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myer_mark_epa_gov/Documents/Desktop/DBP PDFs for Tagging/DBP_ModelingFilesforLocking/"/>
    </mc:Choice>
  </mc:AlternateContent>
  <xr:revisionPtr revIDLastSave="1760" documentId="13_ncr:1_{7881231B-34B9-478F-9FEF-07F9098F831D}" xr6:coauthVersionLast="47" xr6:coauthVersionMax="47" xr10:uidLastSave="{C7A3E007-EC76-4F6B-8AE3-DDDBED4B6CB5}"/>
  <bookViews>
    <workbookView xWindow="3750" yWindow="1065" windowWidth="38685" windowHeight="15285" xr2:uid="{00000000-000D-0000-FFFF-FFFF00000000}"/>
  </bookViews>
  <sheets>
    <sheet name="Cover Page" sheetId="6" r:id="rId1"/>
    <sheet name="Readme" sheetId="7" r:id="rId2"/>
    <sheet name="Equations and POD" sheetId="5" r:id="rId3"/>
    <sheet name="Acute" sheetId="4" r:id="rId4"/>
    <sheet name="Intermediate" sheetId="1" r:id="rId5"/>
    <sheet name="Chronic" sheetId="3" r:id="rId6"/>
    <sheet name="Aggregate" sheetId="8" r:id="rId7"/>
    <sheet name="Chronic Ing Settled Dust" sheetId="10" r:id="rId8"/>
    <sheet name="Chronic Ingestion" sheetId="9" r:id="rId9"/>
  </sheets>
  <definedNames>
    <definedName name="_xlnm._FilterDatabase" localSheetId="3" hidden="1">Acute!$A$1:$Z$209</definedName>
    <definedName name="_xlnm._FilterDatabase" localSheetId="6" hidden="1">Aggregate!$A$1:$AA$544</definedName>
    <definedName name="_xlnm._FilterDatabase" localSheetId="5" hidden="1">Chronic!$A$1:$Z$164</definedName>
    <definedName name="_xlnm._FilterDatabase" localSheetId="7" hidden="1">'Chronic Ing Settled Dust'!$A$1:$Z$34</definedName>
    <definedName name="_xlnm._FilterDatabase" localSheetId="8" hidden="1">'Chronic Ingestion'!$A$1:$L$56</definedName>
    <definedName name="_xlnm._FilterDatabase" localSheetId="4" hidden="1">Intermediate!$A$1:$Z$38</definedName>
  </definedNames>
  <calcPr calcId="191028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6" i="8" l="1"/>
  <c r="S76" i="8"/>
  <c r="T76" i="8"/>
  <c r="R77" i="8"/>
  <c r="S77" i="8"/>
  <c r="T77" i="8"/>
  <c r="R79" i="8"/>
  <c r="S79" i="8"/>
  <c r="T79" i="8"/>
  <c r="R80" i="8"/>
  <c r="S80" i="8"/>
  <c r="T80" i="8"/>
  <c r="R81" i="8"/>
  <c r="S81" i="8"/>
  <c r="T81" i="8"/>
  <c r="R83" i="8"/>
  <c r="S83" i="8"/>
  <c r="T83" i="8"/>
  <c r="R84" i="8"/>
  <c r="S84" i="8"/>
  <c r="T84" i="8"/>
  <c r="R85" i="8"/>
  <c r="S85" i="8"/>
  <c r="T85" i="8"/>
  <c r="R87" i="8"/>
  <c r="S87" i="8"/>
  <c r="T87" i="8"/>
  <c r="R88" i="8"/>
  <c r="S88" i="8"/>
  <c r="T88" i="8"/>
  <c r="R89" i="8"/>
  <c r="S89" i="8"/>
  <c r="T89" i="8"/>
  <c r="R91" i="8"/>
  <c r="S91" i="8"/>
  <c r="T91" i="8"/>
  <c r="R92" i="8"/>
  <c r="S92" i="8"/>
  <c r="T92" i="8"/>
  <c r="R93" i="8"/>
  <c r="S93" i="8"/>
  <c r="T93" i="8"/>
  <c r="R95" i="8"/>
  <c r="S95" i="8"/>
  <c r="T95" i="8"/>
  <c r="R96" i="8"/>
  <c r="S96" i="8"/>
  <c r="T96" i="8"/>
  <c r="R97" i="8"/>
  <c r="S97" i="8"/>
  <c r="T97" i="8"/>
  <c r="S75" i="8"/>
  <c r="T75" i="8"/>
  <c r="R75" i="8"/>
  <c r="R52" i="8"/>
  <c r="S52" i="8"/>
  <c r="T52" i="8"/>
  <c r="R53" i="8"/>
  <c r="S53" i="8"/>
  <c r="T53" i="8"/>
  <c r="R55" i="8"/>
  <c r="S55" i="8"/>
  <c r="T55" i="8"/>
  <c r="R56" i="8"/>
  <c r="S56" i="8"/>
  <c r="T56" i="8"/>
  <c r="R57" i="8"/>
  <c r="S57" i="8"/>
  <c r="T57" i="8"/>
  <c r="R59" i="8"/>
  <c r="S59" i="8"/>
  <c r="T59" i="8"/>
  <c r="R60" i="8"/>
  <c r="S60" i="8"/>
  <c r="T60" i="8"/>
  <c r="R61" i="8"/>
  <c r="S61" i="8"/>
  <c r="T61" i="8"/>
  <c r="S51" i="8"/>
  <c r="T51" i="8"/>
  <c r="R51" i="8"/>
  <c r="R28" i="8"/>
  <c r="S28" i="8"/>
  <c r="T28" i="8"/>
  <c r="R29" i="8"/>
  <c r="S29" i="8"/>
  <c r="T29" i="8"/>
  <c r="R31" i="8"/>
  <c r="S31" i="8"/>
  <c r="T31" i="8"/>
  <c r="R32" i="8"/>
  <c r="S32" i="8"/>
  <c r="T32" i="8"/>
  <c r="R33" i="8"/>
  <c r="S33" i="8"/>
  <c r="T33" i="8"/>
  <c r="R35" i="8"/>
  <c r="S35" i="8"/>
  <c r="T35" i="8"/>
  <c r="S27" i="8"/>
  <c r="T27" i="8"/>
  <c r="R27" i="8"/>
  <c r="R99" i="8" l="1"/>
  <c r="S99" i="8"/>
  <c r="T99" i="8"/>
  <c r="R100" i="8"/>
  <c r="S100" i="8"/>
  <c r="T100" i="8"/>
  <c r="R101" i="8"/>
  <c r="S101" i="8"/>
  <c r="T101" i="8"/>
  <c r="R103" i="8"/>
  <c r="S103" i="8"/>
  <c r="T103" i="8"/>
  <c r="R104" i="8"/>
  <c r="S104" i="8"/>
  <c r="T104" i="8"/>
  <c r="R105" i="8"/>
  <c r="S105" i="8"/>
  <c r="T105" i="8"/>
  <c r="R107" i="8"/>
  <c r="S107" i="8"/>
  <c r="T107" i="8"/>
  <c r="R108" i="8"/>
  <c r="S108" i="8"/>
  <c r="T108" i="8"/>
  <c r="R109" i="8"/>
  <c r="S109" i="8"/>
  <c r="T109" i="8"/>
  <c r="R111" i="8"/>
  <c r="S111" i="8"/>
  <c r="T111" i="8"/>
  <c r="R112" i="8"/>
  <c r="S112" i="8"/>
  <c r="T112" i="8"/>
  <c r="R113" i="8"/>
  <c r="S113" i="8"/>
  <c r="T113" i="8"/>
  <c r="R115" i="8"/>
  <c r="S115" i="8"/>
  <c r="T115" i="8"/>
  <c r="R116" i="8"/>
  <c r="S116" i="8"/>
  <c r="T116" i="8"/>
  <c r="R117" i="8"/>
  <c r="S117" i="8"/>
  <c r="T117" i="8"/>
  <c r="R119" i="8"/>
  <c r="S119" i="8"/>
  <c r="T119" i="8"/>
  <c r="R120" i="8"/>
  <c r="S120" i="8"/>
  <c r="T120" i="8"/>
  <c r="R121" i="8"/>
  <c r="S121" i="8"/>
  <c r="T121" i="8"/>
  <c r="R123" i="8"/>
  <c r="S123" i="8"/>
  <c r="T123" i="8"/>
  <c r="R124" i="8"/>
  <c r="S124" i="8"/>
  <c r="T124" i="8"/>
  <c r="R125" i="8"/>
  <c r="S125" i="8"/>
  <c r="T125" i="8"/>
  <c r="R127" i="8"/>
  <c r="S127" i="8"/>
  <c r="T127" i="8"/>
  <c r="R128" i="8"/>
  <c r="S128" i="8"/>
  <c r="T128" i="8"/>
  <c r="R129" i="8"/>
  <c r="S129" i="8"/>
  <c r="T129" i="8"/>
  <c r="R131" i="8"/>
  <c r="S131" i="8"/>
  <c r="T131" i="8"/>
  <c r="R132" i="8"/>
  <c r="S132" i="8"/>
  <c r="T132" i="8"/>
  <c r="R133" i="8"/>
  <c r="S133" i="8"/>
  <c r="T133" i="8"/>
  <c r="R135" i="8"/>
  <c r="S135" i="8"/>
  <c r="T135" i="8"/>
  <c r="R136" i="8"/>
  <c r="S136" i="8"/>
  <c r="T136" i="8"/>
  <c r="R137" i="8"/>
  <c r="S137" i="8"/>
  <c r="T137" i="8"/>
  <c r="R139" i="8"/>
  <c r="S139" i="8"/>
  <c r="T139" i="8"/>
  <c r="R140" i="8"/>
  <c r="S140" i="8"/>
  <c r="T140" i="8"/>
  <c r="R141" i="8"/>
  <c r="S141" i="8"/>
  <c r="T141" i="8"/>
  <c r="R143" i="8"/>
  <c r="S143" i="8"/>
  <c r="T143" i="8"/>
  <c r="R144" i="8"/>
  <c r="S144" i="8"/>
  <c r="T144" i="8"/>
  <c r="R145" i="8"/>
  <c r="S145" i="8"/>
  <c r="T145" i="8"/>
  <c r="R148" i="8"/>
  <c r="S148" i="8"/>
  <c r="T148" i="8"/>
  <c r="R149" i="8"/>
  <c r="S149" i="8"/>
  <c r="T149" i="8"/>
  <c r="R151" i="8"/>
  <c r="S151" i="8"/>
  <c r="T151" i="8"/>
  <c r="R152" i="8"/>
  <c r="S152" i="8"/>
  <c r="T152" i="8"/>
  <c r="R153" i="8"/>
  <c r="S153" i="8"/>
  <c r="T153" i="8"/>
  <c r="R155" i="8"/>
  <c r="S155" i="8"/>
  <c r="T155" i="8"/>
  <c r="R156" i="8"/>
  <c r="S156" i="8"/>
  <c r="T156" i="8"/>
  <c r="R157" i="8"/>
  <c r="S157" i="8"/>
  <c r="T157" i="8"/>
  <c r="R159" i="8"/>
  <c r="S159" i="8"/>
  <c r="T159" i="8"/>
  <c r="R160" i="8"/>
  <c r="S160" i="8"/>
  <c r="T160" i="8"/>
  <c r="R161" i="8"/>
  <c r="S161" i="8"/>
  <c r="T161" i="8"/>
  <c r="R163" i="8"/>
  <c r="S163" i="8"/>
  <c r="T163" i="8"/>
  <c r="R164" i="8"/>
  <c r="S164" i="8"/>
  <c r="T164" i="8"/>
  <c r="R165" i="8"/>
  <c r="S165" i="8"/>
  <c r="T165" i="8"/>
  <c r="R167" i="8"/>
  <c r="S167" i="8"/>
  <c r="T167" i="8"/>
  <c r="R168" i="8"/>
  <c r="S168" i="8"/>
  <c r="T168" i="8"/>
  <c r="R169" i="8"/>
  <c r="S169" i="8"/>
  <c r="T169" i="8"/>
  <c r="R171" i="8"/>
  <c r="S171" i="8"/>
  <c r="T171" i="8"/>
  <c r="R172" i="8"/>
  <c r="S172" i="8"/>
  <c r="T172" i="8"/>
  <c r="R173" i="8"/>
  <c r="S173" i="8"/>
  <c r="T173" i="8"/>
  <c r="R175" i="8"/>
  <c r="S175" i="8"/>
  <c r="T175" i="8"/>
  <c r="R176" i="8"/>
  <c r="S176" i="8"/>
  <c r="T176" i="8"/>
  <c r="R177" i="8"/>
  <c r="S177" i="8"/>
  <c r="T177" i="8"/>
  <c r="R179" i="8"/>
  <c r="S179" i="8"/>
  <c r="T179" i="8"/>
  <c r="R180" i="8"/>
  <c r="S180" i="8"/>
  <c r="T180" i="8"/>
  <c r="R181" i="8"/>
  <c r="S181" i="8"/>
  <c r="T181" i="8"/>
  <c r="R183" i="8"/>
  <c r="S183" i="8"/>
  <c r="T183" i="8"/>
  <c r="R184" i="8"/>
  <c r="S184" i="8"/>
  <c r="T184" i="8"/>
  <c r="R185" i="8"/>
  <c r="S185" i="8"/>
  <c r="T185" i="8"/>
  <c r="R187" i="8"/>
  <c r="S187" i="8"/>
  <c r="T187" i="8"/>
  <c r="R188" i="8"/>
  <c r="S188" i="8"/>
  <c r="T188" i="8"/>
  <c r="R189" i="8"/>
  <c r="S189" i="8"/>
  <c r="T189" i="8"/>
  <c r="R191" i="8"/>
  <c r="S191" i="8"/>
  <c r="T191" i="8"/>
  <c r="R192" i="8"/>
  <c r="S192" i="8"/>
  <c r="T192" i="8"/>
  <c r="R193" i="8"/>
  <c r="S193" i="8"/>
  <c r="T193" i="8"/>
  <c r="R195" i="8"/>
  <c r="S195" i="8"/>
  <c r="T195" i="8"/>
  <c r="R196" i="8"/>
  <c r="S196" i="8"/>
  <c r="T196" i="8"/>
  <c r="R197" i="8"/>
  <c r="S197" i="8"/>
  <c r="T197" i="8"/>
  <c r="R199" i="8"/>
  <c r="S199" i="8"/>
  <c r="T199" i="8"/>
  <c r="R200" i="8"/>
  <c r="S200" i="8"/>
  <c r="T200" i="8"/>
  <c r="R201" i="8"/>
  <c r="S201" i="8"/>
  <c r="T201" i="8"/>
  <c r="R203" i="8"/>
  <c r="S203" i="8"/>
  <c r="T203" i="8"/>
  <c r="R204" i="8"/>
  <c r="S204" i="8"/>
  <c r="T204" i="8"/>
  <c r="R205" i="8"/>
  <c r="S205" i="8"/>
  <c r="T205" i="8"/>
  <c r="R207" i="8"/>
  <c r="S207" i="8"/>
  <c r="T207" i="8"/>
  <c r="R208" i="8"/>
  <c r="S208" i="8"/>
  <c r="T208" i="8"/>
  <c r="R209" i="8"/>
  <c r="S209" i="8"/>
  <c r="T209" i="8"/>
  <c r="R211" i="8"/>
  <c r="S211" i="8"/>
  <c r="T211" i="8"/>
  <c r="R212" i="8"/>
  <c r="S212" i="8"/>
  <c r="T212" i="8"/>
  <c r="R213" i="8"/>
  <c r="S213" i="8"/>
  <c r="T213" i="8"/>
  <c r="R215" i="8"/>
  <c r="S215" i="8"/>
  <c r="T215" i="8"/>
  <c r="R216" i="8"/>
  <c r="S216" i="8"/>
  <c r="T216" i="8"/>
  <c r="R217" i="8"/>
  <c r="S217" i="8"/>
  <c r="T217" i="8"/>
  <c r="R219" i="8"/>
  <c r="S219" i="8"/>
  <c r="T219" i="8"/>
  <c r="R220" i="8"/>
  <c r="S220" i="8"/>
  <c r="T220" i="8"/>
  <c r="R221" i="8"/>
  <c r="S221" i="8"/>
  <c r="T221" i="8"/>
  <c r="R223" i="8"/>
  <c r="S223" i="8"/>
  <c r="T223" i="8"/>
  <c r="R224" i="8"/>
  <c r="S224" i="8"/>
  <c r="T224" i="8"/>
  <c r="R225" i="8"/>
  <c r="S225" i="8"/>
  <c r="T225" i="8"/>
  <c r="R227" i="8"/>
  <c r="S227" i="8"/>
  <c r="T227" i="8"/>
  <c r="R228" i="8"/>
  <c r="S228" i="8"/>
  <c r="T228" i="8"/>
  <c r="R229" i="8"/>
  <c r="S229" i="8"/>
  <c r="T229" i="8"/>
  <c r="R231" i="8"/>
  <c r="S231" i="8"/>
  <c r="T231" i="8"/>
  <c r="R232" i="8"/>
  <c r="S232" i="8"/>
  <c r="T232" i="8"/>
  <c r="R233" i="8"/>
  <c r="S233" i="8"/>
  <c r="T233" i="8"/>
  <c r="R235" i="8"/>
  <c r="S235" i="8"/>
  <c r="T235" i="8"/>
  <c r="R236" i="8"/>
  <c r="S236" i="8"/>
  <c r="T236" i="8"/>
  <c r="R237" i="8"/>
  <c r="S237" i="8"/>
  <c r="T237" i="8"/>
  <c r="R239" i="8"/>
  <c r="S239" i="8"/>
  <c r="T239" i="8"/>
  <c r="R240" i="8"/>
  <c r="S240" i="8"/>
  <c r="T240" i="8"/>
  <c r="R241" i="8"/>
  <c r="S241" i="8"/>
  <c r="T241" i="8"/>
  <c r="R243" i="8"/>
  <c r="S243" i="8"/>
  <c r="T243" i="8"/>
  <c r="R244" i="8"/>
  <c r="S244" i="8"/>
  <c r="T244" i="8"/>
  <c r="R245" i="8"/>
  <c r="S245" i="8"/>
  <c r="T245" i="8"/>
  <c r="R247" i="8"/>
  <c r="S247" i="8"/>
  <c r="T247" i="8"/>
  <c r="R248" i="8"/>
  <c r="S248" i="8"/>
  <c r="T248" i="8"/>
  <c r="R249" i="8"/>
  <c r="S249" i="8"/>
  <c r="T249" i="8"/>
  <c r="R251" i="8"/>
  <c r="S251" i="8"/>
  <c r="T251" i="8"/>
  <c r="R252" i="8"/>
  <c r="S252" i="8"/>
  <c r="T252" i="8"/>
  <c r="R253" i="8"/>
  <c r="S253" i="8"/>
  <c r="T253" i="8"/>
  <c r="R255" i="8"/>
  <c r="S255" i="8"/>
  <c r="T255" i="8"/>
  <c r="R256" i="8"/>
  <c r="S256" i="8"/>
  <c r="T256" i="8"/>
  <c r="R257" i="8"/>
  <c r="S257" i="8"/>
  <c r="T257" i="8"/>
  <c r="R259" i="8"/>
  <c r="S259" i="8"/>
  <c r="T259" i="8"/>
  <c r="R260" i="8"/>
  <c r="S260" i="8"/>
  <c r="T260" i="8"/>
  <c r="R261" i="8"/>
  <c r="S261" i="8"/>
  <c r="T261" i="8"/>
  <c r="R263" i="8"/>
  <c r="S263" i="8"/>
  <c r="T263" i="8"/>
  <c r="R264" i="8"/>
  <c r="S264" i="8"/>
  <c r="T264" i="8"/>
  <c r="R265" i="8"/>
  <c r="S265" i="8"/>
  <c r="T265" i="8"/>
  <c r="R267" i="8"/>
  <c r="S267" i="8"/>
  <c r="T267" i="8"/>
  <c r="R268" i="8"/>
  <c r="S268" i="8"/>
  <c r="T268" i="8"/>
  <c r="R269" i="8"/>
  <c r="S269" i="8"/>
  <c r="T269" i="8"/>
  <c r="R271" i="8"/>
  <c r="S271" i="8"/>
  <c r="T271" i="8"/>
  <c r="R272" i="8"/>
  <c r="S272" i="8"/>
  <c r="T272" i="8"/>
  <c r="R273" i="8"/>
  <c r="S273" i="8"/>
  <c r="T273" i="8"/>
  <c r="R275" i="8"/>
  <c r="S275" i="8"/>
  <c r="T275" i="8"/>
  <c r="R276" i="8"/>
  <c r="S276" i="8"/>
  <c r="T276" i="8"/>
  <c r="R277" i="8"/>
  <c r="S277" i="8"/>
  <c r="T277" i="8"/>
  <c r="R279" i="8"/>
  <c r="S279" i="8"/>
  <c r="T279" i="8"/>
  <c r="R280" i="8"/>
  <c r="S280" i="8"/>
  <c r="T280" i="8"/>
  <c r="R281" i="8"/>
  <c r="S281" i="8"/>
  <c r="T281" i="8"/>
  <c r="R283" i="8"/>
  <c r="S283" i="8"/>
  <c r="T283" i="8"/>
  <c r="R284" i="8"/>
  <c r="S284" i="8"/>
  <c r="T284" i="8"/>
  <c r="R285" i="8"/>
  <c r="S285" i="8"/>
  <c r="T285" i="8"/>
  <c r="R287" i="8"/>
  <c r="S287" i="8"/>
  <c r="T287" i="8"/>
  <c r="R288" i="8"/>
  <c r="S288" i="8"/>
  <c r="T288" i="8"/>
  <c r="R289" i="8"/>
  <c r="S289" i="8"/>
  <c r="T289" i="8"/>
  <c r="R291" i="8"/>
  <c r="S291" i="8"/>
  <c r="T291" i="8"/>
  <c r="R292" i="8"/>
  <c r="S292" i="8"/>
  <c r="T292" i="8"/>
  <c r="R293" i="8"/>
  <c r="S293" i="8"/>
  <c r="T293" i="8"/>
  <c r="R295" i="8"/>
  <c r="S295" i="8"/>
  <c r="T295" i="8"/>
  <c r="R296" i="8"/>
  <c r="S296" i="8"/>
  <c r="T296" i="8"/>
  <c r="R297" i="8"/>
  <c r="S297" i="8"/>
  <c r="T297" i="8"/>
  <c r="R299" i="8"/>
  <c r="S299" i="8"/>
  <c r="T299" i="8"/>
  <c r="R300" i="8"/>
  <c r="S300" i="8"/>
  <c r="T300" i="8"/>
  <c r="R301" i="8"/>
  <c r="S301" i="8"/>
  <c r="T301" i="8"/>
  <c r="R303" i="8"/>
  <c r="S303" i="8"/>
  <c r="T303" i="8"/>
  <c r="R304" i="8"/>
  <c r="S304" i="8"/>
  <c r="T304" i="8"/>
  <c r="R305" i="8"/>
  <c r="S305" i="8"/>
  <c r="T305" i="8"/>
  <c r="R307" i="8"/>
  <c r="S307" i="8"/>
  <c r="T307" i="8"/>
  <c r="R308" i="8"/>
  <c r="S308" i="8"/>
  <c r="T308" i="8"/>
  <c r="R309" i="8"/>
  <c r="S309" i="8"/>
  <c r="T309" i="8"/>
  <c r="R311" i="8"/>
  <c r="S311" i="8"/>
  <c r="T311" i="8"/>
  <c r="R312" i="8"/>
  <c r="S312" i="8"/>
  <c r="T312" i="8"/>
  <c r="R313" i="8"/>
  <c r="S313" i="8"/>
  <c r="T313" i="8"/>
  <c r="R315" i="8"/>
  <c r="S315" i="8"/>
  <c r="T315" i="8"/>
  <c r="R316" i="8"/>
  <c r="S316" i="8"/>
  <c r="T316" i="8"/>
  <c r="R317" i="8"/>
  <c r="S317" i="8"/>
  <c r="T317" i="8"/>
  <c r="R319" i="8"/>
  <c r="S319" i="8"/>
  <c r="T319" i="8"/>
  <c r="R320" i="8"/>
  <c r="S320" i="8"/>
  <c r="T320" i="8"/>
  <c r="R321" i="8"/>
  <c r="S321" i="8"/>
  <c r="T321" i="8"/>
  <c r="R323" i="8"/>
  <c r="S323" i="8"/>
  <c r="T323" i="8"/>
  <c r="R324" i="8"/>
  <c r="S324" i="8"/>
  <c r="T324" i="8"/>
  <c r="R325" i="8"/>
  <c r="S325" i="8"/>
  <c r="T325" i="8"/>
  <c r="R327" i="8"/>
  <c r="S327" i="8"/>
  <c r="T327" i="8"/>
  <c r="R328" i="8"/>
  <c r="S328" i="8"/>
  <c r="T328" i="8"/>
  <c r="R329" i="8"/>
  <c r="S329" i="8"/>
  <c r="T329" i="8"/>
  <c r="R331" i="8"/>
  <c r="S331" i="8"/>
  <c r="T331" i="8"/>
  <c r="R332" i="8"/>
  <c r="S332" i="8"/>
  <c r="T332" i="8"/>
  <c r="R333" i="8"/>
  <c r="S333" i="8"/>
  <c r="T333" i="8"/>
  <c r="R335" i="8"/>
  <c r="S335" i="8"/>
  <c r="T335" i="8"/>
  <c r="R336" i="8"/>
  <c r="S336" i="8"/>
  <c r="T336" i="8"/>
  <c r="R337" i="8"/>
  <c r="S337" i="8"/>
  <c r="T337" i="8"/>
  <c r="R339" i="8"/>
  <c r="S339" i="8"/>
  <c r="T339" i="8"/>
  <c r="R340" i="8"/>
  <c r="S340" i="8"/>
  <c r="T340" i="8"/>
  <c r="R341" i="8"/>
  <c r="S341" i="8"/>
  <c r="T341" i="8"/>
  <c r="R343" i="8"/>
  <c r="S343" i="8"/>
  <c r="T343" i="8"/>
  <c r="R344" i="8"/>
  <c r="S344" i="8"/>
  <c r="T344" i="8"/>
  <c r="R345" i="8"/>
  <c r="S345" i="8"/>
  <c r="T345" i="8"/>
  <c r="R347" i="8"/>
  <c r="S347" i="8"/>
  <c r="T347" i="8"/>
  <c r="R348" i="8"/>
  <c r="S348" i="8"/>
  <c r="T348" i="8"/>
  <c r="R349" i="8"/>
  <c r="S349" i="8"/>
  <c r="T349" i="8"/>
  <c r="R351" i="8"/>
  <c r="S351" i="8"/>
  <c r="T351" i="8"/>
  <c r="R352" i="8"/>
  <c r="S352" i="8"/>
  <c r="T352" i="8"/>
  <c r="R353" i="8"/>
  <c r="S353" i="8"/>
  <c r="T353" i="8"/>
  <c r="R354" i="8"/>
  <c r="R355" i="8"/>
  <c r="S355" i="8"/>
  <c r="T355" i="8"/>
  <c r="R356" i="8"/>
  <c r="S356" i="8"/>
  <c r="T356" i="8"/>
  <c r="R357" i="8"/>
  <c r="S357" i="8"/>
  <c r="T357" i="8"/>
  <c r="R358" i="8"/>
  <c r="R359" i="8"/>
  <c r="S359" i="8"/>
  <c r="T359" i="8"/>
  <c r="R360" i="8"/>
  <c r="S360" i="8"/>
  <c r="T360" i="8"/>
  <c r="R361" i="8"/>
  <c r="S361" i="8"/>
  <c r="T361" i="8"/>
  <c r="R362" i="8"/>
  <c r="R363" i="8"/>
  <c r="S363" i="8"/>
  <c r="T363" i="8"/>
  <c r="R364" i="8"/>
  <c r="S364" i="8"/>
  <c r="T364" i="8"/>
  <c r="R365" i="8"/>
  <c r="S365" i="8"/>
  <c r="T365" i="8"/>
  <c r="R366" i="8"/>
  <c r="R367" i="8"/>
  <c r="S367" i="8"/>
  <c r="T367" i="8"/>
  <c r="R368" i="8"/>
  <c r="S368" i="8"/>
  <c r="T368" i="8"/>
  <c r="R369" i="8"/>
  <c r="S369" i="8"/>
  <c r="T369" i="8"/>
  <c r="R370" i="8"/>
  <c r="R371" i="8"/>
  <c r="S371" i="8"/>
  <c r="T371" i="8"/>
  <c r="R372" i="8"/>
  <c r="S372" i="8"/>
  <c r="T372" i="8"/>
  <c r="R373" i="8"/>
  <c r="S373" i="8"/>
  <c r="T373" i="8"/>
  <c r="R374" i="8"/>
  <c r="R375" i="8"/>
  <c r="S375" i="8"/>
  <c r="T375" i="8"/>
  <c r="R376" i="8"/>
  <c r="S376" i="8"/>
  <c r="T376" i="8"/>
  <c r="R377" i="8"/>
  <c r="S377" i="8"/>
  <c r="T377" i="8"/>
  <c r="R379" i="8"/>
  <c r="S379" i="8"/>
  <c r="T379" i="8"/>
  <c r="R380" i="8"/>
  <c r="S380" i="8"/>
  <c r="T380" i="8"/>
  <c r="R381" i="8"/>
  <c r="S381" i="8"/>
  <c r="T381" i="8"/>
  <c r="R383" i="8"/>
  <c r="S383" i="8"/>
  <c r="T383" i="8"/>
  <c r="R384" i="8"/>
  <c r="S384" i="8"/>
  <c r="T384" i="8"/>
  <c r="R385" i="8"/>
  <c r="S385" i="8"/>
  <c r="T385" i="8"/>
  <c r="R387" i="8"/>
  <c r="S387" i="8"/>
  <c r="T387" i="8"/>
  <c r="R388" i="8"/>
  <c r="S388" i="8"/>
  <c r="T388" i="8"/>
  <c r="R389" i="8"/>
  <c r="S389" i="8"/>
  <c r="T389" i="8"/>
  <c r="R391" i="8"/>
  <c r="S391" i="8"/>
  <c r="T391" i="8"/>
  <c r="R392" i="8"/>
  <c r="S392" i="8"/>
  <c r="T392" i="8"/>
  <c r="R393" i="8"/>
  <c r="S393" i="8"/>
  <c r="T393" i="8"/>
  <c r="R395" i="8"/>
  <c r="S395" i="8"/>
  <c r="T395" i="8"/>
  <c r="R396" i="8"/>
  <c r="S396" i="8"/>
  <c r="T396" i="8"/>
  <c r="R397" i="8"/>
  <c r="S397" i="8"/>
  <c r="T397" i="8"/>
  <c r="R399" i="8"/>
  <c r="S399" i="8"/>
  <c r="T399" i="8"/>
  <c r="R400" i="8"/>
  <c r="S400" i="8"/>
  <c r="T400" i="8"/>
  <c r="R401" i="8"/>
  <c r="S401" i="8"/>
  <c r="T401" i="8"/>
  <c r="R403" i="8"/>
  <c r="S403" i="8"/>
  <c r="T403" i="8"/>
  <c r="R404" i="8"/>
  <c r="S404" i="8"/>
  <c r="T404" i="8"/>
  <c r="R405" i="8"/>
  <c r="S405" i="8"/>
  <c r="T405" i="8"/>
  <c r="R407" i="8"/>
  <c r="S407" i="8"/>
  <c r="T407" i="8"/>
  <c r="R408" i="8"/>
  <c r="S408" i="8"/>
  <c r="T408" i="8"/>
  <c r="R409" i="8"/>
  <c r="S409" i="8"/>
  <c r="T409" i="8"/>
  <c r="R411" i="8"/>
  <c r="S411" i="8"/>
  <c r="T411" i="8"/>
  <c r="R412" i="8"/>
  <c r="S412" i="8"/>
  <c r="T412" i="8"/>
  <c r="R413" i="8"/>
  <c r="S413" i="8"/>
  <c r="T413" i="8"/>
  <c r="R415" i="8"/>
  <c r="S415" i="8"/>
  <c r="T415" i="8"/>
  <c r="R416" i="8"/>
  <c r="S416" i="8"/>
  <c r="T416" i="8"/>
  <c r="R417" i="8"/>
  <c r="S417" i="8"/>
  <c r="T417" i="8"/>
  <c r="R419" i="8"/>
  <c r="S419" i="8"/>
  <c r="T419" i="8"/>
  <c r="R420" i="8"/>
  <c r="S420" i="8"/>
  <c r="T420" i="8"/>
  <c r="R421" i="8"/>
  <c r="S421" i="8"/>
  <c r="T421" i="8"/>
  <c r="R423" i="8"/>
  <c r="S423" i="8"/>
  <c r="T423" i="8"/>
  <c r="R424" i="8"/>
  <c r="S424" i="8"/>
  <c r="T424" i="8"/>
  <c r="R425" i="8"/>
  <c r="S425" i="8"/>
  <c r="T425" i="8"/>
  <c r="R427" i="8"/>
  <c r="S427" i="8"/>
  <c r="T427" i="8"/>
  <c r="R428" i="8"/>
  <c r="S428" i="8"/>
  <c r="T428" i="8"/>
  <c r="R429" i="8"/>
  <c r="S429" i="8"/>
  <c r="T429" i="8"/>
  <c r="R431" i="8"/>
  <c r="S431" i="8"/>
  <c r="T431" i="8"/>
  <c r="R432" i="8"/>
  <c r="S432" i="8"/>
  <c r="T432" i="8"/>
  <c r="R433" i="8"/>
  <c r="S433" i="8"/>
  <c r="T433" i="8"/>
  <c r="R435" i="8"/>
  <c r="S435" i="8"/>
  <c r="T435" i="8"/>
  <c r="R436" i="8"/>
  <c r="S436" i="8"/>
  <c r="T436" i="8"/>
  <c r="R437" i="8"/>
  <c r="S437" i="8"/>
  <c r="T437" i="8"/>
  <c r="R439" i="8"/>
  <c r="S439" i="8"/>
  <c r="T439" i="8"/>
  <c r="R440" i="8"/>
  <c r="S440" i="8"/>
  <c r="T440" i="8"/>
  <c r="R441" i="8"/>
  <c r="S441" i="8"/>
  <c r="T441" i="8"/>
  <c r="R443" i="8"/>
  <c r="S443" i="8"/>
  <c r="T443" i="8"/>
  <c r="R444" i="8"/>
  <c r="S444" i="8"/>
  <c r="T444" i="8"/>
  <c r="R445" i="8"/>
  <c r="S445" i="8"/>
  <c r="T445" i="8"/>
  <c r="R447" i="8"/>
  <c r="S447" i="8"/>
  <c r="T447" i="8"/>
  <c r="R448" i="8"/>
  <c r="S448" i="8"/>
  <c r="T448" i="8"/>
  <c r="R449" i="8"/>
  <c r="S449" i="8"/>
  <c r="T449" i="8"/>
  <c r="R451" i="8"/>
  <c r="S451" i="8"/>
  <c r="T451" i="8"/>
  <c r="R452" i="8"/>
  <c r="S452" i="8"/>
  <c r="T452" i="8"/>
  <c r="R453" i="8"/>
  <c r="S453" i="8"/>
  <c r="T453" i="8"/>
  <c r="R455" i="8"/>
  <c r="S455" i="8"/>
  <c r="T455" i="8"/>
  <c r="R456" i="8"/>
  <c r="S456" i="8"/>
  <c r="T456" i="8"/>
  <c r="R457" i="8"/>
  <c r="S457" i="8"/>
  <c r="T457" i="8"/>
  <c r="R459" i="8"/>
  <c r="S459" i="8"/>
  <c r="T459" i="8"/>
  <c r="R460" i="8"/>
  <c r="S460" i="8"/>
  <c r="T460" i="8"/>
  <c r="R461" i="8"/>
  <c r="S461" i="8"/>
  <c r="T461" i="8"/>
  <c r="R463" i="8"/>
  <c r="S463" i="8"/>
  <c r="T463" i="8"/>
  <c r="R464" i="8"/>
  <c r="S464" i="8"/>
  <c r="T464" i="8"/>
  <c r="R465" i="8"/>
  <c r="S465" i="8"/>
  <c r="T465" i="8"/>
  <c r="R467" i="8"/>
  <c r="S467" i="8"/>
  <c r="T467" i="8"/>
  <c r="R468" i="8"/>
  <c r="S468" i="8"/>
  <c r="T468" i="8"/>
  <c r="R469" i="8"/>
  <c r="S469" i="8"/>
  <c r="T469" i="8"/>
  <c r="R471" i="8"/>
  <c r="S471" i="8"/>
  <c r="T471" i="8"/>
  <c r="R472" i="8"/>
  <c r="S472" i="8"/>
  <c r="T472" i="8"/>
  <c r="R473" i="8"/>
  <c r="S473" i="8"/>
  <c r="T473" i="8"/>
  <c r="R475" i="8"/>
  <c r="S475" i="8"/>
  <c r="T475" i="8"/>
  <c r="R476" i="8"/>
  <c r="S476" i="8"/>
  <c r="T476" i="8"/>
  <c r="R477" i="8"/>
  <c r="S477" i="8"/>
  <c r="T477" i="8"/>
  <c r="R479" i="8"/>
  <c r="S479" i="8"/>
  <c r="T479" i="8"/>
  <c r="R480" i="8"/>
  <c r="S480" i="8"/>
  <c r="T480" i="8"/>
  <c r="R481" i="8"/>
  <c r="S481" i="8"/>
  <c r="T481" i="8"/>
  <c r="R483" i="8"/>
  <c r="S483" i="8"/>
  <c r="T483" i="8"/>
  <c r="R484" i="8"/>
  <c r="S484" i="8"/>
  <c r="T484" i="8"/>
  <c r="R485" i="8"/>
  <c r="S485" i="8"/>
  <c r="T485" i="8"/>
  <c r="R487" i="8"/>
  <c r="S487" i="8"/>
  <c r="T487" i="8"/>
  <c r="R488" i="8"/>
  <c r="S488" i="8"/>
  <c r="T488" i="8"/>
  <c r="R489" i="8"/>
  <c r="S489" i="8"/>
  <c r="T489" i="8"/>
  <c r="R491" i="8"/>
  <c r="S491" i="8"/>
  <c r="T491" i="8"/>
  <c r="R492" i="8"/>
  <c r="S492" i="8"/>
  <c r="T492" i="8"/>
  <c r="R493" i="8"/>
  <c r="S493" i="8"/>
  <c r="T493" i="8"/>
  <c r="R495" i="8"/>
  <c r="S495" i="8"/>
  <c r="T495" i="8"/>
  <c r="R496" i="8"/>
  <c r="S496" i="8"/>
  <c r="T496" i="8"/>
  <c r="R497" i="8"/>
  <c r="S497" i="8"/>
  <c r="T497" i="8"/>
  <c r="R499" i="8"/>
  <c r="S499" i="8"/>
  <c r="T499" i="8"/>
  <c r="R500" i="8"/>
  <c r="S500" i="8"/>
  <c r="T500" i="8"/>
  <c r="R501" i="8"/>
  <c r="S501" i="8"/>
  <c r="T501" i="8"/>
  <c r="R503" i="8"/>
  <c r="S503" i="8"/>
  <c r="T503" i="8"/>
  <c r="R504" i="8"/>
  <c r="S504" i="8"/>
  <c r="T504" i="8"/>
  <c r="R505" i="8"/>
  <c r="S505" i="8"/>
  <c r="T505" i="8"/>
  <c r="R507" i="8"/>
  <c r="S507" i="8"/>
  <c r="T507" i="8"/>
  <c r="R508" i="8"/>
  <c r="S508" i="8"/>
  <c r="T508" i="8"/>
  <c r="R509" i="8"/>
  <c r="S509" i="8"/>
  <c r="T509" i="8"/>
  <c r="R511" i="8"/>
  <c r="S511" i="8"/>
  <c r="T511" i="8"/>
  <c r="R512" i="8"/>
  <c r="S512" i="8"/>
  <c r="T512" i="8"/>
  <c r="R513" i="8"/>
  <c r="S513" i="8"/>
  <c r="T513" i="8"/>
  <c r="R515" i="8"/>
  <c r="S515" i="8"/>
  <c r="T515" i="8"/>
  <c r="R516" i="8"/>
  <c r="S516" i="8"/>
  <c r="T516" i="8"/>
  <c r="R517" i="8"/>
  <c r="S517" i="8"/>
  <c r="T517" i="8"/>
  <c r="R519" i="8"/>
  <c r="S519" i="8"/>
  <c r="T519" i="8"/>
  <c r="R520" i="8"/>
  <c r="S520" i="8"/>
  <c r="T520" i="8"/>
  <c r="R521" i="8"/>
  <c r="S521" i="8"/>
  <c r="T521" i="8"/>
  <c r="R523" i="8"/>
  <c r="S523" i="8"/>
  <c r="T523" i="8"/>
  <c r="R524" i="8"/>
  <c r="S524" i="8"/>
  <c r="T524" i="8"/>
  <c r="R525" i="8"/>
  <c r="S525" i="8"/>
  <c r="T525" i="8"/>
  <c r="R527" i="8"/>
  <c r="S527" i="8"/>
  <c r="T527" i="8"/>
  <c r="R528" i="8"/>
  <c r="S528" i="8"/>
  <c r="T528" i="8"/>
  <c r="R529" i="8"/>
  <c r="S529" i="8"/>
  <c r="T529" i="8"/>
  <c r="R531" i="8"/>
  <c r="S531" i="8"/>
  <c r="T531" i="8"/>
  <c r="R532" i="8"/>
  <c r="S532" i="8"/>
  <c r="T532" i="8"/>
  <c r="R533" i="8"/>
  <c r="S533" i="8"/>
  <c r="T533" i="8"/>
  <c r="R535" i="8"/>
  <c r="S535" i="8"/>
  <c r="T535" i="8"/>
  <c r="R536" i="8"/>
  <c r="S536" i="8"/>
  <c r="T536" i="8"/>
  <c r="R537" i="8"/>
  <c r="S537" i="8"/>
  <c r="T537" i="8"/>
  <c r="R539" i="8"/>
  <c r="S539" i="8"/>
  <c r="T539" i="8"/>
  <c r="R540" i="8"/>
  <c r="S540" i="8"/>
  <c r="T540" i="8"/>
  <c r="R541" i="8"/>
  <c r="S541" i="8"/>
  <c r="T541" i="8"/>
  <c r="Q30" i="4"/>
  <c r="V8" i="10"/>
  <c r="U8" i="10"/>
  <c r="V3" i="10"/>
  <c r="X3" i="10"/>
  <c r="N8" i="10"/>
  <c r="O8" i="10"/>
  <c r="P8" i="10"/>
  <c r="W8" i="10" s="1"/>
  <c r="Q8" i="10"/>
  <c r="X8" i="10" s="1"/>
  <c r="R8" i="10"/>
  <c r="Y8" i="10" s="1"/>
  <c r="S8" i="10"/>
  <c r="Z8" i="10" s="1"/>
  <c r="M8" i="10"/>
  <c r="T8" i="10" s="1"/>
  <c r="M3" i="10"/>
  <c r="T3" i="10" s="1"/>
  <c r="D34" i="10"/>
  <c r="D33" i="10"/>
  <c r="D32" i="10"/>
  <c r="D31" i="10"/>
  <c r="D30" i="10"/>
  <c r="D29" i="10"/>
  <c r="D28" i="10"/>
  <c r="S3" i="10"/>
  <c r="Z3" i="10" s="1"/>
  <c r="R3" i="10"/>
  <c r="Y3" i="10" s="1"/>
  <c r="Q3" i="10"/>
  <c r="P3" i="10"/>
  <c r="W3" i="10" s="1"/>
  <c r="O3" i="10"/>
  <c r="N3" i="10"/>
  <c r="U3" i="10" s="1"/>
  <c r="Q3" i="4" l="1"/>
  <c r="Z38" i="1"/>
  <c r="Y38" i="1"/>
  <c r="X38" i="1"/>
  <c r="W38" i="1"/>
  <c r="V38" i="1"/>
  <c r="U38" i="1"/>
  <c r="T38" i="1"/>
  <c r="Z37" i="1"/>
  <c r="Y37" i="1"/>
  <c r="X37" i="1"/>
  <c r="W37" i="1"/>
  <c r="V37" i="1"/>
  <c r="U37" i="1"/>
  <c r="T37" i="1"/>
  <c r="Z36" i="1"/>
  <c r="Y36" i="1"/>
  <c r="X36" i="1"/>
  <c r="W36" i="1"/>
  <c r="V36" i="1"/>
  <c r="U36" i="1"/>
  <c r="T36" i="1"/>
  <c r="Z35" i="1"/>
  <c r="Y35" i="1"/>
  <c r="X35" i="1"/>
  <c r="W35" i="1"/>
  <c r="V35" i="1"/>
  <c r="U35" i="1"/>
  <c r="T35" i="1"/>
  <c r="Z34" i="1"/>
  <c r="Y34" i="1"/>
  <c r="X34" i="1"/>
  <c r="W34" i="1"/>
  <c r="V34" i="1"/>
  <c r="U34" i="1"/>
  <c r="T34" i="1"/>
  <c r="Z33" i="1"/>
  <c r="Y33" i="1"/>
  <c r="X33" i="1"/>
  <c r="W33" i="1"/>
  <c r="V33" i="1"/>
  <c r="U33" i="1"/>
  <c r="T33" i="1"/>
  <c r="N374" i="8"/>
  <c r="G54" i="8"/>
  <c r="G46" i="8"/>
  <c r="N46" i="8" s="1"/>
  <c r="G42" i="8"/>
  <c r="G38" i="8"/>
  <c r="H46" i="8"/>
  <c r="O46" i="8" s="1"/>
  <c r="I46" i="8"/>
  <c r="P46" i="8" s="1"/>
  <c r="J46" i="8"/>
  <c r="Q46" i="8" s="1"/>
  <c r="K46" i="8"/>
  <c r="R46" i="8" s="1"/>
  <c r="L46" i="8"/>
  <c r="S46" i="8" s="1"/>
  <c r="M46" i="8"/>
  <c r="T46" i="8" s="1"/>
  <c r="N48" i="8"/>
  <c r="O48" i="8"/>
  <c r="P48" i="8"/>
  <c r="Q48" i="8"/>
  <c r="R48" i="8"/>
  <c r="S48" i="8"/>
  <c r="T48" i="8"/>
  <c r="G50" i="8"/>
  <c r="N50" i="8" s="1"/>
  <c r="H50" i="8"/>
  <c r="O50" i="8" s="1"/>
  <c r="I50" i="8"/>
  <c r="P50" i="8" s="1"/>
  <c r="J50" i="8"/>
  <c r="Q50" i="8" s="1"/>
  <c r="K50" i="8"/>
  <c r="R50" i="8" s="1"/>
  <c r="L50" i="8"/>
  <c r="S50" i="8" s="1"/>
  <c r="M50" i="8"/>
  <c r="T50" i="8" s="1"/>
  <c r="T49" i="8"/>
  <c r="S49" i="8"/>
  <c r="R49" i="8"/>
  <c r="Q49" i="8"/>
  <c r="P49" i="8"/>
  <c r="O49" i="8"/>
  <c r="N49" i="8"/>
  <c r="T47" i="8"/>
  <c r="S47" i="8"/>
  <c r="R47" i="8"/>
  <c r="Q47" i="8"/>
  <c r="P47" i="8"/>
  <c r="O47" i="8"/>
  <c r="N47" i="8"/>
  <c r="G18" i="8" l="1"/>
  <c r="N18" i="8" s="1"/>
  <c r="H18" i="8"/>
  <c r="O18" i="8" s="1"/>
  <c r="I18" i="8"/>
  <c r="P18" i="8" s="1"/>
  <c r="J18" i="8"/>
  <c r="Q18" i="8" s="1"/>
  <c r="K18" i="8"/>
  <c r="R18" i="8" s="1"/>
  <c r="L18" i="8"/>
  <c r="S18" i="8" s="1"/>
  <c r="M18" i="8"/>
  <c r="T18" i="8" s="1"/>
  <c r="N7" i="8"/>
  <c r="O7" i="8"/>
  <c r="P7" i="8"/>
  <c r="Q7" i="8"/>
  <c r="R7" i="8"/>
  <c r="S7" i="8"/>
  <c r="T7" i="8"/>
  <c r="N8" i="8"/>
  <c r="O8" i="8"/>
  <c r="P8" i="8"/>
  <c r="Q8" i="8"/>
  <c r="R8" i="8"/>
  <c r="S8" i="8"/>
  <c r="T8" i="8"/>
  <c r="N9" i="8"/>
  <c r="O9" i="8"/>
  <c r="P9" i="8"/>
  <c r="Q9" i="8"/>
  <c r="R9" i="8"/>
  <c r="S9" i="8"/>
  <c r="T9" i="8"/>
  <c r="N11" i="8"/>
  <c r="O11" i="8"/>
  <c r="P11" i="8"/>
  <c r="Q11" i="8"/>
  <c r="R11" i="8"/>
  <c r="S11" i="8"/>
  <c r="T11" i="8"/>
  <c r="N12" i="8"/>
  <c r="O12" i="8"/>
  <c r="P12" i="8"/>
  <c r="Q12" i="8"/>
  <c r="R12" i="8"/>
  <c r="S12" i="8"/>
  <c r="T12" i="8"/>
  <c r="N13" i="8"/>
  <c r="O13" i="8"/>
  <c r="P13" i="8"/>
  <c r="Q13" i="8"/>
  <c r="R13" i="8"/>
  <c r="S13" i="8"/>
  <c r="T13" i="8"/>
  <c r="N15" i="8"/>
  <c r="O15" i="8"/>
  <c r="P15" i="8"/>
  <c r="Q15" i="8"/>
  <c r="R15" i="8"/>
  <c r="S15" i="8"/>
  <c r="T15" i="8"/>
  <c r="N16" i="8"/>
  <c r="O16" i="8"/>
  <c r="P16" i="8"/>
  <c r="Q16" i="8"/>
  <c r="R16" i="8"/>
  <c r="S16" i="8"/>
  <c r="T16" i="8"/>
  <c r="N17" i="8"/>
  <c r="O17" i="8"/>
  <c r="P17" i="8"/>
  <c r="Q17" i="8"/>
  <c r="R17" i="8"/>
  <c r="S17" i="8"/>
  <c r="T17" i="8"/>
  <c r="N19" i="8"/>
  <c r="O19" i="8"/>
  <c r="P19" i="8"/>
  <c r="Q19" i="8"/>
  <c r="R19" i="8"/>
  <c r="S19" i="8"/>
  <c r="T19" i="8"/>
  <c r="N20" i="8"/>
  <c r="O20" i="8"/>
  <c r="P20" i="8"/>
  <c r="Q20" i="8"/>
  <c r="R20" i="8"/>
  <c r="S20" i="8"/>
  <c r="T20" i="8"/>
  <c r="N21" i="8"/>
  <c r="O21" i="8"/>
  <c r="P21" i="8"/>
  <c r="Q21" i="8"/>
  <c r="R21" i="8"/>
  <c r="S21" i="8"/>
  <c r="T21" i="8"/>
  <c r="N23" i="8"/>
  <c r="O23" i="8"/>
  <c r="P23" i="8"/>
  <c r="Q23" i="8"/>
  <c r="R23" i="8"/>
  <c r="S23" i="8"/>
  <c r="T23" i="8"/>
  <c r="N24" i="8"/>
  <c r="O24" i="8"/>
  <c r="P24" i="8"/>
  <c r="Q24" i="8"/>
  <c r="R24" i="8"/>
  <c r="S24" i="8"/>
  <c r="T24" i="8"/>
  <c r="N25" i="8"/>
  <c r="O25" i="8"/>
  <c r="P25" i="8"/>
  <c r="Q25" i="8"/>
  <c r="R25" i="8"/>
  <c r="S25" i="8"/>
  <c r="T25" i="8"/>
  <c r="N27" i="8"/>
  <c r="O27" i="8"/>
  <c r="P27" i="8"/>
  <c r="Q27" i="8"/>
  <c r="N28" i="8"/>
  <c r="O28" i="8"/>
  <c r="P28" i="8"/>
  <c r="Q28" i="8"/>
  <c r="N29" i="8"/>
  <c r="O29" i="8"/>
  <c r="P29" i="8"/>
  <c r="Q29" i="8"/>
  <c r="N31" i="8"/>
  <c r="O31" i="8"/>
  <c r="P31" i="8"/>
  <c r="Q31" i="8"/>
  <c r="N32" i="8"/>
  <c r="O32" i="8"/>
  <c r="P32" i="8"/>
  <c r="Q32" i="8"/>
  <c r="N33" i="8"/>
  <c r="O33" i="8"/>
  <c r="P33" i="8"/>
  <c r="Q33" i="8"/>
  <c r="N35" i="8"/>
  <c r="O35" i="8"/>
  <c r="P35" i="8"/>
  <c r="Q35" i="8"/>
  <c r="N36" i="8"/>
  <c r="O36" i="8"/>
  <c r="P36" i="8"/>
  <c r="Q36" i="8"/>
  <c r="R36" i="8"/>
  <c r="S36" i="8"/>
  <c r="T36" i="8"/>
  <c r="N37" i="8"/>
  <c r="O37" i="8"/>
  <c r="P37" i="8"/>
  <c r="Q37" i="8"/>
  <c r="R37" i="8"/>
  <c r="S37" i="8"/>
  <c r="T37" i="8"/>
  <c r="N39" i="8"/>
  <c r="O39" i="8"/>
  <c r="P39" i="8"/>
  <c r="Q39" i="8"/>
  <c r="R39" i="8"/>
  <c r="S39" i="8"/>
  <c r="T39" i="8"/>
  <c r="N40" i="8"/>
  <c r="O40" i="8"/>
  <c r="P40" i="8"/>
  <c r="Q40" i="8"/>
  <c r="R40" i="8"/>
  <c r="S40" i="8"/>
  <c r="T40" i="8"/>
  <c r="N41" i="8"/>
  <c r="O41" i="8"/>
  <c r="P41" i="8"/>
  <c r="Q41" i="8"/>
  <c r="R41" i="8"/>
  <c r="S41" i="8"/>
  <c r="T41" i="8"/>
  <c r="N43" i="8"/>
  <c r="O43" i="8"/>
  <c r="P43" i="8"/>
  <c r="Q43" i="8"/>
  <c r="R43" i="8"/>
  <c r="S43" i="8"/>
  <c r="T43" i="8"/>
  <c r="N44" i="8"/>
  <c r="O44" i="8"/>
  <c r="P44" i="8"/>
  <c r="Q44" i="8"/>
  <c r="R44" i="8"/>
  <c r="S44" i="8"/>
  <c r="T44" i="8"/>
  <c r="N45" i="8"/>
  <c r="O45" i="8"/>
  <c r="P45" i="8"/>
  <c r="Q45" i="8"/>
  <c r="R45" i="8"/>
  <c r="S45" i="8"/>
  <c r="T45" i="8"/>
  <c r="N51" i="8"/>
  <c r="O51" i="8"/>
  <c r="P51" i="8"/>
  <c r="Q51" i="8"/>
  <c r="N52" i="8"/>
  <c r="O52" i="8"/>
  <c r="P52" i="8"/>
  <c r="Q52" i="8"/>
  <c r="N53" i="8"/>
  <c r="O53" i="8"/>
  <c r="P53" i="8"/>
  <c r="Q53" i="8"/>
  <c r="N55" i="8"/>
  <c r="O55" i="8"/>
  <c r="P55" i="8"/>
  <c r="Q55" i="8"/>
  <c r="N56" i="8"/>
  <c r="O56" i="8"/>
  <c r="P56" i="8"/>
  <c r="Q56" i="8"/>
  <c r="N57" i="8"/>
  <c r="O57" i="8"/>
  <c r="P57" i="8"/>
  <c r="Q57" i="8"/>
  <c r="N59" i="8"/>
  <c r="O59" i="8"/>
  <c r="P59" i="8"/>
  <c r="Q59" i="8"/>
  <c r="N60" i="8"/>
  <c r="O60" i="8"/>
  <c r="P60" i="8"/>
  <c r="Q60" i="8"/>
  <c r="N61" i="8"/>
  <c r="O61" i="8"/>
  <c r="P61" i="8"/>
  <c r="Q61" i="8"/>
  <c r="N63" i="8"/>
  <c r="O63" i="8"/>
  <c r="P63" i="8"/>
  <c r="Q63" i="8"/>
  <c r="R63" i="8"/>
  <c r="S63" i="8"/>
  <c r="T63" i="8"/>
  <c r="N64" i="8"/>
  <c r="O64" i="8"/>
  <c r="P64" i="8"/>
  <c r="Q64" i="8"/>
  <c r="R64" i="8"/>
  <c r="S64" i="8"/>
  <c r="T64" i="8"/>
  <c r="N65" i="8"/>
  <c r="O65" i="8"/>
  <c r="P65" i="8"/>
  <c r="Q65" i="8"/>
  <c r="R65" i="8"/>
  <c r="S65" i="8"/>
  <c r="T65" i="8"/>
  <c r="N67" i="8"/>
  <c r="O67" i="8"/>
  <c r="P67" i="8"/>
  <c r="Q67" i="8"/>
  <c r="R67" i="8"/>
  <c r="S67" i="8"/>
  <c r="T67" i="8"/>
  <c r="N68" i="8"/>
  <c r="O68" i="8"/>
  <c r="P68" i="8"/>
  <c r="Q68" i="8"/>
  <c r="R68" i="8"/>
  <c r="S68" i="8"/>
  <c r="T68" i="8"/>
  <c r="N69" i="8"/>
  <c r="O69" i="8"/>
  <c r="P69" i="8"/>
  <c r="Q69" i="8"/>
  <c r="R69" i="8"/>
  <c r="S69" i="8"/>
  <c r="T69" i="8"/>
  <c r="N71" i="8"/>
  <c r="O71" i="8"/>
  <c r="P71" i="8"/>
  <c r="Q71" i="8"/>
  <c r="R71" i="8"/>
  <c r="S71" i="8"/>
  <c r="T71" i="8"/>
  <c r="N72" i="8"/>
  <c r="O72" i="8"/>
  <c r="P72" i="8"/>
  <c r="Q72" i="8"/>
  <c r="R72" i="8"/>
  <c r="S72" i="8"/>
  <c r="T72" i="8"/>
  <c r="N73" i="8"/>
  <c r="O73" i="8"/>
  <c r="P73" i="8"/>
  <c r="Q73" i="8"/>
  <c r="R73" i="8"/>
  <c r="S73" i="8"/>
  <c r="T73" i="8"/>
  <c r="N75" i="8"/>
  <c r="O75" i="8"/>
  <c r="P75" i="8"/>
  <c r="Q75" i="8"/>
  <c r="N76" i="8"/>
  <c r="O76" i="8"/>
  <c r="P76" i="8"/>
  <c r="Q76" i="8"/>
  <c r="N77" i="8"/>
  <c r="O77" i="8"/>
  <c r="P77" i="8"/>
  <c r="Q77" i="8"/>
  <c r="N78" i="8"/>
  <c r="O78" i="8"/>
  <c r="P78" i="8"/>
  <c r="Q78" i="8"/>
  <c r="N79" i="8"/>
  <c r="O79" i="8"/>
  <c r="P79" i="8"/>
  <c r="Q79" i="8"/>
  <c r="N80" i="8"/>
  <c r="O80" i="8"/>
  <c r="P80" i="8"/>
  <c r="Q80" i="8"/>
  <c r="N81" i="8"/>
  <c r="O81" i="8"/>
  <c r="P81" i="8"/>
  <c r="Q81" i="8"/>
  <c r="N82" i="8"/>
  <c r="O82" i="8"/>
  <c r="P82" i="8"/>
  <c r="Q82" i="8"/>
  <c r="N83" i="8"/>
  <c r="O83" i="8"/>
  <c r="P83" i="8"/>
  <c r="Q83" i="8"/>
  <c r="N84" i="8"/>
  <c r="O84" i="8"/>
  <c r="P84" i="8"/>
  <c r="Q84" i="8"/>
  <c r="N85" i="8"/>
  <c r="O85" i="8"/>
  <c r="P85" i="8"/>
  <c r="Q85" i="8"/>
  <c r="N86" i="8"/>
  <c r="O86" i="8"/>
  <c r="P86" i="8"/>
  <c r="Q86" i="8"/>
  <c r="N87" i="8"/>
  <c r="O87" i="8"/>
  <c r="P87" i="8"/>
  <c r="Q87" i="8"/>
  <c r="N88" i="8"/>
  <c r="O88" i="8"/>
  <c r="P88" i="8"/>
  <c r="Q88" i="8"/>
  <c r="N89" i="8"/>
  <c r="O89" i="8"/>
  <c r="P89" i="8"/>
  <c r="Q89" i="8"/>
  <c r="N90" i="8"/>
  <c r="O90" i="8"/>
  <c r="P90" i="8"/>
  <c r="Q90" i="8"/>
  <c r="N91" i="8"/>
  <c r="O91" i="8"/>
  <c r="P91" i="8"/>
  <c r="Q91" i="8"/>
  <c r="N92" i="8"/>
  <c r="O92" i="8"/>
  <c r="P92" i="8"/>
  <c r="Q92" i="8"/>
  <c r="N93" i="8"/>
  <c r="O93" i="8"/>
  <c r="P93" i="8"/>
  <c r="Q93" i="8"/>
  <c r="N94" i="8"/>
  <c r="O94" i="8"/>
  <c r="P94" i="8"/>
  <c r="Q94" i="8"/>
  <c r="N95" i="8"/>
  <c r="O95" i="8"/>
  <c r="P95" i="8"/>
  <c r="Q95" i="8"/>
  <c r="N96" i="8"/>
  <c r="O96" i="8"/>
  <c r="P96" i="8"/>
  <c r="Q96" i="8"/>
  <c r="N97" i="8"/>
  <c r="O97" i="8"/>
  <c r="P97" i="8"/>
  <c r="Q97" i="8"/>
  <c r="N98" i="8"/>
  <c r="O98" i="8"/>
  <c r="P98" i="8"/>
  <c r="Q98" i="8"/>
  <c r="N99" i="8"/>
  <c r="O99" i="8"/>
  <c r="P99" i="8"/>
  <c r="Q99" i="8"/>
  <c r="N100" i="8"/>
  <c r="O100" i="8"/>
  <c r="P100" i="8"/>
  <c r="Q100" i="8"/>
  <c r="N101" i="8"/>
  <c r="O101" i="8"/>
  <c r="P101" i="8"/>
  <c r="Q101" i="8"/>
  <c r="N103" i="8"/>
  <c r="O103" i="8"/>
  <c r="P103" i="8"/>
  <c r="Q103" i="8"/>
  <c r="N104" i="8"/>
  <c r="O104" i="8"/>
  <c r="P104" i="8"/>
  <c r="Q104" i="8"/>
  <c r="N105" i="8"/>
  <c r="O105" i="8"/>
  <c r="P105" i="8"/>
  <c r="Q105" i="8"/>
  <c r="N107" i="8"/>
  <c r="O107" i="8"/>
  <c r="P107" i="8"/>
  <c r="Q107" i="8"/>
  <c r="N108" i="8"/>
  <c r="O108" i="8"/>
  <c r="P108" i="8"/>
  <c r="Q108" i="8"/>
  <c r="N109" i="8"/>
  <c r="O109" i="8"/>
  <c r="P109" i="8"/>
  <c r="Q109" i="8"/>
  <c r="N111" i="8"/>
  <c r="O111" i="8"/>
  <c r="P111" i="8"/>
  <c r="Q111" i="8"/>
  <c r="N112" i="8"/>
  <c r="O112" i="8"/>
  <c r="P112" i="8"/>
  <c r="Q112" i="8"/>
  <c r="N113" i="8"/>
  <c r="O113" i="8"/>
  <c r="P113" i="8"/>
  <c r="Q113" i="8"/>
  <c r="N115" i="8"/>
  <c r="O115" i="8"/>
  <c r="P115" i="8"/>
  <c r="Q115" i="8"/>
  <c r="N116" i="8"/>
  <c r="O116" i="8"/>
  <c r="P116" i="8"/>
  <c r="Q116" i="8"/>
  <c r="N117" i="8"/>
  <c r="O117" i="8"/>
  <c r="P117" i="8"/>
  <c r="Q117" i="8"/>
  <c r="N119" i="8"/>
  <c r="O119" i="8"/>
  <c r="P119" i="8"/>
  <c r="Q119" i="8"/>
  <c r="N120" i="8"/>
  <c r="O120" i="8"/>
  <c r="P120" i="8"/>
  <c r="Q120" i="8"/>
  <c r="N121" i="8"/>
  <c r="O121" i="8"/>
  <c r="P121" i="8"/>
  <c r="Q121" i="8"/>
  <c r="N123" i="8"/>
  <c r="O123" i="8"/>
  <c r="P123" i="8"/>
  <c r="Q123" i="8"/>
  <c r="N124" i="8"/>
  <c r="O124" i="8"/>
  <c r="P124" i="8"/>
  <c r="Q124" i="8"/>
  <c r="N125" i="8"/>
  <c r="O125" i="8"/>
  <c r="P125" i="8"/>
  <c r="Q125" i="8"/>
  <c r="N126" i="8"/>
  <c r="O126" i="8"/>
  <c r="P126" i="8"/>
  <c r="Q126" i="8"/>
  <c r="N127" i="8"/>
  <c r="O127" i="8"/>
  <c r="P127" i="8"/>
  <c r="Q127" i="8"/>
  <c r="N128" i="8"/>
  <c r="O128" i="8"/>
  <c r="P128" i="8"/>
  <c r="Q128" i="8"/>
  <c r="N129" i="8"/>
  <c r="O129" i="8"/>
  <c r="P129" i="8"/>
  <c r="Q129" i="8"/>
  <c r="N130" i="8"/>
  <c r="O130" i="8"/>
  <c r="P130" i="8"/>
  <c r="Q130" i="8"/>
  <c r="N131" i="8"/>
  <c r="O131" i="8"/>
  <c r="P131" i="8"/>
  <c r="Q131" i="8"/>
  <c r="N132" i="8"/>
  <c r="O132" i="8"/>
  <c r="P132" i="8"/>
  <c r="Q132" i="8"/>
  <c r="N133" i="8"/>
  <c r="O133" i="8"/>
  <c r="P133" i="8"/>
  <c r="Q133" i="8"/>
  <c r="N134" i="8"/>
  <c r="O134" i="8"/>
  <c r="P134" i="8"/>
  <c r="Q134" i="8"/>
  <c r="N135" i="8"/>
  <c r="O135" i="8"/>
  <c r="P135" i="8"/>
  <c r="Q135" i="8"/>
  <c r="N136" i="8"/>
  <c r="O136" i="8"/>
  <c r="P136" i="8"/>
  <c r="Q136" i="8"/>
  <c r="N137" i="8"/>
  <c r="O137" i="8"/>
  <c r="P137" i="8"/>
  <c r="Q137" i="8"/>
  <c r="N138" i="8"/>
  <c r="O138" i="8"/>
  <c r="P138" i="8"/>
  <c r="Q138" i="8"/>
  <c r="N139" i="8"/>
  <c r="O139" i="8"/>
  <c r="P139" i="8"/>
  <c r="Q139" i="8"/>
  <c r="N140" i="8"/>
  <c r="O140" i="8"/>
  <c r="P140" i="8"/>
  <c r="Q140" i="8"/>
  <c r="N141" i="8"/>
  <c r="O141" i="8"/>
  <c r="P141" i="8"/>
  <c r="Q141" i="8"/>
  <c r="N142" i="8"/>
  <c r="O142" i="8"/>
  <c r="P142" i="8"/>
  <c r="Q142" i="8"/>
  <c r="N143" i="8"/>
  <c r="O143" i="8"/>
  <c r="P143" i="8"/>
  <c r="Q143" i="8"/>
  <c r="N144" i="8"/>
  <c r="O144" i="8"/>
  <c r="P144" i="8"/>
  <c r="Q144" i="8"/>
  <c r="N145" i="8"/>
  <c r="O145" i="8"/>
  <c r="P145" i="8"/>
  <c r="Q145" i="8"/>
  <c r="N146" i="8"/>
  <c r="O146" i="8"/>
  <c r="P146" i="8"/>
  <c r="Q146" i="8"/>
  <c r="N148" i="8"/>
  <c r="O148" i="8"/>
  <c r="P148" i="8"/>
  <c r="Q148" i="8"/>
  <c r="N149" i="8"/>
  <c r="O149" i="8"/>
  <c r="P149" i="8"/>
  <c r="Q149" i="8"/>
  <c r="N150" i="8"/>
  <c r="O150" i="8"/>
  <c r="P150" i="8"/>
  <c r="Q150" i="8"/>
  <c r="N151" i="8"/>
  <c r="O151" i="8"/>
  <c r="P151" i="8"/>
  <c r="Q151" i="8"/>
  <c r="N152" i="8"/>
  <c r="O152" i="8"/>
  <c r="P152" i="8"/>
  <c r="Q152" i="8"/>
  <c r="N153" i="8"/>
  <c r="O153" i="8"/>
  <c r="P153" i="8"/>
  <c r="Q153" i="8"/>
  <c r="N154" i="8"/>
  <c r="O154" i="8"/>
  <c r="P154" i="8"/>
  <c r="Q154" i="8"/>
  <c r="N155" i="8"/>
  <c r="O155" i="8"/>
  <c r="P155" i="8"/>
  <c r="Q155" i="8"/>
  <c r="N156" i="8"/>
  <c r="O156" i="8"/>
  <c r="P156" i="8"/>
  <c r="Q156" i="8"/>
  <c r="N157" i="8"/>
  <c r="O157" i="8"/>
  <c r="P157" i="8"/>
  <c r="Q157" i="8"/>
  <c r="N158" i="8"/>
  <c r="O158" i="8"/>
  <c r="P158" i="8"/>
  <c r="Q158" i="8"/>
  <c r="N159" i="8"/>
  <c r="O159" i="8"/>
  <c r="P159" i="8"/>
  <c r="Q159" i="8"/>
  <c r="N160" i="8"/>
  <c r="O160" i="8"/>
  <c r="P160" i="8"/>
  <c r="Q160" i="8"/>
  <c r="N161" i="8"/>
  <c r="O161" i="8"/>
  <c r="P161" i="8"/>
  <c r="Q161" i="8"/>
  <c r="N162" i="8"/>
  <c r="O162" i="8"/>
  <c r="P162" i="8"/>
  <c r="Q162" i="8"/>
  <c r="N163" i="8"/>
  <c r="O163" i="8"/>
  <c r="P163" i="8"/>
  <c r="Q163" i="8"/>
  <c r="N164" i="8"/>
  <c r="O164" i="8"/>
  <c r="P164" i="8"/>
  <c r="Q164" i="8"/>
  <c r="N165" i="8"/>
  <c r="O165" i="8"/>
  <c r="P165" i="8"/>
  <c r="Q165" i="8"/>
  <c r="N166" i="8"/>
  <c r="O166" i="8"/>
  <c r="P166" i="8"/>
  <c r="Q166" i="8"/>
  <c r="N167" i="8"/>
  <c r="O167" i="8"/>
  <c r="P167" i="8"/>
  <c r="Q167" i="8"/>
  <c r="N168" i="8"/>
  <c r="O168" i="8"/>
  <c r="P168" i="8"/>
  <c r="Q168" i="8"/>
  <c r="N169" i="8"/>
  <c r="O169" i="8"/>
  <c r="P169" i="8"/>
  <c r="Q169" i="8"/>
  <c r="N170" i="8"/>
  <c r="O170" i="8"/>
  <c r="P170" i="8"/>
  <c r="Q170" i="8"/>
  <c r="N171" i="8"/>
  <c r="O171" i="8"/>
  <c r="P171" i="8"/>
  <c r="Q171" i="8"/>
  <c r="N172" i="8"/>
  <c r="O172" i="8"/>
  <c r="P172" i="8"/>
  <c r="Q172" i="8"/>
  <c r="N173" i="8"/>
  <c r="O173" i="8"/>
  <c r="P173" i="8"/>
  <c r="Q173" i="8"/>
  <c r="N175" i="8"/>
  <c r="O175" i="8"/>
  <c r="P175" i="8"/>
  <c r="Q175" i="8"/>
  <c r="N176" i="8"/>
  <c r="O176" i="8"/>
  <c r="P176" i="8"/>
  <c r="Q176" i="8"/>
  <c r="N177" i="8"/>
  <c r="O177" i="8"/>
  <c r="P177" i="8"/>
  <c r="Q177" i="8"/>
  <c r="N179" i="8"/>
  <c r="O179" i="8"/>
  <c r="P179" i="8"/>
  <c r="Q179" i="8"/>
  <c r="N180" i="8"/>
  <c r="O180" i="8"/>
  <c r="P180" i="8"/>
  <c r="Q180" i="8"/>
  <c r="N181" i="8"/>
  <c r="O181" i="8"/>
  <c r="P181" i="8"/>
  <c r="Q181" i="8"/>
  <c r="N183" i="8"/>
  <c r="O183" i="8"/>
  <c r="P183" i="8"/>
  <c r="Q183" i="8"/>
  <c r="N184" i="8"/>
  <c r="O184" i="8"/>
  <c r="P184" i="8"/>
  <c r="Q184" i="8"/>
  <c r="N185" i="8"/>
  <c r="O185" i="8"/>
  <c r="P185" i="8"/>
  <c r="Q185" i="8"/>
  <c r="N187" i="8"/>
  <c r="O187" i="8"/>
  <c r="P187" i="8"/>
  <c r="Q187" i="8"/>
  <c r="N188" i="8"/>
  <c r="O188" i="8"/>
  <c r="P188" i="8"/>
  <c r="Q188" i="8"/>
  <c r="N189" i="8"/>
  <c r="O189" i="8"/>
  <c r="P189" i="8"/>
  <c r="Q189" i="8"/>
  <c r="N191" i="8"/>
  <c r="O191" i="8"/>
  <c r="P191" i="8"/>
  <c r="Q191" i="8"/>
  <c r="N192" i="8"/>
  <c r="O192" i="8"/>
  <c r="P192" i="8"/>
  <c r="Q192" i="8"/>
  <c r="N193" i="8"/>
  <c r="O193" i="8"/>
  <c r="P193" i="8"/>
  <c r="Q193" i="8"/>
  <c r="N195" i="8"/>
  <c r="O195" i="8"/>
  <c r="P195" i="8"/>
  <c r="Q195" i="8"/>
  <c r="N196" i="8"/>
  <c r="O196" i="8"/>
  <c r="P196" i="8"/>
  <c r="Q196" i="8"/>
  <c r="N197" i="8"/>
  <c r="O197" i="8"/>
  <c r="P197" i="8"/>
  <c r="Q197" i="8"/>
  <c r="N199" i="8"/>
  <c r="O199" i="8"/>
  <c r="P199" i="8"/>
  <c r="Q199" i="8"/>
  <c r="N200" i="8"/>
  <c r="O200" i="8"/>
  <c r="P200" i="8"/>
  <c r="Q200" i="8"/>
  <c r="N201" i="8"/>
  <c r="O201" i="8"/>
  <c r="P201" i="8"/>
  <c r="Q201" i="8"/>
  <c r="N203" i="8"/>
  <c r="O203" i="8"/>
  <c r="P203" i="8"/>
  <c r="Q203" i="8"/>
  <c r="N204" i="8"/>
  <c r="O204" i="8"/>
  <c r="P204" i="8"/>
  <c r="Q204" i="8"/>
  <c r="N205" i="8"/>
  <c r="O205" i="8"/>
  <c r="P205" i="8"/>
  <c r="Q205" i="8"/>
  <c r="N207" i="8"/>
  <c r="O207" i="8"/>
  <c r="P207" i="8"/>
  <c r="Q207" i="8"/>
  <c r="N208" i="8"/>
  <c r="O208" i="8"/>
  <c r="P208" i="8"/>
  <c r="Q208" i="8"/>
  <c r="N209" i="8"/>
  <c r="O209" i="8"/>
  <c r="P209" i="8"/>
  <c r="Q209" i="8"/>
  <c r="N211" i="8"/>
  <c r="O211" i="8"/>
  <c r="P211" i="8"/>
  <c r="Q211" i="8"/>
  <c r="N212" i="8"/>
  <c r="O212" i="8"/>
  <c r="P212" i="8"/>
  <c r="Q212" i="8"/>
  <c r="N213" i="8"/>
  <c r="O213" i="8"/>
  <c r="P213" i="8"/>
  <c r="Q213" i="8"/>
  <c r="N215" i="8"/>
  <c r="O215" i="8"/>
  <c r="P215" i="8"/>
  <c r="Q215" i="8"/>
  <c r="N216" i="8"/>
  <c r="O216" i="8"/>
  <c r="P216" i="8"/>
  <c r="Q216" i="8"/>
  <c r="N217" i="8"/>
  <c r="O217" i="8"/>
  <c r="P217" i="8"/>
  <c r="Q217" i="8"/>
  <c r="N219" i="8"/>
  <c r="O219" i="8"/>
  <c r="P219" i="8"/>
  <c r="Q219" i="8"/>
  <c r="N220" i="8"/>
  <c r="O220" i="8"/>
  <c r="P220" i="8"/>
  <c r="Q220" i="8"/>
  <c r="N221" i="8"/>
  <c r="O221" i="8"/>
  <c r="P221" i="8"/>
  <c r="Q221" i="8"/>
  <c r="N223" i="8"/>
  <c r="O223" i="8"/>
  <c r="P223" i="8"/>
  <c r="Q223" i="8"/>
  <c r="N224" i="8"/>
  <c r="O224" i="8"/>
  <c r="P224" i="8"/>
  <c r="Q224" i="8"/>
  <c r="N225" i="8"/>
  <c r="O225" i="8"/>
  <c r="P225" i="8"/>
  <c r="Q225" i="8"/>
  <c r="N227" i="8"/>
  <c r="O227" i="8"/>
  <c r="P227" i="8"/>
  <c r="Q227" i="8"/>
  <c r="N228" i="8"/>
  <c r="O228" i="8"/>
  <c r="P228" i="8"/>
  <c r="Q228" i="8"/>
  <c r="N229" i="8"/>
  <c r="O229" i="8"/>
  <c r="P229" i="8"/>
  <c r="Q229" i="8"/>
  <c r="N231" i="8"/>
  <c r="O231" i="8"/>
  <c r="P231" i="8"/>
  <c r="Q231" i="8"/>
  <c r="N232" i="8"/>
  <c r="O232" i="8"/>
  <c r="P232" i="8"/>
  <c r="Q232" i="8"/>
  <c r="N233" i="8"/>
  <c r="O233" i="8"/>
  <c r="P233" i="8"/>
  <c r="Q233" i="8"/>
  <c r="N235" i="8"/>
  <c r="O235" i="8"/>
  <c r="P235" i="8"/>
  <c r="Q235" i="8"/>
  <c r="N236" i="8"/>
  <c r="O236" i="8"/>
  <c r="P236" i="8"/>
  <c r="Q236" i="8"/>
  <c r="N237" i="8"/>
  <c r="O237" i="8"/>
  <c r="P237" i="8"/>
  <c r="Q237" i="8"/>
  <c r="N239" i="8"/>
  <c r="O239" i="8"/>
  <c r="P239" i="8"/>
  <c r="Q239" i="8"/>
  <c r="N240" i="8"/>
  <c r="O240" i="8"/>
  <c r="P240" i="8"/>
  <c r="Q240" i="8"/>
  <c r="N241" i="8"/>
  <c r="O241" i="8"/>
  <c r="P241" i="8"/>
  <c r="Q241" i="8"/>
  <c r="N243" i="8"/>
  <c r="O243" i="8"/>
  <c r="P243" i="8"/>
  <c r="Q243" i="8"/>
  <c r="N244" i="8"/>
  <c r="O244" i="8"/>
  <c r="P244" i="8"/>
  <c r="Q244" i="8"/>
  <c r="N245" i="8"/>
  <c r="O245" i="8"/>
  <c r="P245" i="8"/>
  <c r="Q245" i="8"/>
  <c r="N247" i="8"/>
  <c r="O247" i="8"/>
  <c r="P247" i="8"/>
  <c r="Q247" i="8"/>
  <c r="N248" i="8"/>
  <c r="O248" i="8"/>
  <c r="P248" i="8"/>
  <c r="Q248" i="8"/>
  <c r="N249" i="8"/>
  <c r="O249" i="8"/>
  <c r="P249" i="8"/>
  <c r="Q249" i="8"/>
  <c r="N251" i="8"/>
  <c r="O251" i="8"/>
  <c r="P251" i="8"/>
  <c r="Q251" i="8"/>
  <c r="N252" i="8"/>
  <c r="O252" i="8"/>
  <c r="P252" i="8"/>
  <c r="Q252" i="8"/>
  <c r="N253" i="8"/>
  <c r="O253" i="8"/>
  <c r="P253" i="8"/>
  <c r="Q253" i="8"/>
  <c r="N255" i="8"/>
  <c r="O255" i="8"/>
  <c r="P255" i="8"/>
  <c r="Q255" i="8"/>
  <c r="N256" i="8"/>
  <c r="O256" i="8"/>
  <c r="P256" i="8"/>
  <c r="Q256" i="8"/>
  <c r="N257" i="8"/>
  <c r="O257" i="8"/>
  <c r="P257" i="8"/>
  <c r="Q257" i="8"/>
  <c r="N259" i="8"/>
  <c r="O259" i="8"/>
  <c r="P259" i="8"/>
  <c r="Q259" i="8"/>
  <c r="N260" i="8"/>
  <c r="O260" i="8"/>
  <c r="P260" i="8"/>
  <c r="Q260" i="8"/>
  <c r="N261" i="8"/>
  <c r="O261" i="8"/>
  <c r="P261" i="8"/>
  <c r="Q261" i="8"/>
  <c r="N263" i="8"/>
  <c r="O263" i="8"/>
  <c r="P263" i="8"/>
  <c r="Q263" i="8"/>
  <c r="N264" i="8"/>
  <c r="O264" i="8"/>
  <c r="P264" i="8"/>
  <c r="Q264" i="8"/>
  <c r="N265" i="8"/>
  <c r="O265" i="8"/>
  <c r="P265" i="8"/>
  <c r="Q265" i="8"/>
  <c r="N267" i="8"/>
  <c r="O267" i="8"/>
  <c r="P267" i="8"/>
  <c r="Q267" i="8"/>
  <c r="N268" i="8"/>
  <c r="O268" i="8"/>
  <c r="P268" i="8"/>
  <c r="Q268" i="8"/>
  <c r="N269" i="8"/>
  <c r="O269" i="8"/>
  <c r="P269" i="8"/>
  <c r="Q269" i="8"/>
  <c r="N271" i="8"/>
  <c r="O271" i="8"/>
  <c r="P271" i="8"/>
  <c r="Q271" i="8"/>
  <c r="N272" i="8"/>
  <c r="O272" i="8"/>
  <c r="P272" i="8"/>
  <c r="Q272" i="8"/>
  <c r="N273" i="8"/>
  <c r="O273" i="8"/>
  <c r="P273" i="8"/>
  <c r="Q273" i="8"/>
  <c r="N275" i="8"/>
  <c r="O275" i="8"/>
  <c r="P275" i="8"/>
  <c r="Q275" i="8"/>
  <c r="N276" i="8"/>
  <c r="O276" i="8"/>
  <c r="P276" i="8"/>
  <c r="Q276" i="8"/>
  <c r="N277" i="8"/>
  <c r="O277" i="8"/>
  <c r="P277" i="8"/>
  <c r="Q277" i="8"/>
  <c r="N279" i="8"/>
  <c r="O279" i="8"/>
  <c r="P279" i="8"/>
  <c r="Q279" i="8"/>
  <c r="N280" i="8"/>
  <c r="O280" i="8"/>
  <c r="P280" i="8"/>
  <c r="Q280" i="8"/>
  <c r="N281" i="8"/>
  <c r="O281" i="8"/>
  <c r="P281" i="8"/>
  <c r="Q281" i="8"/>
  <c r="N283" i="8"/>
  <c r="O283" i="8"/>
  <c r="P283" i="8"/>
  <c r="Q283" i="8"/>
  <c r="N284" i="8"/>
  <c r="O284" i="8"/>
  <c r="P284" i="8"/>
  <c r="Q284" i="8"/>
  <c r="N285" i="8"/>
  <c r="O285" i="8"/>
  <c r="P285" i="8"/>
  <c r="Q285" i="8"/>
  <c r="N287" i="8"/>
  <c r="O287" i="8"/>
  <c r="P287" i="8"/>
  <c r="Q287" i="8"/>
  <c r="N288" i="8"/>
  <c r="O288" i="8"/>
  <c r="P288" i="8"/>
  <c r="Q288" i="8"/>
  <c r="N289" i="8"/>
  <c r="O289" i="8"/>
  <c r="P289" i="8"/>
  <c r="Q289" i="8"/>
  <c r="N291" i="8"/>
  <c r="O291" i="8"/>
  <c r="P291" i="8"/>
  <c r="Q291" i="8"/>
  <c r="N292" i="8"/>
  <c r="O292" i="8"/>
  <c r="P292" i="8"/>
  <c r="Q292" i="8"/>
  <c r="N293" i="8"/>
  <c r="O293" i="8"/>
  <c r="P293" i="8"/>
  <c r="Q293" i="8"/>
  <c r="N294" i="8"/>
  <c r="O294" i="8"/>
  <c r="P294" i="8"/>
  <c r="Q294" i="8"/>
  <c r="N295" i="8"/>
  <c r="O295" i="8"/>
  <c r="P295" i="8"/>
  <c r="Q295" i="8"/>
  <c r="N296" i="8"/>
  <c r="O296" i="8"/>
  <c r="P296" i="8"/>
  <c r="Q296" i="8"/>
  <c r="N297" i="8"/>
  <c r="O297" i="8"/>
  <c r="P297" i="8"/>
  <c r="Q297" i="8"/>
  <c r="N298" i="8"/>
  <c r="O298" i="8"/>
  <c r="P298" i="8"/>
  <c r="Q298" i="8"/>
  <c r="N299" i="8"/>
  <c r="O299" i="8"/>
  <c r="P299" i="8"/>
  <c r="Q299" i="8"/>
  <c r="N300" i="8"/>
  <c r="O300" i="8"/>
  <c r="P300" i="8"/>
  <c r="Q300" i="8"/>
  <c r="N301" i="8"/>
  <c r="O301" i="8"/>
  <c r="P301" i="8"/>
  <c r="Q301" i="8"/>
  <c r="N302" i="8"/>
  <c r="O302" i="8"/>
  <c r="P302" i="8"/>
  <c r="Q302" i="8"/>
  <c r="N363" i="8"/>
  <c r="O363" i="8"/>
  <c r="P363" i="8"/>
  <c r="Q363" i="8"/>
  <c r="N364" i="8"/>
  <c r="O364" i="8"/>
  <c r="P364" i="8"/>
  <c r="Q364" i="8"/>
  <c r="N365" i="8"/>
  <c r="O365" i="8"/>
  <c r="P365" i="8"/>
  <c r="Q365" i="8"/>
  <c r="N367" i="8"/>
  <c r="O367" i="8"/>
  <c r="P367" i="8"/>
  <c r="Q367" i="8"/>
  <c r="N368" i="8"/>
  <c r="O368" i="8"/>
  <c r="P368" i="8"/>
  <c r="Q368" i="8"/>
  <c r="N369" i="8"/>
  <c r="O369" i="8"/>
  <c r="P369" i="8"/>
  <c r="Q369" i="8"/>
  <c r="N371" i="8"/>
  <c r="O371" i="8"/>
  <c r="P371" i="8"/>
  <c r="Q371" i="8"/>
  <c r="N372" i="8"/>
  <c r="O372" i="8"/>
  <c r="P372" i="8"/>
  <c r="Q372" i="8"/>
  <c r="N373" i="8"/>
  <c r="O373" i="8"/>
  <c r="P373" i="8"/>
  <c r="Q373" i="8"/>
  <c r="N315" i="8"/>
  <c r="O315" i="8"/>
  <c r="P315" i="8"/>
  <c r="Q315" i="8"/>
  <c r="N316" i="8"/>
  <c r="O316" i="8"/>
  <c r="P316" i="8"/>
  <c r="Q316" i="8"/>
  <c r="N317" i="8"/>
  <c r="O317" i="8"/>
  <c r="P317" i="8"/>
  <c r="Q317" i="8"/>
  <c r="N319" i="8"/>
  <c r="O319" i="8"/>
  <c r="P319" i="8"/>
  <c r="Q319" i="8"/>
  <c r="N320" i="8"/>
  <c r="O320" i="8"/>
  <c r="P320" i="8"/>
  <c r="Q320" i="8"/>
  <c r="N321" i="8"/>
  <c r="O321" i="8"/>
  <c r="P321" i="8"/>
  <c r="Q321" i="8"/>
  <c r="N323" i="8"/>
  <c r="O323" i="8"/>
  <c r="P323" i="8"/>
  <c r="Q323" i="8"/>
  <c r="N324" i="8"/>
  <c r="O324" i="8"/>
  <c r="P324" i="8"/>
  <c r="Q324" i="8"/>
  <c r="N325" i="8"/>
  <c r="O325" i="8"/>
  <c r="P325" i="8"/>
  <c r="Q325" i="8"/>
  <c r="N303" i="8"/>
  <c r="O303" i="8"/>
  <c r="P303" i="8"/>
  <c r="Q303" i="8"/>
  <c r="N304" i="8"/>
  <c r="O304" i="8"/>
  <c r="P304" i="8"/>
  <c r="Q304" i="8"/>
  <c r="N305" i="8"/>
  <c r="O305" i="8"/>
  <c r="P305" i="8"/>
  <c r="Q305" i="8"/>
  <c r="N307" i="8"/>
  <c r="O307" i="8"/>
  <c r="P307" i="8"/>
  <c r="Q307" i="8"/>
  <c r="N308" i="8"/>
  <c r="O308" i="8"/>
  <c r="P308" i="8"/>
  <c r="Q308" i="8"/>
  <c r="N309" i="8"/>
  <c r="O309" i="8"/>
  <c r="P309" i="8"/>
  <c r="Q309" i="8"/>
  <c r="N311" i="8"/>
  <c r="O311" i="8"/>
  <c r="P311" i="8"/>
  <c r="Q311" i="8"/>
  <c r="N312" i="8"/>
  <c r="O312" i="8"/>
  <c r="P312" i="8"/>
  <c r="Q312" i="8"/>
  <c r="N313" i="8"/>
  <c r="O313" i="8"/>
  <c r="P313" i="8"/>
  <c r="Q313" i="8"/>
  <c r="N327" i="8"/>
  <c r="O327" i="8"/>
  <c r="P327" i="8"/>
  <c r="Q327" i="8"/>
  <c r="N328" i="8"/>
  <c r="O328" i="8"/>
  <c r="P328" i="8"/>
  <c r="Q328" i="8"/>
  <c r="N329" i="8"/>
  <c r="O329" i="8"/>
  <c r="P329" i="8"/>
  <c r="Q329" i="8"/>
  <c r="N331" i="8"/>
  <c r="O331" i="8"/>
  <c r="P331" i="8"/>
  <c r="Q331" i="8"/>
  <c r="N332" i="8"/>
  <c r="O332" i="8"/>
  <c r="P332" i="8"/>
  <c r="Q332" i="8"/>
  <c r="N333" i="8"/>
  <c r="O333" i="8"/>
  <c r="P333" i="8"/>
  <c r="Q333" i="8"/>
  <c r="N335" i="8"/>
  <c r="O335" i="8"/>
  <c r="P335" i="8"/>
  <c r="Q335" i="8"/>
  <c r="N336" i="8"/>
  <c r="O336" i="8"/>
  <c r="P336" i="8"/>
  <c r="Q336" i="8"/>
  <c r="N337" i="8"/>
  <c r="O337" i="8"/>
  <c r="P337" i="8"/>
  <c r="Q337" i="8"/>
  <c r="N339" i="8"/>
  <c r="O339" i="8"/>
  <c r="P339" i="8"/>
  <c r="Q339" i="8"/>
  <c r="N340" i="8"/>
  <c r="O340" i="8"/>
  <c r="P340" i="8"/>
  <c r="Q340" i="8"/>
  <c r="N341" i="8"/>
  <c r="O341" i="8"/>
  <c r="P341" i="8"/>
  <c r="Q341" i="8"/>
  <c r="N343" i="8"/>
  <c r="O343" i="8"/>
  <c r="P343" i="8"/>
  <c r="Q343" i="8"/>
  <c r="N344" i="8"/>
  <c r="O344" i="8"/>
  <c r="P344" i="8"/>
  <c r="Q344" i="8"/>
  <c r="N345" i="8"/>
  <c r="O345" i="8"/>
  <c r="P345" i="8"/>
  <c r="Q345" i="8"/>
  <c r="N347" i="8"/>
  <c r="O347" i="8"/>
  <c r="P347" i="8"/>
  <c r="Q347" i="8"/>
  <c r="N348" i="8"/>
  <c r="O348" i="8"/>
  <c r="P348" i="8"/>
  <c r="Q348" i="8"/>
  <c r="N349" i="8"/>
  <c r="O349" i="8"/>
  <c r="P349" i="8"/>
  <c r="Q349" i="8"/>
  <c r="N351" i="8"/>
  <c r="O351" i="8"/>
  <c r="P351" i="8"/>
  <c r="Q351" i="8"/>
  <c r="N352" i="8"/>
  <c r="O352" i="8"/>
  <c r="P352" i="8"/>
  <c r="Q352" i="8"/>
  <c r="N353" i="8"/>
  <c r="O353" i="8"/>
  <c r="P353" i="8"/>
  <c r="Q353" i="8"/>
  <c r="N355" i="8"/>
  <c r="O355" i="8"/>
  <c r="P355" i="8"/>
  <c r="Q355" i="8"/>
  <c r="N356" i="8"/>
  <c r="O356" i="8"/>
  <c r="P356" i="8"/>
  <c r="Q356" i="8"/>
  <c r="N357" i="8"/>
  <c r="O357" i="8"/>
  <c r="P357" i="8"/>
  <c r="Q357" i="8"/>
  <c r="N359" i="8"/>
  <c r="O359" i="8"/>
  <c r="P359" i="8"/>
  <c r="Q359" i="8"/>
  <c r="N360" i="8"/>
  <c r="O360" i="8"/>
  <c r="P360" i="8"/>
  <c r="Q360" i="8"/>
  <c r="N361" i="8"/>
  <c r="O361" i="8"/>
  <c r="P361" i="8"/>
  <c r="Q361" i="8"/>
  <c r="N375" i="8"/>
  <c r="O375" i="8"/>
  <c r="P375" i="8"/>
  <c r="Q375" i="8"/>
  <c r="N376" i="8"/>
  <c r="O376" i="8"/>
  <c r="P376" i="8"/>
  <c r="Q376" i="8"/>
  <c r="N377" i="8"/>
  <c r="O377" i="8"/>
  <c r="P377" i="8"/>
  <c r="Q377" i="8"/>
  <c r="N379" i="8"/>
  <c r="O379" i="8"/>
  <c r="P379" i="8"/>
  <c r="Q379" i="8"/>
  <c r="N380" i="8"/>
  <c r="O380" i="8"/>
  <c r="P380" i="8"/>
  <c r="Q380" i="8"/>
  <c r="N381" i="8"/>
  <c r="O381" i="8"/>
  <c r="P381" i="8"/>
  <c r="Q381" i="8"/>
  <c r="N383" i="8"/>
  <c r="O383" i="8"/>
  <c r="P383" i="8"/>
  <c r="Q383" i="8"/>
  <c r="N384" i="8"/>
  <c r="O384" i="8"/>
  <c r="P384" i="8"/>
  <c r="Q384" i="8"/>
  <c r="N385" i="8"/>
  <c r="O385" i="8"/>
  <c r="P385" i="8"/>
  <c r="Q385" i="8"/>
  <c r="N387" i="8"/>
  <c r="O387" i="8"/>
  <c r="P387" i="8"/>
  <c r="Q387" i="8"/>
  <c r="N388" i="8"/>
  <c r="O388" i="8"/>
  <c r="P388" i="8"/>
  <c r="Q388" i="8"/>
  <c r="N389" i="8"/>
  <c r="O389" i="8"/>
  <c r="P389" i="8"/>
  <c r="Q389" i="8"/>
  <c r="N391" i="8"/>
  <c r="O391" i="8"/>
  <c r="P391" i="8"/>
  <c r="Q391" i="8"/>
  <c r="N392" i="8"/>
  <c r="O392" i="8"/>
  <c r="P392" i="8"/>
  <c r="Q392" i="8"/>
  <c r="N393" i="8"/>
  <c r="O393" i="8"/>
  <c r="P393" i="8"/>
  <c r="Q393" i="8"/>
  <c r="N395" i="8"/>
  <c r="O395" i="8"/>
  <c r="P395" i="8"/>
  <c r="Q395" i="8"/>
  <c r="N396" i="8"/>
  <c r="O396" i="8"/>
  <c r="P396" i="8"/>
  <c r="Q396" i="8"/>
  <c r="N397" i="8"/>
  <c r="O397" i="8"/>
  <c r="P397" i="8"/>
  <c r="Q397" i="8"/>
  <c r="N399" i="8"/>
  <c r="O399" i="8"/>
  <c r="P399" i="8"/>
  <c r="Q399" i="8"/>
  <c r="N400" i="8"/>
  <c r="O400" i="8"/>
  <c r="P400" i="8"/>
  <c r="Q400" i="8"/>
  <c r="N401" i="8"/>
  <c r="O401" i="8"/>
  <c r="P401" i="8"/>
  <c r="Q401" i="8"/>
  <c r="N403" i="8"/>
  <c r="O403" i="8"/>
  <c r="P403" i="8"/>
  <c r="Q403" i="8"/>
  <c r="N404" i="8"/>
  <c r="O404" i="8"/>
  <c r="P404" i="8"/>
  <c r="Q404" i="8"/>
  <c r="N405" i="8"/>
  <c r="O405" i="8"/>
  <c r="P405" i="8"/>
  <c r="Q405" i="8"/>
  <c r="N407" i="8"/>
  <c r="O407" i="8"/>
  <c r="P407" i="8"/>
  <c r="Q407" i="8"/>
  <c r="N408" i="8"/>
  <c r="O408" i="8"/>
  <c r="P408" i="8"/>
  <c r="Q408" i="8"/>
  <c r="N409" i="8"/>
  <c r="O409" i="8"/>
  <c r="P409" i="8"/>
  <c r="Q409" i="8"/>
  <c r="N411" i="8"/>
  <c r="O411" i="8"/>
  <c r="P411" i="8"/>
  <c r="Q411" i="8"/>
  <c r="N412" i="8"/>
  <c r="O412" i="8"/>
  <c r="P412" i="8"/>
  <c r="Q412" i="8"/>
  <c r="N413" i="8"/>
  <c r="O413" i="8"/>
  <c r="P413" i="8"/>
  <c r="Q413" i="8"/>
  <c r="N415" i="8"/>
  <c r="O415" i="8"/>
  <c r="P415" i="8"/>
  <c r="Q415" i="8"/>
  <c r="N416" i="8"/>
  <c r="O416" i="8"/>
  <c r="P416" i="8"/>
  <c r="Q416" i="8"/>
  <c r="N417" i="8"/>
  <c r="O417" i="8"/>
  <c r="P417" i="8"/>
  <c r="Q417" i="8"/>
  <c r="N419" i="8"/>
  <c r="O419" i="8"/>
  <c r="P419" i="8"/>
  <c r="Q419" i="8"/>
  <c r="N420" i="8"/>
  <c r="O420" i="8"/>
  <c r="P420" i="8"/>
  <c r="Q420" i="8"/>
  <c r="N421" i="8"/>
  <c r="O421" i="8"/>
  <c r="P421" i="8"/>
  <c r="Q421" i="8"/>
  <c r="N423" i="8"/>
  <c r="O423" i="8"/>
  <c r="P423" i="8"/>
  <c r="Q423" i="8"/>
  <c r="N424" i="8"/>
  <c r="O424" i="8"/>
  <c r="P424" i="8"/>
  <c r="Q424" i="8"/>
  <c r="N425" i="8"/>
  <c r="O425" i="8"/>
  <c r="P425" i="8"/>
  <c r="Q425" i="8"/>
  <c r="N427" i="8"/>
  <c r="O427" i="8"/>
  <c r="P427" i="8"/>
  <c r="Q427" i="8"/>
  <c r="N428" i="8"/>
  <c r="O428" i="8"/>
  <c r="P428" i="8"/>
  <c r="Q428" i="8"/>
  <c r="N429" i="8"/>
  <c r="O429" i="8"/>
  <c r="P429" i="8"/>
  <c r="Q429" i="8"/>
  <c r="N431" i="8"/>
  <c r="O431" i="8"/>
  <c r="P431" i="8"/>
  <c r="Q431" i="8"/>
  <c r="N432" i="8"/>
  <c r="O432" i="8"/>
  <c r="P432" i="8"/>
  <c r="Q432" i="8"/>
  <c r="N433" i="8"/>
  <c r="O433" i="8"/>
  <c r="P433" i="8"/>
  <c r="Q433" i="8"/>
  <c r="N435" i="8"/>
  <c r="O435" i="8"/>
  <c r="P435" i="8"/>
  <c r="Q435" i="8"/>
  <c r="N436" i="8"/>
  <c r="O436" i="8"/>
  <c r="P436" i="8"/>
  <c r="Q436" i="8"/>
  <c r="N437" i="8"/>
  <c r="O437" i="8"/>
  <c r="P437" i="8"/>
  <c r="Q437" i="8"/>
  <c r="N439" i="8"/>
  <c r="O439" i="8"/>
  <c r="P439" i="8"/>
  <c r="Q439" i="8"/>
  <c r="N440" i="8"/>
  <c r="O440" i="8"/>
  <c r="P440" i="8"/>
  <c r="Q440" i="8"/>
  <c r="N441" i="8"/>
  <c r="O441" i="8"/>
  <c r="P441" i="8"/>
  <c r="Q441" i="8"/>
  <c r="N443" i="8"/>
  <c r="O443" i="8"/>
  <c r="P443" i="8"/>
  <c r="Q443" i="8"/>
  <c r="N444" i="8"/>
  <c r="O444" i="8"/>
  <c r="P444" i="8"/>
  <c r="Q444" i="8"/>
  <c r="N445" i="8"/>
  <c r="O445" i="8"/>
  <c r="P445" i="8"/>
  <c r="Q445" i="8"/>
  <c r="N447" i="8"/>
  <c r="O447" i="8"/>
  <c r="P447" i="8"/>
  <c r="Q447" i="8"/>
  <c r="N448" i="8"/>
  <c r="O448" i="8"/>
  <c r="P448" i="8"/>
  <c r="Q448" i="8"/>
  <c r="N449" i="8"/>
  <c r="O449" i="8"/>
  <c r="P449" i="8"/>
  <c r="Q449" i="8"/>
  <c r="N451" i="8"/>
  <c r="O451" i="8"/>
  <c r="P451" i="8"/>
  <c r="Q451" i="8"/>
  <c r="N452" i="8"/>
  <c r="O452" i="8"/>
  <c r="P452" i="8"/>
  <c r="Q452" i="8"/>
  <c r="N453" i="8"/>
  <c r="O453" i="8"/>
  <c r="P453" i="8"/>
  <c r="Q453" i="8"/>
  <c r="N455" i="8"/>
  <c r="O455" i="8"/>
  <c r="P455" i="8"/>
  <c r="Q455" i="8"/>
  <c r="N456" i="8"/>
  <c r="O456" i="8"/>
  <c r="P456" i="8"/>
  <c r="Q456" i="8"/>
  <c r="N457" i="8"/>
  <c r="O457" i="8"/>
  <c r="P457" i="8"/>
  <c r="Q457" i="8"/>
  <c r="N459" i="8"/>
  <c r="O459" i="8"/>
  <c r="P459" i="8"/>
  <c r="Q459" i="8"/>
  <c r="N460" i="8"/>
  <c r="O460" i="8"/>
  <c r="P460" i="8"/>
  <c r="Q460" i="8"/>
  <c r="N461" i="8"/>
  <c r="O461" i="8"/>
  <c r="P461" i="8"/>
  <c r="Q461" i="8"/>
  <c r="N463" i="8"/>
  <c r="O463" i="8"/>
  <c r="P463" i="8"/>
  <c r="Q463" i="8"/>
  <c r="N464" i="8"/>
  <c r="O464" i="8"/>
  <c r="P464" i="8"/>
  <c r="Q464" i="8"/>
  <c r="N465" i="8"/>
  <c r="O465" i="8"/>
  <c r="P465" i="8"/>
  <c r="Q465" i="8"/>
  <c r="N467" i="8"/>
  <c r="O467" i="8"/>
  <c r="P467" i="8"/>
  <c r="Q467" i="8"/>
  <c r="N468" i="8"/>
  <c r="O468" i="8"/>
  <c r="P468" i="8"/>
  <c r="Q468" i="8"/>
  <c r="N469" i="8"/>
  <c r="O469" i="8"/>
  <c r="P469" i="8"/>
  <c r="Q469" i="8"/>
  <c r="N471" i="8"/>
  <c r="O471" i="8"/>
  <c r="P471" i="8"/>
  <c r="Q471" i="8"/>
  <c r="N472" i="8"/>
  <c r="O472" i="8"/>
  <c r="P472" i="8"/>
  <c r="Q472" i="8"/>
  <c r="N473" i="8"/>
  <c r="O473" i="8"/>
  <c r="P473" i="8"/>
  <c r="Q473" i="8"/>
  <c r="N474" i="8"/>
  <c r="O474" i="8"/>
  <c r="N475" i="8"/>
  <c r="O475" i="8"/>
  <c r="P475" i="8"/>
  <c r="Q475" i="8"/>
  <c r="N476" i="8"/>
  <c r="O476" i="8"/>
  <c r="P476" i="8"/>
  <c r="Q476" i="8"/>
  <c r="N477" i="8"/>
  <c r="O477" i="8"/>
  <c r="P477" i="8"/>
  <c r="Q477" i="8"/>
  <c r="N478" i="8"/>
  <c r="O478" i="8"/>
  <c r="N479" i="8"/>
  <c r="O479" i="8"/>
  <c r="P479" i="8"/>
  <c r="Q479" i="8"/>
  <c r="N480" i="8"/>
  <c r="O480" i="8"/>
  <c r="P480" i="8"/>
  <c r="Q480" i="8"/>
  <c r="N481" i="8"/>
  <c r="O481" i="8"/>
  <c r="P481" i="8"/>
  <c r="Q481" i="8"/>
  <c r="N482" i="8"/>
  <c r="O482" i="8"/>
  <c r="N483" i="8"/>
  <c r="O483" i="8"/>
  <c r="P483" i="8"/>
  <c r="Q483" i="8"/>
  <c r="N484" i="8"/>
  <c r="O484" i="8"/>
  <c r="P484" i="8"/>
  <c r="Q484" i="8"/>
  <c r="N485" i="8"/>
  <c r="O485" i="8"/>
  <c r="P485" i="8"/>
  <c r="Q485" i="8"/>
  <c r="N486" i="8"/>
  <c r="O486" i="8"/>
  <c r="N487" i="8"/>
  <c r="O487" i="8"/>
  <c r="P487" i="8"/>
  <c r="Q487" i="8"/>
  <c r="N488" i="8"/>
  <c r="O488" i="8"/>
  <c r="P488" i="8"/>
  <c r="Q488" i="8"/>
  <c r="N489" i="8"/>
  <c r="O489" i="8"/>
  <c r="P489" i="8"/>
  <c r="Q489" i="8"/>
  <c r="N490" i="8"/>
  <c r="O490" i="8"/>
  <c r="N491" i="8"/>
  <c r="O491" i="8"/>
  <c r="P491" i="8"/>
  <c r="Q491" i="8"/>
  <c r="N492" i="8"/>
  <c r="O492" i="8"/>
  <c r="P492" i="8"/>
  <c r="Q492" i="8"/>
  <c r="N493" i="8"/>
  <c r="O493" i="8"/>
  <c r="P493" i="8"/>
  <c r="Q493" i="8"/>
  <c r="N494" i="8"/>
  <c r="O494" i="8"/>
  <c r="N495" i="8"/>
  <c r="O495" i="8"/>
  <c r="P495" i="8"/>
  <c r="Q495" i="8"/>
  <c r="N496" i="8"/>
  <c r="O496" i="8"/>
  <c r="P496" i="8"/>
  <c r="Q496" i="8"/>
  <c r="N497" i="8"/>
  <c r="O497" i="8"/>
  <c r="P497" i="8"/>
  <c r="Q497" i="8"/>
  <c r="N499" i="8"/>
  <c r="O499" i="8"/>
  <c r="P499" i="8"/>
  <c r="Q499" i="8"/>
  <c r="N500" i="8"/>
  <c r="O500" i="8"/>
  <c r="P500" i="8"/>
  <c r="Q500" i="8"/>
  <c r="N501" i="8"/>
  <c r="O501" i="8"/>
  <c r="P501" i="8"/>
  <c r="Q501" i="8"/>
  <c r="N503" i="8"/>
  <c r="O503" i="8"/>
  <c r="P503" i="8"/>
  <c r="Q503" i="8"/>
  <c r="N504" i="8"/>
  <c r="O504" i="8"/>
  <c r="P504" i="8"/>
  <c r="Q504" i="8"/>
  <c r="N505" i="8"/>
  <c r="O505" i="8"/>
  <c r="P505" i="8"/>
  <c r="Q505" i="8"/>
  <c r="N507" i="8"/>
  <c r="O507" i="8"/>
  <c r="P507" i="8"/>
  <c r="Q507" i="8"/>
  <c r="N508" i="8"/>
  <c r="O508" i="8"/>
  <c r="P508" i="8"/>
  <c r="Q508" i="8"/>
  <c r="N509" i="8"/>
  <c r="O509" i="8"/>
  <c r="P509" i="8"/>
  <c r="Q509" i="8"/>
  <c r="N511" i="8"/>
  <c r="O511" i="8"/>
  <c r="P511" i="8"/>
  <c r="Q511" i="8"/>
  <c r="N512" i="8"/>
  <c r="O512" i="8"/>
  <c r="P512" i="8"/>
  <c r="Q512" i="8"/>
  <c r="N513" i="8"/>
  <c r="O513" i="8"/>
  <c r="P513" i="8"/>
  <c r="Q513" i="8"/>
  <c r="N515" i="8"/>
  <c r="O515" i="8"/>
  <c r="P515" i="8"/>
  <c r="Q515" i="8"/>
  <c r="N516" i="8"/>
  <c r="O516" i="8"/>
  <c r="P516" i="8"/>
  <c r="Q516" i="8"/>
  <c r="N517" i="8"/>
  <c r="O517" i="8"/>
  <c r="P517" i="8"/>
  <c r="Q517" i="8"/>
  <c r="N519" i="8"/>
  <c r="O519" i="8"/>
  <c r="P519" i="8"/>
  <c r="Q519" i="8"/>
  <c r="N520" i="8"/>
  <c r="O520" i="8"/>
  <c r="P520" i="8"/>
  <c r="Q520" i="8"/>
  <c r="N521" i="8"/>
  <c r="O521" i="8"/>
  <c r="P521" i="8"/>
  <c r="Q521" i="8"/>
  <c r="N523" i="8"/>
  <c r="O523" i="8"/>
  <c r="P523" i="8"/>
  <c r="Q523" i="8"/>
  <c r="N524" i="8"/>
  <c r="O524" i="8"/>
  <c r="P524" i="8"/>
  <c r="Q524" i="8"/>
  <c r="N525" i="8"/>
  <c r="O525" i="8"/>
  <c r="P525" i="8"/>
  <c r="Q525" i="8"/>
  <c r="N527" i="8"/>
  <c r="O527" i="8"/>
  <c r="P527" i="8"/>
  <c r="Q527" i="8"/>
  <c r="N528" i="8"/>
  <c r="O528" i="8"/>
  <c r="P528" i="8"/>
  <c r="Q528" i="8"/>
  <c r="N529" i="8"/>
  <c r="O529" i="8"/>
  <c r="P529" i="8"/>
  <c r="Q529" i="8"/>
  <c r="N531" i="8"/>
  <c r="O531" i="8"/>
  <c r="P531" i="8"/>
  <c r="Q531" i="8"/>
  <c r="N532" i="8"/>
  <c r="O532" i="8"/>
  <c r="P532" i="8"/>
  <c r="Q532" i="8"/>
  <c r="N533" i="8"/>
  <c r="O533" i="8"/>
  <c r="P533" i="8"/>
  <c r="Q533" i="8"/>
  <c r="N535" i="8"/>
  <c r="O535" i="8"/>
  <c r="P535" i="8"/>
  <c r="Q535" i="8"/>
  <c r="N536" i="8"/>
  <c r="O536" i="8"/>
  <c r="P536" i="8"/>
  <c r="Q536" i="8"/>
  <c r="N537" i="8"/>
  <c r="O537" i="8"/>
  <c r="P537" i="8"/>
  <c r="Q537" i="8"/>
  <c r="N539" i="8"/>
  <c r="O539" i="8"/>
  <c r="P539" i="8"/>
  <c r="Q539" i="8"/>
  <c r="N540" i="8"/>
  <c r="O540" i="8"/>
  <c r="P540" i="8"/>
  <c r="Q540" i="8"/>
  <c r="N541" i="8"/>
  <c r="O541" i="8"/>
  <c r="P541" i="8"/>
  <c r="Q541" i="8"/>
  <c r="N4" i="8"/>
  <c r="O4" i="8"/>
  <c r="P4" i="8"/>
  <c r="Q4" i="8"/>
  <c r="R4" i="8"/>
  <c r="S4" i="8"/>
  <c r="T4" i="8"/>
  <c r="N5" i="8"/>
  <c r="O5" i="8"/>
  <c r="P5" i="8"/>
  <c r="Q5" i="8"/>
  <c r="R5" i="8"/>
  <c r="S5" i="8"/>
  <c r="T5" i="8"/>
  <c r="O3" i="8"/>
  <c r="P3" i="8"/>
  <c r="Q3" i="8"/>
  <c r="R3" i="8"/>
  <c r="S3" i="8"/>
  <c r="T3" i="8"/>
  <c r="M542" i="8"/>
  <c r="T542" i="8" s="1"/>
  <c r="L542" i="8"/>
  <c r="S542" i="8" s="1"/>
  <c r="K542" i="8"/>
  <c r="R542" i="8" s="1"/>
  <c r="J542" i="8"/>
  <c r="Q542" i="8" s="1"/>
  <c r="I542" i="8"/>
  <c r="P542" i="8" s="1"/>
  <c r="H542" i="8"/>
  <c r="O542" i="8" s="1"/>
  <c r="G542" i="8"/>
  <c r="N542" i="8" s="1"/>
  <c r="M538" i="8"/>
  <c r="T538" i="8" s="1"/>
  <c r="L538" i="8"/>
  <c r="S538" i="8" s="1"/>
  <c r="K538" i="8"/>
  <c r="R538" i="8" s="1"/>
  <c r="J538" i="8"/>
  <c r="Q538" i="8" s="1"/>
  <c r="I538" i="8"/>
  <c r="P538" i="8" s="1"/>
  <c r="H538" i="8"/>
  <c r="O538" i="8" s="1"/>
  <c r="G538" i="8"/>
  <c r="N538" i="8" s="1"/>
  <c r="M534" i="8"/>
  <c r="T534" i="8" s="1"/>
  <c r="L534" i="8"/>
  <c r="S534" i="8" s="1"/>
  <c r="K534" i="8"/>
  <c r="R534" i="8" s="1"/>
  <c r="J534" i="8"/>
  <c r="Q534" i="8" s="1"/>
  <c r="I534" i="8"/>
  <c r="P534" i="8" s="1"/>
  <c r="H534" i="8"/>
  <c r="O534" i="8" s="1"/>
  <c r="G534" i="8"/>
  <c r="N534" i="8" s="1"/>
  <c r="M530" i="8"/>
  <c r="T530" i="8" s="1"/>
  <c r="L530" i="8"/>
  <c r="S530" i="8" s="1"/>
  <c r="K530" i="8"/>
  <c r="R530" i="8" s="1"/>
  <c r="J530" i="8"/>
  <c r="Q530" i="8" s="1"/>
  <c r="I530" i="8"/>
  <c r="P530" i="8" s="1"/>
  <c r="H530" i="8"/>
  <c r="O530" i="8" s="1"/>
  <c r="G530" i="8"/>
  <c r="N530" i="8" s="1"/>
  <c r="M526" i="8"/>
  <c r="T526" i="8" s="1"/>
  <c r="L526" i="8"/>
  <c r="S526" i="8" s="1"/>
  <c r="K526" i="8"/>
  <c r="R526" i="8" s="1"/>
  <c r="J526" i="8"/>
  <c r="Q526" i="8" s="1"/>
  <c r="I526" i="8"/>
  <c r="P526" i="8" s="1"/>
  <c r="H526" i="8"/>
  <c r="O526" i="8" s="1"/>
  <c r="G526" i="8"/>
  <c r="N526" i="8" s="1"/>
  <c r="M522" i="8"/>
  <c r="T522" i="8" s="1"/>
  <c r="L522" i="8"/>
  <c r="S522" i="8" s="1"/>
  <c r="K522" i="8"/>
  <c r="R522" i="8" s="1"/>
  <c r="J522" i="8"/>
  <c r="Q522" i="8" s="1"/>
  <c r="I522" i="8"/>
  <c r="P522" i="8" s="1"/>
  <c r="H522" i="8"/>
  <c r="O522" i="8" s="1"/>
  <c r="G522" i="8"/>
  <c r="N522" i="8" s="1"/>
  <c r="M518" i="8"/>
  <c r="T518" i="8" s="1"/>
  <c r="L518" i="8"/>
  <c r="S518" i="8" s="1"/>
  <c r="K518" i="8"/>
  <c r="R518" i="8" s="1"/>
  <c r="J518" i="8"/>
  <c r="Q518" i="8" s="1"/>
  <c r="I518" i="8"/>
  <c r="P518" i="8" s="1"/>
  <c r="H518" i="8"/>
  <c r="O518" i="8" s="1"/>
  <c r="G518" i="8"/>
  <c r="N518" i="8" s="1"/>
  <c r="M514" i="8"/>
  <c r="T514" i="8" s="1"/>
  <c r="L514" i="8"/>
  <c r="S514" i="8" s="1"/>
  <c r="K514" i="8"/>
  <c r="R514" i="8" s="1"/>
  <c r="J514" i="8"/>
  <c r="Q514" i="8" s="1"/>
  <c r="I514" i="8"/>
  <c r="P514" i="8" s="1"/>
  <c r="H514" i="8"/>
  <c r="O514" i="8" s="1"/>
  <c r="G514" i="8"/>
  <c r="N514" i="8" s="1"/>
  <c r="M510" i="8"/>
  <c r="T510" i="8" s="1"/>
  <c r="L510" i="8"/>
  <c r="S510" i="8" s="1"/>
  <c r="K510" i="8"/>
  <c r="R510" i="8" s="1"/>
  <c r="J510" i="8"/>
  <c r="Q510" i="8" s="1"/>
  <c r="I510" i="8"/>
  <c r="P510" i="8" s="1"/>
  <c r="H510" i="8"/>
  <c r="O510" i="8" s="1"/>
  <c r="G510" i="8"/>
  <c r="N510" i="8" s="1"/>
  <c r="M506" i="8"/>
  <c r="T506" i="8" s="1"/>
  <c r="L506" i="8"/>
  <c r="S506" i="8" s="1"/>
  <c r="K506" i="8"/>
  <c r="R506" i="8" s="1"/>
  <c r="J506" i="8"/>
  <c r="Q506" i="8" s="1"/>
  <c r="I506" i="8"/>
  <c r="P506" i="8" s="1"/>
  <c r="H506" i="8"/>
  <c r="O506" i="8" s="1"/>
  <c r="G506" i="8"/>
  <c r="N506" i="8" s="1"/>
  <c r="M502" i="8"/>
  <c r="T502" i="8" s="1"/>
  <c r="L502" i="8"/>
  <c r="S502" i="8" s="1"/>
  <c r="K502" i="8"/>
  <c r="R502" i="8" s="1"/>
  <c r="J502" i="8"/>
  <c r="Q502" i="8" s="1"/>
  <c r="I502" i="8"/>
  <c r="P502" i="8" s="1"/>
  <c r="H502" i="8"/>
  <c r="O502" i="8" s="1"/>
  <c r="G502" i="8"/>
  <c r="N502" i="8" s="1"/>
  <c r="M498" i="8"/>
  <c r="T498" i="8" s="1"/>
  <c r="L498" i="8"/>
  <c r="S498" i="8" s="1"/>
  <c r="K498" i="8"/>
  <c r="R498" i="8" s="1"/>
  <c r="J498" i="8"/>
  <c r="Q498" i="8" s="1"/>
  <c r="I498" i="8"/>
  <c r="P498" i="8" s="1"/>
  <c r="H498" i="8"/>
  <c r="O498" i="8" s="1"/>
  <c r="G498" i="8"/>
  <c r="N498" i="8" s="1"/>
  <c r="M494" i="8"/>
  <c r="T494" i="8" s="1"/>
  <c r="L494" i="8"/>
  <c r="S494" i="8" s="1"/>
  <c r="K494" i="8"/>
  <c r="R494" i="8" s="1"/>
  <c r="J494" i="8"/>
  <c r="Q494" i="8" s="1"/>
  <c r="I494" i="8"/>
  <c r="P494" i="8" s="1"/>
  <c r="M490" i="8"/>
  <c r="T490" i="8" s="1"/>
  <c r="L490" i="8"/>
  <c r="S490" i="8" s="1"/>
  <c r="K490" i="8"/>
  <c r="R490" i="8" s="1"/>
  <c r="J490" i="8"/>
  <c r="Q490" i="8" s="1"/>
  <c r="I490" i="8"/>
  <c r="P490" i="8" s="1"/>
  <c r="M486" i="8"/>
  <c r="T486" i="8" s="1"/>
  <c r="L486" i="8"/>
  <c r="S486" i="8" s="1"/>
  <c r="K486" i="8"/>
  <c r="R486" i="8" s="1"/>
  <c r="J486" i="8"/>
  <c r="Q486" i="8" s="1"/>
  <c r="I486" i="8"/>
  <c r="P486" i="8" s="1"/>
  <c r="M482" i="8"/>
  <c r="T482" i="8" s="1"/>
  <c r="L482" i="8"/>
  <c r="S482" i="8" s="1"/>
  <c r="K482" i="8"/>
  <c r="R482" i="8" s="1"/>
  <c r="J482" i="8"/>
  <c r="Q482" i="8" s="1"/>
  <c r="I482" i="8"/>
  <c r="P482" i="8" s="1"/>
  <c r="M478" i="8"/>
  <c r="T478" i="8" s="1"/>
  <c r="L478" i="8"/>
  <c r="S478" i="8" s="1"/>
  <c r="K478" i="8"/>
  <c r="R478" i="8" s="1"/>
  <c r="J478" i="8"/>
  <c r="Q478" i="8" s="1"/>
  <c r="I478" i="8"/>
  <c r="P478" i="8" s="1"/>
  <c r="M474" i="8"/>
  <c r="T474" i="8" s="1"/>
  <c r="L474" i="8"/>
  <c r="S474" i="8" s="1"/>
  <c r="K474" i="8"/>
  <c r="R474" i="8" s="1"/>
  <c r="J474" i="8"/>
  <c r="Q474" i="8" s="1"/>
  <c r="I474" i="8"/>
  <c r="P474" i="8" s="1"/>
  <c r="M470" i="8"/>
  <c r="T470" i="8" s="1"/>
  <c r="L470" i="8"/>
  <c r="S470" i="8" s="1"/>
  <c r="K470" i="8"/>
  <c r="R470" i="8" s="1"/>
  <c r="J470" i="8"/>
  <c r="Q470" i="8" s="1"/>
  <c r="I470" i="8"/>
  <c r="P470" i="8" s="1"/>
  <c r="H470" i="8"/>
  <c r="O470" i="8" s="1"/>
  <c r="G470" i="8"/>
  <c r="N470" i="8" s="1"/>
  <c r="M466" i="8"/>
  <c r="T466" i="8" s="1"/>
  <c r="L466" i="8"/>
  <c r="S466" i="8" s="1"/>
  <c r="K466" i="8"/>
  <c r="R466" i="8" s="1"/>
  <c r="J466" i="8"/>
  <c r="Q466" i="8" s="1"/>
  <c r="I466" i="8"/>
  <c r="P466" i="8" s="1"/>
  <c r="H466" i="8"/>
  <c r="O466" i="8" s="1"/>
  <c r="G466" i="8"/>
  <c r="N466" i="8" s="1"/>
  <c r="M462" i="8"/>
  <c r="T462" i="8" s="1"/>
  <c r="L462" i="8"/>
  <c r="S462" i="8" s="1"/>
  <c r="K462" i="8"/>
  <c r="R462" i="8" s="1"/>
  <c r="J462" i="8"/>
  <c r="Q462" i="8" s="1"/>
  <c r="I462" i="8"/>
  <c r="P462" i="8" s="1"/>
  <c r="H462" i="8"/>
  <c r="O462" i="8" s="1"/>
  <c r="G462" i="8"/>
  <c r="N462" i="8" s="1"/>
  <c r="M458" i="8"/>
  <c r="T458" i="8" s="1"/>
  <c r="L458" i="8"/>
  <c r="S458" i="8" s="1"/>
  <c r="K458" i="8"/>
  <c r="R458" i="8" s="1"/>
  <c r="J458" i="8"/>
  <c r="Q458" i="8" s="1"/>
  <c r="I458" i="8"/>
  <c r="P458" i="8" s="1"/>
  <c r="H458" i="8"/>
  <c r="O458" i="8" s="1"/>
  <c r="G458" i="8"/>
  <c r="N458" i="8" s="1"/>
  <c r="M454" i="8"/>
  <c r="T454" i="8" s="1"/>
  <c r="L454" i="8"/>
  <c r="S454" i="8" s="1"/>
  <c r="K454" i="8"/>
  <c r="R454" i="8" s="1"/>
  <c r="J454" i="8"/>
  <c r="Q454" i="8" s="1"/>
  <c r="I454" i="8"/>
  <c r="P454" i="8" s="1"/>
  <c r="H454" i="8"/>
  <c r="O454" i="8" s="1"/>
  <c r="G454" i="8"/>
  <c r="N454" i="8" s="1"/>
  <c r="M450" i="8"/>
  <c r="T450" i="8" s="1"/>
  <c r="L450" i="8"/>
  <c r="S450" i="8" s="1"/>
  <c r="K450" i="8"/>
  <c r="R450" i="8" s="1"/>
  <c r="J450" i="8"/>
  <c r="Q450" i="8" s="1"/>
  <c r="I450" i="8"/>
  <c r="P450" i="8" s="1"/>
  <c r="H450" i="8"/>
  <c r="O450" i="8" s="1"/>
  <c r="G450" i="8"/>
  <c r="N450" i="8" s="1"/>
  <c r="M446" i="8"/>
  <c r="T446" i="8" s="1"/>
  <c r="L446" i="8"/>
  <c r="S446" i="8" s="1"/>
  <c r="K446" i="8"/>
  <c r="R446" i="8" s="1"/>
  <c r="J446" i="8"/>
  <c r="Q446" i="8" s="1"/>
  <c r="I446" i="8"/>
  <c r="P446" i="8" s="1"/>
  <c r="H446" i="8"/>
  <c r="O446" i="8" s="1"/>
  <c r="G446" i="8"/>
  <c r="N446" i="8" s="1"/>
  <c r="M442" i="8"/>
  <c r="T442" i="8" s="1"/>
  <c r="L442" i="8"/>
  <c r="S442" i="8" s="1"/>
  <c r="K442" i="8"/>
  <c r="R442" i="8" s="1"/>
  <c r="J442" i="8"/>
  <c r="Q442" i="8" s="1"/>
  <c r="I442" i="8"/>
  <c r="P442" i="8" s="1"/>
  <c r="H442" i="8"/>
  <c r="O442" i="8" s="1"/>
  <c r="G442" i="8"/>
  <c r="N442" i="8" s="1"/>
  <c r="M438" i="8"/>
  <c r="T438" i="8" s="1"/>
  <c r="L438" i="8"/>
  <c r="S438" i="8" s="1"/>
  <c r="K438" i="8"/>
  <c r="R438" i="8" s="1"/>
  <c r="J438" i="8"/>
  <c r="Q438" i="8" s="1"/>
  <c r="I438" i="8"/>
  <c r="P438" i="8" s="1"/>
  <c r="H438" i="8"/>
  <c r="O438" i="8" s="1"/>
  <c r="G438" i="8"/>
  <c r="N438" i="8" s="1"/>
  <c r="M434" i="8"/>
  <c r="T434" i="8" s="1"/>
  <c r="L434" i="8"/>
  <c r="S434" i="8" s="1"/>
  <c r="K434" i="8"/>
  <c r="R434" i="8" s="1"/>
  <c r="J434" i="8"/>
  <c r="Q434" i="8" s="1"/>
  <c r="I434" i="8"/>
  <c r="P434" i="8" s="1"/>
  <c r="H434" i="8"/>
  <c r="O434" i="8" s="1"/>
  <c r="G434" i="8"/>
  <c r="N434" i="8" s="1"/>
  <c r="M430" i="8"/>
  <c r="T430" i="8" s="1"/>
  <c r="L430" i="8"/>
  <c r="S430" i="8" s="1"/>
  <c r="K430" i="8"/>
  <c r="R430" i="8" s="1"/>
  <c r="J430" i="8"/>
  <c r="Q430" i="8" s="1"/>
  <c r="I430" i="8"/>
  <c r="P430" i="8" s="1"/>
  <c r="H430" i="8"/>
  <c r="O430" i="8" s="1"/>
  <c r="G430" i="8"/>
  <c r="N430" i="8" s="1"/>
  <c r="M426" i="8"/>
  <c r="T426" i="8" s="1"/>
  <c r="L426" i="8"/>
  <c r="S426" i="8" s="1"/>
  <c r="K426" i="8"/>
  <c r="R426" i="8" s="1"/>
  <c r="J426" i="8"/>
  <c r="Q426" i="8" s="1"/>
  <c r="I426" i="8"/>
  <c r="P426" i="8" s="1"/>
  <c r="H426" i="8"/>
  <c r="O426" i="8" s="1"/>
  <c r="G426" i="8"/>
  <c r="N426" i="8" s="1"/>
  <c r="M422" i="8"/>
  <c r="T422" i="8" s="1"/>
  <c r="L422" i="8"/>
  <c r="S422" i="8" s="1"/>
  <c r="K422" i="8"/>
  <c r="R422" i="8" s="1"/>
  <c r="J422" i="8"/>
  <c r="Q422" i="8" s="1"/>
  <c r="I422" i="8"/>
  <c r="P422" i="8" s="1"/>
  <c r="H422" i="8"/>
  <c r="O422" i="8" s="1"/>
  <c r="G422" i="8"/>
  <c r="N422" i="8" s="1"/>
  <c r="M418" i="8"/>
  <c r="T418" i="8" s="1"/>
  <c r="L418" i="8"/>
  <c r="S418" i="8" s="1"/>
  <c r="K418" i="8"/>
  <c r="R418" i="8" s="1"/>
  <c r="J418" i="8"/>
  <c r="Q418" i="8" s="1"/>
  <c r="I418" i="8"/>
  <c r="P418" i="8" s="1"/>
  <c r="H418" i="8"/>
  <c r="O418" i="8" s="1"/>
  <c r="G418" i="8"/>
  <c r="N418" i="8" s="1"/>
  <c r="M414" i="8"/>
  <c r="T414" i="8" s="1"/>
  <c r="L414" i="8"/>
  <c r="S414" i="8" s="1"/>
  <c r="K414" i="8"/>
  <c r="R414" i="8" s="1"/>
  <c r="J414" i="8"/>
  <c r="Q414" i="8" s="1"/>
  <c r="I414" i="8"/>
  <c r="P414" i="8" s="1"/>
  <c r="H414" i="8"/>
  <c r="O414" i="8" s="1"/>
  <c r="G414" i="8"/>
  <c r="N414" i="8" s="1"/>
  <c r="M410" i="8"/>
  <c r="T410" i="8" s="1"/>
  <c r="L410" i="8"/>
  <c r="S410" i="8" s="1"/>
  <c r="K410" i="8"/>
  <c r="R410" i="8" s="1"/>
  <c r="J410" i="8"/>
  <c r="Q410" i="8" s="1"/>
  <c r="I410" i="8"/>
  <c r="P410" i="8" s="1"/>
  <c r="H410" i="8"/>
  <c r="O410" i="8" s="1"/>
  <c r="G410" i="8"/>
  <c r="N410" i="8" s="1"/>
  <c r="M406" i="8"/>
  <c r="T406" i="8" s="1"/>
  <c r="L406" i="8"/>
  <c r="S406" i="8" s="1"/>
  <c r="K406" i="8"/>
  <c r="R406" i="8" s="1"/>
  <c r="J406" i="8"/>
  <c r="Q406" i="8" s="1"/>
  <c r="I406" i="8"/>
  <c r="P406" i="8" s="1"/>
  <c r="H406" i="8"/>
  <c r="O406" i="8" s="1"/>
  <c r="G406" i="8"/>
  <c r="N406" i="8" s="1"/>
  <c r="M402" i="8"/>
  <c r="T402" i="8" s="1"/>
  <c r="L402" i="8"/>
  <c r="S402" i="8" s="1"/>
  <c r="K402" i="8"/>
  <c r="R402" i="8" s="1"/>
  <c r="J402" i="8"/>
  <c r="Q402" i="8" s="1"/>
  <c r="I402" i="8"/>
  <c r="P402" i="8" s="1"/>
  <c r="H402" i="8"/>
  <c r="O402" i="8" s="1"/>
  <c r="G402" i="8"/>
  <c r="N402" i="8" s="1"/>
  <c r="M398" i="8"/>
  <c r="T398" i="8" s="1"/>
  <c r="L398" i="8"/>
  <c r="S398" i="8" s="1"/>
  <c r="K398" i="8"/>
  <c r="R398" i="8" s="1"/>
  <c r="J398" i="8"/>
  <c r="Q398" i="8" s="1"/>
  <c r="I398" i="8"/>
  <c r="P398" i="8" s="1"/>
  <c r="H398" i="8"/>
  <c r="O398" i="8" s="1"/>
  <c r="G398" i="8"/>
  <c r="N398" i="8" s="1"/>
  <c r="M394" i="8"/>
  <c r="T394" i="8" s="1"/>
  <c r="L394" i="8"/>
  <c r="S394" i="8" s="1"/>
  <c r="K394" i="8"/>
  <c r="R394" i="8" s="1"/>
  <c r="J394" i="8"/>
  <c r="Q394" i="8" s="1"/>
  <c r="I394" i="8"/>
  <c r="P394" i="8" s="1"/>
  <c r="H394" i="8"/>
  <c r="O394" i="8" s="1"/>
  <c r="G394" i="8"/>
  <c r="N394" i="8" s="1"/>
  <c r="M390" i="8"/>
  <c r="T390" i="8" s="1"/>
  <c r="L390" i="8"/>
  <c r="S390" i="8" s="1"/>
  <c r="K390" i="8"/>
  <c r="R390" i="8" s="1"/>
  <c r="J390" i="8"/>
  <c r="Q390" i="8" s="1"/>
  <c r="I390" i="8"/>
  <c r="P390" i="8" s="1"/>
  <c r="H390" i="8"/>
  <c r="O390" i="8" s="1"/>
  <c r="G390" i="8"/>
  <c r="N390" i="8" s="1"/>
  <c r="M386" i="8"/>
  <c r="T386" i="8" s="1"/>
  <c r="L386" i="8"/>
  <c r="S386" i="8" s="1"/>
  <c r="K386" i="8"/>
  <c r="R386" i="8" s="1"/>
  <c r="J386" i="8"/>
  <c r="Q386" i="8" s="1"/>
  <c r="I386" i="8"/>
  <c r="P386" i="8" s="1"/>
  <c r="H386" i="8"/>
  <c r="O386" i="8" s="1"/>
  <c r="G386" i="8"/>
  <c r="N386" i="8" s="1"/>
  <c r="M382" i="8"/>
  <c r="T382" i="8" s="1"/>
  <c r="L382" i="8"/>
  <c r="S382" i="8" s="1"/>
  <c r="K382" i="8"/>
  <c r="R382" i="8" s="1"/>
  <c r="J382" i="8"/>
  <c r="Q382" i="8" s="1"/>
  <c r="I382" i="8"/>
  <c r="P382" i="8" s="1"/>
  <c r="H382" i="8"/>
  <c r="O382" i="8" s="1"/>
  <c r="G382" i="8"/>
  <c r="N382" i="8" s="1"/>
  <c r="M378" i="8"/>
  <c r="T378" i="8" s="1"/>
  <c r="L378" i="8"/>
  <c r="S378" i="8" s="1"/>
  <c r="K378" i="8"/>
  <c r="R378" i="8" s="1"/>
  <c r="J378" i="8"/>
  <c r="Q378" i="8" s="1"/>
  <c r="I378" i="8"/>
  <c r="P378" i="8" s="1"/>
  <c r="H378" i="8"/>
  <c r="O378" i="8" s="1"/>
  <c r="G378" i="8"/>
  <c r="N378" i="8" s="1"/>
  <c r="M362" i="8"/>
  <c r="T362" i="8" s="1"/>
  <c r="L362" i="8"/>
  <c r="S362" i="8" s="1"/>
  <c r="Q362" i="8"/>
  <c r="P362" i="8"/>
  <c r="O362" i="8"/>
  <c r="N362" i="8"/>
  <c r="M358" i="8"/>
  <c r="T358" i="8" s="1"/>
  <c r="L358" i="8"/>
  <c r="S358" i="8" s="1"/>
  <c r="Q358" i="8"/>
  <c r="P358" i="8"/>
  <c r="O358" i="8"/>
  <c r="N358" i="8"/>
  <c r="M354" i="8"/>
  <c r="T354" i="8" s="1"/>
  <c r="L354" i="8"/>
  <c r="S354" i="8" s="1"/>
  <c r="Q354" i="8"/>
  <c r="P354" i="8"/>
  <c r="O354" i="8"/>
  <c r="N354" i="8"/>
  <c r="M350" i="8"/>
  <c r="T350" i="8" s="1"/>
  <c r="L350" i="8"/>
  <c r="S350" i="8" s="1"/>
  <c r="K350" i="8"/>
  <c r="R350" i="8" s="1"/>
  <c r="J350" i="8"/>
  <c r="Q350" i="8" s="1"/>
  <c r="I350" i="8"/>
  <c r="P350" i="8" s="1"/>
  <c r="H350" i="8"/>
  <c r="O350" i="8" s="1"/>
  <c r="G350" i="8"/>
  <c r="N350" i="8" s="1"/>
  <c r="M346" i="8"/>
  <c r="T346" i="8" s="1"/>
  <c r="L346" i="8"/>
  <c r="S346" i="8" s="1"/>
  <c r="K346" i="8"/>
  <c r="R346" i="8" s="1"/>
  <c r="J346" i="8"/>
  <c r="Q346" i="8" s="1"/>
  <c r="I346" i="8"/>
  <c r="P346" i="8" s="1"/>
  <c r="H346" i="8"/>
  <c r="O346" i="8" s="1"/>
  <c r="G346" i="8"/>
  <c r="N346" i="8" s="1"/>
  <c r="M342" i="8"/>
  <c r="T342" i="8" s="1"/>
  <c r="L342" i="8"/>
  <c r="S342" i="8" s="1"/>
  <c r="K342" i="8"/>
  <c r="R342" i="8" s="1"/>
  <c r="J342" i="8"/>
  <c r="Q342" i="8" s="1"/>
  <c r="I342" i="8"/>
  <c r="P342" i="8" s="1"/>
  <c r="H342" i="8"/>
  <c r="O342" i="8" s="1"/>
  <c r="G342" i="8"/>
  <c r="N342" i="8" s="1"/>
  <c r="M338" i="8"/>
  <c r="T338" i="8" s="1"/>
  <c r="L338" i="8"/>
  <c r="S338" i="8" s="1"/>
  <c r="K338" i="8"/>
  <c r="R338" i="8" s="1"/>
  <c r="J338" i="8"/>
  <c r="Q338" i="8" s="1"/>
  <c r="I338" i="8"/>
  <c r="P338" i="8" s="1"/>
  <c r="H338" i="8"/>
  <c r="O338" i="8" s="1"/>
  <c r="G338" i="8"/>
  <c r="N338" i="8" s="1"/>
  <c r="M334" i="8"/>
  <c r="T334" i="8" s="1"/>
  <c r="L334" i="8"/>
  <c r="S334" i="8" s="1"/>
  <c r="K334" i="8"/>
  <c r="R334" i="8" s="1"/>
  <c r="J334" i="8"/>
  <c r="Q334" i="8" s="1"/>
  <c r="I334" i="8"/>
  <c r="P334" i="8" s="1"/>
  <c r="H334" i="8"/>
  <c r="O334" i="8" s="1"/>
  <c r="G334" i="8"/>
  <c r="N334" i="8" s="1"/>
  <c r="M330" i="8"/>
  <c r="T330" i="8" s="1"/>
  <c r="L330" i="8"/>
  <c r="S330" i="8" s="1"/>
  <c r="K330" i="8"/>
  <c r="R330" i="8" s="1"/>
  <c r="J330" i="8"/>
  <c r="Q330" i="8" s="1"/>
  <c r="I330" i="8"/>
  <c r="P330" i="8" s="1"/>
  <c r="H330" i="8"/>
  <c r="O330" i="8" s="1"/>
  <c r="G330" i="8"/>
  <c r="N330" i="8" s="1"/>
  <c r="M314" i="8"/>
  <c r="T314" i="8" s="1"/>
  <c r="L314" i="8"/>
  <c r="S314" i="8" s="1"/>
  <c r="K314" i="8"/>
  <c r="R314" i="8" s="1"/>
  <c r="J314" i="8"/>
  <c r="Q314" i="8" s="1"/>
  <c r="I314" i="8"/>
  <c r="P314" i="8" s="1"/>
  <c r="H314" i="8"/>
  <c r="O314" i="8" s="1"/>
  <c r="G314" i="8"/>
  <c r="N314" i="8" s="1"/>
  <c r="M310" i="8"/>
  <c r="T310" i="8" s="1"/>
  <c r="L310" i="8"/>
  <c r="S310" i="8" s="1"/>
  <c r="K310" i="8"/>
  <c r="R310" i="8" s="1"/>
  <c r="J310" i="8"/>
  <c r="Q310" i="8" s="1"/>
  <c r="I310" i="8"/>
  <c r="P310" i="8" s="1"/>
  <c r="H310" i="8"/>
  <c r="O310" i="8" s="1"/>
  <c r="G310" i="8"/>
  <c r="N310" i="8" s="1"/>
  <c r="M306" i="8"/>
  <c r="T306" i="8" s="1"/>
  <c r="L306" i="8"/>
  <c r="S306" i="8" s="1"/>
  <c r="K306" i="8"/>
  <c r="R306" i="8" s="1"/>
  <c r="J306" i="8"/>
  <c r="Q306" i="8" s="1"/>
  <c r="I306" i="8"/>
  <c r="P306" i="8" s="1"/>
  <c r="H306" i="8"/>
  <c r="O306" i="8" s="1"/>
  <c r="G306" i="8"/>
  <c r="N306" i="8" s="1"/>
  <c r="M326" i="8"/>
  <c r="T326" i="8" s="1"/>
  <c r="L326" i="8"/>
  <c r="S326" i="8" s="1"/>
  <c r="K326" i="8"/>
  <c r="R326" i="8" s="1"/>
  <c r="J326" i="8"/>
  <c r="Q326" i="8" s="1"/>
  <c r="I326" i="8"/>
  <c r="P326" i="8" s="1"/>
  <c r="H326" i="8"/>
  <c r="O326" i="8" s="1"/>
  <c r="G326" i="8"/>
  <c r="N326" i="8" s="1"/>
  <c r="M322" i="8"/>
  <c r="T322" i="8" s="1"/>
  <c r="L322" i="8"/>
  <c r="S322" i="8" s="1"/>
  <c r="K322" i="8"/>
  <c r="R322" i="8" s="1"/>
  <c r="J322" i="8"/>
  <c r="Q322" i="8" s="1"/>
  <c r="I322" i="8"/>
  <c r="P322" i="8" s="1"/>
  <c r="H322" i="8"/>
  <c r="O322" i="8" s="1"/>
  <c r="G322" i="8"/>
  <c r="N322" i="8" s="1"/>
  <c r="M318" i="8"/>
  <c r="T318" i="8" s="1"/>
  <c r="L318" i="8"/>
  <c r="S318" i="8" s="1"/>
  <c r="K318" i="8"/>
  <c r="R318" i="8" s="1"/>
  <c r="J318" i="8"/>
  <c r="Q318" i="8" s="1"/>
  <c r="I318" i="8"/>
  <c r="P318" i="8" s="1"/>
  <c r="H318" i="8"/>
  <c r="O318" i="8" s="1"/>
  <c r="G318" i="8"/>
  <c r="N318" i="8" s="1"/>
  <c r="M374" i="8"/>
  <c r="T374" i="8" s="1"/>
  <c r="L374" i="8"/>
  <c r="S374" i="8" s="1"/>
  <c r="Q374" i="8"/>
  <c r="P374" i="8"/>
  <c r="O374" i="8"/>
  <c r="M370" i="8"/>
  <c r="T370" i="8" s="1"/>
  <c r="L370" i="8"/>
  <c r="S370" i="8" s="1"/>
  <c r="Q370" i="8"/>
  <c r="P370" i="8"/>
  <c r="O370" i="8"/>
  <c r="N370" i="8"/>
  <c r="M366" i="8"/>
  <c r="T366" i="8" s="1"/>
  <c r="L366" i="8"/>
  <c r="S366" i="8" s="1"/>
  <c r="Q366" i="8"/>
  <c r="P366" i="8"/>
  <c r="O366" i="8"/>
  <c r="N366" i="8"/>
  <c r="M302" i="8"/>
  <c r="T302" i="8" s="1"/>
  <c r="L302" i="8"/>
  <c r="S302" i="8" s="1"/>
  <c r="K302" i="8"/>
  <c r="R302" i="8" s="1"/>
  <c r="M298" i="8"/>
  <c r="T298" i="8" s="1"/>
  <c r="L298" i="8"/>
  <c r="S298" i="8" s="1"/>
  <c r="K298" i="8"/>
  <c r="R298" i="8" s="1"/>
  <c r="M294" i="8"/>
  <c r="T294" i="8" s="1"/>
  <c r="L294" i="8"/>
  <c r="S294" i="8" s="1"/>
  <c r="K294" i="8"/>
  <c r="R294" i="8" s="1"/>
  <c r="M290" i="8"/>
  <c r="T290" i="8" s="1"/>
  <c r="L290" i="8"/>
  <c r="S290" i="8" s="1"/>
  <c r="K290" i="8"/>
  <c r="R290" i="8" s="1"/>
  <c r="J290" i="8"/>
  <c r="Q290" i="8" s="1"/>
  <c r="I290" i="8"/>
  <c r="P290" i="8" s="1"/>
  <c r="H290" i="8"/>
  <c r="O290" i="8" s="1"/>
  <c r="G290" i="8"/>
  <c r="N290" i="8" s="1"/>
  <c r="M286" i="8"/>
  <c r="T286" i="8" s="1"/>
  <c r="L286" i="8"/>
  <c r="S286" i="8" s="1"/>
  <c r="K286" i="8"/>
  <c r="R286" i="8" s="1"/>
  <c r="J286" i="8"/>
  <c r="Q286" i="8" s="1"/>
  <c r="I286" i="8"/>
  <c r="P286" i="8" s="1"/>
  <c r="H286" i="8"/>
  <c r="O286" i="8" s="1"/>
  <c r="G286" i="8"/>
  <c r="N286" i="8" s="1"/>
  <c r="M282" i="8"/>
  <c r="T282" i="8" s="1"/>
  <c r="L282" i="8"/>
  <c r="S282" i="8" s="1"/>
  <c r="K282" i="8"/>
  <c r="R282" i="8" s="1"/>
  <c r="J282" i="8"/>
  <c r="Q282" i="8" s="1"/>
  <c r="I282" i="8"/>
  <c r="P282" i="8" s="1"/>
  <c r="H282" i="8"/>
  <c r="O282" i="8" s="1"/>
  <c r="G282" i="8"/>
  <c r="N282" i="8" s="1"/>
  <c r="M278" i="8"/>
  <c r="T278" i="8" s="1"/>
  <c r="L278" i="8"/>
  <c r="S278" i="8" s="1"/>
  <c r="K278" i="8"/>
  <c r="R278" i="8" s="1"/>
  <c r="J278" i="8"/>
  <c r="Q278" i="8" s="1"/>
  <c r="I278" i="8"/>
  <c r="P278" i="8" s="1"/>
  <c r="H278" i="8"/>
  <c r="O278" i="8" s="1"/>
  <c r="G278" i="8"/>
  <c r="N278" i="8" s="1"/>
  <c r="M274" i="8"/>
  <c r="T274" i="8" s="1"/>
  <c r="L274" i="8"/>
  <c r="S274" i="8" s="1"/>
  <c r="K274" i="8"/>
  <c r="R274" i="8" s="1"/>
  <c r="J274" i="8"/>
  <c r="Q274" i="8" s="1"/>
  <c r="I274" i="8"/>
  <c r="P274" i="8" s="1"/>
  <c r="H274" i="8"/>
  <c r="O274" i="8" s="1"/>
  <c r="G274" i="8"/>
  <c r="N274" i="8" s="1"/>
  <c r="M270" i="8"/>
  <c r="T270" i="8" s="1"/>
  <c r="L270" i="8"/>
  <c r="S270" i="8" s="1"/>
  <c r="K270" i="8"/>
  <c r="R270" i="8" s="1"/>
  <c r="J270" i="8"/>
  <c r="Q270" i="8" s="1"/>
  <c r="I270" i="8"/>
  <c r="P270" i="8" s="1"/>
  <c r="H270" i="8"/>
  <c r="O270" i="8" s="1"/>
  <c r="G270" i="8"/>
  <c r="N270" i="8" s="1"/>
  <c r="M266" i="8"/>
  <c r="T266" i="8" s="1"/>
  <c r="L266" i="8"/>
  <c r="S266" i="8" s="1"/>
  <c r="K266" i="8"/>
  <c r="R266" i="8" s="1"/>
  <c r="J266" i="8"/>
  <c r="Q266" i="8" s="1"/>
  <c r="I266" i="8"/>
  <c r="P266" i="8" s="1"/>
  <c r="H266" i="8"/>
  <c r="O266" i="8" s="1"/>
  <c r="G266" i="8"/>
  <c r="N266" i="8" s="1"/>
  <c r="M262" i="8"/>
  <c r="T262" i="8" s="1"/>
  <c r="L262" i="8"/>
  <c r="S262" i="8" s="1"/>
  <c r="K262" i="8"/>
  <c r="R262" i="8" s="1"/>
  <c r="J262" i="8"/>
  <c r="Q262" i="8" s="1"/>
  <c r="I262" i="8"/>
  <c r="P262" i="8" s="1"/>
  <c r="H262" i="8"/>
  <c r="O262" i="8" s="1"/>
  <c r="G262" i="8"/>
  <c r="N262" i="8" s="1"/>
  <c r="M258" i="8"/>
  <c r="T258" i="8" s="1"/>
  <c r="L258" i="8"/>
  <c r="S258" i="8" s="1"/>
  <c r="K258" i="8"/>
  <c r="R258" i="8" s="1"/>
  <c r="J258" i="8"/>
  <c r="Q258" i="8" s="1"/>
  <c r="I258" i="8"/>
  <c r="P258" i="8" s="1"/>
  <c r="H258" i="8"/>
  <c r="O258" i="8" s="1"/>
  <c r="G258" i="8"/>
  <c r="N258" i="8" s="1"/>
  <c r="M254" i="8"/>
  <c r="T254" i="8" s="1"/>
  <c r="L254" i="8"/>
  <c r="S254" i="8" s="1"/>
  <c r="K254" i="8"/>
  <c r="R254" i="8" s="1"/>
  <c r="J254" i="8"/>
  <c r="Q254" i="8" s="1"/>
  <c r="I254" i="8"/>
  <c r="P254" i="8" s="1"/>
  <c r="H254" i="8"/>
  <c r="O254" i="8" s="1"/>
  <c r="G254" i="8"/>
  <c r="N254" i="8" s="1"/>
  <c r="M250" i="8"/>
  <c r="T250" i="8" s="1"/>
  <c r="L250" i="8"/>
  <c r="S250" i="8" s="1"/>
  <c r="K250" i="8"/>
  <c r="R250" i="8" s="1"/>
  <c r="J250" i="8"/>
  <c r="Q250" i="8" s="1"/>
  <c r="I250" i="8"/>
  <c r="P250" i="8" s="1"/>
  <c r="H250" i="8"/>
  <c r="O250" i="8" s="1"/>
  <c r="G250" i="8"/>
  <c r="N250" i="8" s="1"/>
  <c r="M246" i="8"/>
  <c r="T246" i="8" s="1"/>
  <c r="L246" i="8"/>
  <c r="S246" i="8" s="1"/>
  <c r="K246" i="8"/>
  <c r="R246" i="8" s="1"/>
  <c r="J246" i="8"/>
  <c r="Q246" i="8" s="1"/>
  <c r="I246" i="8"/>
  <c r="P246" i="8" s="1"/>
  <c r="H246" i="8"/>
  <c r="O246" i="8" s="1"/>
  <c r="G246" i="8"/>
  <c r="N246" i="8" s="1"/>
  <c r="M242" i="8"/>
  <c r="T242" i="8" s="1"/>
  <c r="L242" i="8"/>
  <c r="S242" i="8" s="1"/>
  <c r="K242" i="8"/>
  <c r="R242" i="8" s="1"/>
  <c r="J242" i="8"/>
  <c r="Q242" i="8" s="1"/>
  <c r="I242" i="8"/>
  <c r="P242" i="8" s="1"/>
  <c r="H242" i="8"/>
  <c r="O242" i="8" s="1"/>
  <c r="G242" i="8"/>
  <c r="N242" i="8" s="1"/>
  <c r="M238" i="8"/>
  <c r="T238" i="8" s="1"/>
  <c r="L238" i="8"/>
  <c r="S238" i="8" s="1"/>
  <c r="K238" i="8"/>
  <c r="R238" i="8" s="1"/>
  <c r="J238" i="8"/>
  <c r="Q238" i="8" s="1"/>
  <c r="I238" i="8"/>
  <c r="P238" i="8" s="1"/>
  <c r="H238" i="8"/>
  <c r="O238" i="8" s="1"/>
  <c r="G238" i="8"/>
  <c r="N238" i="8" s="1"/>
  <c r="M234" i="8"/>
  <c r="T234" i="8" s="1"/>
  <c r="L234" i="8"/>
  <c r="S234" i="8" s="1"/>
  <c r="K234" i="8"/>
  <c r="R234" i="8" s="1"/>
  <c r="J234" i="8"/>
  <c r="Q234" i="8" s="1"/>
  <c r="I234" i="8"/>
  <c r="P234" i="8" s="1"/>
  <c r="H234" i="8"/>
  <c r="O234" i="8" s="1"/>
  <c r="G234" i="8"/>
  <c r="N234" i="8" s="1"/>
  <c r="M230" i="8"/>
  <c r="T230" i="8" s="1"/>
  <c r="L230" i="8"/>
  <c r="S230" i="8" s="1"/>
  <c r="K230" i="8"/>
  <c r="R230" i="8" s="1"/>
  <c r="J230" i="8"/>
  <c r="Q230" i="8" s="1"/>
  <c r="I230" i="8"/>
  <c r="P230" i="8" s="1"/>
  <c r="H230" i="8"/>
  <c r="O230" i="8" s="1"/>
  <c r="G230" i="8"/>
  <c r="N230" i="8" s="1"/>
  <c r="M226" i="8"/>
  <c r="T226" i="8" s="1"/>
  <c r="L226" i="8"/>
  <c r="S226" i="8" s="1"/>
  <c r="K226" i="8"/>
  <c r="R226" i="8" s="1"/>
  <c r="J226" i="8"/>
  <c r="Q226" i="8" s="1"/>
  <c r="I226" i="8"/>
  <c r="P226" i="8" s="1"/>
  <c r="H226" i="8"/>
  <c r="O226" i="8" s="1"/>
  <c r="G226" i="8"/>
  <c r="N226" i="8" s="1"/>
  <c r="M222" i="8"/>
  <c r="T222" i="8" s="1"/>
  <c r="L222" i="8"/>
  <c r="S222" i="8" s="1"/>
  <c r="K222" i="8"/>
  <c r="R222" i="8" s="1"/>
  <c r="J222" i="8"/>
  <c r="Q222" i="8" s="1"/>
  <c r="I222" i="8"/>
  <c r="P222" i="8" s="1"/>
  <c r="H222" i="8"/>
  <c r="O222" i="8" s="1"/>
  <c r="G222" i="8"/>
  <c r="N222" i="8" s="1"/>
  <c r="M218" i="8"/>
  <c r="T218" i="8" s="1"/>
  <c r="L218" i="8"/>
  <c r="S218" i="8" s="1"/>
  <c r="K218" i="8"/>
  <c r="R218" i="8" s="1"/>
  <c r="J218" i="8"/>
  <c r="Q218" i="8" s="1"/>
  <c r="I218" i="8"/>
  <c r="P218" i="8" s="1"/>
  <c r="H218" i="8"/>
  <c r="O218" i="8" s="1"/>
  <c r="G218" i="8"/>
  <c r="N218" i="8" s="1"/>
  <c r="M214" i="8"/>
  <c r="T214" i="8" s="1"/>
  <c r="L214" i="8"/>
  <c r="S214" i="8" s="1"/>
  <c r="K214" i="8"/>
  <c r="R214" i="8" s="1"/>
  <c r="J214" i="8"/>
  <c r="Q214" i="8" s="1"/>
  <c r="I214" i="8"/>
  <c r="P214" i="8" s="1"/>
  <c r="H214" i="8"/>
  <c r="O214" i="8" s="1"/>
  <c r="G214" i="8"/>
  <c r="N214" i="8" s="1"/>
  <c r="M210" i="8"/>
  <c r="T210" i="8" s="1"/>
  <c r="L210" i="8"/>
  <c r="S210" i="8" s="1"/>
  <c r="K210" i="8"/>
  <c r="R210" i="8" s="1"/>
  <c r="J210" i="8"/>
  <c r="Q210" i="8" s="1"/>
  <c r="I210" i="8"/>
  <c r="P210" i="8" s="1"/>
  <c r="H210" i="8"/>
  <c r="O210" i="8" s="1"/>
  <c r="G210" i="8"/>
  <c r="N210" i="8" s="1"/>
  <c r="M206" i="8"/>
  <c r="T206" i="8" s="1"/>
  <c r="L206" i="8"/>
  <c r="S206" i="8" s="1"/>
  <c r="K206" i="8"/>
  <c r="R206" i="8" s="1"/>
  <c r="J206" i="8"/>
  <c r="Q206" i="8" s="1"/>
  <c r="I206" i="8"/>
  <c r="P206" i="8" s="1"/>
  <c r="H206" i="8"/>
  <c r="O206" i="8" s="1"/>
  <c r="G206" i="8"/>
  <c r="N206" i="8" s="1"/>
  <c r="M202" i="8"/>
  <c r="T202" i="8" s="1"/>
  <c r="L202" i="8"/>
  <c r="S202" i="8" s="1"/>
  <c r="K202" i="8"/>
  <c r="R202" i="8" s="1"/>
  <c r="J202" i="8"/>
  <c r="Q202" i="8" s="1"/>
  <c r="I202" i="8"/>
  <c r="P202" i="8" s="1"/>
  <c r="H202" i="8"/>
  <c r="O202" i="8" s="1"/>
  <c r="G202" i="8"/>
  <c r="N202" i="8" s="1"/>
  <c r="M198" i="8"/>
  <c r="T198" i="8" s="1"/>
  <c r="L198" i="8"/>
  <c r="S198" i="8" s="1"/>
  <c r="K198" i="8"/>
  <c r="R198" i="8" s="1"/>
  <c r="J198" i="8"/>
  <c r="Q198" i="8" s="1"/>
  <c r="I198" i="8"/>
  <c r="P198" i="8" s="1"/>
  <c r="H198" i="8"/>
  <c r="O198" i="8" s="1"/>
  <c r="G198" i="8"/>
  <c r="N198" i="8" s="1"/>
  <c r="M194" i="8"/>
  <c r="T194" i="8" s="1"/>
  <c r="L194" i="8"/>
  <c r="S194" i="8" s="1"/>
  <c r="K194" i="8"/>
  <c r="R194" i="8" s="1"/>
  <c r="J194" i="8"/>
  <c r="Q194" i="8" s="1"/>
  <c r="I194" i="8"/>
  <c r="P194" i="8" s="1"/>
  <c r="H194" i="8"/>
  <c r="O194" i="8" s="1"/>
  <c r="G194" i="8"/>
  <c r="N194" i="8" s="1"/>
  <c r="M190" i="8"/>
  <c r="T190" i="8" s="1"/>
  <c r="L190" i="8"/>
  <c r="S190" i="8" s="1"/>
  <c r="K190" i="8"/>
  <c r="R190" i="8" s="1"/>
  <c r="J190" i="8"/>
  <c r="Q190" i="8" s="1"/>
  <c r="I190" i="8"/>
  <c r="P190" i="8" s="1"/>
  <c r="H190" i="8"/>
  <c r="O190" i="8" s="1"/>
  <c r="G190" i="8"/>
  <c r="N190" i="8" s="1"/>
  <c r="M186" i="8"/>
  <c r="T186" i="8" s="1"/>
  <c r="L186" i="8"/>
  <c r="S186" i="8" s="1"/>
  <c r="K186" i="8"/>
  <c r="R186" i="8" s="1"/>
  <c r="J186" i="8"/>
  <c r="Q186" i="8" s="1"/>
  <c r="I186" i="8"/>
  <c r="P186" i="8" s="1"/>
  <c r="H186" i="8"/>
  <c r="O186" i="8" s="1"/>
  <c r="G186" i="8"/>
  <c r="N186" i="8" s="1"/>
  <c r="M182" i="8"/>
  <c r="T182" i="8" s="1"/>
  <c r="L182" i="8"/>
  <c r="S182" i="8" s="1"/>
  <c r="K182" i="8"/>
  <c r="R182" i="8" s="1"/>
  <c r="J182" i="8"/>
  <c r="Q182" i="8" s="1"/>
  <c r="I182" i="8"/>
  <c r="P182" i="8" s="1"/>
  <c r="H182" i="8"/>
  <c r="O182" i="8" s="1"/>
  <c r="G182" i="8"/>
  <c r="N182" i="8" s="1"/>
  <c r="M178" i="8"/>
  <c r="T178" i="8" s="1"/>
  <c r="L178" i="8"/>
  <c r="S178" i="8" s="1"/>
  <c r="K178" i="8"/>
  <c r="R178" i="8" s="1"/>
  <c r="J178" i="8"/>
  <c r="Q178" i="8" s="1"/>
  <c r="I178" i="8"/>
  <c r="P178" i="8" s="1"/>
  <c r="H178" i="8"/>
  <c r="O178" i="8" s="1"/>
  <c r="G178" i="8"/>
  <c r="N178" i="8" s="1"/>
  <c r="M174" i="8"/>
  <c r="T174" i="8" s="1"/>
  <c r="L174" i="8"/>
  <c r="S174" i="8" s="1"/>
  <c r="K174" i="8"/>
  <c r="R174" i="8" s="1"/>
  <c r="J174" i="8"/>
  <c r="Q174" i="8" s="1"/>
  <c r="I174" i="8"/>
  <c r="P174" i="8" s="1"/>
  <c r="H174" i="8"/>
  <c r="O174" i="8" s="1"/>
  <c r="G174" i="8"/>
  <c r="N174" i="8" s="1"/>
  <c r="M170" i="8"/>
  <c r="T170" i="8" s="1"/>
  <c r="L170" i="8"/>
  <c r="S170" i="8" s="1"/>
  <c r="K170" i="8"/>
  <c r="R170" i="8" s="1"/>
  <c r="M166" i="8"/>
  <c r="T166" i="8" s="1"/>
  <c r="L166" i="8"/>
  <c r="S166" i="8" s="1"/>
  <c r="K166" i="8"/>
  <c r="R166" i="8" s="1"/>
  <c r="T162" i="8"/>
  <c r="S162" i="8"/>
  <c r="R162" i="8"/>
  <c r="M158" i="8"/>
  <c r="T158" i="8" s="1"/>
  <c r="L158" i="8"/>
  <c r="S158" i="8" s="1"/>
  <c r="K158" i="8"/>
  <c r="R158" i="8" s="1"/>
  <c r="M154" i="8"/>
  <c r="T154" i="8" s="1"/>
  <c r="L154" i="8"/>
  <c r="S154" i="8" s="1"/>
  <c r="K154" i="8"/>
  <c r="R154" i="8" s="1"/>
  <c r="T150" i="8"/>
  <c r="S150" i="8"/>
  <c r="R150" i="8"/>
  <c r="M146" i="8"/>
  <c r="T146" i="8" s="1"/>
  <c r="L146" i="8"/>
  <c r="S146" i="8" s="1"/>
  <c r="K146" i="8"/>
  <c r="R146" i="8" s="1"/>
  <c r="M142" i="8"/>
  <c r="T142" i="8" s="1"/>
  <c r="L142" i="8"/>
  <c r="S142" i="8" s="1"/>
  <c r="K142" i="8"/>
  <c r="R142" i="8" s="1"/>
  <c r="M138" i="8"/>
  <c r="T138" i="8" s="1"/>
  <c r="L138" i="8"/>
  <c r="S138" i="8" s="1"/>
  <c r="K138" i="8"/>
  <c r="R138" i="8" s="1"/>
  <c r="M134" i="8"/>
  <c r="T134" i="8" s="1"/>
  <c r="L134" i="8"/>
  <c r="S134" i="8" s="1"/>
  <c r="K134" i="8"/>
  <c r="R134" i="8" s="1"/>
  <c r="M130" i="8"/>
  <c r="T130" i="8" s="1"/>
  <c r="L130" i="8"/>
  <c r="S130" i="8" s="1"/>
  <c r="K130" i="8"/>
  <c r="R130" i="8" s="1"/>
  <c r="M126" i="8"/>
  <c r="T126" i="8" s="1"/>
  <c r="L126" i="8"/>
  <c r="S126" i="8" s="1"/>
  <c r="K126" i="8"/>
  <c r="R126" i="8" s="1"/>
  <c r="M122" i="8"/>
  <c r="T122" i="8" s="1"/>
  <c r="L122" i="8"/>
  <c r="S122" i="8" s="1"/>
  <c r="K122" i="8"/>
  <c r="R122" i="8" s="1"/>
  <c r="J122" i="8"/>
  <c r="Q122" i="8" s="1"/>
  <c r="I122" i="8"/>
  <c r="P122" i="8" s="1"/>
  <c r="H122" i="8"/>
  <c r="O122" i="8" s="1"/>
  <c r="G122" i="8"/>
  <c r="N122" i="8" s="1"/>
  <c r="M118" i="8"/>
  <c r="T118" i="8" s="1"/>
  <c r="L118" i="8"/>
  <c r="S118" i="8" s="1"/>
  <c r="K118" i="8"/>
  <c r="R118" i="8" s="1"/>
  <c r="J118" i="8"/>
  <c r="Q118" i="8" s="1"/>
  <c r="I118" i="8"/>
  <c r="P118" i="8" s="1"/>
  <c r="H118" i="8"/>
  <c r="O118" i="8" s="1"/>
  <c r="G118" i="8"/>
  <c r="N118" i="8" s="1"/>
  <c r="M114" i="8"/>
  <c r="T114" i="8" s="1"/>
  <c r="L114" i="8"/>
  <c r="S114" i="8" s="1"/>
  <c r="K114" i="8"/>
  <c r="R114" i="8" s="1"/>
  <c r="J114" i="8"/>
  <c r="Q114" i="8" s="1"/>
  <c r="I114" i="8"/>
  <c r="P114" i="8" s="1"/>
  <c r="H114" i="8"/>
  <c r="O114" i="8" s="1"/>
  <c r="G114" i="8"/>
  <c r="N114" i="8" s="1"/>
  <c r="M110" i="8"/>
  <c r="T110" i="8" s="1"/>
  <c r="L110" i="8"/>
  <c r="S110" i="8" s="1"/>
  <c r="K110" i="8"/>
  <c r="R110" i="8" s="1"/>
  <c r="J110" i="8"/>
  <c r="Q110" i="8" s="1"/>
  <c r="I110" i="8"/>
  <c r="P110" i="8" s="1"/>
  <c r="H110" i="8"/>
  <c r="O110" i="8" s="1"/>
  <c r="G110" i="8"/>
  <c r="N110" i="8" s="1"/>
  <c r="M106" i="8"/>
  <c r="T106" i="8" s="1"/>
  <c r="L106" i="8"/>
  <c r="S106" i="8" s="1"/>
  <c r="K106" i="8"/>
  <c r="R106" i="8" s="1"/>
  <c r="J106" i="8"/>
  <c r="Q106" i="8" s="1"/>
  <c r="I106" i="8"/>
  <c r="P106" i="8" s="1"/>
  <c r="H106" i="8"/>
  <c r="O106" i="8" s="1"/>
  <c r="G106" i="8"/>
  <c r="N106" i="8" s="1"/>
  <c r="M102" i="8"/>
  <c r="T102" i="8" s="1"/>
  <c r="L102" i="8"/>
  <c r="S102" i="8" s="1"/>
  <c r="K102" i="8"/>
  <c r="R102" i="8" s="1"/>
  <c r="J102" i="8"/>
  <c r="Q102" i="8" s="1"/>
  <c r="I102" i="8"/>
  <c r="P102" i="8" s="1"/>
  <c r="H102" i="8"/>
  <c r="O102" i="8" s="1"/>
  <c r="G102" i="8"/>
  <c r="N102" i="8" s="1"/>
  <c r="M98" i="8"/>
  <c r="T98" i="8" s="1"/>
  <c r="L98" i="8"/>
  <c r="S98" i="8" s="1"/>
  <c r="K98" i="8"/>
  <c r="R98" i="8" s="1"/>
  <c r="M94" i="8"/>
  <c r="T94" i="8" s="1"/>
  <c r="L94" i="8"/>
  <c r="S94" i="8" s="1"/>
  <c r="K94" i="8"/>
  <c r="R94" i="8" s="1"/>
  <c r="M90" i="8"/>
  <c r="T90" i="8" s="1"/>
  <c r="L90" i="8"/>
  <c r="S90" i="8" s="1"/>
  <c r="K90" i="8"/>
  <c r="R90" i="8" s="1"/>
  <c r="M86" i="8"/>
  <c r="T86" i="8" s="1"/>
  <c r="L86" i="8"/>
  <c r="S86" i="8" s="1"/>
  <c r="K86" i="8"/>
  <c r="R86" i="8" s="1"/>
  <c r="M82" i="8"/>
  <c r="T82" i="8" s="1"/>
  <c r="L82" i="8"/>
  <c r="S82" i="8" s="1"/>
  <c r="K82" i="8"/>
  <c r="R82" i="8" s="1"/>
  <c r="M78" i="8"/>
  <c r="T78" i="8" s="1"/>
  <c r="L78" i="8"/>
  <c r="S78" i="8" s="1"/>
  <c r="K78" i="8"/>
  <c r="R78" i="8" s="1"/>
  <c r="M74" i="8"/>
  <c r="T74" i="8" s="1"/>
  <c r="L74" i="8"/>
  <c r="S74" i="8" s="1"/>
  <c r="K74" i="8"/>
  <c r="R74" i="8" s="1"/>
  <c r="J74" i="8"/>
  <c r="Q74" i="8" s="1"/>
  <c r="I74" i="8"/>
  <c r="P74" i="8" s="1"/>
  <c r="H74" i="8"/>
  <c r="O74" i="8" s="1"/>
  <c r="G74" i="8"/>
  <c r="N74" i="8" s="1"/>
  <c r="M70" i="8"/>
  <c r="T70" i="8" s="1"/>
  <c r="L70" i="8"/>
  <c r="S70" i="8" s="1"/>
  <c r="K70" i="8"/>
  <c r="R70" i="8" s="1"/>
  <c r="J70" i="8"/>
  <c r="Q70" i="8" s="1"/>
  <c r="I70" i="8"/>
  <c r="P70" i="8" s="1"/>
  <c r="H70" i="8"/>
  <c r="O70" i="8" s="1"/>
  <c r="G70" i="8"/>
  <c r="N70" i="8" s="1"/>
  <c r="M66" i="8"/>
  <c r="T66" i="8" s="1"/>
  <c r="L66" i="8"/>
  <c r="S66" i="8" s="1"/>
  <c r="K66" i="8"/>
  <c r="R66" i="8" s="1"/>
  <c r="J66" i="8"/>
  <c r="Q66" i="8" s="1"/>
  <c r="I66" i="8"/>
  <c r="P66" i="8" s="1"/>
  <c r="H66" i="8"/>
  <c r="O66" i="8" s="1"/>
  <c r="G66" i="8"/>
  <c r="N66" i="8" s="1"/>
  <c r="M62" i="8"/>
  <c r="T62" i="8" s="1"/>
  <c r="L62" i="8"/>
  <c r="S62" i="8" s="1"/>
  <c r="K62" i="8"/>
  <c r="R62" i="8" s="1"/>
  <c r="J62" i="8"/>
  <c r="Q62" i="8" s="1"/>
  <c r="I62" i="8"/>
  <c r="P62" i="8" s="1"/>
  <c r="H62" i="8"/>
  <c r="O62" i="8" s="1"/>
  <c r="G62" i="8"/>
  <c r="N62" i="8" s="1"/>
  <c r="M58" i="8"/>
  <c r="T58" i="8" s="1"/>
  <c r="L58" i="8"/>
  <c r="S58" i="8" s="1"/>
  <c r="K58" i="8"/>
  <c r="R58" i="8" s="1"/>
  <c r="J58" i="8"/>
  <c r="Q58" i="8" s="1"/>
  <c r="I58" i="8"/>
  <c r="P58" i="8" s="1"/>
  <c r="H58" i="8"/>
  <c r="O58" i="8" s="1"/>
  <c r="G58" i="8"/>
  <c r="N58" i="8" s="1"/>
  <c r="M54" i="8"/>
  <c r="T54" i="8" s="1"/>
  <c r="L54" i="8"/>
  <c r="S54" i="8" s="1"/>
  <c r="K54" i="8"/>
  <c r="R54" i="8" s="1"/>
  <c r="J54" i="8"/>
  <c r="Q54" i="8" s="1"/>
  <c r="I54" i="8"/>
  <c r="P54" i="8" s="1"/>
  <c r="H54" i="8"/>
  <c r="O54" i="8" s="1"/>
  <c r="N54" i="8"/>
  <c r="M42" i="8"/>
  <c r="T42" i="8" s="1"/>
  <c r="L42" i="8"/>
  <c r="S42" i="8" s="1"/>
  <c r="K42" i="8"/>
  <c r="R42" i="8" s="1"/>
  <c r="J42" i="8"/>
  <c r="Q42" i="8" s="1"/>
  <c r="I42" i="8"/>
  <c r="P42" i="8" s="1"/>
  <c r="H42" i="8"/>
  <c r="O42" i="8" s="1"/>
  <c r="N42" i="8"/>
  <c r="M38" i="8"/>
  <c r="T38" i="8" s="1"/>
  <c r="L38" i="8"/>
  <c r="S38" i="8" s="1"/>
  <c r="K38" i="8"/>
  <c r="R38" i="8" s="1"/>
  <c r="J38" i="8"/>
  <c r="Q38" i="8" s="1"/>
  <c r="I38" i="8"/>
  <c r="P38" i="8" s="1"/>
  <c r="H38" i="8"/>
  <c r="O38" i="8" s="1"/>
  <c r="N38" i="8"/>
  <c r="M34" i="8"/>
  <c r="T34" i="8" s="1"/>
  <c r="L34" i="8"/>
  <c r="S34" i="8" s="1"/>
  <c r="K34" i="8"/>
  <c r="R34" i="8" s="1"/>
  <c r="J34" i="8"/>
  <c r="Q34" i="8" s="1"/>
  <c r="I34" i="8"/>
  <c r="P34" i="8" s="1"/>
  <c r="H34" i="8"/>
  <c r="O34" i="8" s="1"/>
  <c r="G34" i="8"/>
  <c r="N34" i="8" s="1"/>
  <c r="M30" i="8"/>
  <c r="T30" i="8" s="1"/>
  <c r="L30" i="8"/>
  <c r="S30" i="8" s="1"/>
  <c r="K30" i="8"/>
  <c r="R30" i="8" s="1"/>
  <c r="J30" i="8"/>
  <c r="Q30" i="8" s="1"/>
  <c r="I30" i="8"/>
  <c r="P30" i="8" s="1"/>
  <c r="H30" i="8"/>
  <c r="O30" i="8" s="1"/>
  <c r="G30" i="8"/>
  <c r="N30" i="8" s="1"/>
  <c r="M26" i="8"/>
  <c r="T26" i="8" s="1"/>
  <c r="L26" i="8"/>
  <c r="S26" i="8" s="1"/>
  <c r="K26" i="8"/>
  <c r="R26" i="8" s="1"/>
  <c r="J26" i="8"/>
  <c r="Q26" i="8" s="1"/>
  <c r="I26" i="8"/>
  <c r="P26" i="8" s="1"/>
  <c r="H26" i="8"/>
  <c r="O26" i="8" s="1"/>
  <c r="G26" i="8"/>
  <c r="N26" i="8" s="1"/>
  <c r="M22" i="8"/>
  <c r="T22" i="8" s="1"/>
  <c r="L22" i="8"/>
  <c r="S22" i="8" s="1"/>
  <c r="K22" i="8"/>
  <c r="R22" i="8" s="1"/>
  <c r="J22" i="8"/>
  <c r="Q22" i="8" s="1"/>
  <c r="I22" i="8"/>
  <c r="P22" i="8" s="1"/>
  <c r="H22" i="8"/>
  <c r="O22" i="8" s="1"/>
  <c r="G22" i="8"/>
  <c r="N22" i="8" s="1"/>
  <c r="M14" i="8"/>
  <c r="T14" i="8" s="1"/>
  <c r="L14" i="8"/>
  <c r="S14" i="8" s="1"/>
  <c r="K14" i="8"/>
  <c r="R14" i="8" s="1"/>
  <c r="J14" i="8"/>
  <c r="Q14" i="8" s="1"/>
  <c r="I14" i="8"/>
  <c r="P14" i="8" s="1"/>
  <c r="H14" i="8"/>
  <c r="O14" i="8" s="1"/>
  <c r="G14" i="8"/>
  <c r="N14" i="8" s="1"/>
  <c r="M10" i="8"/>
  <c r="T10" i="8" s="1"/>
  <c r="L10" i="8"/>
  <c r="S10" i="8" s="1"/>
  <c r="K10" i="8"/>
  <c r="R10" i="8" s="1"/>
  <c r="J10" i="8"/>
  <c r="Q10" i="8" s="1"/>
  <c r="I10" i="8"/>
  <c r="P10" i="8" s="1"/>
  <c r="H10" i="8"/>
  <c r="O10" i="8" s="1"/>
  <c r="G10" i="8"/>
  <c r="N10" i="8" s="1"/>
  <c r="H6" i="8"/>
  <c r="O6" i="8" s="1"/>
  <c r="I6" i="8"/>
  <c r="P6" i="8" s="1"/>
  <c r="J6" i="8"/>
  <c r="Q6" i="8" s="1"/>
  <c r="K6" i="8"/>
  <c r="R6" i="8" s="1"/>
  <c r="L6" i="8"/>
  <c r="S6" i="8" s="1"/>
  <c r="M6" i="8"/>
  <c r="T6" i="8" s="1"/>
  <c r="G6" i="8"/>
  <c r="N6" i="8" s="1"/>
  <c r="N3" i="8" l="1"/>
  <c r="S164" i="3"/>
  <c r="R164" i="3"/>
  <c r="Q164" i="3"/>
  <c r="P164" i="3"/>
  <c r="O164" i="3"/>
  <c r="N164" i="3"/>
  <c r="M164" i="3"/>
  <c r="S163" i="3"/>
  <c r="R163" i="3"/>
  <c r="Q163" i="3"/>
  <c r="P163" i="3"/>
  <c r="O163" i="3"/>
  <c r="N163" i="3"/>
  <c r="M163" i="3"/>
  <c r="S162" i="3"/>
  <c r="R162" i="3"/>
  <c r="Q162" i="3"/>
  <c r="P162" i="3"/>
  <c r="O162" i="3"/>
  <c r="N162" i="3"/>
  <c r="M162" i="3"/>
  <c r="S161" i="3"/>
  <c r="R161" i="3"/>
  <c r="Q161" i="3"/>
  <c r="P161" i="3"/>
  <c r="O161" i="3"/>
  <c r="N161" i="3"/>
  <c r="M161" i="3"/>
  <c r="S160" i="3"/>
  <c r="R160" i="3"/>
  <c r="Q160" i="3"/>
  <c r="P160" i="3"/>
  <c r="O160" i="3"/>
  <c r="N160" i="3"/>
  <c r="M160" i="3"/>
  <c r="S159" i="3"/>
  <c r="R159" i="3"/>
  <c r="Q159" i="3"/>
  <c r="P159" i="3"/>
  <c r="O159" i="3"/>
  <c r="N159" i="3"/>
  <c r="M159" i="3"/>
  <c r="S158" i="3"/>
  <c r="R158" i="3"/>
  <c r="Q158" i="3"/>
  <c r="P158" i="3"/>
  <c r="O158" i="3"/>
  <c r="N158" i="3"/>
  <c r="M158" i="3"/>
  <c r="S157" i="3"/>
  <c r="R157" i="3"/>
  <c r="Q157" i="3"/>
  <c r="P157" i="3"/>
  <c r="O157" i="3"/>
  <c r="N157" i="3"/>
  <c r="M157" i="3"/>
  <c r="S156" i="3"/>
  <c r="R156" i="3"/>
  <c r="Q156" i="3"/>
  <c r="P156" i="3"/>
  <c r="O156" i="3"/>
  <c r="N156" i="3"/>
  <c r="M156" i="3"/>
  <c r="S155" i="3"/>
  <c r="R155" i="3"/>
  <c r="Q155" i="3"/>
  <c r="P155" i="3"/>
  <c r="O155" i="3"/>
  <c r="N155" i="3"/>
  <c r="M155" i="3"/>
  <c r="S154" i="3"/>
  <c r="R154" i="3"/>
  <c r="Q154" i="3"/>
  <c r="P154" i="3"/>
  <c r="O154" i="3"/>
  <c r="N154" i="3"/>
  <c r="M154" i="3"/>
  <c r="S153" i="3"/>
  <c r="R153" i="3"/>
  <c r="Q153" i="3"/>
  <c r="P153" i="3"/>
  <c r="O153" i="3"/>
  <c r="N153" i="3"/>
  <c r="M153" i="3"/>
  <c r="S152" i="3"/>
  <c r="R152" i="3"/>
  <c r="Q152" i="3"/>
  <c r="P152" i="3"/>
  <c r="O152" i="3"/>
  <c r="N152" i="3"/>
  <c r="M152" i="3"/>
  <c r="S151" i="3"/>
  <c r="R151" i="3"/>
  <c r="Q151" i="3"/>
  <c r="P151" i="3"/>
  <c r="O151" i="3"/>
  <c r="N151" i="3"/>
  <c r="M151" i="3"/>
  <c r="S150" i="3"/>
  <c r="R150" i="3"/>
  <c r="Q150" i="3"/>
  <c r="P150" i="3"/>
  <c r="O150" i="3"/>
  <c r="N150" i="3"/>
  <c r="M150" i="3"/>
  <c r="S149" i="3"/>
  <c r="R149" i="3"/>
  <c r="Q149" i="3"/>
  <c r="P149" i="3"/>
  <c r="O149" i="3"/>
  <c r="N149" i="3"/>
  <c r="M149" i="3"/>
  <c r="S148" i="3"/>
  <c r="R148" i="3"/>
  <c r="Q148" i="3"/>
  <c r="P148" i="3"/>
  <c r="O148" i="3"/>
  <c r="N148" i="3"/>
  <c r="M148" i="3"/>
  <c r="S147" i="3"/>
  <c r="R147" i="3"/>
  <c r="Q147" i="3"/>
  <c r="P147" i="3"/>
  <c r="O147" i="3"/>
  <c r="N147" i="3"/>
  <c r="M147" i="3"/>
  <c r="S209" i="4"/>
  <c r="R209" i="4"/>
  <c r="Q209" i="4"/>
  <c r="P209" i="4"/>
  <c r="O209" i="4"/>
  <c r="N209" i="4"/>
  <c r="M209" i="4"/>
  <c r="S208" i="4"/>
  <c r="R208" i="4"/>
  <c r="Q208" i="4"/>
  <c r="P208" i="4"/>
  <c r="O208" i="4"/>
  <c r="N208" i="4"/>
  <c r="M208" i="4"/>
  <c r="S207" i="4"/>
  <c r="R207" i="4"/>
  <c r="Q207" i="4"/>
  <c r="P207" i="4"/>
  <c r="O207" i="4"/>
  <c r="N207" i="4"/>
  <c r="M207" i="4"/>
  <c r="S206" i="4"/>
  <c r="R206" i="4"/>
  <c r="Q206" i="4"/>
  <c r="P206" i="4"/>
  <c r="O206" i="4"/>
  <c r="N206" i="4"/>
  <c r="M206" i="4"/>
  <c r="S205" i="4"/>
  <c r="R205" i="4"/>
  <c r="Q205" i="4"/>
  <c r="P205" i="4"/>
  <c r="O205" i="4"/>
  <c r="N205" i="4"/>
  <c r="M205" i="4"/>
  <c r="S204" i="4"/>
  <c r="R204" i="4"/>
  <c r="Q204" i="4"/>
  <c r="P204" i="4"/>
  <c r="O204" i="4"/>
  <c r="N204" i="4"/>
  <c r="M204" i="4"/>
  <c r="S203" i="4"/>
  <c r="R203" i="4"/>
  <c r="Q203" i="4"/>
  <c r="P203" i="4"/>
  <c r="O203" i="4"/>
  <c r="N203" i="4"/>
  <c r="M203" i="4"/>
  <c r="S202" i="4"/>
  <c r="R202" i="4"/>
  <c r="Q202" i="4"/>
  <c r="P202" i="4"/>
  <c r="O202" i="4"/>
  <c r="N202" i="4"/>
  <c r="M202" i="4"/>
  <c r="S201" i="4"/>
  <c r="R201" i="4"/>
  <c r="Q201" i="4"/>
  <c r="P201" i="4"/>
  <c r="O201" i="4"/>
  <c r="N201" i="4"/>
  <c r="M201" i="4"/>
  <c r="S200" i="4"/>
  <c r="R200" i="4"/>
  <c r="Q200" i="4"/>
  <c r="P200" i="4"/>
  <c r="O200" i="4"/>
  <c r="N200" i="4"/>
  <c r="M200" i="4"/>
  <c r="S199" i="4"/>
  <c r="R199" i="4"/>
  <c r="Q199" i="4"/>
  <c r="P199" i="4"/>
  <c r="O199" i="4"/>
  <c r="N199" i="4"/>
  <c r="M199" i="4"/>
  <c r="S198" i="4"/>
  <c r="R198" i="4"/>
  <c r="Q198" i="4"/>
  <c r="P198" i="4"/>
  <c r="O198" i="4"/>
  <c r="N198" i="4"/>
  <c r="M198" i="4"/>
  <c r="S197" i="4"/>
  <c r="R197" i="4"/>
  <c r="Q197" i="4"/>
  <c r="P197" i="4"/>
  <c r="O197" i="4"/>
  <c r="N197" i="4"/>
  <c r="M197" i="4"/>
  <c r="S196" i="4"/>
  <c r="R196" i="4"/>
  <c r="Q196" i="4"/>
  <c r="P196" i="4"/>
  <c r="O196" i="4"/>
  <c r="N196" i="4"/>
  <c r="M196" i="4"/>
  <c r="S195" i="4"/>
  <c r="R195" i="4"/>
  <c r="Q195" i="4"/>
  <c r="P195" i="4"/>
  <c r="O195" i="4"/>
  <c r="N195" i="4"/>
  <c r="M195" i="4"/>
  <c r="S194" i="4"/>
  <c r="R194" i="4"/>
  <c r="Q194" i="4"/>
  <c r="P194" i="4"/>
  <c r="O194" i="4"/>
  <c r="N194" i="4"/>
  <c r="M194" i="4"/>
  <c r="S193" i="4"/>
  <c r="R193" i="4"/>
  <c r="Q193" i="4"/>
  <c r="P193" i="4"/>
  <c r="O193" i="4"/>
  <c r="N193" i="4"/>
  <c r="M193" i="4"/>
  <c r="S192" i="4"/>
  <c r="R192" i="4"/>
  <c r="Q192" i="4"/>
  <c r="P192" i="4"/>
  <c r="O192" i="4"/>
  <c r="N192" i="4"/>
  <c r="M192" i="4"/>
  <c r="S146" i="3" l="1"/>
  <c r="R146" i="3"/>
  <c r="Q146" i="3"/>
  <c r="P146" i="3"/>
  <c r="O146" i="3"/>
  <c r="N146" i="3"/>
  <c r="M146" i="3"/>
  <c r="S145" i="3"/>
  <c r="R145" i="3"/>
  <c r="Q145" i="3"/>
  <c r="P145" i="3"/>
  <c r="O145" i="3"/>
  <c r="N145" i="3"/>
  <c r="M145" i="3"/>
  <c r="S144" i="3"/>
  <c r="R144" i="3"/>
  <c r="Q144" i="3"/>
  <c r="P144" i="3"/>
  <c r="O144" i="3"/>
  <c r="N144" i="3"/>
  <c r="M144" i="3"/>
  <c r="S143" i="3"/>
  <c r="R143" i="3"/>
  <c r="Q143" i="3"/>
  <c r="P143" i="3"/>
  <c r="O143" i="3"/>
  <c r="N143" i="3"/>
  <c r="M143" i="3"/>
  <c r="S142" i="3"/>
  <c r="R142" i="3"/>
  <c r="Q142" i="3"/>
  <c r="P142" i="3"/>
  <c r="O142" i="3"/>
  <c r="N142" i="3"/>
  <c r="M142" i="3"/>
  <c r="S141" i="3"/>
  <c r="R141" i="3"/>
  <c r="Q141" i="3"/>
  <c r="P141" i="3"/>
  <c r="O141" i="3"/>
  <c r="N141" i="3"/>
  <c r="M141" i="3"/>
  <c r="S140" i="3"/>
  <c r="R140" i="3"/>
  <c r="Q140" i="3"/>
  <c r="P140" i="3"/>
  <c r="O140" i="3"/>
  <c r="N140" i="3"/>
  <c r="M140" i="3"/>
  <c r="S139" i="3"/>
  <c r="R139" i="3"/>
  <c r="Q139" i="3"/>
  <c r="P139" i="3"/>
  <c r="O139" i="3"/>
  <c r="N139" i="3"/>
  <c r="M139" i="3"/>
  <c r="S138" i="3"/>
  <c r="R138" i="3"/>
  <c r="Q138" i="3"/>
  <c r="P138" i="3"/>
  <c r="O138" i="3"/>
  <c r="N138" i="3"/>
  <c r="M138" i="3"/>
  <c r="S191" i="4"/>
  <c r="R191" i="4"/>
  <c r="Q191" i="4"/>
  <c r="P191" i="4"/>
  <c r="O191" i="4"/>
  <c r="N191" i="4"/>
  <c r="M191" i="4"/>
  <c r="S190" i="4"/>
  <c r="R190" i="4"/>
  <c r="Q190" i="4"/>
  <c r="P190" i="4"/>
  <c r="O190" i="4"/>
  <c r="N190" i="4"/>
  <c r="M190" i="4"/>
  <c r="S189" i="4"/>
  <c r="R189" i="4"/>
  <c r="Q189" i="4"/>
  <c r="P189" i="4"/>
  <c r="O189" i="4"/>
  <c r="N189" i="4"/>
  <c r="M189" i="4"/>
  <c r="S188" i="4"/>
  <c r="R188" i="4"/>
  <c r="Q188" i="4"/>
  <c r="P188" i="4"/>
  <c r="O188" i="4"/>
  <c r="N188" i="4"/>
  <c r="M188" i="4"/>
  <c r="S187" i="4"/>
  <c r="R187" i="4"/>
  <c r="Q187" i="4"/>
  <c r="P187" i="4"/>
  <c r="O187" i="4"/>
  <c r="N187" i="4"/>
  <c r="M187" i="4"/>
  <c r="S186" i="4"/>
  <c r="R186" i="4"/>
  <c r="Q186" i="4"/>
  <c r="P186" i="4"/>
  <c r="O186" i="4"/>
  <c r="N186" i="4"/>
  <c r="M186" i="4"/>
  <c r="S185" i="4"/>
  <c r="R185" i="4"/>
  <c r="Q185" i="4"/>
  <c r="P185" i="4"/>
  <c r="O185" i="4"/>
  <c r="N185" i="4"/>
  <c r="M185" i="4"/>
  <c r="S184" i="4"/>
  <c r="R184" i="4"/>
  <c r="Q184" i="4"/>
  <c r="P184" i="4"/>
  <c r="O184" i="4"/>
  <c r="N184" i="4"/>
  <c r="M184" i="4"/>
  <c r="S183" i="4"/>
  <c r="R183" i="4"/>
  <c r="Q183" i="4"/>
  <c r="P183" i="4"/>
  <c r="O183" i="4"/>
  <c r="N183" i="4"/>
  <c r="M183" i="4"/>
  <c r="M5" i="3"/>
  <c r="N5" i="3"/>
  <c r="O5" i="3"/>
  <c r="P5" i="3"/>
  <c r="Q5" i="3"/>
  <c r="R5" i="3"/>
  <c r="S5" i="3"/>
  <c r="M3" i="3"/>
  <c r="N3" i="3"/>
  <c r="O3" i="3"/>
  <c r="P3" i="3"/>
  <c r="Q3" i="3"/>
  <c r="R3" i="3"/>
  <c r="S3" i="3"/>
  <c r="M7" i="3"/>
  <c r="N7" i="3"/>
  <c r="O7" i="3"/>
  <c r="P7" i="3"/>
  <c r="Q7" i="3"/>
  <c r="R7" i="3"/>
  <c r="S7" i="3"/>
  <c r="M8" i="3"/>
  <c r="N8" i="3"/>
  <c r="O8" i="3"/>
  <c r="P8" i="3"/>
  <c r="Q8" i="3"/>
  <c r="R8" i="3"/>
  <c r="S8" i="3"/>
  <c r="M6" i="3"/>
  <c r="N6" i="3"/>
  <c r="O6" i="3"/>
  <c r="P6" i="3"/>
  <c r="Q6" i="3"/>
  <c r="R6" i="3"/>
  <c r="S6" i="3"/>
  <c r="M10" i="3"/>
  <c r="N10" i="3"/>
  <c r="O10" i="3"/>
  <c r="P10" i="3"/>
  <c r="Q10" i="3"/>
  <c r="R10" i="3"/>
  <c r="S10" i="3"/>
  <c r="M11" i="3"/>
  <c r="N11" i="3"/>
  <c r="O11" i="3"/>
  <c r="P11" i="3"/>
  <c r="Q11" i="3"/>
  <c r="R11" i="3"/>
  <c r="S11" i="3"/>
  <c r="M9" i="3"/>
  <c r="N9" i="3"/>
  <c r="O9" i="3"/>
  <c r="P9" i="3"/>
  <c r="Q9" i="3"/>
  <c r="R9" i="3"/>
  <c r="S9" i="3"/>
  <c r="M12" i="3"/>
  <c r="N12" i="3"/>
  <c r="O12" i="3"/>
  <c r="P12" i="3"/>
  <c r="Q12" i="3"/>
  <c r="R12" i="3"/>
  <c r="S12" i="3"/>
  <c r="M13" i="3"/>
  <c r="N13" i="3"/>
  <c r="O13" i="3"/>
  <c r="P13" i="3"/>
  <c r="Q13" i="3"/>
  <c r="R13" i="3"/>
  <c r="S13" i="3"/>
  <c r="M14" i="3"/>
  <c r="N14" i="3"/>
  <c r="O14" i="3"/>
  <c r="P14" i="3"/>
  <c r="Q14" i="3"/>
  <c r="R14" i="3"/>
  <c r="S14" i="3"/>
  <c r="M15" i="3"/>
  <c r="N15" i="3"/>
  <c r="O15" i="3"/>
  <c r="P15" i="3"/>
  <c r="Q15" i="3"/>
  <c r="R15" i="3"/>
  <c r="S15" i="3"/>
  <c r="M16" i="3"/>
  <c r="N16" i="3"/>
  <c r="O16" i="3"/>
  <c r="P16" i="3"/>
  <c r="Q16" i="3"/>
  <c r="R16" i="3"/>
  <c r="S16" i="3"/>
  <c r="M17" i="3"/>
  <c r="N17" i="3"/>
  <c r="O17" i="3"/>
  <c r="P17" i="3"/>
  <c r="Q17" i="3"/>
  <c r="R17" i="3"/>
  <c r="S17" i="3"/>
  <c r="M18" i="3"/>
  <c r="N18" i="3"/>
  <c r="O18" i="3"/>
  <c r="P18" i="3"/>
  <c r="Q18" i="3"/>
  <c r="R18" i="3"/>
  <c r="S18" i="3"/>
  <c r="M19" i="3"/>
  <c r="N19" i="3"/>
  <c r="O19" i="3"/>
  <c r="P19" i="3"/>
  <c r="Q19" i="3"/>
  <c r="R19" i="3"/>
  <c r="S19" i="3"/>
  <c r="M20" i="3"/>
  <c r="N20" i="3"/>
  <c r="O20" i="3"/>
  <c r="P20" i="3"/>
  <c r="Q20" i="3"/>
  <c r="R20" i="3"/>
  <c r="S20" i="3"/>
  <c r="M40" i="3"/>
  <c r="N40" i="3"/>
  <c r="O40" i="3"/>
  <c r="P40" i="3"/>
  <c r="Q40" i="3"/>
  <c r="R40" i="3"/>
  <c r="S40" i="3"/>
  <c r="M41" i="3"/>
  <c r="N41" i="3"/>
  <c r="O41" i="3"/>
  <c r="P41" i="3"/>
  <c r="Q41" i="3"/>
  <c r="R41" i="3"/>
  <c r="S41" i="3"/>
  <c r="M39" i="3"/>
  <c r="N39" i="3"/>
  <c r="O39" i="3"/>
  <c r="P39" i="3"/>
  <c r="Q39" i="3"/>
  <c r="R39" i="3"/>
  <c r="S39" i="3"/>
  <c r="M43" i="3"/>
  <c r="N43" i="3"/>
  <c r="O43" i="3"/>
  <c r="P43" i="3"/>
  <c r="Q43" i="3"/>
  <c r="R43" i="3"/>
  <c r="S43" i="3"/>
  <c r="M44" i="3"/>
  <c r="N44" i="3"/>
  <c r="O44" i="3"/>
  <c r="P44" i="3"/>
  <c r="Q44" i="3"/>
  <c r="R44" i="3"/>
  <c r="S44" i="3"/>
  <c r="M42" i="3"/>
  <c r="N42" i="3"/>
  <c r="O42" i="3"/>
  <c r="P42" i="3"/>
  <c r="Q42" i="3"/>
  <c r="R42" i="3"/>
  <c r="S42" i="3"/>
  <c r="M46" i="3"/>
  <c r="N46" i="3"/>
  <c r="O46" i="3"/>
  <c r="P46" i="3"/>
  <c r="Q46" i="3"/>
  <c r="R46" i="3"/>
  <c r="S46" i="3"/>
  <c r="M47" i="3"/>
  <c r="N47" i="3"/>
  <c r="O47" i="3"/>
  <c r="P47" i="3"/>
  <c r="Q47" i="3"/>
  <c r="R47" i="3"/>
  <c r="S47" i="3"/>
  <c r="M45" i="3"/>
  <c r="N45" i="3"/>
  <c r="O45" i="3"/>
  <c r="P45" i="3"/>
  <c r="Q45" i="3"/>
  <c r="R45" i="3"/>
  <c r="S45" i="3"/>
  <c r="M49" i="3"/>
  <c r="N49" i="3"/>
  <c r="O49" i="3"/>
  <c r="P49" i="3"/>
  <c r="Q49" i="3"/>
  <c r="R49" i="3"/>
  <c r="S49" i="3"/>
  <c r="M50" i="3"/>
  <c r="N50" i="3"/>
  <c r="O50" i="3"/>
  <c r="P50" i="3"/>
  <c r="Q50" i="3"/>
  <c r="R50" i="3"/>
  <c r="S50" i="3"/>
  <c r="M48" i="3"/>
  <c r="N48" i="3"/>
  <c r="O48" i="3"/>
  <c r="P48" i="3"/>
  <c r="Q48" i="3"/>
  <c r="R48" i="3"/>
  <c r="S48" i="3"/>
  <c r="M52" i="3"/>
  <c r="N52" i="3"/>
  <c r="O52" i="3"/>
  <c r="P52" i="3"/>
  <c r="Q52" i="3"/>
  <c r="R52" i="3"/>
  <c r="S52" i="3"/>
  <c r="M53" i="3"/>
  <c r="N53" i="3"/>
  <c r="O53" i="3"/>
  <c r="P53" i="3"/>
  <c r="Q53" i="3"/>
  <c r="R53" i="3"/>
  <c r="S53" i="3"/>
  <c r="M51" i="3"/>
  <c r="N51" i="3"/>
  <c r="O51" i="3"/>
  <c r="P51" i="3"/>
  <c r="Q51" i="3"/>
  <c r="R51" i="3"/>
  <c r="S51" i="3"/>
  <c r="M55" i="3"/>
  <c r="N55" i="3"/>
  <c r="O55" i="3"/>
  <c r="P55" i="3"/>
  <c r="Q55" i="3"/>
  <c r="R55" i="3"/>
  <c r="S55" i="3"/>
  <c r="M56" i="3"/>
  <c r="N56" i="3"/>
  <c r="O56" i="3"/>
  <c r="P56" i="3"/>
  <c r="Q56" i="3"/>
  <c r="R56" i="3"/>
  <c r="S56" i="3"/>
  <c r="M54" i="3"/>
  <c r="N54" i="3"/>
  <c r="O54" i="3"/>
  <c r="P54" i="3"/>
  <c r="Q54" i="3"/>
  <c r="R54" i="3"/>
  <c r="S54" i="3"/>
  <c r="M58" i="3"/>
  <c r="N58" i="3"/>
  <c r="O58" i="3"/>
  <c r="P58" i="3"/>
  <c r="Q58" i="3"/>
  <c r="R58" i="3"/>
  <c r="S58" i="3"/>
  <c r="M59" i="3"/>
  <c r="N59" i="3"/>
  <c r="O59" i="3"/>
  <c r="P59" i="3"/>
  <c r="Q59" i="3"/>
  <c r="R59" i="3"/>
  <c r="S59" i="3"/>
  <c r="M57" i="3"/>
  <c r="N57" i="3"/>
  <c r="O57" i="3"/>
  <c r="P57" i="3"/>
  <c r="Q57" i="3"/>
  <c r="R57" i="3"/>
  <c r="S57" i="3"/>
  <c r="M61" i="3"/>
  <c r="N61" i="3"/>
  <c r="O61" i="3"/>
  <c r="P61" i="3"/>
  <c r="Q61" i="3"/>
  <c r="R61" i="3"/>
  <c r="S61" i="3"/>
  <c r="M62" i="3"/>
  <c r="N62" i="3"/>
  <c r="O62" i="3"/>
  <c r="P62" i="3"/>
  <c r="Q62" i="3"/>
  <c r="R62" i="3"/>
  <c r="S62" i="3"/>
  <c r="M60" i="3"/>
  <c r="N60" i="3"/>
  <c r="O60" i="3"/>
  <c r="P60" i="3"/>
  <c r="Q60" i="3"/>
  <c r="R60" i="3"/>
  <c r="S60" i="3"/>
  <c r="M64" i="3"/>
  <c r="N64" i="3"/>
  <c r="O64" i="3"/>
  <c r="P64" i="3"/>
  <c r="Q64" i="3"/>
  <c r="R64" i="3"/>
  <c r="S64" i="3"/>
  <c r="M65" i="3"/>
  <c r="N65" i="3"/>
  <c r="O65" i="3"/>
  <c r="P65" i="3"/>
  <c r="Q65" i="3"/>
  <c r="R65" i="3"/>
  <c r="S65" i="3"/>
  <c r="M63" i="3"/>
  <c r="N63" i="3"/>
  <c r="O63" i="3"/>
  <c r="P63" i="3"/>
  <c r="Q63" i="3"/>
  <c r="R63" i="3"/>
  <c r="S63" i="3"/>
  <c r="M67" i="3"/>
  <c r="N67" i="3"/>
  <c r="O67" i="3"/>
  <c r="P67" i="3"/>
  <c r="Q67" i="3"/>
  <c r="R67" i="3"/>
  <c r="S67" i="3"/>
  <c r="M68" i="3"/>
  <c r="N68" i="3"/>
  <c r="O68" i="3"/>
  <c r="P68" i="3"/>
  <c r="Q68" i="3"/>
  <c r="R68" i="3"/>
  <c r="S68" i="3"/>
  <c r="M66" i="3"/>
  <c r="N66" i="3"/>
  <c r="O66" i="3"/>
  <c r="P66" i="3"/>
  <c r="Q66" i="3"/>
  <c r="R66" i="3"/>
  <c r="S66" i="3"/>
  <c r="M70" i="3"/>
  <c r="N70" i="3"/>
  <c r="O70" i="3"/>
  <c r="P70" i="3"/>
  <c r="Q70" i="3"/>
  <c r="R70" i="3"/>
  <c r="S70" i="3"/>
  <c r="M71" i="3"/>
  <c r="N71" i="3"/>
  <c r="O71" i="3"/>
  <c r="P71" i="3"/>
  <c r="Q71" i="3"/>
  <c r="R71" i="3"/>
  <c r="S71" i="3"/>
  <c r="M69" i="3"/>
  <c r="N69" i="3"/>
  <c r="O69" i="3"/>
  <c r="P69" i="3"/>
  <c r="Q69" i="3"/>
  <c r="R69" i="3"/>
  <c r="S69" i="3"/>
  <c r="M73" i="3"/>
  <c r="N73" i="3"/>
  <c r="O73" i="3"/>
  <c r="P73" i="3"/>
  <c r="Q73" i="3"/>
  <c r="R73" i="3"/>
  <c r="S73" i="3"/>
  <c r="M74" i="3"/>
  <c r="N74" i="3"/>
  <c r="O74" i="3"/>
  <c r="P74" i="3"/>
  <c r="Q74" i="3"/>
  <c r="R74" i="3"/>
  <c r="S74" i="3"/>
  <c r="M72" i="3"/>
  <c r="N72" i="3"/>
  <c r="O72" i="3"/>
  <c r="P72" i="3"/>
  <c r="Q72" i="3"/>
  <c r="R72" i="3"/>
  <c r="S72" i="3"/>
  <c r="M21" i="3"/>
  <c r="N21" i="3"/>
  <c r="O21" i="3"/>
  <c r="P21" i="3"/>
  <c r="Q21" i="3"/>
  <c r="R21" i="3"/>
  <c r="S21" i="3"/>
  <c r="M22" i="3"/>
  <c r="N22" i="3"/>
  <c r="O22" i="3"/>
  <c r="P22" i="3"/>
  <c r="Q22" i="3"/>
  <c r="R22" i="3"/>
  <c r="S22" i="3"/>
  <c r="M23" i="3"/>
  <c r="N23" i="3"/>
  <c r="O23" i="3"/>
  <c r="P23" i="3"/>
  <c r="Q23" i="3"/>
  <c r="R23" i="3"/>
  <c r="S23" i="3"/>
  <c r="M24" i="3"/>
  <c r="N24" i="3"/>
  <c r="O24" i="3"/>
  <c r="P24" i="3"/>
  <c r="Q24" i="3"/>
  <c r="R24" i="3"/>
  <c r="S24" i="3"/>
  <c r="M25" i="3"/>
  <c r="N25" i="3"/>
  <c r="O25" i="3"/>
  <c r="P25" i="3"/>
  <c r="Q25" i="3"/>
  <c r="R25" i="3"/>
  <c r="S25" i="3"/>
  <c r="M26" i="3"/>
  <c r="N26" i="3"/>
  <c r="O26" i="3"/>
  <c r="P26" i="3"/>
  <c r="Q26" i="3"/>
  <c r="R26" i="3"/>
  <c r="S26" i="3"/>
  <c r="M27" i="3"/>
  <c r="N27" i="3"/>
  <c r="O27" i="3"/>
  <c r="P27" i="3"/>
  <c r="Q27" i="3"/>
  <c r="R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M31" i="3"/>
  <c r="N31" i="3"/>
  <c r="O31" i="3"/>
  <c r="P31" i="3"/>
  <c r="Q31" i="3"/>
  <c r="R31" i="3"/>
  <c r="S31" i="3"/>
  <c r="M32" i="3"/>
  <c r="N32" i="3"/>
  <c r="O32" i="3"/>
  <c r="P32" i="3"/>
  <c r="Q32" i="3"/>
  <c r="R32" i="3"/>
  <c r="S32" i="3"/>
  <c r="M30" i="3"/>
  <c r="N30" i="3"/>
  <c r="O30" i="3"/>
  <c r="P30" i="3"/>
  <c r="Q30" i="3"/>
  <c r="R30" i="3"/>
  <c r="S30" i="3"/>
  <c r="M34" i="3"/>
  <c r="N34" i="3"/>
  <c r="O34" i="3"/>
  <c r="P34" i="3"/>
  <c r="Q34" i="3"/>
  <c r="R34" i="3"/>
  <c r="S34" i="3"/>
  <c r="M35" i="3"/>
  <c r="N35" i="3"/>
  <c r="O35" i="3"/>
  <c r="P35" i="3"/>
  <c r="Q35" i="3"/>
  <c r="R35" i="3"/>
  <c r="S35" i="3"/>
  <c r="M33" i="3"/>
  <c r="N33" i="3"/>
  <c r="O33" i="3"/>
  <c r="P33" i="3"/>
  <c r="Q33" i="3"/>
  <c r="R33" i="3"/>
  <c r="S33" i="3"/>
  <c r="M37" i="3"/>
  <c r="N37" i="3"/>
  <c r="O37" i="3"/>
  <c r="P37" i="3"/>
  <c r="Q37" i="3"/>
  <c r="R37" i="3"/>
  <c r="S37" i="3"/>
  <c r="M38" i="3"/>
  <c r="N38" i="3"/>
  <c r="O38" i="3"/>
  <c r="P38" i="3"/>
  <c r="Q38" i="3"/>
  <c r="R38" i="3"/>
  <c r="S38" i="3"/>
  <c r="M36" i="3"/>
  <c r="N36" i="3"/>
  <c r="O36" i="3"/>
  <c r="P36" i="3"/>
  <c r="Q36" i="3"/>
  <c r="R36" i="3"/>
  <c r="S36" i="3"/>
  <c r="M75" i="3"/>
  <c r="N75" i="3"/>
  <c r="O75" i="3"/>
  <c r="P75" i="3"/>
  <c r="Q75" i="3"/>
  <c r="R75" i="3"/>
  <c r="S75" i="3"/>
  <c r="M76" i="3"/>
  <c r="N76" i="3"/>
  <c r="O76" i="3"/>
  <c r="P76" i="3"/>
  <c r="Q76" i="3"/>
  <c r="R76" i="3"/>
  <c r="S76" i="3"/>
  <c r="M77" i="3"/>
  <c r="N77" i="3"/>
  <c r="O77" i="3"/>
  <c r="P77" i="3"/>
  <c r="Q77" i="3"/>
  <c r="R77" i="3"/>
  <c r="S77" i="3"/>
  <c r="M78" i="3"/>
  <c r="N78" i="3"/>
  <c r="O78" i="3"/>
  <c r="P78" i="3"/>
  <c r="Q78" i="3"/>
  <c r="R78" i="3"/>
  <c r="S78" i="3"/>
  <c r="M79" i="3"/>
  <c r="N79" i="3"/>
  <c r="O79" i="3"/>
  <c r="P79" i="3"/>
  <c r="Q79" i="3"/>
  <c r="R79" i="3"/>
  <c r="S79" i="3"/>
  <c r="M80" i="3"/>
  <c r="N80" i="3"/>
  <c r="O80" i="3"/>
  <c r="P80" i="3"/>
  <c r="Q80" i="3"/>
  <c r="R80" i="3"/>
  <c r="S80" i="3"/>
  <c r="M81" i="3"/>
  <c r="N81" i="3"/>
  <c r="O81" i="3"/>
  <c r="P81" i="3"/>
  <c r="Q81" i="3"/>
  <c r="R81" i="3"/>
  <c r="S81" i="3"/>
  <c r="M82" i="3"/>
  <c r="N82" i="3"/>
  <c r="O82" i="3"/>
  <c r="P82" i="3"/>
  <c r="Q82" i="3"/>
  <c r="R82" i="3"/>
  <c r="S82" i="3"/>
  <c r="M83" i="3"/>
  <c r="N83" i="3"/>
  <c r="O83" i="3"/>
  <c r="P83" i="3"/>
  <c r="Q83" i="3"/>
  <c r="R83" i="3"/>
  <c r="S83" i="3"/>
  <c r="M85" i="3"/>
  <c r="N85" i="3"/>
  <c r="O85" i="3"/>
  <c r="P85" i="3"/>
  <c r="Q85" i="3"/>
  <c r="R85" i="3"/>
  <c r="S85" i="3"/>
  <c r="M86" i="3"/>
  <c r="N86" i="3"/>
  <c r="O86" i="3"/>
  <c r="P86" i="3"/>
  <c r="Q86" i="3"/>
  <c r="R86" i="3"/>
  <c r="S86" i="3"/>
  <c r="M84" i="3"/>
  <c r="N84" i="3"/>
  <c r="O84" i="3"/>
  <c r="P84" i="3"/>
  <c r="Q84" i="3"/>
  <c r="R84" i="3"/>
  <c r="S84" i="3"/>
  <c r="M88" i="3"/>
  <c r="N88" i="3"/>
  <c r="O88" i="3"/>
  <c r="P88" i="3"/>
  <c r="Q88" i="3"/>
  <c r="R88" i="3"/>
  <c r="S88" i="3"/>
  <c r="M89" i="3"/>
  <c r="N89" i="3"/>
  <c r="O89" i="3"/>
  <c r="P89" i="3"/>
  <c r="Q89" i="3"/>
  <c r="R89" i="3"/>
  <c r="S89" i="3"/>
  <c r="M87" i="3"/>
  <c r="N87" i="3"/>
  <c r="O87" i="3"/>
  <c r="P87" i="3"/>
  <c r="Q87" i="3"/>
  <c r="R87" i="3"/>
  <c r="S87" i="3"/>
  <c r="M91" i="3"/>
  <c r="N91" i="3"/>
  <c r="O91" i="3"/>
  <c r="P91" i="3"/>
  <c r="Q91" i="3"/>
  <c r="R91" i="3"/>
  <c r="S91" i="3"/>
  <c r="M92" i="3"/>
  <c r="N92" i="3"/>
  <c r="O92" i="3"/>
  <c r="P92" i="3"/>
  <c r="Q92" i="3"/>
  <c r="R92" i="3"/>
  <c r="S92" i="3"/>
  <c r="M90" i="3"/>
  <c r="N90" i="3"/>
  <c r="O90" i="3"/>
  <c r="P90" i="3"/>
  <c r="Q90" i="3"/>
  <c r="R90" i="3"/>
  <c r="S90" i="3"/>
  <c r="M94" i="3"/>
  <c r="N94" i="3"/>
  <c r="O94" i="3"/>
  <c r="P94" i="3"/>
  <c r="Q94" i="3"/>
  <c r="R94" i="3"/>
  <c r="S94" i="3"/>
  <c r="M95" i="3"/>
  <c r="N95" i="3"/>
  <c r="O95" i="3"/>
  <c r="P95" i="3"/>
  <c r="Q95" i="3"/>
  <c r="R95" i="3"/>
  <c r="S95" i="3"/>
  <c r="M93" i="3"/>
  <c r="N93" i="3"/>
  <c r="O93" i="3"/>
  <c r="P93" i="3"/>
  <c r="Q93" i="3"/>
  <c r="R93" i="3"/>
  <c r="S93" i="3"/>
  <c r="M97" i="3"/>
  <c r="N97" i="3"/>
  <c r="O97" i="3"/>
  <c r="P97" i="3"/>
  <c r="Q97" i="3"/>
  <c r="R97" i="3"/>
  <c r="S97" i="3"/>
  <c r="M98" i="3"/>
  <c r="N98" i="3"/>
  <c r="O98" i="3"/>
  <c r="P98" i="3"/>
  <c r="Q98" i="3"/>
  <c r="R98" i="3"/>
  <c r="S98" i="3"/>
  <c r="M96" i="3"/>
  <c r="N96" i="3"/>
  <c r="O96" i="3"/>
  <c r="P96" i="3"/>
  <c r="Q96" i="3"/>
  <c r="R96" i="3"/>
  <c r="S96" i="3"/>
  <c r="M100" i="3"/>
  <c r="N100" i="3"/>
  <c r="O100" i="3"/>
  <c r="P100" i="3"/>
  <c r="Q100" i="3"/>
  <c r="R100" i="3"/>
  <c r="S100" i="3"/>
  <c r="M101" i="3"/>
  <c r="N101" i="3"/>
  <c r="O101" i="3"/>
  <c r="P101" i="3"/>
  <c r="Q101" i="3"/>
  <c r="R101" i="3"/>
  <c r="S101" i="3"/>
  <c r="M99" i="3"/>
  <c r="N99" i="3"/>
  <c r="O99" i="3"/>
  <c r="P99" i="3"/>
  <c r="Q99" i="3"/>
  <c r="R99" i="3"/>
  <c r="S99" i="3"/>
  <c r="M102" i="3"/>
  <c r="N102" i="3"/>
  <c r="O102" i="3"/>
  <c r="P102" i="3"/>
  <c r="Q102" i="3"/>
  <c r="R102" i="3"/>
  <c r="S102" i="3"/>
  <c r="M103" i="3"/>
  <c r="N103" i="3"/>
  <c r="O103" i="3"/>
  <c r="P103" i="3"/>
  <c r="Q103" i="3"/>
  <c r="R103" i="3"/>
  <c r="S103" i="3"/>
  <c r="M104" i="3"/>
  <c r="N104" i="3"/>
  <c r="O104" i="3"/>
  <c r="P104" i="3"/>
  <c r="Q104" i="3"/>
  <c r="R104" i="3"/>
  <c r="S104" i="3"/>
  <c r="M105" i="3"/>
  <c r="N105" i="3"/>
  <c r="O105" i="3"/>
  <c r="P105" i="3"/>
  <c r="Q105" i="3"/>
  <c r="R105" i="3"/>
  <c r="S105" i="3"/>
  <c r="M106" i="3"/>
  <c r="N106" i="3"/>
  <c r="O106" i="3"/>
  <c r="P106" i="3"/>
  <c r="Q106" i="3"/>
  <c r="R106" i="3"/>
  <c r="S106" i="3"/>
  <c r="M107" i="3"/>
  <c r="N107" i="3"/>
  <c r="O107" i="3"/>
  <c r="P107" i="3"/>
  <c r="Q107" i="3"/>
  <c r="R107" i="3"/>
  <c r="S107" i="3"/>
  <c r="M108" i="3"/>
  <c r="N108" i="3"/>
  <c r="O108" i="3"/>
  <c r="P108" i="3"/>
  <c r="Q108" i="3"/>
  <c r="R108" i="3"/>
  <c r="S108" i="3"/>
  <c r="M109" i="3"/>
  <c r="N109" i="3"/>
  <c r="O109" i="3"/>
  <c r="P109" i="3"/>
  <c r="Q109" i="3"/>
  <c r="R109" i="3"/>
  <c r="S109" i="3"/>
  <c r="M110" i="3"/>
  <c r="N110" i="3"/>
  <c r="O110" i="3"/>
  <c r="P110" i="3"/>
  <c r="Q110" i="3"/>
  <c r="R110" i="3"/>
  <c r="S110" i="3"/>
  <c r="M112" i="3"/>
  <c r="N112" i="3"/>
  <c r="O112" i="3"/>
  <c r="P112" i="3"/>
  <c r="Q112" i="3"/>
  <c r="R112" i="3"/>
  <c r="S112" i="3"/>
  <c r="M113" i="3"/>
  <c r="N113" i="3"/>
  <c r="O113" i="3"/>
  <c r="P113" i="3"/>
  <c r="Q113" i="3"/>
  <c r="R113" i="3"/>
  <c r="S113" i="3"/>
  <c r="M111" i="3"/>
  <c r="N111" i="3"/>
  <c r="O111" i="3"/>
  <c r="P111" i="3"/>
  <c r="Q111" i="3"/>
  <c r="R111" i="3"/>
  <c r="S111" i="3"/>
  <c r="M115" i="3"/>
  <c r="N115" i="3"/>
  <c r="O115" i="3"/>
  <c r="P115" i="3"/>
  <c r="Q115" i="3"/>
  <c r="R115" i="3"/>
  <c r="S115" i="3"/>
  <c r="M116" i="3"/>
  <c r="N116" i="3"/>
  <c r="O116" i="3"/>
  <c r="P116" i="3"/>
  <c r="Q116" i="3"/>
  <c r="R116" i="3"/>
  <c r="S116" i="3"/>
  <c r="M114" i="3"/>
  <c r="N114" i="3"/>
  <c r="O114" i="3"/>
  <c r="P114" i="3"/>
  <c r="Q114" i="3"/>
  <c r="R114" i="3"/>
  <c r="S114" i="3"/>
  <c r="M118" i="3"/>
  <c r="N118" i="3"/>
  <c r="O118" i="3"/>
  <c r="P118" i="3"/>
  <c r="Q118" i="3"/>
  <c r="R118" i="3"/>
  <c r="S118" i="3"/>
  <c r="M119" i="3"/>
  <c r="N119" i="3"/>
  <c r="O119" i="3"/>
  <c r="P119" i="3"/>
  <c r="Q119" i="3"/>
  <c r="R119" i="3"/>
  <c r="S119" i="3"/>
  <c r="M117" i="3"/>
  <c r="N117" i="3"/>
  <c r="O117" i="3"/>
  <c r="P117" i="3"/>
  <c r="Q117" i="3"/>
  <c r="R117" i="3"/>
  <c r="S117" i="3"/>
  <c r="M121" i="3"/>
  <c r="N121" i="3"/>
  <c r="O121" i="3"/>
  <c r="P121" i="3"/>
  <c r="Q121" i="3"/>
  <c r="R121" i="3"/>
  <c r="S121" i="3"/>
  <c r="M122" i="3"/>
  <c r="N122" i="3"/>
  <c r="O122" i="3"/>
  <c r="P122" i="3"/>
  <c r="Q122" i="3"/>
  <c r="R122" i="3"/>
  <c r="S122" i="3"/>
  <c r="M120" i="3"/>
  <c r="N120" i="3"/>
  <c r="O120" i="3"/>
  <c r="P120" i="3"/>
  <c r="Q120" i="3"/>
  <c r="R120" i="3"/>
  <c r="S120" i="3"/>
  <c r="M124" i="3"/>
  <c r="N124" i="3"/>
  <c r="O124" i="3"/>
  <c r="P124" i="3"/>
  <c r="Q124" i="3"/>
  <c r="R124" i="3"/>
  <c r="S124" i="3"/>
  <c r="M125" i="3"/>
  <c r="N125" i="3"/>
  <c r="O125" i="3"/>
  <c r="P125" i="3"/>
  <c r="Q125" i="3"/>
  <c r="R125" i="3"/>
  <c r="S125" i="3"/>
  <c r="M123" i="3"/>
  <c r="N123" i="3"/>
  <c r="O123" i="3"/>
  <c r="P123" i="3"/>
  <c r="Q123" i="3"/>
  <c r="R123" i="3"/>
  <c r="S123" i="3"/>
  <c r="M127" i="3"/>
  <c r="N127" i="3"/>
  <c r="O127" i="3"/>
  <c r="P127" i="3"/>
  <c r="Q127" i="3"/>
  <c r="R127" i="3"/>
  <c r="S127" i="3"/>
  <c r="M128" i="3"/>
  <c r="N128" i="3"/>
  <c r="O128" i="3"/>
  <c r="P128" i="3"/>
  <c r="Q128" i="3"/>
  <c r="R128" i="3"/>
  <c r="S128" i="3"/>
  <c r="M126" i="3"/>
  <c r="N126" i="3"/>
  <c r="O126" i="3"/>
  <c r="P126" i="3"/>
  <c r="Q126" i="3"/>
  <c r="R126" i="3"/>
  <c r="S126" i="3"/>
  <c r="M130" i="3"/>
  <c r="N130" i="3"/>
  <c r="O130" i="3"/>
  <c r="P130" i="3"/>
  <c r="Q130" i="3"/>
  <c r="R130" i="3"/>
  <c r="S130" i="3"/>
  <c r="M131" i="3"/>
  <c r="N131" i="3"/>
  <c r="O131" i="3"/>
  <c r="P131" i="3"/>
  <c r="Q131" i="3"/>
  <c r="R131" i="3"/>
  <c r="S131" i="3"/>
  <c r="M129" i="3"/>
  <c r="N129" i="3"/>
  <c r="O129" i="3"/>
  <c r="P129" i="3"/>
  <c r="Q129" i="3"/>
  <c r="R129" i="3"/>
  <c r="S129" i="3"/>
  <c r="M133" i="3"/>
  <c r="N133" i="3"/>
  <c r="O133" i="3"/>
  <c r="P133" i="3"/>
  <c r="Q133" i="3"/>
  <c r="R133" i="3"/>
  <c r="S133" i="3"/>
  <c r="M134" i="3"/>
  <c r="N134" i="3"/>
  <c r="O134" i="3"/>
  <c r="P134" i="3"/>
  <c r="Q134" i="3"/>
  <c r="R134" i="3"/>
  <c r="S134" i="3"/>
  <c r="M132" i="3"/>
  <c r="N132" i="3"/>
  <c r="O132" i="3"/>
  <c r="P132" i="3"/>
  <c r="Q132" i="3"/>
  <c r="R132" i="3"/>
  <c r="S132" i="3"/>
  <c r="M136" i="3"/>
  <c r="N136" i="3"/>
  <c r="O136" i="3"/>
  <c r="P136" i="3"/>
  <c r="Q136" i="3"/>
  <c r="R136" i="3"/>
  <c r="S136" i="3"/>
  <c r="M137" i="3"/>
  <c r="N137" i="3"/>
  <c r="O137" i="3"/>
  <c r="P137" i="3"/>
  <c r="Q137" i="3"/>
  <c r="R137" i="3"/>
  <c r="S137" i="3"/>
  <c r="M135" i="3"/>
  <c r="N135" i="3"/>
  <c r="O135" i="3"/>
  <c r="P135" i="3"/>
  <c r="Q135" i="3"/>
  <c r="R135" i="3"/>
  <c r="S135" i="3"/>
  <c r="N4" i="3"/>
  <c r="O4" i="3"/>
  <c r="P4" i="3"/>
  <c r="Q4" i="3"/>
  <c r="R4" i="3"/>
  <c r="S4" i="3"/>
  <c r="M4" i="3"/>
  <c r="M4" i="1"/>
  <c r="M5" i="1"/>
  <c r="N5" i="1"/>
  <c r="O5" i="1"/>
  <c r="P5" i="1"/>
  <c r="Q5" i="1"/>
  <c r="R5" i="1"/>
  <c r="S5" i="1"/>
  <c r="M3" i="1"/>
  <c r="N3" i="1"/>
  <c r="O3" i="1"/>
  <c r="P3" i="1"/>
  <c r="Q3" i="1"/>
  <c r="R3" i="1"/>
  <c r="S3" i="1"/>
  <c r="M7" i="1"/>
  <c r="N7" i="1"/>
  <c r="O7" i="1"/>
  <c r="P7" i="1"/>
  <c r="Q7" i="1"/>
  <c r="R7" i="1"/>
  <c r="S7" i="1"/>
  <c r="M8" i="1"/>
  <c r="N8" i="1"/>
  <c r="O8" i="1"/>
  <c r="P8" i="1"/>
  <c r="Q8" i="1"/>
  <c r="R8" i="1"/>
  <c r="S8" i="1"/>
  <c r="M6" i="1"/>
  <c r="N6" i="1"/>
  <c r="O6" i="1"/>
  <c r="P6" i="1"/>
  <c r="Q6" i="1"/>
  <c r="R6" i="1"/>
  <c r="S6" i="1"/>
  <c r="M10" i="1"/>
  <c r="N10" i="1"/>
  <c r="O10" i="1"/>
  <c r="P10" i="1"/>
  <c r="Q10" i="1"/>
  <c r="R10" i="1"/>
  <c r="S10" i="1"/>
  <c r="M11" i="1"/>
  <c r="N11" i="1"/>
  <c r="O11" i="1"/>
  <c r="P11" i="1"/>
  <c r="Q11" i="1"/>
  <c r="R11" i="1"/>
  <c r="S11" i="1"/>
  <c r="M9" i="1"/>
  <c r="N9" i="1"/>
  <c r="O9" i="1"/>
  <c r="P9" i="1"/>
  <c r="Q9" i="1"/>
  <c r="R9" i="1"/>
  <c r="S9" i="1"/>
  <c r="M13" i="1"/>
  <c r="N13" i="1"/>
  <c r="O13" i="1"/>
  <c r="P13" i="1"/>
  <c r="Q13" i="1"/>
  <c r="R13" i="1"/>
  <c r="S13" i="1"/>
  <c r="M14" i="1"/>
  <c r="N14" i="1"/>
  <c r="O14" i="1"/>
  <c r="P14" i="1"/>
  <c r="Q14" i="1"/>
  <c r="R14" i="1"/>
  <c r="S14" i="1"/>
  <c r="M12" i="1"/>
  <c r="N12" i="1"/>
  <c r="O12" i="1"/>
  <c r="P12" i="1"/>
  <c r="Q12" i="1"/>
  <c r="R12" i="1"/>
  <c r="S12" i="1"/>
  <c r="M16" i="1"/>
  <c r="N16" i="1"/>
  <c r="O16" i="1"/>
  <c r="P16" i="1"/>
  <c r="Q16" i="1"/>
  <c r="R16" i="1"/>
  <c r="S16" i="1"/>
  <c r="M17" i="1"/>
  <c r="N17" i="1"/>
  <c r="O17" i="1"/>
  <c r="P17" i="1"/>
  <c r="Q17" i="1"/>
  <c r="R17" i="1"/>
  <c r="S17" i="1"/>
  <c r="M15" i="1"/>
  <c r="N15" i="1"/>
  <c r="O15" i="1"/>
  <c r="P15" i="1"/>
  <c r="Q15" i="1"/>
  <c r="R15" i="1"/>
  <c r="S15" i="1"/>
  <c r="M19" i="1"/>
  <c r="N19" i="1"/>
  <c r="O19" i="1"/>
  <c r="P19" i="1"/>
  <c r="Q19" i="1"/>
  <c r="R19" i="1"/>
  <c r="S19" i="1"/>
  <c r="M20" i="1"/>
  <c r="N20" i="1"/>
  <c r="O20" i="1"/>
  <c r="P20" i="1"/>
  <c r="Q20" i="1"/>
  <c r="R20" i="1"/>
  <c r="S20" i="1"/>
  <c r="M18" i="1"/>
  <c r="N18" i="1"/>
  <c r="O18" i="1"/>
  <c r="P18" i="1"/>
  <c r="Q18" i="1"/>
  <c r="R18" i="1"/>
  <c r="S18" i="1"/>
  <c r="M22" i="1"/>
  <c r="N22" i="1"/>
  <c r="O22" i="1"/>
  <c r="P22" i="1"/>
  <c r="Q22" i="1"/>
  <c r="R22" i="1"/>
  <c r="S22" i="1"/>
  <c r="M23" i="1"/>
  <c r="N23" i="1"/>
  <c r="O23" i="1"/>
  <c r="P23" i="1"/>
  <c r="Q23" i="1"/>
  <c r="R23" i="1"/>
  <c r="S23" i="1"/>
  <c r="M21" i="1"/>
  <c r="N21" i="1"/>
  <c r="O21" i="1"/>
  <c r="P21" i="1"/>
  <c r="Q21" i="1"/>
  <c r="R21" i="1"/>
  <c r="S21" i="1"/>
  <c r="M25" i="1"/>
  <c r="N25" i="1"/>
  <c r="O25" i="1"/>
  <c r="P25" i="1"/>
  <c r="Q25" i="1"/>
  <c r="R25" i="1"/>
  <c r="S25" i="1"/>
  <c r="M26" i="1"/>
  <c r="N26" i="1"/>
  <c r="O26" i="1"/>
  <c r="P26" i="1"/>
  <c r="Q26" i="1"/>
  <c r="R26" i="1"/>
  <c r="S26" i="1"/>
  <c r="M24" i="1"/>
  <c r="N24" i="1"/>
  <c r="O24" i="1"/>
  <c r="P24" i="1"/>
  <c r="Q24" i="1"/>
  <c r="R24" i="1"/>
  <c r="S24" i="1"/>
  <c r="M28" i="1"/>
  <c r="N28" i="1"/>
  <c r="O28" i="1"/>
  <c r="P28" i="1"/>
  <c r="Q28" i="1"/>
  <c r="R28" i="1"/>
  <c r="S28" i="1"/>
  <c r="M29" i="1"/>
  <c r="N29" i="1"/>
  <c r="O29" i="1"/>
  <c r="P29" i="1"/>
  <c r="Q29" i="1"/>
  <c r="R29" i="1"/>
  <c r="S29" i="1"/>
  <c r="M27" i="1"/>
  <c r="N27" i="1"/>
  <c r="O27" i="1"/>
  <c r="P27" i="1"/>
  <c r="Q27" i="1"/>
  <c r="R27" i="1"/>
  <c r="S27" i="1"/>
  <c r="M30" i="1"/>
  <c r="N30" i="1"/>
  <c r="O30" i="1"/>
  <c r="P30" i="1"/>
  <c r="Q30" i="1"/>
  <c r="R30" i="1"/>
  <c r="S30" i="1"/>
  <c r="M31" i="1"/>
  <c r="N31" i="1"/>
  <c r="O31" i="1"/>
  <c r="P31" i="1"/>
  <c r="Q31" i="1"/>
  <c r="R31" i="1"/>
  <c r="S31" i="1"/>
  <c r="M32" i="1"/>
  <c r="N32" i="1"/>
  <c r="O32" i="1"/>
  <c r="P32" i="1"/>
  <c r="Q32" i="1"/>
  <c r="R32" i="1"/>
  <c r="S32" i="1"/>
  <c r="M33" i="1"/>
  <c r="N33" i="1"/>
  <c r="O33" i="1"/>
  <c r="P33" i="1"/>
  <c r="Q33" i="1"/>
  <c r="R33" i="1"/>
  <c r="S33" i="1"/>
  <c r="M34" i="1"/>
  <c r="N34" i="1"/>
  <c r="O34" i="1"/>
  <c r="P34" i="1"/>
  <c r="Q34" i="1"/>
  <c r="R34" i="1"/>
  <c r="S34" i="1"/>
  <c r="M35" i="1"/>
  <c r="N35" i="1"/>
  <c r="O35" i="1"/>
  <c r="P35" i="1"/>
  <c r="Q35" i="1"/>
  <c r="R35" i="1"/>
  <c r="S35" i="1"/>
  <c r="M36" i="1"/>
  <c r="N36" i="1"/>
  <c r="O36" i="1"/>
  <c r="P36" i="1"/>
  <c r="Q36" i="1"/>
  <c r="R36" i="1"/>
  <c r="S36" i="1"/>
  <c r="M37" i="1"/>
  <c r="N37" i="1"/>
  <c r="O37" i="1"/>
  <c r="P37" i="1"/>
  <c r="Q37" i="1"/>
  <c r="R37" i="1"/>
  <c r="S37" i="1"/>
  <c r="M38" i="1"/>
  <c r="N38" i="1"/>
  <c r="O38" i="1"/>
  <c r="P38" i="1"/>
  <c r="Q38" i="1"/>
  <c r="R38" i="1"/>
  <c r="S38" i="1"/>
  <c r="N4" i="1"/>
  <c r="O4" i="1"/>
  <c r="P4" i="1"/>
  <c r="Q4" i="1"/>
  <c r="R4" i="1"/>
  <c r="S4" i="1"/>
  <c r="M4" i="4"/>
  <c r="M5" i="4"/>
  <c r="N5" i="4"/>
  <c r="O5" i="4"/>
  <c r="P5" i="4"/>
  <c r="Q5" i="4"/>
  <c r="R5" i="4"/>
  <c r="S5" i="4"/>
  <c r="M3" i="4"/>
  <c r="N3" i="4"/>
  <c r="O3" i="4"/>
  <c r="P3" i="4"/>
  <c r="R3" i="4"/>
  <c r="S3" i="4"/>
  <c r="M7" i="4"/>
  <c r="N7" i="4"/>
  <c r="O7" i="4"/>
  <c r="P7" i="4"/>
  <c r="Q7" i="4"/>
  <c r="R7" i="4"/>
  <c r="S7" i="4"/>
  <c r="M8" i="4"/>
  <c r="N8" i="4"/>
  <c r="O8" i="4"/>
  <c r="P8" i="4"/>
  <c r="Q8" i="4"/>
  <c r="R8" i="4"/>
  <c r="S8" i="4"/>
  <c r="M6" i="4"/>
  <c r="N6" i="4"/>
  <c r="O6" i="4"/>
  <c r="P6" i="4"/>
  <c r="Q6" i="4"/>
  <c r="R6" i="4"/>
  <c r="S6" i="4"/>
  <c r="M10" i="4"/>
  <c r="N10" i="4"/>
  <c r="O10" i="4"/>
  <c r="P10" i="4"/>
  <c r="Q10" i="4"/>
  <c r="R10" i="4"/>
  <c r="S10" i="4"/>
  <c r="M11" i="4"/>
  <c r="N11" i="4"/>
  <c r="O11" i="4"/>
  <c r="P11" i="4"/>
  <c r="Q11" i="4"/>
  <c r="R11" i="4"/>
  <c r="S11" i="4"/>
  <c r="M9" i="4"/>
  <c r="N9" i="4"/>
  <c r="O9" i="4"/>
  <c r="P9" i="4"/>
  <c r="Q9" i="4"/>
  <c r="R9" i="4"/>
  <c r="S9" i="4"/>
  <c r="M13" i="4"/>
  <c r="N13" i="4"/>
  <c r="O13" i="4"/>
  <c r="P13" i="4"/>
  <c r="Q13" i="4"/>
  <c r="R13" i="4"/>
  <c r="S13" i="4"/>
  <c r="M14" i="4"/>
  <c r="N14" i="4"/>
  <c r="O14" i="4"/>
  <c r="P14" i="4"/>
  <c r="Q14" i="4"/>
  <c r="R14" i="4"/>
  <c r="S14" i="4"/>
  <c r="M12" i="4"/>
  <c r="N12" i="4"/>
  <c r="O12" i="4"/>
  <c r="P12" i="4"/>
  <c r="Q12" i="4"/>
  <c r="R12" i="4"/>
  <c r="S12" i="4"/>
  <c r="M16" i="4"/>
  <c r="N16" i="4"/>
  <c r="O16" i="4"/>
  <c r="P16" i="4"/>
  <c r="Q16" i="4"/>
  <c r="R16" i="4"/>
  <c r="S16" i="4"/>
  <c r="M17" i="4"/>
  <c r="N17" i="4"/>
  <c r="O17" i="4"/>
  <c r="P17" i="4"/>
  <c r="Q17" i="4"/>
  <c r="R17" i="4"/>
  <c r="S17" i="4"/>
  <c r="M15" i="4"/>
  <c r="N15" i="4"/>
  <c r="O15" i="4"/>
  <c r="P15" i="4"/>
  <c r="Q15" i="4"/>
  <c r="R15" i="4"/>
  <c r="S15" i="4"/>
  <c r="M19" i="4"/>
  <c r="N19" i="4"/>
  <c r="O19" i="4"/>
  <c r="P19" i="4"/>
  <c r="Q19" i="4"/>
  <c r="R19" i="4"/>
  <c r="S19" i="4"/>
  <c r="M20" i="4"/>
  <c r="N20" i="4"/>
  <c r="O20" i="4"/>
  <c r="P20" i="4"/>
  <c r="Q20" i="4"/>
  <c r="R20" i="4"/>
  <c r="S20" i="4"/>
  <c r="M18" i="4"/>
  <c r="N18" i="4"/>
  <c r="O18" i="4"/>
  <c r="P18" i="4"/>
  <c r="Q18" i="4"/>
  <c r="R18" i="4"/>
  <c r="S18" i="4"/>
  <c r="M22" i="4"/>
  <c r="N22" i="4"/>
  <c r="O22" i="4"/>
  <c r="P22" i="4"/>
  <c r="Q22" i="4"/>
  <c r="R22" i="4"/>
  <c r="S22" i="4"/>
  <c r="M23" i="4"/>
  <c r="N23" i="4"/>
  <c r="O23" i="4"/>
  <c r="P23" i="4"/>
  <c r="Q23" i="4"/>
  <c r="R23" i="4"/>
  <c r="S23" i="4"/>
  <c r="M21" i="4"/>
  <c r="N21" i="4"/>
  <c r="O21" i="4"/>
  <c r="P21" i="4"/>
  <c r="Q21" i="4"/>
  <c r="R21" i="4"/>
  <c r="S21" i="4"/>
  <c r="M25" i="4"/>
  <c r="N25" i="4"/>
  <c r="O25" i="4"/>
  <c r="P25" i="4"/>
  <c r="Q25" i="4"/>
  <c r="R25" i="4"/>
  <c r="S25" i="4"/>
  <c r="M26" i="4"/>
  <c r="N26" i="4"/>
  <c r="O26" i="4"/>
  <c r="P26" i="4"/>
  <c r="Q26" i="4"/>
  <c r="R26" i="4"/>
  <c r="S26" i="4"/>
  <c r="M24" i="4"/>
  <c r="N24" i="4"/>
  <c r="O24" i="4"/>
  <c r="P24" i="4"/>
  <c r="Q24" i="4"/>
  <c r="R24" i="4"/>
  <c r="S24" i="4"/>
  <c r="M28" i="4"/>
  <c r="N28" i="4"/>
  <c r="O28" i="4"/>
  <c r="P28" i="4"/>
  <c r="Q28" i="4"/>
  <c r="R28" i="4"/>
  <c r="S28" i="4"/>
  <c r="M29" i="4"/>
  <c r="N29" i="4"/>
  <c r="O29" i="4"/>
  <c r="P29" i="4"/>
  <c r="Q29" i="4"/>
  <c r="R29" i="4"/>
  <c r="S29" i="4"/>
  <c r="M27" i="4"/>
  <c r="N27" i="4"/>
  <c r="O27" i="4"/>
  <c r="P27" i="4"/>
  <c r="Q27" i="4"/>
  <c r="R27" i="4"/>
  <c r="S27" i="4"/>
  <c r="M30" i="4"/>
  <c r="N30" i="4"/>
  <c r="O30" i="4"/>
  <c r="P30" i="4"/>
  <c r="R30" i="4"/>
  <c r="S30" i="4"/>
  <c r="M31" i="4"/>
  <c r="N31" i="4"/>
  <c r="O31" i="4"/>
  <c r="P31" i="4"/>
  <c r="Q31" i="4"/>
  <c r="R31" i="4"/>
  <c r="S31" i="4"/>
  <c r="M32" i="4"/>
  <c r="N32" i="4"/>
  <c r="O32" i="4"/>
  <c r="P32" i="4"/>
  <c r="Q32" i="4"/>
  <c r="R32" i="4"/>
  <c r="S32" i="4"/>
  <c r="M33" i="4"/>
  <c r="N33" i="4"/>
  <c r="O33" i="4"/>
  <c r="P33" i="4"/>
  <c r="Q33" i="4"/>
  <c r="R33" i="4"/>
  <c r="S33" i="4"/>
  <c r="M34" i="4"/>
  <c r="N34" i="4"/>
  <c r="O34" i="4"/>
  <c r="P34" i="4"/>
  <c r="Q34" i="4"/>
  <c r="R34" i="4"/>
  <c r="S34" i="4"/>
  <c r="M35" i="4"/>
  <c r="N35" i="4"/>
  <c r="O35" i="4"/>
  <c r="P35" i="4"/>
  <c r="Q35" i="4"/>
  <c r="R35" i="4"/>
  <c r="S35" i="4"/>
  <c r="M36" i="4"/>
  <c r="N36" i="4"/>
  <c r="O36" i="4"/>
  <c r="P36" i="4"/>
  <c r="Q36" i="4"/>
  <c r="R36" i="4"/>
  <c r="S36" i="4"/>
  <c r="M37" i="4"/>
  <c r="N37" i="4"/>
  <c r="O37" i="4"/>
  <c r="P37" i="4"/>
  <c r="Q37" i="4"/>
  <c r="R37" i="4"/>
  <c r="S37" i="4"/>
  <c r="M38" i="4"/>
  <c r="N38" i="4"/>
  <c r="O38" i="4"/>
  <c r="P38" i="4"/>
  <c r="Q38" i="4"/>
  <c r="R38" i="4"/>
  <c r="S38" i="4"/>
  <c r="M40" i="4"/>
  <c r="N40" i="4"/>
  <c r="O40" i="4"/>
  <c r="P40" i="4"/>
  <c r="Q40" i="4"/>
  <c r="R40" i="4"/>
  <c r="S40" i="4"/>
  <c r="M41" i="4"/>
  <c r="N41" i="4"/>
  <c r="O41" i="4"/>
  <c r="P41" i="4"/>
  <c r="Q41" i="4"/>
  <c r="R41" i="4"/>
  <c r="S41" i="4"/>
  <c r="M39" i="4"/>
  <c r="N39" i="4"/>
  <c r="O39" i="4"/>
  <c r="P39" i="4"/>
  <c r="Q39" i="4"/>
  <c r="R39" i="4"/>
  <c r="S39" i="4"/>
  <c r="M43" i="4"/>
  <c r="N43" i="4"/>
  <c r="O43" i="4"/>
  <c r="P43" i="4"/>
  <c r="Q43" i="4"/>
  <c r="R43" i="4"/>
  <c r="S43" i="4"/>
  <c r="M44" i="4"/>
  <c r="N44" i="4"/>
  <c r="O44" i="4"/>
  <c r="P44" i="4"/>
  <c r="Q44" i="4"/>
  <c r="R44" i="4"/>
  <c r="S44" i="4"/>
  <c r="M42" i="4"/>
  <c r="N42" i="4"/>
  <c r="O42" i="4"/>
  <c r="P42" i="4"/>
  <c r="Q42" i="4"/>
  <c r="R42" i="4"/>
  <c r="S42" i="4"/>
  <c r="M46" i="4"/>
  <c r="N46" i="4"/>
  <c r="O46" i="4"/>
  <c r="P46" i="4"/>
  <c r="Q46" i="4"/>
  <c r="R46" i="4"/>
  <c r="S46" i="4"/>
  <c r="M47" i="4"/>
  <c r="N47" i="4"/>
  <c r="O47" i="4"/>
  <c r="P47" i="4"/>
  <c r="Q47" i="4"/>
  <c r="R47" i="4"/>
  <c r="S47" i="4"/>
  <c r="M45" i="4"/>
  <c r="N45" i="4"/>
  <c r="O45" i="4"/>
  <c r="P45" i="4"/>
  <c r="Q45" i="4"/>
  <c r="R45" i="4"/>
  <c r="S45" i="4"/>
  <c r="M48" i="4"/>
  <c r="N48" i="4"/>
  <c r="O48" i="4"/>
  <c r="P48" i="4"/>
  <c r="Q48" i="4"/>
  <c r="R48" i="4"/>
  <c r="S48" i="4"/>
  <c r="M49" i="4"/>
  <c r="N49" i="4"/>
  <c r="O49" i="4"/>
  <c r="P49" i="4"/>
  <c r="Q49" i="4"/>
  <c r="R49" i="4"/>
  <c r="S49" i="4"/>
  <c r="M50" i="4"/>
  <c r="N50" i="4"/>
  <c r="O50" i="4"/>
  <c r="P50" i="4"/>
  <c r="Q50" i="4"/>
  <c r="R50" i="4"/>
  <c r="S50" i="4"/>
  <c r="M51" i="4"/>
  <c r="N51" i="4"/>
  <c r="O51" i="4"/>
  <c r="P51" i="4"/>
  <c r="Q51" i="4"/>
  <c r="R51" i="4"/>
  <c r="S51" i="4"/>
  <c r="M52" i="4"/>
  <c r="N52" i="4"/>
  <c r="O52" i="4"/>
  <c r="P52" i="4"/>
  <c r="Q52" i="4"/>
  <c r="R52" i="4"/>
  <c r="S52" i="4"/>
  <c r="M53" i="4"/>
  <c r="N53" i="4"/>
  <c r="O53" i="4"/>
  <c r="P53" i="4"/>
  <c r="Q53" i="4"/>
  <c r="R53" i="4"/>
  <c r="S53" i="4"/>
  <c r="M54" i="4"/>
  <c r="N54" i="4"/>
  <c r="O54" i="4"/>
  <c r="P54" i="4"/>
  <c r="Q54" i="4"/>
  <c r="R54" i="4"/>
  <c r="S54" i="4"/>
  <c r="M55" i="4"/>
  <c r="N55" i="4"/>
  <c r="O55" i="4"/>
  <c r="P55" i="4"/>
  <c r="Q55" i="4"/>
  <c r="R55" i="4"/>
  <c r="S55" i="4"/>
  <c r="M56" i="4"/>
  <c r="N56" i="4"/>
  <c r="O56" i="4"/>
  <c r="P56" i="4"/>
  <c r="Q56" i="4"/>
  <c r="R56" i="4"/>
  <c r="S56" i="4"/>
  <c r="M76" i="4"/>
  <c r="N76" i="4"/>
  <c r="O76" i="4"/>
  <c r="P76" i="4"/>
  <c r="Q76" i="4"/>
  <c r="R76" i="4"/>
  <c r="S76" i="4"/>
  <c r="M77" i="4"/>
  <c r="N77" i="4"/>
  <c r="O77" i="4"/>
  <c r="P77" i="4"/>
  <c r="Q77" i="4"/>
  <c r="R77" i="4"/>
  <c r="S77" i="4"/>
  <c r="M75" i="4"/>
  <c r="N75" i="4"/>
  <c r="O75" i="4"/>
  <c r="P75" i="4"/>
  <c r="Q75" i="4"/>
  <c r="R75" i="4"/>
  <c r="S75" i="4"/>
  <c r="M79" i="4"/>
  <c r="N79" i="4"/>
  <c r="O79" i="4"/>
  <c r="P79" i="4"/>
  <c r="Q79" i="4"/>
  <c r="R79" i="4"/>
  <c r="S79" i="4"/>
  <c r="M80" i="4"/>
  <c r="N80" i="4"/>
  <c r="O80" i="4"/>
  <c r="P80" i="4"/>
  <c r="Q80" i="4"/>
  <c r="R80" i="4"/>
  <c r="S80" i="4"/>
  <c r="M78" i="4"/>
  <c r="N78" i="4"/>
  <c r="O78" i="4"/>
  <c r="P78" i="4"/>
  <c r="Q78" i="4"/>
  <c r="R78" i="4"/>
  <c r="S78" i="4"/>
  <c r="M82" i="4"/>
  <c r="N82" i="4"/>
  <c r="O82" i="4"/>
  <c r="P82" i="4"/>
  <c r="Q82" i="4"/>
  <c r="R82" i="4"/>
  <c r="S82" i="4"/>
  <c r="M83" i="4"/>
  <c r="N83" i="4"/>
  <c r="O83" i="4"/>
  <c r="P83" i="4"/>
  <c r="Q83" i="4"/>
  <c r="R83" i="4"/>
  <c r="S83" i="4"/>
  <c r="M81" i="4"/>
  <c r="N81" i="4"/>
  <c r="O81" i="4"/>
  <c r="P81" i="4"/>
  <c r="Q81" i="4"/>
  <c r="R81" i="4"/>
  <c r="S81" i="4"/>
  <c r="M85" i="4"/>
  <c r="N85" i="4"/>
  <c r="O85" i="4"/>
  <c r="P85" i="4"/>
  <c r="Q85" i="4"/>
  <c r="R85" i="4"/>
  <c r="S85" i="4"/>
  <c r="M86" i="4"/>
  <c r="N86" i="4"/>
  <c r="O86" i="4"/>
  <c r="P86" i="4"/>
  <c r="Q86" i="4"/>
  <c r="R86" i="4"/>
  <c r="S86" i="4"/>
  <c r="M84" i="4"/>
  <c r="N84" i="4"/>
  <c r="O84" i="4"/>
  <c r="P84" i="4"/>
  <c r="Q84" i="4"/>
  <c r="R84" i="4"/>
  <c r="S84" i="4"/>
  <c r="M88" i="4"/>
  <c r="N88" i="4"/>
  <c r="O88" i="4"/>
  <c r="P88" i="4"/>
  <c r="Q88" i="4"/>
  <c r="R88" i="4"/>
  <c r="S88" i="4"/>
  <c r="M89" i="4"/>
  <c r="N89" i="4"/>
  <c r="O89" i="4"/>
  <c r="P89" i="4"/>
  <c r="Q89" i="4"/>
  <c r="R89" i="4"/>
  <c r="S89" i="4"/>
  <c r="M87" i="4"/>
  <c r="N87" i="4"/>
  <c r="O87" i="4"/>
  <c r="P87" i="4"/>
  <c r="Q87" i="4"/>
  <c r="R87" i="4"/>
  <c r="S87" i="4"/>
  <c r="M91" i="4"/>
  <c r="N91" i="4"/>
  <c r="O91" i="4"/>
  <c r="P91" i="4"/>
  <c r="Q91" i="4"/>
  <c r="R91" i="4"/>
  <c r="S91" i="4"/>
  <c r="M92" i="4"/>
  <c r="N92" i="4"/>
  <c r="O92" i="4"/>
  <c r="P92" i="4"/>
  <c r="Q92" i="4"/>
  <c r="R92" i="4"/>
  <c r="S92" i="4"/>
  <c r="M90" i="4"/>
  <c r="N90" i="4"/>
  <c r="O90" i="4"/>
  <c r="P90" i="4"/>
  <c r="Q90" i="4"/>
  <c r="R90" i="4"/>
  <c r="S90" i="4"/>
  <c r="M94" i="4"/>
  <c r="N94" i="4"/>
  <c r="O94" i="4"/>
  <c r="P94" i="4"/>
  <c r="Q94" i="4"/>
  <c r="R94" i="4"/>
  <c r="S94" i="4"/>
  <c r="M95" i="4"/>
  <c r="N95" i="4"/>
  <c r="O95" i="4"/>
  <c r="P95" i="4"/>
  <c r="Q95" i="4"/>
  <c r="R95" i="4"/>
  <c r="S95" i="4"/>
  <c r="M93" i="4"/>
  <c r="N93" i="4"/>
  <c r="O93" i="4"/>
  <c r="P93" i="4"/>
  <c r="Q93" i="4"/>
  <c r="R93" i="4"/>
  <c r="S93" i="4"/>
  <c r="M97" i="4"/>
  <c r="N97" i="4"/>
  <c r="O97" i="4"/>
  <c r="P97" i="4"/>
  <c r="Q97" i="4"/>
  <c r="R97" i="4"/>
  <c r="S97" i="4"/>
  <c r="M98" i="4"/>
  <c r="N98" i="4"/>
  <c r="O98" i="4"/>
  <c r="P98" i="4"/>
  <c r="Q98" i="4"/>
  <c r="R98" i="4"/>
  <c r="S98" i="4"/>
  <c r="M96" i="4"/>
  <c r="N96" i="4"/>
  <c r="O96" i="4"/>
  <c r="P96" i="4"/>
  <c r="Q96" i="4"/>
  <c r="R96" i="4"/>
  <c r="S96" i="4"/>
  <c r="M100" i="4"/>
  <c r="N100" i="4"/>
  <c r="O100" i="4"/>
  <c r="P100" i="4"/>
  <c r="Q100" i="4"/>
  <c r="R100" i="4"/>
  <c r="S100" i="4"/>
  <c r="M101" i="4"/>
  <c r="N101" i="4"/>
  <c r="O101" i="4"/>
  <c r="P101" i="4"/>
  <c r="Q101" i="4"/>
  <c r="R101" i="4"/>
  <c r="S101" i="4"/>
  <c r="M99" i="4"/>
  <c r="N99" i="4"/>
  <c r="O99" i="4"/>
  <c r="P99" i="4"/>
  <c r="Q99" i="4"/>
  <c r="R99" i="4"/>
  <c r="S99" i="4"/>
  <c r="M103" i="4"/>
  <c r="N103" i="4"/>
  <c r="O103" i="4"/>
  <c r="P103" i="4"/>
  <c r="Q103" i="4"/>
  <c r="R103" i="4"/>
  <c r="S103" i="4"/>
  <c r="M104" i="4"/>
  <c r="N104" i="4"/>
  <c r="O104" i="4"/>
  <c r="P104" i="4"/>
  <c r="Q104" i="4"/>
  <c r="R104" i="4"/>
  <c r="S104" i="4"/>
  <c r="M102" i="4"/>
  <c r="N102" i="4"/>
  <c r="O102" i="4"/>
  <c r="P102" i="4"/>
  <c r="Q102" i="4"/>
  <c r="R102" i="4"/>
  <c r="S102" i="4"/>
  <c r="M106" i="4"/>
  <c r="N106" i="4"/>
  <c r="O106" i="4"/>
  <c r="P106" i="4"/>
  <c r="Q106" i="4"/>
  <c r="R106" i="4"/>
  <c r="S106" i="4"/>
  <c r="M107" i="4"/>
  <c r="N107" i="4"/>
  <c r="O107" i="4"/>
  <c r="P107" i="4"/>
  <c r="Q107" i="4"/>
  <c r="R107" i="4"/>
  <c r="S107" i="4"/>
  <c r="M105" i="4"/>
  <c r="N105" i="4"/>
  <c r="O105" i="4"/>
  <c r="P105" i="4"/>
  <c r="Q105" i="4"/>
  <c r="R105" i="4"/>
  <c r="S105" i="4"/>
  <c r="M109" i="4"/>
  <c r="N109" i="4"/>
  <c r="O109" i="4"/>
  <c r="P109" i="4"/>
  <c r="Q109" i="4"/>
  <c r="R109" i="4"/>
  <c r="S109" i="4"/>
  <c r="M110" i="4"/>
  <c r="N110" i="4"/>
  <c r="O110" i="4"/>
  <c r="P110" i="4"/>
  <c r="Q110" i="4"/>
  <c r="R110" i="4"/>
  <c r="S110" i="4"/>
  <c r="M108" i="4"/>
  <c r="N108" i="4"/>
  <c r="O108" i="4"/>
  <c r="P108" i="4"/>
  <c r="Q108" i="4"/>
  <c r="R108" i="4"/>
  <c r="S108" i="4"/>
  <c r="M111" i="4"/>
  <c r="N111" i="4"/>
  <c r="O111" i="4"/>
  <c r="P111" i="4"/>
  <c r="Q111" i="4"/>
  <c r="R111" i="4"/>
  <c r="S111" i="4"/>
  <c r="M112" i="4"/>
  <c r="N112" i="4"/>
  <c r="O112" i="4"/>
  <c r="P112" i="4"/>
  <c r="Q112" i="4"/>
  <c r="R112" i="4"/>
  <c r="S112" i="4"/>
  <c r="M113" i="4"/>
  <c r="N113" i="4"/>
  <c r="O113" i="4"/>
  <c r="P113" i="4"/>
  <c r="Q113" i="4"/>
  <c r="R113" i="4"/>
  <c r="S113" i="4"/>
  <c r="M114" i="4"/>
  <c r="N114" i="4"/>
  <c r="O114" i="4"/>
  <c r="P114" i="4"/>
  <c r="Q114" i="4"/>
  <c r="R114" i="4"/>
  <c r="S114" i="4"/>
  <c r="M115" i="4"/>
  <c r="N115" i="4"/>
  <c r="O115" i="4"/>
  <c r="P115" i="4"/>
  <c r="Q115" i="4"/>
  <c r="R115" i="4"/>
  <c r="S115" i="4"/>
  <c r="M116" i="4"/>
  <c r="N116" i="4"/>
  <c r="O116" i="4"/>
  <c r="P116" i="4"/>
  <c r="Q116" i="4"/>
  <c r="R116" i="4"/>
  <c r="S116" i="4"/>
  <c r="M117" i="4"/>
  <c r="N117" i="4"/>
  <c r="O117" i="4"/>
  <c r="P117" i="4"/>
  <c r="Q117" i="4"/>
  <c r="R117" i="4"/>
  <c r="S117" i="4"/>
  <c r="M118" i="4"/>
  <c r="N118" i="4"/>
  <c r="O118" i="4"/>
  <c r="P118" i="4"/>
  <c r="Q118" i="4"/>
  <c r="R118" i="4"/>
  <c r="S118" i="4"/>
  <c r="M119" i="4"/>
  <c r="N119" i="4"/>
  <c r="O119" i="4"/>
  <c r="P119" i="4"/>
  <c r="Q119" i="4"/>
  <c r="R119" i="4"/>
  <c r="S119" i="4"/>
  <c r="M57" i="4"/>
  <c r="N57" i="4"/>
  <c r="O57" i="4"/>
  <c r="P57" i="4"/>
  <c r="Q57" i="4"/>
  <c r="R57" i="4"/>
  <c r="S57" i="4"/>
  <c r="M58" i="4"/>
  <c r="N58" i="4"/>
  <c r="O58" i="4"/>
  <c r="P58" i="4"/>
  <c r="Q58" i="4"/>
  <c r="R58" i="4"/>
  <c r="S58" i="4"/>
  <c r="M59" i="4"/>
  <c r="N59" i="4"/>
  <c r="O59" i="4"/>
  <c r="P59" i="4"/>
  <c r="Q59" i="4"/>
  <c r="R59" i="4"/>
  <c r="S59" i="4"/>
  <c r="M60" i="4"/>
  <c r="N60" i="4"/>
  <c r="O60" i="4"/>
  <c r="P60" i="4"/>
  <c r="Q60" i="4"/>
  <c r="R60" i="4"/>
  <c r="S60" i="4"/>
  <c r="M61" i="4"/>
  <c r="N61" i="4"/>
  <c r="O61" i="4"/>
  <c r="P61" i="4"/>
  <c r="Q61" i="4"/>
  <c r="R61" i="4"/>
  <c r="S61" i="4"/>
  <c r="M62" i="4"/>
  <c r="N62" i="4"/>
  <c r="O62" i="4"/>
  <c r="P62" i="4"/>
  <c r="Q62" i="4"/>
  <c r="R62" i="4"/>
  <c r="S62" i="4"/>
  <c r="M63" i="4"/>
  <c r="N63" i="4"/>
  <c r="O63" i="4"/>
  <c r="P63" i="4"/>
  <c r="Q63" i="4"/>
  <c r="R63" i="4"/>
  <c r="S63" i="4"/>
  <c r="M64" i="4"/>
  <c r="N64" i="4"/>
  <c r="O64" i="4"/>
  <c r="P64" i="4"/>
  <c r="Q64" i="4"/>
  <c r="R64" i="4"/>
  <c r="S64" i="4"/>
  <c r="M65" i="4"/>
  <c r="N65" i="4"/>
  <c r="O65" i="4"/>
  <c r="P65" i="4"/>
  <c r="Q65" i="4"/>
  <c r="R65" i="4"/>
  <c r="S65" i="4"/>
  <c r="M67" i="4"/>
  <c r="T67" i="4" s="1"/>
  <c r="N67" i="4"/>
  <c r="U67" i="4" s="1"/>
  <c r="O67" i="4"/>
  <c r="P67" i="4"/>
  <c r="Q67" i="4"/>
  <c r="R67" i="4"/>
  <c r="S67" i="4"/>
  <c r="M68" i="4"/>
  <c r="T68" i="4" s="1"/>
  <c r="N68" i="4"/>
  <c r="O68" i="4"/>
  <c r="P68" i="4"/>
  <c r="Q68" i="4"/>
  <c r="R68" i="4"/>
  <c r="S68" i="4"/>
  <c r="M66" i="4"/>
  <c r="T66" i="4" s="1"/>
  <c r="N66" i="4"/>
  <c r="U66" i="4" s="1"/>
  <c r="O66" i="4"/>
  <c r="V66" i="4" s="1"/>
  <c r="P66" i="4"/>
  <c r="W66" i="4" s="1"/>
  <c r="Q66" i="4"/>
  <c r="X66" i="4" s="1"/>
  <c r="R66" i="4"/>
  <c r="Y66" i="4" s="1"/>
  <c r="S66" i="4"/>
  <c r="Z66" i="4" s="1"/>
  <c r="M70" i="4"/>
  <c r="T70" i="4" s="1"/>
  <c r="N70" i="4"/>
  <c r="O70" i="4"/>
  <c r="P70" i="4"/>
  <c r="Q70" i="4"/>
  <c r="R70" i="4"/>
  <c r="S70" i="4"/>
  <c r="M71" i="4"/>
  <c r="T71" i="4" s="1"/>
  <c r="N71" i="4"/>
  <c r="O71" i="4"/>
  <c r="P71" i="4"/>
  <c r="Q71" i="4"/>
  <c r="R71" i="4"/>
  <c r="S71" i="4"/>
  <c r="M69" i="4"/>
  <c r="T69" i="4" s="1"/>
  <c r="N69" i="4"/>
  <c r="O69" i="4"/>
  <c r="P69" i="4"/>
  <c r="Q69" i="4"/>
  <c r="R69" i="4"/>
  <c r="S69" i="4"/>
  <c r="M73" i="4"/>
  <c r="T73" i="4" s="1"/>
  <c r="N73" i="4"/>
  <c r="O73" i="4"/>
  <c r="P73" i="4"/>
  <c r="Q73" i="4"/>
  <c r="R73" i="4"/>
  <c r="S73" i="4"/>
  <c r="M74" i="4"/>
  <c r="T74" i="4" s="1"/>
  <c r="N74" i="4"/>
  <c r="O74" i="4"/>
  <c r="P74" i="4"/>
  <c r="Q74" i="4"/>
  <c r="R74" i="4"/>
  <c r="S74" i="4"/>
  <c r="M72" i="4"/>
  <c r="T72" i="4" s="1"/>
  <c r="N72" i="4"/>
  <c r="O72" i="4"/>
  <c r="P72" i="4"/>
  <c r="Q72" i="4"/>
  <c r="R72" i="4"/>
  <c r="S72" i="4"/>
  <c r="M129" i="4"/>
  <c r="N129" i="4"/>
  <c r="O129" i="4"/>
  <c r="P129" i="4"/>
  <c r="Q129" i="4"/>
  <c r="R129" i="4"/>
  <c r="S129" i="4"/>
  <c r="M130" i="4"/>
  <c r="N130" i="4"/>
  <c r="O130" i="4"/>
  <c r="P130" i="4"/>
  <c r="Q130" i="4"/>
  <c r="R130" i="4"/>
  <c r="S130" i="4"/>
  <c r="M131" i="4"/>
  <c r="N131" i="4"/>
  <c r="O131" i="4"/>
  <c r="P131" i="4"/>
  <c r="Q131" i="4"/>
  <c r="R131" i="4"/>
  <c r="S131" i="4"/>
  <c r="M132" i="4"/>
  <c r="N132" i="4"/>
  <c r="O132" i="4"/>
  <c r="P132" i="4"/>
  <c r="Q132" i="4"/>
  <c r="R132" i="4"/>
  <c r="S132" i="4"/>
  <c r="M133" i="4"/>
  <c r="N133" i="4"/>
  <c r="O133" i="4"/>
  <c r="P133" i="4"/>
  <c r="Q133" i="4"/>
  <c r="R133" i="4"/>
  <c r="S133" i="4"/>
  <c r="M134" i="4"/>
  <c r="N134" i="4"/>
  <c r="O134" i="4"/>
  <c r="P134" i="4"/>
  <c r="Q134" i="4"/>
  <c r="R134" i="4"/>
  <c r="S134" i="4"/>
  <c r="M135" i="4"/>
  <c r="N135" i="4"/>
  <c r="O135" i="4"/>
  <c r="P135" i="4"/>
  <c r="Q135" i="4"/>
  <c r="R135" i="4"/>
  <c r="S135" i="4"/>
  <c r="M136" i="4"/>
  <c r="N136" i="4"/>
  <c r="O136" i="4"/>
  <c r="P136" i="4"/>
  <c r="Q136" i="4"/>
  <c r="R136" i="4"/>
  <c r="S136" i="4"/>
  <c r="M137" i="4"/>
  <c r="N137" i="4"/>
  <c r="O137" i="4"/>
  <c r="P137" i="4"/>
  <c r="Q137" i="4"/>
  <c r="R137" i="4"/>
  <c r="S137" i="4"/>
  <c r="M139" i="4"/>
  <c r="N139" i="4"/>
  <c r="O139" i="4"/>
  <c r="P139" i="4"/>
  <c r="Q139" i="4"/>
  <c r="R139" i="4"/>
  <c r="S139" i="4"/>
  <c r="M140" i="4"/>
  <c r="N140" i="4"/>
  <c r="O140" i="4"/>
  <c r="P140" i="4"/>
  <c r="Q140" i="4"/>
  <c r="R140" i="4"/>
  <c r="S140" i="4"/>
  <c r="M138" i="4"/>
  <c r="N138" i="4"/>
  <c r="O138" i="4"/>
  <c r="P138" i="4"/>
  <c r="Q138" i="4"/>
  <c r="R138" i="4"/>
  <c r="S138" i="4"/>
  <c r="M142" i="4"/>
  <c r="N142" i="4"/>
  <c r="O142" i="4"/>
  <c r="P142" i="4"/>
  <c r="Q142" i="4"/>
  <c r="R142" i="4"/>
  <c r="S142" i="4"/>
  <c r="M143" i="4"/>
  <c r="N143" i="4"/>
  <c r="O143" i="4"/>
  <c r="P143" i="4"/>
  <c r="Q143" i="4"/>
  <c r="R143" i="4"/>
  <c r="S143" i="4"/>
  <c r="M141" i="4"/>
  <c r="N141" i="4"/>
  <c r="O141" i="4"/>
  <c r="P141" i="4"/>
  <c r="Q141" i="4"/>
  <c r="R141" i="4"/>
  <c r="S141" i="4"/>
  <c r="M145" i="4"/>
  <c r="N145" i="4"/>
  <c r="O145" i="4"/>
  <c r="P145" i="4"/>
  <c r="Q145" i="4"/>
  <c r="R145" i="4"/>
  <c r="S145" i="4"/>
  <c r="M146" i="4"/>
  <c r="N146" i="4"/>
  <c r="O146" i="4"/>
  <c r="P146" i="4"/>
  <c r="Q146" i="4"/>
  <c r="R146" i="4"/>
  <c r="S146" i="4"/>
  <c r="M144" i="4"/>
  <c r="N144" i="4"/>
  <c r="O144" i="4"/>
  <c r="P144" i="4"/>
  <c r="Q144" i="4"/>
  <c r="R144" i="4"/>
  <c r="S144" i="4"/>
  <c r="M121" i="4"/>
  <c r="N121" i="4"/>
  <c r="O121" i="4"/>
  <c r="P121" i="4"/>
  <c r="Q121" i="4"/>
  <c r="R121" i="4"/>
  <c r="S121" i="4"/>
  <c r="M122" i="4"/>
  <c r="N122" i="4"/>
  <c r="O122" i="4"/>
  <c r="P122" i="4"/>
  <c r="Q122" i="4"/>
  <c r="R122" i="4"/>
  <c r="S122" i="4"/>
  <c r="M120" i="4"/>
  <c r="N120" i="4"/>
  <c r="O120" i="4"/>
  <c r="P120" i="4"/>
  <c r="Q120" i="4"/>
  <c r="R120" i="4"/>
  <c r="S120" i="4"/>
  <c r="M124" i="4"/>
  <c r="N124" i="4"/>
  <c r="O124" i="4"/>
  <c r="P124" i="4"/>
  <c r="Q124" i="4"/>
  <c r="R124" i="4"/>
  <c r="S124" i="4"/>
  <c r="M125" i="4"/>
  <c r="N125" i="4"/>
  <c r="O125" i="4"/>
  <c r="P125" i="4"/>
  <c r="Q125" i="4"/>
  <c r="R125" i="4"/>
  <c r="S125" i="4"/>
  <c r="M123" i="4"/>
  <c r="N123" i="4"/>
  <c r="O123" i="4"/>
  <c r="P123" i="4"/>
  <c r="Q123" i="4"/>
  <c r="R123" i="4"/>
  <c r="S123" i="4"/>
  <c r="M127" i="4"/>
  <c r="N127" i="4"/>
  <c r="O127" i="4"/>
  <c r="P127" i="4"/>
  <c r="Q127" i="4"/>
  <c r="R127" i="4"/>
  <c r="S127" i="4"/>
  <c r="M128" i="4"/>
  <c r="N128" i="4"/>
  <c r="O128" i="4"/>
  <c r="P128" i="4"/>
  <c r="Q128" i="4"/>
  <c r="R128" i="4"/>
  <c r="S128" i="4"/>
  <c r="M126" i="4"/>
  <c r="N126" i="4"/>
  <c r="O126" i="4"/>
  <c r="P126" i="4"/>
  <c r="Q126" i="4"/>
  <c r="R126" i="4"/>
  <c r="S126" i="4"/>
  <c r="M147" i="4"/>
  <c r="N147" i="4"/>
  <c r="O147" i="4"/>
  <c r="P147" i="4"/>
  <c r="Q147" i="4"/>
  <c r="R147" i="4"/>
  <c r="S147" i="4"/>
  <c r="M148" i="4"/>
  <c r="N148" i="4"/>
  <c r="O148" i="4"/>
  <c r="P148" i="4"/>
  <c r="Q148" i="4"/>
  <c r="R148" i="4"/>
  <c r="S148" i="4"/>
  <c r="M149" i="4"/>
  <c r="N149" i="4"/>
  <c r="O149" i="4"/>
  <c r="P149" i="4"/>
  <c r="Q149" i="4"/>
  <c r="R149" i="4"/>
  <c r="S149" i="4"/>
  <c r="M150" i="4"/>
  <c r="N150" i="4"/>
  <c r="O150" i="4"/>
  <c r="P150" i="4"/>
  <c r="Q150" i="4"/>
  <c r="R150" i="4"/>
  <c r="S150" i="4"/>
  <c r="M151" i="4"/>
  <c r="N151" i="4"/>
  <c r="O151" i="4"/>
  <c r="P151" i="4"/>
  <c r="Q151" i="4"/>
  <c r="R151" i="4"/>
  <c r="S151" i="4"/>
  <c r="M152" i="4"/>
  <c r="N152" i="4"/>
  <c r="O152" i="4"/>
  <c r="P152" i="4"/>
  <c r="Q152" i="4"/>
  <c r="R152" i="4"/>
  <c r="S152" i="4"/>
  <c r="M153" i="4"/>
  <c r="N153" i="4"/>
  <c r="O153" i="4"/>
  <c r="P153" i="4"/>
  <c r="Q153" i="4"/>
  <c r="R153" i="4"/>
  <c r="S153" i="4"/>
  <c r="M154" i="4"/>
  <c r="N154" i="4"/>
  <c r="O154" i="4"/>
  <c r="P154" i="4"/>
  <c r="Q154" i="4"/>
  <c r="R154" i="4"/>
  <c r="S154" i="4"/>
  <c r="M155" i="4"/>
  <c r="N155" i="4"/>
  <c r="O155" i="4"/>
  <c r="P155" i="4"/>
  <c r="Q155" i="4"/>
  <c r="R155" i="4"/>
  <c r="S155" i="4"/>
  <c r="M157" i="4"/>
  <c r="N157" i="4"/>
  <c r="O157" i="4"/>
  <c r="P157" i="4"/>
  <c r="Q157" i="4"/>
  <c r="R157" i="4"/>
  <c r="S157" i="4"/>
  <c r="M158" i="4"/>
  <c r="N158" i="4"/>
  <c r="O158" i="4"/>
  <c r="P158" i="4"/>
  <c r="Q158" i="4"/>
  <c r="R158" i="4"/>
  <c r="S158" i="4"/>
  <c r="M156" i="4"/>
  <c r="N156" i="4"/>
  <c r="O156" i="4"/>
  <c r="P156" i="4"/>
  <c r="Q156" i="4"/>
  <c r="R156" i="4"/>
  <c r="S156" i="4"/>
  <c r="M160" i="4"/>
  <c r="N160" i="4"/>
  <c r="O160" i="4"/>
  <c r="P160" i="4"/>
  <c r="Q160" i="4"/>
  <c r="R160" i="4"/>
  <c r="S160" i="4"/>
  <c r="M161" i="4"/>
  <c r="N161" i="4"/>
  <c r="O161" i="4"/>
  <c r="P161" i="4"/>
  <c r="Q161" i="4"/>
  <c r="R161" i="4"/>
  <c r="S161" i="4"/>
  <c r="M159" i="4"/>
  <c r="N159" i="4"/>
  <c r="O159" i="4"/>
  <c r="P159" i="4"/>
  <c r="Q159" i="4"/>
  <c r="R159" i="4"/>
  <c r="S159" i="4"/>
  <c r="M163" i="4"/>
  <c r="N163" i="4"/>
  <c r="O163" i="4"/>
  <c r="P163" i="4"/>
  <c r="Q163" i="4"/>
  <c r="R163" i="4"/>
  <c r="S163" i="4"/>
  <c r="M164" i="4"/>
  <c r="N164" i="4"/>
  <c r="O164" i="4"/>
  <c r="P164" i="4"/>
  <c r="Q164" i="4"/>
  <c r="R164" i="4"/>
  <c r="S164" i="4"/>
  <c r="M162" i="4"/>
  <c r="N162" i="4"/>
  <c r="O162" i="4"/>
  <c r="P162" i="4"/>
  <c r="Q162" i="4"/>
  <c r="R162" i="4"/>
  <c r="S162" i="4"/>
  <c r="M166" i="4"/>
  <c r="N166" i="4"/>
  <c r="O166" i="4"/>
  <c r="P166" i="4"/>
  <c r="Q166" i="4"/>
  <c r="R166" i="4"/>
  <c r="S166" i="4"/>
  <c r="M167" i="4"/>
  <c r="N167" i="4"/>
  <c r="O167" i="4"/>
  <c r="P167" i="4"/>
  <c r="Q167" i="4"/>
  <c r="R167" i="4"/>
  <c r="S167" i="4"/>
  <c r="M165" i="4"/>
  <c r="N165" i="4"/>
  <c r="O165" i="4"/>
  <c r="P165" i="4"/>
  <c r="Q165" i="4"/>
  <c r="R165" i="4"/>
  <c r="S165" i="4"/>
  <c r="M169" i="4"/>
  <c r="N169" i="4"/>
  <c r="O169" i="4"/>
  <c r="P169" i="4"/>
  <c r="Q169" i="4"/>
  <c r="R169" i="4"/>
  <c r="S169" i="4"/>
  <c r="M170" i="4"/>
  <c r="N170" i="4"/>
  <c r="O170" i="4"/>
  <c r="P170" i="4"/>
  <c r="Q170" i="4"/>
  <c r="R170" i="4"/>
  <c r="S170" i="4"/>
  <c r="M168" i="4"/>
  <c r="N168" i="4"/>
  <c r="O168" i="4"/>
  <c r="P168" i="4"/>
  <c r="Q168" i="4"/>
  <c r="R168" i="4"/>
  <c r="S168" i="4"/>
  <c r="M172" i="4"/>
  <c r="N172" i="4"/>
  <c r="O172" i="4"/>
  <c r="P172" i="4"/>
  <c r="Q172" i="4"/>
  <c r="R172" i="4"/>
  <c r="S172" i="4"/>
  <c r="M173" i="4"/>
  <c r="N173" i="4"/>
  <c r="O173" i="4"/>
  <c r="P173" i="4"/>
  <c r="Q173" i="4"/>
  <c r="R173" i="4"/>
  <c r="S173" i="4"/>
  <c r="M171" i="4"/>
  <c r="N171" i="4"/>
  <c r="O171" i="4"/>
  <c r="P171" i="4"/>
  <c r="Q171" i="4"/>
  <c r="R171" i="4"/>
  <c r="S171" i="4"/>
  <c r="M175" i="4"/>
  <c r="N175" i="4"/>
  <c r="O175" i="4"/>
  <c r="P175" i="4"/>
  <c r="Q175" i="4"/>
  <c r="R175" i="4"/>
  <c r="S175" i="4"/>
  <c r="M176" i="4"/>
  <c r="N176" i="4"/>
  <c r="O176" i="4"/>
  <c r="P176" i="4"/>
  <c r="Q176" i="4"/>
  <c r="R176" i="4"/>
  <c r="S176" i="4"/>
  <c r="M174" i="4"/>
  <c r="N174" i="4"/>
  <c r="O174" i="4"/>
  <c r="P174" i="4"/>
  <c r="Q174" i="4"/>
  <c r="R174" i="4"/>
  <c r="S174" i="4"/>
  <c r="M178" i="4"/>
  <c r="N178" i="4"/>
  <c r="O178" i="4"/>
  <c r="P178" i="4"/>
  <c r="Q178" i="4"/>
  <c r="R178" i="4"/>
  <c r="S178" i="4"/>
  <c r="M179" i="4"/>
  <c r="N179" i="4"/>
  <c r="O179" i="4"/>
  <c r="P179" i="4"/>
  <c r="Q179" i="4"/>
  <c r="R179" i="4"/>
  <c r="S179" i="4"/>
  <c r="M177" i="4"/>
  <c r="N177" i="4"/>
  <c r="O177" i="4"/>
  <c r="P177" i="4"/>
  <c r="Q177" i="4"/>
  <c r="R177" i="4"/>
  <c r="S177" i="4"/>
  <c r="M181" i="4"/>
  <c r="N181" i="4"/>
  <c r="O181" i="4"/>
  <c r="P181" i="4"/>
  <c r="Q181" i="4"/>
  <c r="R181" i="4"/>
  <c r="S181" i="4"/>
  <c r="M182" i="4"/>
  <c r="N182" i="4"/>
  <c r="O182" i="4"/>
  <c r="P182" i="4"/>
  <c r="Q182" i="4"/>
  <c r="R182" i="4"/>
  <c r="S182" i="4"/>
  <c r="M180" i="4"/>
  <c r="N180" i="4"/>
  <c r="O180" i="4"/>
  <c r="P180" i="4"/>
  <c r="Q180" i="4"/>
  <c r="R180" i="4"/>
  <c r="S180" i="4"/>
  <c r="N4" i="4"/>
  <c r="O4" i="4"/>
  <c r="P4" i="4"/>
  <c r="Q4" i="4"/>
  <c r="R4" i="4"/>
  <c r="S4" i="4"/>
  <c r="E5" i="5"/>
</calcChain>
</file>

<file path=xl/sharedStrings.xml><?xml version="1.0" encoding="utf-8"?>
<sst xmlns="http://schemas.openxmlformats.org/spreadsheetml/2006/main" count="11452" uniqueCount="136">
  <si>
    <t>Draft Consumer Risk Calculator for  Dibutyl Phthalate (DBP)</t>
  </si>
  <si>
    <t xml:space="preserve">CASRN: 84-74-2 </t>
  </si>
  <si>
    <t>May 2025</t>
  </si>
  <si>
    <t>This worksheet contains DBP CEM output results of inhalation, ingestion, and dermal consumer exposure scenarios for acute, intermediate, and chronic doses and subsequent risk estimate calculations (MOE).</t>
  </si>
  <si>
    <r>
      <t xml:space="preserve">It also contains DBP dermal consumer exposure scenario doses for acute, intermediate, and chronic calculated using CEM equations in an external spreadsheet, see Draft Consumer Exposure Analysis for Dibutyl Phthalate </t>
    </r>
    <r>
      <rPr>
        <sz val="12"/>
        <rFont val="Times New Roman"/>
        <family val="1"/>
      </rPr>
      <t>{U.S. EPA, 2025, 12180435}</t>
    </r>
    <r>
      <rPr>
        <sz val="12"/>
        <color theme="1"/>
        <rFont val="Times New Roman"/>
        <family val="1"/>
      </rPr>
      <t xml:space="preserve"> and Draft Consumer and Indoor Exposure Assessment for Dibutyl Phthalate </t>
    </r>
    <r>
      <rPr>
        <sz val="12"/>
        <rFont val="Times New Roman"/>
        <family val="1"/>
      </rPr>
      <t>{U.S. EPA, 2025, 11799667}</t>
    </r>
    <r>
      <rPr>
        <sz val="12"/>
        <color theme="1"/>
        <rFont val="Times New Roman"/>
        <family val="1"/>
      </rPr>
      <t xml:space="preserve">. </t>
    </r>
  </si>
  <si>
    <t>Tabs</t>
  </si>
  <si>
    <t>Description</t>
  </si>
  <si>
    <t>Equations and POD</t>
  </si>
  <si>
    <t>Contains equations and points of departure (POD) values used in margine of exposure (MOE) risk calculation</t>
  </si>
  <si>
    <t>Acute</t>
  </si>
  <si>
    <t>Dermal, inhalation, and ingestion Acute Daily Dose (ADD) ug/kg bw day and MOE values by individual lifestage by COU</t>
  </si>
  <si>
    <t>Intermediate</t>
  </si>
  <si>
    <t>Dermal, inhalation, and ingestion intermediate dose ug/kg bw day and MOE values by lifestage by COU</t>
  </si>
  <si>
    <t>Chronic</t>
  </si>
  <si>
    <t>Dermal, inhalation, nd ingestion Chronic Daily Dose (CADD) ug/kg bw day and MOE values by lifestage by COU</t>
  </si>
  <si>
    <t>Aggregate</t>
  </si>
  <si>
    <t>MOEs from all tabs are merged and aggregation across exposure routes is calculated by COU by exposure duration (acute, intermediate, chronic)</t>
  </si>
  <si>
    <t>Chronic Settled Dust Ing</t>
  </si>
  <si>
    <t>Contains Ingestion of Settled Dust Chronic Daily Dose (CADD) µg/kg bw day</t>
  </si>
  <si>
    <t>Chronic Mouthing</t>
  </si>
  <si>
    <t>Contains Mouthing Chronic Daily Dose (CADD) µg/kg bw day</t>
  </si>
  <si>
    <t>Chronic Suspended Dust Ing</t>
  </si>
  <si>
    <t>Contains Ingestion of Suspended Dust Chronic Daily Dose (CADD) µg/kg bw day</t>
  </si>
  <si>
    <t>Highlighted data</t>
  </si>
  <si>
    <t>Bystander Inhalation</t>
  </si>
  <si>
    <t>Used in MOE calculation</t>
  </si>
  <si>
    <t>Phthalate</t>
  </si>
  <si>
    <t>Duration</t>
  </si>
  <si>
    <t>Effect</t>
  </si>
  <si>
    <t>Oral/Dermal HED
(mg/kg-day)</t>
  </si>
  <si>
    <r>
      <t>Oral/Dermal HED
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g/kg-day)</t>
    </r>
  </si>
  <si>
    <r>
      <t>Inhalation HEC
(mg/m^3)</t>
    </r>
    <r>
      <rPr>
        <b/>
        <sz val="11"/>
        <color rgb="FFFF0000"/>
        <rFont val="Calibri"/>
        <family val="2"/>
        <scheme val="minor"/>
      </rPr>
      <t>**</t>
    </r>
  </si>
  <si>
    <r>
      <t>Inhalation HEC
(ppm)</t>
    </r>
    <r>
      <rPr>
        <b/>
        <sz val="11"/>
        <color rgb="FFFF0000"/>
        <rFont val="Calibri"/>
        <family val="2"/>
        <scheme val="minor"/>
      </rPr>
      <t>**</t>
    </r>
  </si>
  <si>
    <t>Benchmark MOE
(Total UF)</t>
  </si>
  <si>
    <t>Cancer slope factor (CSF)</t>
  </si>
  <si>
    <t>Cancer Inhalation Unit Risk (IUR)</t>
  </si>
  <si>
    <t>Status</t>
  </si>
  <si>
    <t>DBP</t>
  </si>
  <si>
    <t>↓ Fetal testicular testosterone</t>
  </si>
  <si>
    <t>Not derived</t>
  </si>
  <si>
    <t>Non-cancer Confirmed (discussed with SSAs) - For use in draft RE
Cancer risk assessment - nothing quantitative being done</t>
  </si>
  <si>
    <r>
      <rPr>
        <b/>
        <sz val="11"/>
        <color rgb="FFFF0000"/>
        <rFont val="Calibri"/>
        <scheme val="minor"/>
      </rPr>
      <t xml:space="preserve">** </t>
    </r>
    <r>
      <rPr>
        <b/>
        <sz val="11"/>
        <color rgb="FF000000"/>
        <rFont val="Calibri"/>
        <scheme val="minor"/>
      </rPr>
      <t>HECs based on daily coninuous (24-hour) exposure; breathing rate of 0.6125 m^3/hr, adult BW of 80 kg</t>
    </r>
  </si>
  <si>
    <r>
      <t>(</t>
    </r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 xml:space="preserve">21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Adult</t>
    </r>
  </si>
  <si>
    <r>
      <t xml:space="preserve">(16–20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Teenager</t>
    </r>
  </si>
  <si>
    <r>
      <t xml:space="preserve">(11–15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Young teen</t>
    </r>
  </si>
  <si>
    <r>
      <t xml:space="preserve">(6–10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Middle childhood</t>
    </r>
  </si>
  <si>
    <r>
      <t xml:space="preserve">(3–5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Preschooler</t>
    </r>
  </si>
  <si>
    <r>
      <t xml:space="preserve">(1–2 years)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Toddler</t>
    </r>
  </si>
  <si>
    <r>
      <t xml:space="preserve">(&lt;1 year)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Infant</t>
    </r>
  </si>
  <si>
    <t>Consumer Condition of Use Category</t>
  </si>
  <si>
    <t>Consumer Condition of Use Subcategory</t>
  </si>
  <si>
    <t>Product or Article</t>
  </si>
  <si>
    <t>Route</t>
  </si>
  <si>
    <t>Exposure Level</t>
  </si>
  <si>
    <t>Acute  Daily Dose  µg/kg bw day - By Individual Age Group</t>
  </si>
  <si>
    <t xml:space="preserve"> Acute Daily Dose MOE (DO NOT USE THESE FOR SUMMARY TABLES)</t>
  </si>
  <si>
    <t>For RE Summary Tables MOE - Reporting 1 to 2 significant figures in expanded format</t>
  </si>
  <si>
    <t>Bystander</t>
  </si>
  <si>
    <t>Infant</t>
  </si>
  <si>
    <t>Toddler</t>
  </si>
  <si>
    <t>Preschooler</t>
  </si>
  <si>
    <t>Middle childhood</t>
  </si>
  <si>
    <t>Young teen</t>
  </si>
  <si>
    <t>Teenager</t>
  </si>
  <si>
    <t>Adult</t>
  </si>
  <si>
    <t>Construction, Paint, Electrical, and Metal Products</t>
  </si>
  <si>
    <t>Paints and Coatings</t>
  </si>
  <si>
    <t>Metal coatings</t>
  </si>
  <si>
    <t>Dermal</t>
  </si>
  <si>
    <t>High</t>
  </si>
  <si>
    <t>-</t>
  </si>
  <si>
    <t>Med</t>
  </si>
  <si>
    <t>Low</t>
  </si>
  <si>
    <t>Ingestion</t>
  </si>
  <si>
    <t>Inhalation</t>
  </si>
  <si>
    <t>Indoor Flooring Sealing and Refinishing Products</t>
  </si>
  <si>
    <t>Sealing and Refinishing Sprays (Outdoor Use)</t>
  </si>
  <si>
    <t>Adhesives and Sealants, Including Fillers and Putties</t>
  </si>
  <si>
    <t>Adhesives for Small Repairs</t>
  </si>
  <si>
    <t>Automotive Adhesives</t>
  </si>
  <si>
    <t>Construction Adhesives</t>
  </si>
  <si>
    <t>Furnishing, cleaning, treatment care products</t>
  </si>
  <si>
    <t>Fabric, textile, and leather products</t>
  </si>
  <si>
    <t>Synthetic Leather Clothing</t>
  </si>
  <si>
    <t>Synthetic Leather Furniture</t>
  </si>
  <si>
    <t>Cleaning and Furnishing Care Products</t>
  </si>
  <si>
    <t>Spray cleaner</t>
  </si>
  <si>
    <t>Waxes and polishes</t>
  </si>
  <si>
    <t>Floor Coverings; Construction and Building Materials Covering Large Surface Areas Including Stone, Plaster, Cement, Glass, and Ceramic Articles; Fabrics, Textiles, and Apparel</t>
  </si>
  <si>
    <t>Vinyl Flooring</t>
  </si>
  <si>
    <t>Wallpaper (In-Place)</t>
  </si>
  <si>
    <t>Wallpaper (Installation)</t>
  </si>
  <si>
    <t>Other Uses</t>
  </si>
  <si>
    <t>Automotive articles</t>
  </si>
  <si>
    <t>Car Mats</t>
  </si>
  <si>
    <t>Chemiluminescent Light Sticks</t>
  </si>
  <si>
    <t>Small Articles with Semi Routine contact; glow sticks</t>
  </si>
  <si>
    <t>Novelty Articles</t>
  </si>
  <si>
    <t>Adult Toys</t>
  </si>
  <si>
    <t>Packaging, Paper, Plastic, Hobby Products</t>
  </si>
  <si>
    <t>Packaging (Excluding Food Packaging), Including Rubber Articles; Plastic Articles (Hard); Plastic Articles (Soft)</t>
  </si>
  <si>
    <t>Footwear Components</t>
  </si>
  <si>
    <t>Shower Curtains</t>
  </si>
  <si>
    <t>Toys, Playground, and Sporting Equipment</t>
  </si>
  <si>
    <t>Children's Toys (New)</t>
  </si>
  <si>
    <t>Children's Toys (Legacy)</t>
  </si>
  <si>
    <t>Tire Crumb</t>
  </si>
  <si>
    <t xml:space="preserve">Packaging, Paper, Plastic, Hobby Products </t>
  </si>
  <si>
    <t>Small Articles with Semi Routine contact; miscellaneous items including a pen, pencil case, hobby cutting board, costume jewelry, tape, garden hose, disposable gloves, and plastic bags/pouches</t>
  </si>
  <si>
    <t>Small Articles with Semi Routine contact; miscellaneous items including a football, balance ball, and pet toy</t>
  </si>
  <si>
    <t>Intermediate  Daily Dose  µg/kg bw day - By Individual Age Group</t>
  </si>
  <si>
    <t xml:space="preserve"> Intermediate Daily Dose MOE (DO NOT USE THESE FOR SUMMARY TABLES)</t>
  </si>
  <si>
    <t>Construction, Paint, Electrical, and Metal Products – Adhesives and Sealants, Including Fillers and Putties</t>
  </si>
  <si>
    <t>Chronic  Daily Dose  µg/kg bw day - By Individual Age Group</t>
  </si>
  <si>
    <t xml:space="preserve"> Chronic Daily Dose MOE (DO NOT USE THESE FOR SUMMARY TABLES)</t>
  </si>
  <si>
    <t>Automotive Articles</t>
  </si>
  <si>
    <t>Exposure Duration</t>
  </si>
  <si>
    <t xml:space="preserve"> Dose  µg/kg bw day - By Individual Age Group</t>
  </si>
  <si>
    <t xml:space="preserve"> Daily Dose MOE (DO NOT USE THESE FOR SUMMARY TABLES)</t>
  </si>
  <si>
    <t>Dose Aggregation of relevant indoor residential for Medium Intendity use</t>
  </si>
  <si>
    <t>MOE Aggregation of relevant indoor residential for Medium Intendity use</t>
  </si>
  <si>
    <t>Dust (Settled)</t>
  </si>
  <si>
    <t>high</t>
  </si>
  <si>
    <t>med</t>
  </si>
  <si>
    <t>low</t>
  </si>
  <si>
    <t>Furnishing, Cleaning, Treatment/Care Products</t>
  </si>
  <si>
    <t>Dose Aggregation of relevant indoor residential for HIgh Intendity use</t>
  </si>
  <si>
    <t>MOE Aggregation of relevant indoor residential for HIgh Intendity use</t>
  </si>
  <si>
    <t>Wallpaper (In Place)</t>
  </si>
  <si>
    <t>Automotive Products, Other Than Fluids</t>
  </si>
  <si>
    <t>Lifestage</t>
  </si>
  <si>
    <t>Modeled Residential Aggregate Medium Exposure Level</t>
  </si>
  <si>
    <t>Monitoring Central Tendency</t>
  </si>
  <si>
    <t>Modeled vs Aggregated Monitoring</t>
  </si>
  <si>
    <t>Mouthing</t>
  </si>
  <si>
    <t>Dust (Airborne)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</si>
</sst>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E+00"/>
    <numFmt numFmtId="165" formatCode="#,##0.0"/>
    <numFmt numFmtId="166" formatCode="0.000"/>
    <numFmt numFmtId="167" formatCode="0.000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Wingdings"/>
      <charset val="2"/>
    </font>
    <font>
      <b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rgb="FF9C0006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26">
    <xf numFmtId="0" fontId="0" fillId="0" borderId="0" xfId="0"/>
    <xf numFmtId="0" fontId="11" fillId="3" borderId="0" xfId="0" applyFont="1" applyFill="1" applyProtection="1"/>
    <xf numFmtId="0" fontId="12" fillId="0" borderId="0" xfId="0" applyFont="1" applyProtection="1"/>
    <xf numFmtId="0" fontId="19" fillId="8" borderId="1" xfId="0" applyFont="1" applyFill="1" applyBorder="1" applyAlignment="1" applyProtection="1">
      <alignment horizontal="center" vertical="center"/>
    </xf>
    <xf numFmtId="0" fontId="12" fillId="0" borderId="1" xfId="0" applyFont="1" applyBorder="1" applyProtection="1"/>
    <xf numFmtId="0" fontId="12" fillId="12" borderId="1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4" borderId="1" xfId="0" applyFont="1" applyFill="1" applyBorder="1" applyProtection="1"/>
    <xf numFmtId="0" fontId="5" fillId="9" borderId="2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9" fillId="2" borderId="1" xfId="0" applyFont="1" applyFill="1" applyBorder="1" applyAlignment="1" applyProtection="1">
      <alignment vertical="center" wrapText="1"/>
    </xf>
    <xf numFmtId="0" fontId="10" fillId="0" borderId="0" xfId="0" applyFont="1" applyProtection="1"/>
    <xf numFmtId="0" fontId="9" fillId="12" borderId="1" xfId="0" applyFont="1" applyFill="1" applyBorder="1" applyAlignment="1" applyProtection="1">
      <alignment vertical="center" wrapText="1"/>
    </xf>
    <xf numFmtId="0" fontId="9" fillId="5" borderId="1" xfId="0" applyFont="1" applyFill="1" applyBorder="1" applyAlignment="1" applyProtection="1">
      <alignment horizontal="center" wrapText="1"/>
    </xf>
    <xf numFmtId="164" fontId="9" fillId="6" borderId="1" xfId="0" applyNumberFormat="1" applyFont="1" applyFill="1" applyBorder="1" applyAlignment="1" applyProtection="1">
      <alignment horizontal="center" vertical="center" wrapText="1"/>
    </xf>
    <xf numFmtId="164" fontId="9" fillId="6" borderId="5" xfId="0" applyNumberFormat="1" applyFont="1" applyFill="1" applyBorder="1" applyAlignment="1" applyProtection="1">
      <alignment horizontal="center" vertical="center" wrapText="1"/>
    </xf>
    <xf numFmtId="164" fontId="9" fillId="7" borderId="1" xfId="0" applyNumberFormat="1" applyFont="1" applyFill="1" applyBorder="1" applyAlignment="1" applyProtection="1">
      <alignment horizontal="center" vertical="center" wrapText="1"/>
    </xf>
    <xf numFmtId="164" fontId="9" fillId="7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wrapText="1"/>
    </xf>
    <xf numFmtId="0" fontId="20" fillId="0" borderId="0" xfId="0" applyFont="1" applyProtection="1"/>
    <xf numFmtId="0" fontId="10" fillId="0" borderId="0" xfId="0" quotePrefix="1" applyFont="1" applyProtection="1"/>
    <xf numFmtId="3" fontId="10" fillId="0" borderId="0" xfId="0" applyNumberFormat="1" applyFont="1" applyProtection="1"/>
    <xf numFmtId="3" fontId="18" fillId="0" borderId="0" xfId="0" applyNumberFormat="1" applyFont="1" applyAlignment="1" applyProtection="1">
      <alignment vertical="center"/>
    </xf>
    <xf numFmtId="3" fontId="17" fillId="10" borderId="0" xfId="0" applyNumberFormat="1" applyFont="1" applyFill="1" applyAlignment="1" applyProtection="1">
      <alignment horizontal="right" vertical="center"/>
    </xf>
    <xf numFmtId="3" fontId="18" fillId="0" borderId="0" xfId="0" applyNumberFormat="1" applyFont="1" applyAlignment="1" applyProtection="1">
      <alignment horizontal="right" vertical="center"/>
    </xf>
    <xf numFmtId="0" fontId="10" fillId="12" borderId="0" xfId="0" applyFont="1" applyFill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3" fontId="10" fillId="12" borderId="0" xfId="0" applyNumberFormat="1" applyFont="1" applyFill="1" applyProtection="1"/>
    <xf numFmtId="3" fontId="18" fillId="13" borderId="0" xfId="0" applyNumberFormat="1" applyFont="1" applyFill="1" applyAlignment="1" applyProtection="1">
      <alignment horizontal="right" vertical="center"/>
    </xf>
    <xf numFmtId="0" fontId="10" fillId="0" borderId="0" xfId="0" applyFont="1" applyFill="1" applyProtection="1"/>
    <xf numFmtId="0" fontId="10" fillId="12" borderId="0" xfId="0" applyFont="1" applyFill="1" applyProtection="1"/>
    <xf numFmtId="0" fontId="20" fillId="0" borderId="0" xfId="0" applyFont="1" applyFill="1" applyProtection="1"/>
    <xf numFmtId="0" fontId="10" fillId="0" borderId="0" xfId="0" quotePrefix="1" applyFont="1" applyFill="1" applyProtection="1"/>
    <xf numFmtId="3" fontId="10" fillId="0" borderId="0" xfId="0" applyNumberFormat="1" applyFont="1" applyFill="1" applyProtection="1"/>
    <xf numFmtId="11" fontId="10" fillId="0" borderId="0" xfId="0" applyNumberFormat="1" applyFont="1" applyProtection="1"/>
    <xf numFmtId="1" fontId="9" fillId="7" borderId="1" xfId="0" applyNumberFormat="1" applyFont="1" applyFill="1" applyBorder="1" applyAlignment="1" applyProtection="1">
      <alignment horizontal="center" vertical="center" wrapText="1"/>
    </xf>
    <xf numFmtId="1" fontId="9" fillId="7" borderId="5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Protection="1"/>
    <xf numFmtId="164" fontId="10" fillId="12" borderId="0" xfId="0" applyNumberFormat="1" applyFont="1" applyFill="1" applyProtection="1"/>
    <xf numFmtId="164" fontId="9" fillId="6" borderId="9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Protection="1"/>
    <xf numFmtId="0" fontId="9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12" borderId="1" xfId="0" applyFont="1" applyFill="1" applyBorder="1" applyAlignment="1" applyProtection="1">
      <alignment vertical="center"/>
    </xf>
    <xf numFmtId="0" fontId="9" fillId="11" borderId="1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/>
    <xf numFmtId="0" fontId="20" fillId="0" borderId="0" xfId="0" applyFont="1" applyAlignment="1" applyProtection="1"/>
    <xf numFmtId="164" fontId="18" fillId="0" borderId="0" xfId="0" applyNumberFormat="1" applyFont="1" applyAlignment="1" applyProtection="1">
      <alignment vertical="center"/>
    </xf>
    <xf numFmtId="164" fontId="17" fillId="10" borderId="0" xfId="0" applyNumberFormat="1" applyFont="1" applyFill="1" applyAlignment="1" applyProtection="1">
      <alignment horizontal="right" vertical="center"/>
    </xf>
    <xf numFmtId="164" fontId="18" fillId="13" borderId="0" xfId="0" applyNumberFormat="1" applyFont="1" applyFill="1" applyAlignment="1" applyProtection="1">
      <alignment horizontal="right" vertical="center"/>
    </xf>
    <xf numFmtId="164" fontId="18" fillId="0" borderId="0" xfId="0" applyNumberFormat="1" applyFont="1" applyAlignment="1" applyProtection="1">
      <alignment horizontal="right" vertical="center"/>
    </xf>
    <xf numFmtId="0" fontId="10" fillId="0" borderId="0" xfId="0" applyFont="1" applyFill="1" applyAlignment="1" applyProtection="1"/>
    <xf numFmtId="164" fontId="10" fillId="0" borderId="0" xfId="0" quotePrefix="1" applyNumberFormat="1" applyFont="1" applyProtection="1"/>
    <xf numFmtId="0" fontId="20" fillId="0" borderId="0" xfId="0" applyFont="1" applyFill="1" applyAlignment="1" applyProtection="1"/>
    <xf numFmtId="164" fontId="18" fillId="0" borderId="0" xfId="0" quotePrefix="1" applyNumberFormat="1" applyFont="1" applyAlignment="1" applyProtection="1">
      <alignment horizontal="right" vertical="center"/>
    </xf>
    <xf numFmtId="164" fontId="20" fillId="0" borderId="0" xfId="0" applyNumberFormat="1" applyFont="1" applyFill="1" applyAlignment="1" applyProtection="1">
      <alignment horizontal="right" vertical="center"/>
    </xf>
    <xf numFmtId="0" fontId="9" fillId="14" borderId="1" xfId="0" applyFont="1" applyFill="1" applyBorder="1" applyAlignment="1" applyProtection="1">
      <alignment horizontal="center" wrapText="1"/>
    </xf>
    <xf numFmtId="0" fontId="10" fillId="15" borderId="0" xfId="0" applyFont="1" applyFill="1" applyProtection="1"/>
    <xf numFmtId="164" fontId="10" fillId="14" borderId="0" xfId="0" applyNumberFormat="1" applyFont="1" applyFill="1" applyProtection="1"/>
    <xf numFmtId="3" fontId="10" fillId="14" borderId="0" xfId="0" applyNumberFormat="1" applyFont="1" applyFill="1" applyProtection="1"/>
    <xf numFmtId="0" fontId="10" fillId="14" borderId="0" xfId="0" applyFont="1" applyFill="1" applyProtection="1"/>
    <xf numFmtId="11" fontId="10" fillId="14" borderId="0" xfId="0" applyNumberFormat="1" applyFont="1" applyFill="1" applyProtection="1"/>
    <xf numFmtId="0" fontId="10" fillId="16" borderId="0" xfId="0" applyFont="1" applyFill="1" applyProtection="1"/>
    <xf numFmtId="11" fontId="10" fillId="16" borderId="0" xfId="0" applyNumberFormat="1" applyFont="1" applyFill="1" applyProtection="1"/>
    <xf numFmtId="0" fontId="9" fillId="15" borderId="1" xfId="0" applyFont="1" applyFill="1" applyBorder="1" applyAlignment="1" applyProtection="1">
      <alignment horizontal="center" wrapText="1"/>
    </xf>
    <xf numFmtId="164" fontId="10" fillId="15" borderId="0" xfId="0" applyNumberFormat="1" applyFont="1" applyFill="1" applyProtection="1"/>
    <xf numFmtId="3" fontId="10" fillId="15" borderId="0" xfId="0" applyNumberFormat="1" applyFont="1" applyFill="1" applyProtection="1"/>
    <xf numFmtId="11" fontId="10" fillId="15" borderId="0" xfId="0" applyNumberFormat="1" applyFont="1" applyFill="1" applyProtection="1"/>
    <xf numFmtId="0" fontId="10" fillId="15" borderId="0" xfId="0" applyNumberFormat="1" applyFont="1" applyFill="1" applyProtection="1"/>
    <xf numFmtId="0" fontId="10" fillId="17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166" fontId="10" fillId="0" borderId="1" xfId="0" applyNumberFormat="1" applyFont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horizontal="center" vertical="center"/>
    </xf>
    <xf numFmtId="4" fontId="10" fillId="0" borderId="1" xfId="1" applyNumberFormat="1" applyFont="1" applyBorder="1" applyAlignment="1" applyProtection="1">
      <alignment horizontal="center" vertical="center"/>
    </xf>
    <xf numFmtId="165" fontId="10" fillId="0" borderId="1" xfId="1" applyNumberFormat="1" applyFont="1" applyBorder="1" applyAlignment="1" applyProtection="1">
      <alignment horizontal="center" vertical="center"/>
    </xf>
    <xf numFmtId="167" fontId="10" fillId="0" borderId="1" xfId="0" applyNumberFormat="1" applyFont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 wrapText="1"/>
    </xf>
    <xf numFmtId="49" fontId="16" fillId="3" borderId="0" xfId="0" quotePrefix="1" applyNumberFormat="1" applyFont="1" applyFill="1" applyAlignment="1" applyProtection="1">
      <alignment horizontal="center"/>
    </xf>
    <xf numFmtId="0" fontId="12" fillId="0" borderId="1" xfId="0" applyFont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left" vertical="center"/>
    </xf>
    <xf numFmtId="0" fontId="5" fillId="4" borderId="4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2" fontId="5" fillId="4" borderId="2" xfId="0" applyNumberFormat="1" applyFont="1" applyFill="1" applyBorder="1" applyAlignment="1" applyProtection="1">
      <alignment horizontal="center" vertical="center"/>
    </xf>
    <xf numFmtId="2" fontId="5" fillId="4" borderId="3" xfId="0" applyNumberFormat="1" applyFont="1" applyFill="1" applyBorder="1" applyAlignment="1" applyProtection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</xf>
    <xf numFmtId="164" fontId="9" fillId="6" borderId="7" xfId="0" applyNumberFormat="1" applyFont="1" applyFill="1" applyBorder="1" applyAlignment="1" applyProtection="1">
      <alignment horizontal="center"/>
    </xf>
    <xf numFmtId="164" fontId="9" fillId="7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164" fontId="9" fillId="6" borderId="8" xfId="0" applyNumberFormat="1" applyFont="1" applyFill="1" applyBorder="1" applyAlignment="1" applyProtection="1">
      <alignment horizontal="center"/>
    </xf>
    <xf numFmtId="0" fontId="9" fillId="11" borderId="5" xfId="0" applyFont="1" applyFill="1" applyBorder="1" applyAlignment="1" applyProtection="1">
      <alignment horizontal="center" vertical="center" wrapText="1"/>
    </xf>
    <xf numFmtId="0" fontId="9" fillId="11" borderId="6" xfId="0" applyFont="1" applyFill="1" applyBorder="1" applyAlignment="1" applyProtection="1">
      <alignment horizontal="center" vertical="center" wrapText="1"/>
    </xf>
    <xf numFmtId="0" fontId="10" fillId="14" borderId="10" xfId="0" applyFont="1" applyFill="1" applyBorder="1" applyAlignment="1" applyProtection="1">
      <alignment horizontal="center"/>
    </xf>
    <xf numFmtId="0" fontId="10" fillId="14" borderId="0" xfId="0" applyFont="1" applyFill="1" applyAlignment="1" applyProtection="1">
      <alignment horizontal="center"/>
    </xf>
    <xf numFmtId="0" fontId="10" fillId="15" borderId="10" xfId="0" applyFont="1" applyFill="1" applyBorder="1" applyAlignment="1" applyProtection="1">
      <alignment horizontal="center"/>
    </xf>
    <xf numFmtId="0" fontId="10" fillId="15" borderId="0" xfId="0" applyFont="1" applyFill="1" applyAlignment="1" applyProtection="1">
      <alignment horizontal="center"/>
    </xf>
  </cellXfs>
  <cellStyles count="2">
    <cellStyle name="Normal" xfId="0" builtinId="0"/>
    <cellStyle name="Percent" xfId="1" builtinId="5"/>
  </cellStyles>
  <dxfs count="67">
    <dxf>
      <numFmt numFmtId="168" formatCode="0.0"/>
    </dxf>
    <dxf>
      <numFmt numFmtId="3" formatCode="#,##0"/>
    </dxf>
    <dxf>
      <numFmt numFmtId="164" formatCode="0.0E+00"/>
    </dxf>
    <dxf>
      <numFmt numFmtId="168" formatCode="0.0"/>
    </dxf>
    <dxf>
      <numFmt numFmtId="3" formatCode="#,##0"/>
    </dxf>
    <dxf>
      <numFmt numFmtId="164" formatCode="0.0E+00"/>
    </dxf>
    <dxf>
      <numFmt numFmtId="3" formatCode="#,##0"/>
    </dxf>
    <dxf>
      <numFmt numFmtId="165" formatCode="#,##0.0"/>
    </dxf>
    <dxf>
      <numFmt numFmtId="164" formatCode="0.0E+00"/>
    </dxf>
    <dxf>
      <font>
        <color rgb="FF9C0006"/>
      </font>
      <fill>
        <patternFill>
          <bgColor rgb="FFFFC7CE"/>
        </patternFill>
      </fill>
    </dxf>
    <dxf>
      <numFmt numFmtId="168" formatCode="0.0"/>
    </dxf>
    <dxf>
      <numFmt numFmtId="3" formatCode="#,##0"/>
    </dxf>
    <dxf>
      <numFmt numFmtId="164" formatCode="0.0E+00"/>
    </dxf>
    <dxf>
      <font>
        <color rgb="FF9C0006"/>
      </font>
      <fill>
        <patternFill>
          <bgColor rgb="FFFFC7CE"/>
        </patternFill>
      </fill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3" formatCode="#,##0"/>
    </dxf>
    <dxf>
      <numFmt numFmtId="165" formatCode="#,##0.0"/>
    </dxf>
    <dxf>
      <numFmt numFmtId="164" formatCode="0.0E+00"/>
    </dxf>
    <dxf>
      <numFmt numFmtId="165" formatCode="#,##0.0"/>
    </dxf>
    <dxf>
      <numFmt numFmtId="165" formatCode="#,##0.0"/>
    </dxf>
    <dxf>
      <numFmt numFmtId="168" formatCode="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165" formatCode="#,##0.0"/>
    </dxf>
    <dxf>
      <numFmt numFmtId="3" formatCode="#,##0"/>
    </dxf>
    <dxf>
      <numFmt numFmtId="164" formatCode="0.0E+00"/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5" formatCode="#,##0.0"/>
    </dxf>
    <dxf>
      <numFmt numFmtId="164" formatCode="0.0E+00"/>
    </dxf>
    <dxf>
      <numFmt numFmtId="3" formatCode="#,##0"/>
    </dxf>
    <dxf>
      <numFmt numFmtId="165" formatCode="#,##0.0"/>
    </dxf>
    <dxf>
      <numFmt numFmtId="164" formatCode="0.0E+00"/>
    </dxf>
    <dxf>
      <numFmt numFmtId="3" formatCode="#,##0"/>
    </dxf>
    <dxf>
      <numFmt numFmtId="165" formatCode="#,##0.0"/>
    </dxf>
    <dxf>
      <numFmt numFmtId="164" formatCode="0.0E+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5" formatCode="#,##0.0"/>
    </dxf>
    <dxf>
      <numFmt numFmtId="164" formatCode="0.0E+00"/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165" formatCode="#,##0.0"/>
    </dxf>
    <dxf>
      <numFmt numFmtId="164" formatCode="0.0E+00"/>
    </dxf>
    <dxf>
      <numFmt numFmtId="3" formatCode="#,##0"/>
    </dxf>
    <dxf>
      <numFmt numFmtId="165" formatCode="#,##0.0"/>
    </dxf>
    <dxf>
      <numFmt numFmtId="164" formatCode="0.0E+00"/>
    </dxf>
    <dxf>
      <numFmt numFmtId="3" formatCode="#,##0"/>
    </dxf>
    <dxf>
      <numFmt numFmtId="165" formatCode="#,##0.0"/>
    </dxf>
    <dxf>
      <numFmt numFmtId="164" formatCode="0.0E+00"/>
    </dxf>
    <dxf>
      <numFmt numFmtId="164" formatCode="0.0E+00"/>
    </dxf>
    <dxf>
      <numFmt numFmtId="3" formatCode="#,##0"/>
    </dxf>
    <dxf>
      <numFmt numFmtId="165" formatCode="#,##0.0"/>
    </dxf>
    <dxf>
      <numFmt numFmtId="164" formatCode="0.0E+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5</xdr:col>
      <xdr:colOff>305435</xdr:colOff>
      <xdr:row>6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6B7ED1-E0A2-37FA-31B4-AAB577202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3075" y="1533525"/>
          <a:ext cx="2686685" cy="233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10</xdr:row>
      <xdr:rowOff>57150</xdr:rowOff>
    </xdr:from>
    <xdr:ext cx="3541114" cy="593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F250C43-439B-4967-A1F2-D08AD99A0EEF}"/>
                </a:ext>
              </a:extLst>
            </xdr:cNvPr>
            <xdr:cNvSpPr txBox="1"/>
          </xdr:nvSpPr>
          <xdr:spPr>
            <a:xfrm>
              <a:off x="123825" y="2082800"/>
              <a:ext cx="3541114" cy="593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𝑀𝑂𝐸</m:t>
                    </m:r>
                    <m:r>
                      <a:rPr lang="en-US" sz="14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𝑁𝑜𝑛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𝐶𝑎𝑛𝑐𝑒𝑟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𝐻𝑎𝑧𝑎𝑟𝑑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𝑣𝑎𝑙𝑢𝑒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(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𝑃𝑂𝐷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𝐻𝑢𝑚𝑎𝑛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𝐸𝑥𝑝𝑜𝑠𝑢𝑟𝑒</m:t>
                        </m:r>
                      </m:den>
                    </m:f>
                  </m:oMath>
                </m:oMathPara>
              </a14:m>
              <a:endParaRPr lang="en-US" sz="14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5F250C43-439B-4967-A1F2-D08AD99A0EEF}"/>
                </a:ext>
              </a:extLst>
            </xdr:cNvPr>
            <xdr:cNvSpPr txBox="1"/>
          </xdr:nvSpPr>
          <xdr:spPr>
            <a:xfrm>
              <a:off x="123825" y="2082800"/>
              <a:ext cx="3541114" cy="593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𝑀𝑂𝐸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=(𝑁𝑜𝑛−𝐶𝑎𝑛𝑐𝑒𝑟 𝐻𝑎𝑧𝑎𝑟𝑑 𝑣𝑎𝑙𝑢𝑒 (𝑃𝑂𝐷))/( 𝐻𝑢𝑚𝑎𝑛 𝐸𝑥𝑝𝑜𝑠𝑢𝑟𝑒)</a:t>
              </a:r>
              <a:endParaRPr lang="en-US" sz="14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03C2-D6AD-49D0-A7B3-D5EA3544DFE0}">
  <sheetPr codeName="Sheet1">
    <tabColor theme="3" tint="0.79998168889431442"/>
  </sheetPr>
  <dimension ref="B3:F11"/>
  <sheetViews>
    <sheetView tabSelected="1" workbookViewId="0">
      <selection activeCell="B3" sqref="B3:F4"/>
    </sheetView>
  </sheetViews>
  <sheetFormatPr defaultColWidth="9.140625" defaultRowHeight="25.5" customHeight="1"/>
  <cols>
    <col min="1" max="1" width="13.42578125" style="1" customWidth="1"/>
    <col min="2" max="2" width="11.42578125" style="1" customWidth="1"/>
    <col min="3" max="3" width="10.85546875" style="1" customWidth="1"/>
    <col min="4" max="4" width="11.42578125" style="1" customWidth="1"/>
    <col min="5" max="5" width="11.85546875" style="1" customWidth="1"/>
    <col min="6" max="16384" width="9.140625" style="1"/>
  </cols>
  <sheetData>
    <row r="3" spans="2:6" ht="19.5" customHeight="1">
      <c r="B3" s="92" t="s">
        <v>0</v>
      </c>
      <c r="C3" s="92"/>
      <c r="D3" s="92"/>
      <c r="E3" s="92"/>
      <c r="F3" s="92"/>
    </row>
    <row r="4" spans="2:6" ht="21.6" customHeight="1">
      <c r="B4" s="92"/>
      <c r="C4" s="92"/>
      <c r="D4" s="92"/>
      <c r="E4" s="92"/>
      <c r="F4" s="92"/>
    </row>
    <row r="5" spans="2:6" ht="28.5" customHeight="1"/>
    <row r="6" spans="2:6" ht="175.5" customHeight="1"/>
    <row r="7" spans="2:6" ht="20.25">
      <c r="B7" s="92"/>
      <c r="C7" s="92"/>
      <c r="D7" s="92"/>
      <c r="E7" s="92"/>
      <c r="F7" s="92"/>
    </row>
    <row r="9" spans="2:6" ht="20.25">
      <c r="B9" s="92" t="s">
        <v>1</v>
      </c>
      <c r="C9" s="92"/>
      <c r="D9" s="92"/>
      <c r="E9" s="92"/>
      <c r="F9" s="92"/>
    </row>
    <row r="11" spans="2:6" ht="19.5">
      <c r="B11" s="93" t="s">
        <v>2</v>
      </c>
      <c r="C11" s="93"/>
      <c r="D11" s="93"/>
      <c r="E11" s="93"/>
      <c r="F11" s="93"/>
    </row>
  </sheetData>
  <sheetProtection sheet="1" objects="1" scenarios="1" formatCells="0" formatColumns="0" formatRows="0" sort="0" autoFilter="0"/>
  <mergeCells count="4">
    <mergeCell ref="B3:F4"/>
    <mergeCell ref="B7:F7"/>
    <mergeCell ref="B9:F9"/>
    <mergeCell ref="B11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0884-3830-449E-8DC8-E3ACA409DEBE}">
  <sheetPr codeName="Sheet2">
    <tabColor theme="3" tint="0.79998168889431442"/>
  </sheetPr>
  <dimension ref="A1:B12"/>
  <sheetViews>
    <sheetView workbookViewId="0">
      <selection activeCell="A2" sqref="A2:B2"/>
    </sheetView>
  </sheetViews>
  <sheetFormatPr defaultColWidth="8.7109375" defaultRowHeight="15.75"/>
  <cols>
    <col min="1" max="1" width="31.28515625" style="2" customWidth="1"/>
    <col min="2" max="2" width="122.42578125" style="2" customWidth="1"/>
    <col min="3" max="16384" width="8.7109375" style="2"/>
  </cols>
  <sheetData>
    <row r="1" spans="1:2" ht="29.45" customHeight="1">
      <c r="A1" s="94" t="s">
        <v>3</v>
      </c>
      <c r="B1" s="94"/>
    </row>
    <row r="2" spans="1:2" ht="44.45" customHeight="1">
      <c r="A2" s="94" t="s">
        <v>4</v>
      </c>
      <c r="B2" s="94"/>
    </row>
    <row r="3" spans="1:2">
      <c r="A3" s="3" t="s">
        <v>5</v>
      </c>
      <c r="B3" s="3" t="s">
        <v>6</v>
      </c>
    </row>
    <row r="4" spans="1:2">
      <c r="A4" s="4" t="s">
        <v>7</v>
      </c>
      <c r="B4" s="4" t="s">
        <v>8</v>
      </c>
    </row>
    <row r="5" spans="1:2">
      <c r="A5" s="4" t="s">
        <v>9</v>
      </c>
      <c r="B5" s="4" t="s">
        <v>10</v>
      </c>
    </row>
    <row r="6" spans="1:2">
      <c r="A6" s="4" t="s">
        <v>11</v>
      </c>
      <c r="B6" s="4" t="s">
        <v>12</v>
      </c>
    </row>
    <row r="7" spans="1:2">
      <c r="A7" s="4" t="s">
        <v>13</v>
      </c>
      <c r="B7" s="4" t="s">
        <v>14</v>
      </c>
    </row>
    <row r="8" spans="1:2">
      <c r="A8" s="4" t="s">
        <v>15</v>
      </c>
      <c r="B8" s="4" t="s">
        <v>16</v>
      </c>
    </row>
    <row r="9" spans="1:2">
      <c r="A9" s="4" t="s">
        <v>17</v>
      </c>
      <c r="B9" s="4" t="s">
        <v>18</v>
      </c>
    </row>
    <row r="10" spans="1:2">
      <c r="A10" s="4" t="s">
        <v>19</v>
      </c>
      <c r="B10" s="4" t="s">
        <v>20</v>
      </c>
    </row>
    <row r="11" spans="1:2">
      <c r="A11" s="4" t="s">
        <v>21</v>
      </c>
      <c r="B11" s="4" t="s">
        <v>22</v>
      </c>
    </row>
    <row r="12" spans="1:2">
      <c r="A12" s="5" t="s">
        <v>23</v>
      </c>
      <c r="B12" s="5" t="s">
        <v>24</v>
      </c>
    </row>
  </sheetData>
  <sheetProtection sheet="1" objects="1" scenarios="1" formatCells="0" formatColumns="0" formatRows="0" sort="0" autoFilter="0"/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8C3A-5CCE-4221-80AF-CBA46AF731D8}">
  <sheetPr codeName="Sheet3">
    <tabColor theme="3" tint="0.79998168889431442"/>
  </sheetPr>
  <dimension ref="A1:M22"/>
  <sheetViews>
    <sheetView workbookViewId="0"/>
  </sheetViews>
  <sheetFormatPr defaultColWidth="9.140625" defaultRowHeight="15"/>
  <cols>
    <col min="1" max="1" width="9.5703125" style="7" bestFit="1" customWidth="1"/>
    <col min="2" max="2" width="12.7109375" style="7" bestFit="1" customWidth="1"/>
    <col min="3" max="3" width="21.42578125" style="8" bestFit="1" customWidth="1"/>
    <col min="4" max="4" width="16.140625" style="9" bestFit="1" customWidth="1"/>
    <col min="5" max="5" width="16.140625" style="9" customWidth="1"/>
    <col min="6" max="6" width="13.5703125" style="9" customWidth="1"/>
    <col min="7" max="10" width="15.85546875" style="9" customWidth="1"/>
    <col min="11" max="11" width="124.5703125" style="8" customWidth="1"/>
    <col min="12" max="12" width="3.140625" style="7" customWidth="1"/>
    <col min="13" max="16384" width="9.140625" style="7"/>
  </cols>
  <sheetData>
    <row r="1" spans="1:13">
      <c r="A1" s="6"/>
    </row>
    <row r="2" spans="1:13">
      <c r="E2" s="9" t="s">
        <v>25</v>
      </c>
    </row>
    <row r="3" spans="1:13" s="15" customFormat="1" ht="47.25" customHeight="1">
      <c r="A3" s="10" t="s">
        <v>26</v>
      </c>
      <c r="B3" s="10" t="s">
        <v>27</v>
      </c>
      <c r="C3" s="11" t="s">
        <v>28</v>
      </c>
      <c r="D3" s="12" t="s">
        <v>29</v>
      </c>
      <c r="E3" s="13" t="s">
        <v>30</v>
      </c>
      <c r="F3" s="12" t="s">
        <v>31</v>
      </c>
      <c r="G3" s="12" t="s">
        <v>32</v>
      </c>
      <c r="H3" s="12" t="s">
        <v>33</v>
      </c>
      <c r="I3" s="12" t="s">
        <v>34</v>
      </c>
      <c r="J3" s="12" t="s">
        <v>35</v>
      </c>
      <c r="K3" s="14" t="s">
        <v>36</v>
      </c>
      <c r="M3" s="16"/>
    </row>
    <row r="4" spans="1:13" s="19" customFormat="1" ht="15" customHeight="1">
      <c r="A4" s="101" t="s">
        <v>37</v>
      </c>
      <c r="B4" s="17" t="s">
        <v>9</v>
      </c>
      <c r="C4" s="102" t="s">
        <v>38</v>
      </c>
      <c r="D4" s="105">
        <v>2.1</v>
      </c>
      <c r="E4" s="18"/>
      <c r="F4" s="105">
        <v>12</v>
      </c>
      <c r="G4" s="108">
        <v>1</v>
      </c>
      <c r="H4" s="105">
        <v>30</v>
      </c>
      <c r="I4" s="95" t="s">
        <v>39</v>
      </c>
      <c r="J4" s="95" t="s">
        <v>39</v>
      </c>
      <c r="K4" s="98" t="s">
        <v>40</v>
      </c>
    </row>
    <row r="5" spans="1:13" s="19" customFormat="1">
      <c r="A5" s="101"/>
      <c r="B5" s="17" t="s">
        <v>11</v>
      </c>
      <c r="C5" s="103"/>
      <c r="D5" s="106"/>
      <c r="E5" s="20">
        <f>D4*1000</f>
        <v>2100</v>
      </c>
      <c r="F5" s="106"/>
      <c r="G5" s="109"/>
      <c r="H5" s="106"/>
      <c r="I5" s="96"/>
      <c r="J5" s="96"/>
      <c r="K5" s="99"/>
    </row>
    <row r="6" spans="1:13" s="19" customFormat="1" ht="30" customHeight="1">
      <c r="A6" s="101"/>
      <c r="B6" s="17" t="s">
        <v>13</v>
      </c>
      <c r="C6" s="104"/>
      <c r="D6" s="107"/>
      <c r="E6" s="21"/>
      <c r="F6" s="107"/>
      <c r="G6" s="110"/>
      <c r="H6" s="107"/>
      <c r="I6" s="97"/>
      <c r="J6" s="97"/>
      <c r="K6" s="100"/>
    </row>
    <row r="7" spans="1:13">
      <c r="B7" s="16" t="s">
        <v>41</v>
      </c>
    </row>
    <row r="10" spans="1:13">
      <c r="C10" s="7"/>
      <c r="D10" s="7"/>
      <c r="E10" s="7"/>
      <c r="F10" s="7"/>
      <c r="G10" s="7"/>
      <c r="H10" s="7"/>
      <c r="I10" s="7"/>
      <c r="J10" s="7"/>
      <c r="K10" s="7"/>
    </row>
    <row r="11" spans="1:13">
      <c r="C11" s="7"/>
      <c r="D11" s="7"/>
      <c r="E11" s="7"/>
      <c r="F11" s="7"/>
      <c r="G11" s="7"/>
      <c r="H11" s="7"/>
      <c r="I11" s="7"/>
      <c r="J11" s="7"/>
      <c r="K11" s="7"/>
    </row>
    <row r="12" spans="1:13">
      <c r="C12" s="7"/>
      <c r="D12" s="7"/>
      <c r="E12" s="7"/>
      <c r="F12" s="7"/>
      <c r="G12" s="7"/>
      <c r="H12" s="7"/>
      <c r="I12" s="7"/>
      <c r="J12" s="7"/>
      <c r="K12" s="7"/>
    </row>
    <row r="13" spans="1:13">
      <c r="C13" s="7"/>
      <c r="D13" s="7"/>
      <c r="E13" s="7"/>
      <c r="F13" s="7"/>
      <c r="G13" s="7"/>
      <c r="H13" s="7"/>
      <c r="I13" s="7"/>
      <c r="J13" s="7"/>
      <c r="K13" s="7"/>
    </row>
    <row r="14" spans="1:13">
      <c r="C14" s="7"/>
      <c r="D14" s="7"/>
      <c r="E14" s="7"/>
      <c r="F14" s="7"/>
      <c r="G14" s="7"/>
      <c r="H14" s="7"/>
      <c r="I14" s="7"/>
      <c r="J14" s="7"/>
      <c r="K14" s="7"/>
    </row>
    <row r="15" spans="1:13" ht="15.75">
      <c r="A15" s="22" t="s">
        <v>42</v>
      </c>
      <c r="B15" s="23"/>
      <c r="C15" s="7"/>
      <c r="D15" s="7"/>
      <c r="E15" s="7"/>
      <c r="F15" s="7"/>
      <c r="G15" s="7"/>
      <c r="H15" s="7"/>
      <c r="I15" s="7"/>
      <c r="J15" s="7"/>
      <c r="K15" s="7"/>
    </row>
    <row r="16" spans="1:13" ht="15.75">
      <c r="A16" s="22" t="s">
        <v>43</v>
      </c>
      <c r="B16" s="23"/>
      <c r="C16" s="7"/>
      <c r="D16" s="7"/>
      <c r="E16" s="7"/>
      <c r="F16" s="7"/>
      <c r="G16" s="7"/>
      <c r="H16" s="7"/>
      <c r="I16" s="7"/>
      <c r="J16" s="7"/>
      <c r="K16" s="7"/>
    </row>
    <row r="17" spans="1:11" ht="15.75">
      <c r="A17" s="22" t="s">
        <v>44</v>
      </c>
      <c r="B17" s="23"/>
      <c r="C17" s="7"/>
      <c r="D17" s="7"/>
      <c r="E17" s="7"/>
      <c r="F17" s="7"/>
      <c r="G17" s="7"/>
      <c r="H17" s="7"/>
      <c r="I17" s="7"/>
      <c r="J17" s="7"/>
      <c r="K17" s="7"/>
    </row>
    <row r="18" spans="1:11" ht="15.75">
      <c r="A18" s="22" t="s">
        <v>45</v>
      </c>
      <c r="B18" s="23"/>
      <c r="C18" s="7"/>
      <c r="D18" s="7"/>
      <c r="E18" s="7"/>
      <c r="F18" s="7"/>
      <c r="G18" s="7"/>
      <c r="H18" s="7"/>
      <c r="I18" s="7"/>
      <c r="J18" s="7"/>
      <c r="K18" s="7"/>
    </row>
    <row r="19" spans="1:11" ht="15.75">
      <c r="A19" s="22" t="s">
        <v>46</v>
      </c>
      <c r="B19" s="23"/>
      <c r="C19" s="7"/>
      <c r="D19" s="7"/>
      <c r="E19" s="7"/>
      <c r="F19" s="7"/>
      <c r="G19" s="7"/>
      <c r="H19" s="7"/>
      <c r="I19" s="7"/>
      <c r="J19" s="7"/>
      <c r="K19" s="7"/>
    </row>
    <row r="20" spans="1:11" ht="15.75">
      <c r="A20" s="22" t="s">
        <v>47</v>
      </c>
      <c r="B20" s="23"/>
      <c r="C20" s="7"/>
      <c r="D20" s="7"/>
      <c r="E20" s="7"/>
      <c r="F20" s="7"/>
      <c r="G20" s="7"/>
      <c r="H20" s="7"/>
      <c r="I20" s="7"/>
      <c r="J20" s="7"/>
      <c r="K20" s="7"/>
    </row>
    <row r="21" spans="1:11" ht="15.75">
      <c r="A21" s="22" t="s">
        <v>48</v>
      </c>
      <c r="B21" s="23"/>
      <c r="C21" s="7"/>
      <c r="D21" s="7"/>
      <c r="E21" s="7"/>
      <c r="F21" s="7"/>
      <c r="G21" s="7"/>
      <c r="H21" s="7"/>
      <c r="I21" s="7"/>
      <c r="J21" s="7"/>
      <c r="K21" s="7"/>
    </row>
    <row r="22" spans="1:11">
      <c r="C22" s="7"/>
      <c r="D22" s="7"/>
      <c r="E22" s="7"/>
      <c r="F22" s="7"/>
      <c r="G22" s="7"/>
      <c r="H22" s="7"/>
      <c r="I22" s="7"/>
      <c r="J22" s="7"/>
      <c r="K22" s="7"/>
    </row>
  </sheetData>
  <sheetProtection sheet="1" objects="1" scenarios="1" formatCells="0" formatColumns="0" formatRows="0" sort="0" autoFilter="0"/>
  <mergeCells count="9">
    <mergeCell ref="J4:J6"/>
    <mergeCell ref="K4:K6"/>
    <mergeCell ref="A4:A6"/>
    <mergeCell ref="C4:C6"/>
    <mergeCell ref="D4:D6"/>
    <mergeCell ref="F4:F6"/>
    <mergeCell ref="G4:G6"/>
    <mergeCell ref="H4:H6"/>
    <mergeCell ref="I4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213"/>
  <sheetViews>
    <sheetView zoomScaleNormal="100" workbookViewId="0">
      <pane xSplit="1" topLeftCell="B1" activePane="topRight" state="frozen"/>
      <selection pane="topRight" activeCell="C6" sqref="C6"/>
    </sheetView>
  </sheetViews>
  <sheetFormatPr defaultColWidth="8.7109375" defaultRowHeight="12.75"/>
  <cols>
    <col min="1" max="1" width="38.5703125" style="25" customWidth="1"/>
    <col min="2" max="2" width="17.5703125" style="25" customWidth="1"/>
    <col min="3" max="3" width="21.42578125" style="33" customWidth="1"/>
    <col min="4" max="5" width="11.140625" style="25" customWidth="1"/>
    <col min="6" max="12" width="8.7109375" style="25" customWidth="1"/>
    <col min="13" max="14" width="9.5703125" style="25" customWidth="1"/>
    <col min="15" max="15" width="11.28515625" style="25" customWidth="1"/>
    <col min="16" max="18" width="12.140625" style="25" customWidth="1"/>
    <col min="19" max="19" width="13.140625" style="25" customWidth="1"/>
    <col min="20" max="21" width="9.42578125" style="25" bestFit="1" customWidth="1"/>
    <col min="22" max="24" width="12.140625" style="25" bestFit="1" customWidth="1"/>
    <col min="25" max="26" width="13.140625" style="25" bestFit="1" customWidth="1"/>
    <col min="27" max="16384" width="8.7109375" style="25"/>
  </cols>
  <sheetData>
    <row r="1" spans="1:26" ht="32.450000000000003" customHeight="1">
      <c r="A1" s="24" t="s">
        <v>49</v>
      </c>
      <c r="B1" s="113" t="s">
        <v>50</v>
      </c>
      <c r="C1" s="114" t="s">
        <v>51</v>
      </c>
      <c r="D1" s="113" t="s">
        <v>52</v>
      </c>
      <c r="E1" s="113" t="s">
        <v>53</v>
      </c>
      <c r="F1" s="115" t="s">
        <v>54</v>
      </c>
      <c r="G1" s="115"/>
      <c r="H1" s="115"/>
      <c r="I1" s="115"/>
      <c r="J1" s="115"/>
      <c r="K1" s="115"/>
      <c r="L1" s="115"/>
      <c r="M1" s="111" t="s">
        <v>55</v>
      </c>
      <c r="N1" s="111"/>
      <c r="O1" s="111"/>
      <c r="P1" s="111"/>
      <c r="Q1" s="111"/>
      <c r="R1" s="111"/>
      <c r="S1" s="111"/>
      <c r="T1" s="112" t="s">
        <v>56</v>
      </c>
      <c r="U1" s="112"/>
      <c r="V1" s="112"/>
      <c r="W1" s="112"/>
      <c r="X1" s="112"/>
      <c r="Y1" s="112"/>
      <c r="Z1" s="112"/>
    </row>
    <row r="2" spans="1:26" s="32" customFormat="1" ht="24.6" customHeight="1">
      <c r="A2" s="26" t="s">
        <v>57</v>
      </c>
      <c r="B2" s="113"/>
      <c r="C2" s="114"/>
      <c r="D2" s="113"/>
      <c r="E2" s="113"/>
      <c r="F2" s="27" t="s">
        <v>58</v>
      </c>
      <c r="G2" s="27" t="s">
        <v>59</v>
      </c>
      <c r="H2" s="27" t="s">
        <v>60</v>
      </c>
      <c r="I2" s="27" t="s">
        <v>61</v>
      </c>
      <c r="J2" s="27" t="s">
        <v>62</v>
      </c>
      <c r="K2" s="27" t="s">
        <v>63</v>
      </c>
      <c r="L2" s="27" t="s">
        <v>64</v>
      </c>
      <c r="M2" s="28" t="s">
        <v>58</v>
      </c>
      <c r="N2" s="28" t="s">
        <v>59</v>
      </c>
      <c r="O2" s="28" t="s">
        <v>60</v>
      </c>
      <c r="P2" s="28" t="s">
        <v>61</v>
      </c>
      <c r="Q2" s="28" t="s">
        <v>62</v>
      </c>
      <c r="R2" s="28" t="s">
        <v>63</v>
      </c>
      <c r="S2" s="29" t="s">
        <v>64</v>
      </c>
      <c r="T2" s="30" t="s">
        <v>58</v>
      </c>
      <c r="U2" s="30" t="s">
        <v>59</v>
      </c>
      <c r="V2" s="30" t="s">
        <v>60</v>
      </c>
      <c r="W2" s="30" t="s">
        <v>61</v>
      </c>
      <c r="X2" s="30" t="s">
        <v>62</v>
      </c>
      <c r="Y2" s="30" t="s">
        <v>63</v>
      </c>
      <c r="Z2" s="31" t="s">
        <v>64</v>
      </c>
    </row>
    <row r="3" spans="1:26">
      <c r="A3" s="25" t="s">
        <v>65</v>
      </c>
      <c r="B3" s="25" t="s">
        <v>66</v>
      </c>
      <c r="C3" s="33" t="s">
        <v>67</v>
      </c>
      <c r="D3" s="25" t="s">
        <v>68</v>
      </c>
      <c r="E3" s="25" t="s">
        <v>69</v>
      </c>
      <c r="F3" s="34" t="s">
        <v>70</v>
      </c>
      <c r="G3" s="34" t="s">
        <v>70</v>
      </c>
      <c r="H3" s="34" t="s">
        <v>70</v>
      </c>
      <c r="I3" s="34" t="s">
        <v>70</v>
      </c>
      <c r="J3" s="25">
        <v>297.88732394366201</v>
      </c>
      <c r="K3" s="25">
        <v>272.41620111731851</v>
      </c>
      <c r="L3" s="25">
        <v>291.11310592459608</v>
      </c>
      <c r="M3" s="35" t="str">
        <f>IFERROR('Equations and POD'!$E$5/F3, F3)</f>
        <v>-</v>
      </c>
      <c r="N3" s="35" t="str">
        <f>IFERROR('Equations and POD'!$E$5/G3, G3)</f>
        <v>-</v>
      </c>
      <c r="O3" s="35" t="str">
        <f>IFERROR('Equations and POD'!$E$5/H3, H3)</f>
        <v>-</v>
      </c>
      <c r="P3" s="35" t="str">
        <f>IFERROR('Equations and POD'!$E$5/I3, I3)</f>
        <v>-</v>
      </c>
      <c r="Q3" s="35">
        <f>IFERROR('Equations and POD'!$E$5/J3, J3)</f>
        <v>7.0496453900709213</v>
      </c>
      <c r="R3" s="35">
        <f>IFERROR('Equations and POD'!$E$5/K3, K3)</f>
        <v>7.7087926172776191</v>
      </c>
      <c r="S3" s="35">
        <f>IFERROR('Equations and POD'!$E$5/L3, L3)</f>
        <v>7.2136910268270116</v>
      </c>
      <c r="T3" s="36" t="s">
        <v>70</v>
      </c>
      <c r="U3" s="36" t="s">
        <v>70</v>
      </c>
      <c r="V3" s="36" t="s">
        <v>70</v>
      </c>
      <c r="W3" s="36" t="s">
        <v>70</v>
      </c>
      <c r="X3" s="37">
        <v>7</v>
      </c>
      <c r="Y3" s="37">
        <v>7.7</v>
      </c>
      <c r="Z3" s="37">
        <v>7.2</v>
      </c>
    </row>
    <row r="4" spans="1:26">
      <c r="A4" s="25" t="s">
        <v>65</v>
      </c>
      <c r="B4" s="25" t="s">
        <v>66</v>
      </c>
      <c r="C4" s="33" t="s">
        <v>67</v>
      </c>
      <c r="D4" s="25" t="s">
        <v>68</v>
      </c>
      <c r="E4" s="25" t="s">
        <v>71</v>
      </c>
      <c r="F4" s="34" t="s">
        <v>70</v>
      </c>
      <c r="G4" s="34" t="s">
        <v>70</v>
      </c>
      <c r="H4" s="34" t="s">
        <v>70</v>
      </c>
      <c r="I4" s="34" t="s">
        <v>70</v>
      </c>
      <c r="J4" s="25">
        <v>74.471830985915503</v>
      </c>
      <c r="K4" s="25">
        <v>68.104050279329613</v>
      </c>
      <c r="L4" s="25">
        <v>72.778276481149035</v>
      </c>
      <c r="M4" s="35" t="str">
        <f>IFERROR('Equations and POD'!$E$5/F4, F4)</f>
        <v>-</v>
      </c>
      <c r="N4" s="35" t="str">
        <f>IFERROR('Equations and POD'!$E$5/G4, G4)</f>
        <v>-</v>
      </c>
      <c r="O4" s="35" t="str">
        <f>IFERROR('Equations and POD'!$E$5/H4, H4)</f>
        <v>-</v>
      </c>
      <c r="P4" s="35" t="str">
        <f>IFERROR('Equations and POD'!$E$5/I4, I4)</f>
        <v>-</v>
      </c>
      <c r="Q4" s="35">
        <f>IFERROR('Equations and POD'!$E$5/J4, J4)</f>
        <v>28.198581560283685</v>
      </c>
      <c r="R4" s="35">
        <f>IFERROR('Equations and POD'!$E$5/K4, K4)</f>
        <v>30.835170469110484</v>
      </c>
      <c r="S4" s="35">
        <f>IFERROR('Equations and POD'!$E$5/L4, L4)</f>
        <v>28.854764107308039</v>
      </c>
      <c r="T4" s="36" t="s">
        <v>70</v>
      </c>
      <c r="U4" s="36" t="s">
        <v>70</v>
      </c>
      <c r="V4" s="36" t="s">
        <v>70</v>
      </c>
      <c r="W4" s="36" t="s">
        <v>70</v>
      </c>
      <c r="X4" s="37">
        <v>28</v>
      </c>
      <c r="Y4" s="38">
        <v>31</v>
      </c>
      <c r="Z4" s="37">
        <v>29</v>
      </c>
    </row>
    <row r="5" spans="1:26">
      <c r="A5" s="25" t="s">
        <v>65</v>
      </c>
      <c r="B5" s="25" t="s">
        <v>66</v>
      </c>
      <c r="C5" s="33" t="s">
        <v>67</v>
      </c>
      <c r="D5" s="25" t="s">
        <v>68</v>
      </c>
      <c r="E5" s="25" t="s">
        <v>72</v>
      </c>
      <c r="F5" s="34" t="s">
        <v>70</v>
      </c>
      <c r="G5" s="34" t="s">
        <v>70</v>
      </c>
      <c r="H5" s="34" t="s">
        <v>70</v>
      </c>
      <c r="I5" s="34" t="s">
        <v>70</v>
      </c>
      <c r="J5" s="25">
        <v>14.8943661971831</v>
      </c>
      <c r="K5" s="25">
        <v>13.620810055865929</v>
      </c>
      <c r="L5" s="25">
        <v>14.55565529622981</v>
      </c>
      <c r="M5" s="35" t="str">
        <f>IFERROR('Equations and POD'!$E$5/F5, F5)</f>
        <v>-</v>
      </c>
      <c r="N5" s="35" t="str">
        <f>IFERROR('Equations and POD'!$E$5/G5, G5)</f>
        <v>-</v>
      </c>
      <c r="O5" s="35" t="str">
        <f>IFERROR('Equations and POD'!$E$5/H5, H5)</f>
        <v>-</v>
      </c>
      <c r="P5" s="35" t="str">
        <f>IFERROR('Equations and POD'!$E$5/I5, I5)</f>
        <v>-</v>
      </c>
      <c r="Q5" s="35">
        <f>IFERROR('Equations and POD'!$E$5/J5, J5)</f>
        <v>140.99290780141843</v>
      </c>
      <c r="R5" s="35">
        <f>IFERROR('Equations and POD'!$E$5/K5, K5)</f>
        <v>154.17585234555233</v>
      </c>
      <c r="S5" s="35">
        <f>IFERROR('Equations and POD'!$E$5/L5, L5)</f>
        <v>144.27382053654017</v>
      </c>
      <c r="T5" s="36" t="s">
        <v>70</v>
      </c>
      <c r="U5" s="36" t="s">
        <v>70</v>
      </c>
      <c r="V5" s="36" t="s">
        <v>70</v>
      </c>
      <c r="W5" s="36" t="s">
        <v>70</v>
      </c>
      <c r="X5" s="38">
        <v>140</v>
      </c>
      <c r="Y5" s="38">
        <v>150</v>
      </c>
      <c r="Z5" s="38">
        <v>140</v>
      </c>
    </row>
    <row r="6" spans="1:26">
      <c r="A6" s="25" t="s">
        <v>65</v>
      </c>
      <c r="B6" s="25" t="s">
        <v>66</v>
      </c>
      <c r="C6" s="33" t="s">
        <v>67</v>
      </c>
      <c r="D6" s="25" t="s">
        <v>73</v>
      </c>
      <c r="E6" s="25" t="s">
        <v>69</v>
      </c>
      <c r="F6" s="34" t="s">
        <v>70</v>
      </c>
      <c r="G6" s="34" t="s">
        <v>70</v>
      </c>
      <c r="H6" s="34" t="s">
        <v>70</v>
      </c>
      <c r="I6" s="34" t="s">
        <v>70</v>
      </c>
      <c r="J6" s="34" t="s">
        <v>70</v>
      </c>
      <c r="K6" s="34" t="s">
        <v>70</v>
      </c>
      <c r="L6" s="34" t="s">
        <v>70</v>
      </c>
      <c r="M6" s="35" t="str">
        <f>IFERROR('Equations and POD'!$E$5/F6, F6)</f>
        <v>-</v>
      </c>
      <c r="N6" s="35" t="str">
        <f>IFERROR('Equations and POD'!$E$5/G6, G6)</f>
        <v>-</v>
      </c>
      <c r="O6" s="35" t="str">
        <f>IFERROR('Equations and POD'!$E$5/H6, H6)</f>
        <v>-</v>
      </c>
      <c r="P6" s="35" t="str">
        <f>IFERROR('Equations and POD'!$E$5/I6, I6)</f>
        <v>-</v>
      </c>
      <c r="Q6" s="35" t="str">
        <f>IFERROR('Equations and POD'!$E$5/J6, J6)</f>
        <v>-</v>
      </c>
      <c r="R6" s="35" t="str">
        <f>IFERROR('Equations and POD'!$E$5/K6, K6)</f>
        <v>-</v>
      </c>
      <c r="S6" s="35" t="str">
        <f>IFERROR('Equations and POD'!$E$5/L6, L6)</f>
        <v>-</v>
      </c>
      <c r="T6" s="36" t="s">
        <v>70</v>
      </c>
      <c r="U6" s="36" t="s">
        <v>70</v>
      </c>
      <c r="V6" s="36" t="s">
        <v>70</v>
      </c>
      <c r="W6" s="36" t="s">
        <v>70</v>
      </c>
      <c r="X6" s="36" t="s">
        <v>70</v>
      </c>
      <c r="Y6" s="36" t="s">
        <v>70</v>
      </c>
      <c r="Z6" s="36" t="s">
        <v>70</v>
      </c>
    </row>
    <row r="7" spans="1:26">
      <c r="A7" s="25" t="s">
        <v>65</v>
      </c>
      <c r="B7" s="25" t="s">
        <v>66</v>
      </c>
      <c r="C7" s="33" t="s">
        <v>67</v>
      </c>
      <c r="D7" s="25" t="s">
        <v>73</v>
      </c>
      <c r="E7" s="25" t="s">
        <v>71</v>
      </c>
      <c r="F7" s="34" t="s">
        <v>70</v>
      </c>
      <c r="G7" s="34" t="s">
        <v>70</v>
      </c>
      <c r="H7" s="34" t="s">
        <v>70</v>
      </c>
      <c r="I7" s="34" t="s">
        <v>70</v>
      </c>
      <c r="J7" s="34" t="s">
        <v>70</v>
      </c>
      <c r="K7" s="34" t="s">
        <v>70</v>
      </c>
      <c r="L7" s="34" t="s">
        <v>70</v>
      </c>
      <c r="M7" s="35" t="str">
        <f>IFERROR('Equations and POD'!$E$5/F7, F7)</f>
        <v>-</v>
      </c>
      <c r="N7" s="35" t="str">
        <f>IFERROR('Equations and POD'!$E$5/G7, G7)</f>
        <v>-</v>
      </c>
      <c r="O7" s="35" t="str">
        <f>IFERROR('Equations and POD'!$E$5/H7, H7)</f>
        <v>-</v>
      </c>
      <c r="P7" s="35" t="str">
        <f>IFERROR('Equations and POD'!$E$5/I7, I7)</f>
        <v>-</v>
      </c>
      <c r="Q7" s="35" t="str">
        <f>IFERROR('Equations and POD'!$E$5/J7, J7)</f>
        <v>-</v>
      </c>
      <c r="R7" s="35" t="str">
        <f>IFERROR('Equations and POD'!$E$5/K7, K7)</f>
        <v>-</v>
      </c>
      <c r="S7" s="35" t="str">
        <f>IFERROR('Equations and POD'!$E$5/L7, L7)</f>
        <v>-</v>
      </c>
      <c r="T7" s="36" t="s">
        <v>70</v>
      </c>
      <c r="U7" s="36" t="s">
        <v>70</v>
      </c>
      <c r="V7" s="36" t="s">
        <v>70</v>
      </c>
      <c r="W7" s="36" t="s">
        <v>70</v>
      </c>
      <c r="X7" s="36" t="s">
        <v>70</v>
      </c>
      <c r="Y7" s="36" t="s">
        <v>70</v>
      </c>
      <c r="Z7" s="36" t="s">
        <v>70</v>
      </c>
    </row>
    <row r="8" spans="1:26">
      <c r="A8" s="25" t="s">
        <v>65</v>
      </c>
      <c r="B8" s="25" t="s">
        <v>66</v>
      </c>
      <c r="C8" s="33" t="s">
        <v>67</v>
      </c>
      <c r="D8" s="25" t="s">
        <v>73</v>
      </c>
      <c r="E8" s="25" t="s">
        <v>72</v>
      </c>
      <c r="F8" s="34" t="s">
        <v>70</v>
      </c>
      <c r="G8" s="34" t="s">
        <v>70</v>
      </c>
      <c r="H8" s="34" t="s">
        <v>70</v>
      </c>
      <c r="I8" s="34" t="s">
        <v>70</v>
      </c>
      <c r="J8" s="34" t="s">
        <v>70</v>
      </c>
      <c r="K8" s="34" t="s">
        <v>70</v>
      </c>
      <c r="L8" s="34" t="s">
        <v>70</v>
      </c>
      <c r="M8" s="35" t="str">
        <f>IFERROR('Equations and POD'!$E$5/F8, F8)</f>
        <v>-</v>
      </c>
      <c r="N8" s="35" t="str">
        <f>IFERROR('Equations and POD'!$E$5/G8, G8)</f>
        <v>-</v>
      </c>
      <c r="O8" s="35" t="str">
        <f>IFERROR('Equations and POD'!$E$5/H8, H8)</f>
        <v>-</v>
      </c>
      <c r="P8" s="35" t="str">
        <f>IFERROR('Equations and POD'!$E$5/I8, I8)</f>
        <v>-</v>
      </c>
      <c r="Q8" s="35" t="str">
        <f>IFERROR('Equations and POD'!$E$5/J8, J8)</f>
        <v>-</v>
      </c>
      <c r="R8" s="35" t="str">
        <f>IFERROR('Equations and POD'!$E$5/K8, K8)</f>
        <v>-</v>
      </c>
      <c r="S8" s="35" t="str">
        <f>IFERROR('Equations and POD'!$E$5/L8, L8)</f>
        <v>-</v>
      </c>
      <c r="T8" s="36" t="s">
        <v>70</v>
      </c>
      <c r="U8" s="36" t="s">
        <v>70</v>
      </c>
      <c r="V8" s="36" t="s">
        <v>70</v>
      </c>
      <c r="W8" s="36" t="s">
        <v>70</v>
      </c>
      <c r="X8" s="36" t="s">
        <v>70</v>
      </c>
      <c r="Y8" s="36" t="s">
        <v>70</v>
      </c>
      <c r="Z8" s="36" t="s">
        <v>70</v>
      </c>
    </row>
    <row r="9" spans="1:26">
      <c r="A9" s="25" t="s">
        <v>65</v>
      </c>
      <c r="B9" s="25" t="s">
        <v>66</v>
      </c>
      <c r="C9" s="33" t="s">
        <v>67</v>
      </c>
      <c r="D9" s="25" t="s">
        <v>74</v>
      </c>
      <c r="E9" s="25" t="s">
        <v>69</v>
      </c>
      <c r="F9" s="39">
        <v>29.329459839999998</v>
      </c>
      <c r="G9" s="39">
        <v>27.629201299999998</v>
      </c>
      <c r="H9" s="39">
        <v>22.459866860000002</v>
      </c>
      <c r="I9" s="39">
        <v>15.639170549999999</v>
      </c>
      <c r="J9" s="40">
        <v>16.13989815</v>
      </c>
      <c r="K9" s="40">
        <v>13.11613687</v>
      </c>
      <c r="L9" s="40">
        <v>11.016807549999999</v>
      </c>
      <c r="M9" s="41">
        <f>IFERROR('Equations and POD'!$E$5/F9, F9)</f>
        <v>71.60036398406443</v>
      </c>
      <c r="N9" s="41">
        <f>IFERROR('Equations and POD'!$E$5/G9, G9)</f>
        <v>76.006540225250745</v>
      </c>
      <c r="O9" s="41">
        <f>IFERROR('Equations and POD'!$E$5/H9, H9)</f>
        <v>93.500109020681876</v>
      </c>
      <c r="P9" s="41">
        <f>IFERROR('Equations and POD'!$E$5/I9, I9)</f>
        <v>134.2782210403096</v>
      </c>
      <c r="Q9" s="35">
        <f>IFERROR('Equations and POD'!$E$5/J9, J9)</f>
        <v>130.11234522567293</v>
      </c>
      <c r="R9" s="35">
        <f>IFERROR('Equations and POD'!$E$5/K9, K9)</f>
        <v>160.10811878635116</v>
      </c>
      <c r="S9" s="35">
        <f>IFERROR('Equations and POD'!$E$5/L9, L9)</f>
        <v>190.61783465573927</v>
      </c>
      <c r="T9" s="42">
        <v>72</v>
      </c>
      <c r="U9" s="42">
        <v>76</v>
      </c>
      <c r="V9" s="42">
        <v>94</v>
      </c>
      <c r="W9" s="42">
        <v>130</v>
      </c>
      <c r="X9" s="38">
        <v>130</v>
      </c>
      <c r="Y9" s="38">
        <v>160</v>
      </c>
      <c r="Z9" s="38">
        <v>190</v>
      </c>
    </row>
    <row r="10" spans="1:26">
      <c r="A10" s="25" t="s">
        <v>65</v>
      </c>
      <c r="B10" s="25" t="s">
        <v>66</v>
      </c>
      <c r="C10" s="33" t="s">
        <v>67</v>
      </c>
      <c r="D10" s="25" t="s">
        <v>74</v>
      </c>
      <c r="E10" s="25" t="s">
        <v>71</v>
      </c>
      <c r="F10" s="39">
        <v>29.329383050000001</v>
      </c>
      <c r="G10" s="39">
        <v>27.629128959999999</v>
      </c>
      <c r="H10" s="39">
        <v>22.45980806</v>
      </c>
      <c r="I10" s="39">
        <v>15.6391296</v>
      </c>
      <c r="J10" s="40">
        <v>13.57579466</v>
      </c>
      <c r="K10" s="40">
        <v>11.308994309999999</v>
      </c>
      <c r="L10" s="40">
        <v>9.2975389140000004</v>
      </c>
      <c r="M10" s="41">
        <f>IFERROR('Equations and POD'!$E$5/F10, F10)</f>
        <v>71.600551447671862</v>
      </c>
      <c r="N10" s="41">
        <f>IFERROR('Equations and POD'!$E$5/G10, G10)</f>
        <v>76.006739229465737</v>
      </c>
      <c r="O10" s="41">
        <f>IFERROR('Equations and POD'!$E$5/H10, H10)</f>
        <v>93.50035380489355</v>
      </c>
      <c r="P10" s="41">
        <f>IFERROR('Equations and POD'!$E$5/I10, I10)</f>
        <v>134.27857263872281</v>
      </c>
      <c r="Q10" s="35">
        <f>IFERROR('Equations and POD'!$E$5/J10, J10)</f>
        <v>154.68707744876866</v>
      </c>
      <c r="R10" s="35">
        <f>IFERROR('Equations and POD'!$E$5/K10, K10)</f>
        <v>185.69290446481799</v>
      </c>
      <c r="S10" s="35">
        <f>IFERROR('Equations and POD'!$E$5/L10, L10)</f>
        <v>225.8662232473018</v>
      </c>
      <c r="T10" s="42">
        <v>72</v>
      </c>
      <c r="U10" s="42">
        <v>76</v>
      </c>
      <c r="V10" s="42">
        <v>94</v>
      </c>
      <c r="W10" s="42">
        <v>130</v>
      </c>
      <c r="X10" s="38">
        <v>150</v>
      </c>
      <c r="Y10" s="38">
        <v>190</v>
      </c>
      <c r="Z10" s="38">
        <v>230</v>
      </c>
    </row>
    <row r="11" spans="1:26">
      <c r="A11" s="25" t="s">
        <v>65</v>
      </c>
      <c r="B11" s="25" t="s">
        <v>66</v>
      </c>
      <c r="C11" s="33" t="s">
        <v>67</v>
      </c>
      <c r="D11" s="25" t="s">
        <v>74</v>
      </c>
      <c r="E11" s="25" t="s">
        <v>72</v>
      </c>
      <c r="F11" s="39">
        <v>17.13045898</v>
      </c>
      <c r="G11" s="39">
        <v>16.137388900000001</v>
      </c>
      <c r="H11" s="39">
        <v>13.11813549</v>
      </c>
      <c r="I11" s="39">
        <v>9.1343710730000005</v>
      </c>
      <c r="J11" s="40">
        <v>8.6957283660000009</v>
      </c>
      <c r="K11" s="40">
        <v>7.3178474810000003</v>
      </c>
      <c r="L11" s="40">
        <v>5.9636568040000002</v>
      </c>
      <c r="M11" s="41">
        <f>IFERROR('Equations and POD'!$E$5/F11, F11)</f>
        <v>122.58865932616126</v>
      </c>
      <c r="N11" s="41">
        <f>IFERROR('Equations and POD'!$E$5/G11, G11)</f>
        <v>130.13257677640772</v>
      </c>
      <c r="O11" s="41">
        <f>IFERROR('Equations and POD'!$E$5/H11, H11)</f>
        <v>160.08372543497796</v>
      </c>
      <c r="P11" s="41">
        <f>IFERROR('Equations and POD'!$E$5/I11, I11)</f>
        <v>229.90088570052993</v>
      </c>
      <c r="Q11" s="35">
        <f>IFERROR('Equations and POD'!$E$5/J11, J11)</f>
        <v>241.49788397380578</v>
      </c>
      <c r="R11" s="35">
        <f>IFERROR('Equations and POD'!$E$5/K11, K11)</f>
        <v>286.9696321838386</v>
      </c>
      <c r="S11" s="35">
        <f>IFERROR('Equations and POD'!$E$5/L11, L11)</f>
        <v>352.1329394058136</v>
      </c>
      <c r="T11" s="42">
        <v>120</v>
      </c>
      <c r="U11" s="42">
        <v>130</v>
      </c>
      <c r="V11" s="42">
        <v>160</v>
      </c>
      <c r="W11" s="42">
        <v>230</v>
      </c>
      <c r="X11" s="38">
        <v>240</v>
      </c>
      <c r="Y11" s="38">
        <v>290</v>
      </c>
      <c r="Z11" s="38">
        <v>350</v>
      </c>
    </row>
    <row r="12" spans="1:26">
      <c r="A12" s="25" t="s">
        <v>65</v>
      </c>
      <c r="B12" s="25" t="s">
        <v>66</v>
      </c>
      <c r="C12" s="33" t="s">
        <v>75</v>
      </c>
      <c r="D12" s="43" t="s">
        <v>68</v>
      </c>
      <c r="E12" s="43" t="s">
        <v>69</v>
      </c>
      <c r="F12" s="34" t="s">
        <v>70</v>
      </c>
      <c r="G12" s="34" t="s">
        <v>70</v>
      </c>
      <c r="H12" s="34" t="s">
        <v>70</v>
      </c>
      <c r="I12" s="34" t="s">
        <v>70</v>
      </c>
      <c r="J12" s="43">
        <v>134.04929577464787</v>
      </c>
      <c r="K12" s="43">
        <v>122.58729050279332</v>
      </c>
      <c r="L12" s="43">
        <v>131.00089766606825</v>
      </c>
      <c r="M12" s="35" t="str">
        <f>IFERROR('Equations and POD'!$E$5/F12, F12)</f>
        <v>-</v>
      </c>
      <c r="N12" s="35" t="str">
        <f>IFERROR('Equations and POD'!$E$5/G12, G12)</f>
        <v>-</v>
      </c>
      <c r="O12" s="35" t="str">
        <f>IFERROR('Equations and POD'!$E$5/H12, H12)</f>
        <v>-</v>
      </c>
      <c r="P12" s="35" t="str">
        <f>IFERROR('Equations and POD'!$E$5/I12, I12)</f>
        <v>-</v>
      </c>
      <c r="Q12" s="35">
        <f>IFERROR('Equations and POD'!$E$5/J12, J12)</f>
        <v>15.665878644602051</v>
      </c>
      <c r="R12" s="35">
        <f>IFERROR('Equations and POD'!$E$5/K12, K12)</f>
        <v>17.130650260616932</v>
      </c>
      <c r="S12" s="35">
        <f>IFERROR('Equations and POD'!$E$5/L12, L12)</f>
        <v>16.030424504060022</v>
      </c>
      <c r="T12" s="36" t="s">
        <v>70</v>
      </c>
      <c r="U12" s="36" t="s">
        <v>70</v>
      </c>
      <c r="V12" s="36" t="s">
        <v>70</v>
      </c>
      <c r="W12" s="36" t="s">
        <v>70</v>
      </c>
      <c r="X12" s="37">
        <v>16</v>
      </c>
      <c r="Y12" s="37">
        <v>17</v>
      </c>
      <c r="Z12" s="37">
        <v>16</v>
      </c>
    </row>
    <row r="13" spans="1:26">
      <c r="A13" s="25" t="s">
        <v>65</v>
      </c>
      <c r="B13" s="25" t="s">
        <v>66</v>
      </c>
      <c r="C13" s="33" t="s">
        <v>75</v>
      </c>
      <c r="D13" s="43" t="s">
        <v>68</v>
      </c>
      <c r="E13" s="43" t="s">
        <v>71</v>
      </c>
      <c r="F13" s="34" t="s">
        <v>70</v>
      </c>
      <c r="G13" s="34" t="s">
        <v>70</v>
      </c>
      <c r="H13" s="34" t="s">
        <v>70</v>
      </c>
      <c r="I13" s="34" t="s">
        <v>70</v>
      </c>
      <c r="J13" s="43">
        <v>89.366197183098606</v>
      </c>
      <c r="K13" s="43">
        <v>81.724860335195558</v>
      </c>
      <c r="L13" s="43">
        <v>87.333931777378851</v>
      </c>
      <c r="M13" s="35" t="str">
        <f>IFERROR('Equations and POD'!$E$5/F13, F13)</f>
        <v>-</v>
      </c>
      <c r="N13" s="35" t="str">
        <f>IFERROR('Equations and POD'!$E$5/G13, G13)</f>
        <v>-</v>
      </c>
      <c r="O13" s="35" t="str">
        <f>IFERROR('Equations and POD'!$E$5/H13, H13)</f>
        <v>-</v>
      </c>
      <c r="P13" s="35" t="str">
        <f>IFERROR('Equations and POD'!$E$5/I13, I13)</f>
        <v>-</v>
      </c>
      <c r="Q13" s="35">
        <f>IFERROR('Equations and POD'!$E$5/J13, J13)</f>
        <v>23.498817966903069</v>
      </c>
      <c r="R13" s="35">
        <f>IFERROR('Equations and POD'!$E$5/K13, K13)</f>
        <v>25.695975390925394</v>
      </c>
      <c r="S13" s="35">
        <f>IFERROR('Equations and POD'!$E$5/L13, L13)</f>
        <v>24.04563675609003</v>
      </c>
      <c r="T13" s="36" t="s">
        <v>70</v>
      </c>
      <c r="U13" s="36" t="s">
        <v>70</v>
      </c>
      <c r="V13" s="36" t="s">
        <v>70</v>
      </c>
      <c r="W13" s="36" t="s">
        <v>70</v>
      </c>
      <c r="X13" s="37">
        <v>23</v>
      </c>
      <c r="Y13" s="37">
        <v>26</v>
      </c>
      <c r="Z13" s="37">
        <v>24</v>
      </c>
    </row>
    <row r="14" spans="1:26">
      <c r="A14" s="25" t="s">
        <v>65</v>
      </c>
      <c r="B14" s="25" t="s">
        <v>66</v>
      </c>
      <c r="C14" s="33" t="s">
        <v>75</v>
      </c>
      <c r="D14" s="43" t="s">
        <v>68</v>
      </c>
      <c r="E14" s="43" t="s">
        <v>72</v>
      </c>
      <c r="F14" s="34" t="s">
        <v>70</v>
      </c>
      <c r="G14" s="34" t="s">
        <v>70</v>
      </c>
      <c r="H14" s="34" t="s">
        <v>70</v>
      </c>
      <c r="I14" s="34" t="s">
        <v>70</v>
      </c>
      <c r="J14" s="43">
        <v>44.683098591549303</v>
      </c>
      <c r="K14" s="43">
        <v>40.862430167597779</v>
      </c>
      <c r="L14" s="43">
        <v>43.666965888689425</v>
      </c>
      <c r="M14" s="35" t="str">
        <f>IFERROR('Equations and POD'!$E$5/F14, F14)</f>
        <v>-</v>
      </c>
      <c r="N14" s="35" t="str">
        <f>IFERROR('Equations and POD'!$E$5/G14, G14)</f>
        <v>-</v>
      </c>
      <c r="O14" s="35" t="str">
        <f>IFERROR('Equations and POD'!$E$5/H14, H14)</f>
        <v>-</v>
      </c>
      <c r="P14" s="35" t="str">
        <f>IFERROR('Equations and POD'!$E$5/I14, I14)</f>
        <v>-</v>
      </c>
      <c r="Q14" s="35">
        <f>IFERROR('Equations and POD'!$E$5/J14, J14)</f>
        <v>46.997635933806137</v>
      </c>
      <c r="R14" s="35">
        <f>IFERROR('Equations and POD'!$E$5/K14, K14)</f>
        <v>51.391950781850788</v>
      </c>
      <c r="S14" s="35">
        <f>IFERROR('Equations and POD'!$E$5/L14, L14)</f>
        <v>48.091273512180059</v>
      </c>
      <c r="T14" s="36" t="s">
        <v>70</v>
      </c>
      <c r="U14" s="36" t="s">
        <v>70</v>
      </c>
      <c r="V14" s="36" t="s">
        <v>70</v>
      </c>
      <c r="W14" s="36" t="s">
        <v>70</v>
      </c>
      <c r="X14" s="38">
        <v>47</v>
      </c>
      <c r="Y14" s="38">
        <v>51</v>
      </c>
      <c r="Z14" s="38">
        <v>48</v>
      </c>
    </row>
    <row r="15" spans="1:26">
      <c r="A15" s="25" t="s">
        <v>65</v>
      </c>
      <c r="B15" s="25" t="s">
        <v>66</v>
      </c>
      <c r="C15" s="33" t="s">
        <v>75</v>
      </c>
      <c r="D15" s="43" t="s">
        <v>73</v>
      </c>
      <c r="E15" s="43" t="s">
        <v>69</v>
      </c>
      <c r="F15" s="34" t="s">
        <v>70</v>
      </c>
      <c r="G15" s="34" t="s">
        <v>70</v>
      </c>
      <c r="H15" s="34" t="s">
        <v>70</v>
      </c>
      <c r="I15" s="34" t="s">
        <v>70</v>
      </c>
      <c r="J15" s="34" t="s">
        <v>70</v>
      </c>
      <c r="K15" s="34" t="s">
        <v>70</v>
      </c>
      <c r="L15" s="34" t="s">
        <v>70</v>
      </c>
      <c r="M15" s="35" t="str">
        <f>IFERROR('Equations and POD'!$E$5/F15, F15)</f>
        <v>-</v>
      </c>
      <c r="N15" s="35" t="str">
        <f>IFERROR('Equations and POD'!$E$5/G15, G15)</f>
        <v>-</v>
      </c>
      <c r="O15" s="35" t="str">
        <f>IFERROR('Equations and POD'!$E$5/H15, H15)</f>
        <v>-</v>
      </c>
      <c r="P15" s="35" t="str">
        <f>IFERROR('Equations and POD'!$E$5/I15, I15)</f>
        <v>-</v>
      </c>
      <c r="Q15" s="35" t="str">
        <f>IFERROR('Equations and POD'!$E$5/J15, J15)</f>
        <v>-</v>
      </c>
      <c r="R15" s="35" t="str">
        <f>IFERROR('Equations and POD'!$E$5/K15, K15)</f>
        <v>-</v>
      </c>
      <c r="S15" s="35" t="str">
        <f>IFERROR('Equations and POD'!$E$5/L15, L15)</f>
        <v>-</v>
      </c>
      <c r="T15" s="36" t="s">
        <v>70</v>
      </c>
      <c r="U15" s="36" t="s">
        <v>70</v>
      </c>
      <c r="V15" s="36" t="s">
        <v>70</v>
      </c>
      <c r="W15" s="36" t="s">
        <v>70</v>
      </c>
      <c r="X15" s="36" t="s">
        <v>70</v>
      </c>
      <c r="Y15" s="36" t="s">
        <v>70</v>
      </c>
      <c r="Z15" s="36" t="s">
        <v>70</v>
      </c>
    </row>
    <row r="16" spans="1:26">
      <c r="A16" s="25" t="s">
        <v>65</v>
      </c>
      <c r="B16" s="25" t="s">
        <v>66</v>
      </c>
      <c r="C16" s="33" t="s">
        <v>75</v>
      </c>
      <c r="D16" s="43" t="s">
        <v>73</v>
      </c>
      <c r="E16" s="43" t="s">
        <v>71</v>
      </c>
      <c r="F16" s="34" t="s">
        <v>70</v>
      </c>
      <c r="G16" s="34" t="s">
        <v>70</v>
      </c>
      <c r="H16" s="34" t="s">
        <v>70</v>
      </c>
      <c r="I16" s="34" t="s">
        <v>70</v>
      </c>
      <c r="J16" s="34" t="s">
        <v>70</v>
      </c>
      <c r="K16" s="34" t="s">
        <v>70</v>
      </c>
      <c r="L16" s="34" t="s">
        <v>70</v>
      </c>
      <c r="M16" s="35" t="str">
        <f>IFERROR('Equations and POD'!$E$5/F16, F16)</f>
        <v>-</v>
      </c>
      <c r="N16" s="35" t="str">
        <f>IFERROR('Equations and POD'!$E$5/G16, G16)</f>
        <v>-</v>
      </c>
      <c r="O16" s="35" t="str">
        <f>IFERROR('Equations and POD'!$E$5/H16, H16)</f>
        <v>-</v>
      </c>
      <c r="P16" s="35" t="str">
        <f>IFERROR('Equations and POD'!$E$5/I16, I16)</f>
        <v>-</v>
      </c>
      <c r="Q16" s="35" t="str">
        <f>IFERROR('Equations and POD'!$E$5/J16, J16)</f>
        <v>-</v>
      </c>
      <c r="R16" s="35" t="str">
        <f>IFERROR('Equations and POD'!$E$5/K16, K16)</f>
        <v>-</v>
      </c>
      <c r="S16" s="35" t="str">
        <f>IFERROR('Equations and POD'!$E$5/L16, L16)</f>
        <v>-</v>
      </c>
      <c r="T16" s="36" t="s">
        <v>70</v>
      </c>
      <c r="U16" s="36" t="s">
        <v>70</v>
      </c>
      <c r="V16" s="36" t="s">
        <v>70</v>
      </c>
      <c r="W16" s="36" t="s">
        <v>70</v>
      </c>
      <c r="X16" s="36" t="s">
        <v>70</v>
      </c>
      <c r="Y16" s="36" t="s">
        <v>70</v>
      </c>
      <c r="Z16" s="36" t="s">
        <v>70</v>
      </c>
    </row>
    <row r="17" spans="1:26">
      <c r="A17" s="25" t="s">
        <v>65</v>
      </c>
      <c r="B17" s="25" t="s">
        <v>66</v>
      </c>
      <c r="C17" s="33" t="s">
        <v>75</v>
      </c>
      <c r="D17" s="43" t="s">
        <v>73</v>
      </c>
      <c r="E17" s="43" t="s">
        <v>72</v>
      </c>
      <c r="F17" s="34" t="s">
        <v>70</v>
      </c>
      <c r="G17" s="34" t="s">
        <v>70</v>
      </c>
      <c r="H17" s="34" t="s">
        <v>70</v>
      </c>
      <c r="I17" s="34" t="s">
        <v>70</v>
      </c>
      <c r="J17" s="34" t="s">
        <v>70</v>
      </c>
      <c r="K17" s="34" t="s">
        <v>70</v>
      </c>
      <c r="L17" s="34" t="s">
        <v>70</v>
      </c>
      <c r="M17" s="35" t="str">
        <f>IFERROR('Equations and POD'!$E$5/F17, F17)</f>
        <v>-</v>
      </c>
      <c r="N17" s="35" t="str">
        <f>IFERROR('Equations and POD'!$E$5/G17, G17)</f>
        <v>-</v>
      </c>
      <c r="O17" s="35" t="str">
        <f>IFERROR('Equations and POD'!$E$5/H17, H17)</f>
        <v>-</v>
      </c>
      <c r="P17" s="35" t="str">
        <f>IFERROR('Equations and POD'!$E$5/I17, I17)</f>
        <v>-</v>
      </c>
      <c r="Q17" s="35" t="str">
        <f>IFERROR('Equations and POD'!$E$5/J17, J17)</f>
        <v>-</v>
      </c>
      <c r="R17" s="35" t="str">
        <f>IFERROR('Equations and POD'!$E$5/K17, K17)</f>
        <v>-</v>
      </c>
      <c r="S17" s="35" t="str">
        <f>IFERROR('Equations and POD'!$E$5/L17, L17)</f>
        <v>-</v>
      </c>
      <c r="T17" s="36" t="s">
        <v>70</v>
      </c>
      <c r="U17" s="36" t="s">
        <v>70</v>
      </c>
      <c r="V17" s="36" t="s">
        <v>70</v>
      </c>
      <c r="W17" s="36" t="s">
        <v>70</v>
      </c>
      <c r="X17" s="36" t="s">
        <v>70</v>
      </c>
      <c r="Y17" s="36" t="s">
        <v>70</v>
      </c>
      <c r="Z17" s="36" t="s">
        <v>70</v>
      </c>
    </row>
    <row r="18" spans="1:26">
      <c r="A18" s="25" t="s">
        <v>65</v>
      </c>
      <c r="B18" s="25" t="s">
        <v>66</v>
      </c>
      <c r="C18" s="33" t="s">
        <v>75</v>
      </c>
      <c r="D18" s="43" t="s">
        <v>74</v>
      </c>
      <c r="E18" s="43" t="s">
        <v>69</v>
      </c>
      <c r="F18" s="44">
        <v>20.256262545783809</v>
      </c>
      <c r="G18" s="44">
        <v>19.081986456173151</v>
      </c>
      <c r="H18" s="44">
        <v>15.51180834501818</v>
      </c>
      <c r="I18" s="44">
        <v>10.80112440915461</v>
      </c>
      <c r="J18" s="25">
        <v>8.0657818552695826</v>
      </c>
      <c r="K18" s="25">
        <v>6.9063748864487984</v>
      </c>
      <c r="L18" s="25">
        <v>5.5449049547892946</v>
      </c>
      <c r="M18" s="41">
        <f>IFERROR('Equations and POD'!$E$5/F18, F18)</f>
        <v>103.67164205408166</v>
      </c>
      <c r="N18" s="41">
        <f>IFERROR('Equations and POD'!$E$5/G18, G18)</f>
        <v>110.05143541125592</v>
      </c>
      <c r="O18" s="41">
        <f>IFERROR('Equations and POD'!$E$5/H18, H18)</f>
        <v>135.38073403765605</v>
      </c>
      <c r="P18" s="41">
        <f>IFERROR('Equations and POD'!$E$5/I18, I18)</f>
        <v>194.42420255988554</v>
      </c>
      <c r="Q18" s="35">
        <f>IFERROR('Equations and POD'!$E$5/J18, J18)</f>
        <v>260.35913661959705</v>
      </c>
      <c r="R18" s="35">
        <f>IFERROR('Equations and POD'!$E$5/K18, K18)</f>
        <v>304.06689971615526</v>
      </c>
      <c r="S18" s="35">
        <f>IFERROR('Equations and POD'!$E$5/L18, L18)</f>
        <v>378.72605880938846</v>
      </c>
      <c r="T18" s="42">
        <v>100</v>
      </c>
      <c r="U18" s="42">
        <v>110</v>
      </c>
      <c r="V18" s="42">
        <v>140</v>
      </c>
      <c r="W18" s="42">
        <v>190</v>
      </c>
      <c r="X18" s="38">
        <v>260</v>
      </c>
      <c r="Y18" s="38">
        <v>300</v>
      </c>
      <c r="Z18" s="38">
        <v>380</v>
      </c>
    </row>
    <row r="19" spans="1:26">
      <c r="A19" s="25" t="s">
        <v>65</v>
      </c>
      <c r="B19" s="25" t="s">
        <v>66</v>
      </c>
      <c r="C19" s="33" t="s">
        <v>75</v>
      </c>
      <c r="D19" s="43" t="s">
        <v>74</v>
      </c>
      <c r="E19" s="43" t="s">
        <v>71</v>
      </c>
      <c r="F19" s="44">
        <v>12.91872086020658</v>
      </c>
      <c r="G19" s="44">
        <v>12.16980950599171</v>
      </c>
      <c r="H19" s="44">
        <v>9.8928774048706796</v>
      </c>
      <c r="I19" s="44">
        <v>6.8885714184858733</v>
      </c>
      <c r="J19" s="25">
        <v>4.8645300834458327</v>
      </c>
      <c r="K19" s="25">
        <v>4.1652835404587174</v>
      </c>
      <c r="L19" s="25">
        <v>3.3441713954609358</v>
      </c>
      <c r="M19" s="41">
        <f>IFERROR('Equations and POD'!$E$5/F19, F19)</f>
        <v>162.55479336724514</v>
      </c>
      <c r="N19" s="41">
        <f>IFERROR('Equations and POD'!$E$5/G19, G19)</f>
        <v>172.55816526676787</v>
      </c>
      <c r="O19" s="41">
        <f>IFERROR('Equations and POD'!$E$5/H19, H19)</f>
        <v>212.27393346308747</v>
      </c>
      <c r="P19" s="41">
        <f>IFERROR('Equations and POD'!$E$5/I19, I19)</f>
        <v>304.85275863795658</v>
      </c>
      <c r="Q19" s="35">
        <f>IFERROR('Equations and POD'!$E$5/J19, J19)</f>
        <v>431.69637436232</v>
      </c>
      <c r="R19" s="35">
        <f>IFERROR('Equations and POD'!$E$5/K19, K19)</f>
        <v>504.16735850081642</v>
      </c>
      <c r="S19" s="35">
        <f>IFERROR('Equations and POD'!$E$5/L19, L19)</f>
        <v>627.95824485860464</v>
      </c>
      <c r="T19" s="42">
        <v>160</v>
      </c>
      <c r="U19" s="42">
        <v>170</v>
      </c>
      <c r="V19" s="42">
        <v>210</v>
      </c>
      <c r="W19" s="42">
        <v>300</v>
      </c>
      <c r="X19" s="38">
        <v>430</v>
      </c>
      <c r="Y19" s="38">
        <v>500</v>
      </c>
      <c r="Z19" s="38">
        <v>630</v>
      </c>
    </row>
    <row r="20" spans="1:26">
      <c r="A20" s="25" t="s">
        <v>65</v>
      </c>
      <c r="B20" s="25" t="s">
        <v>66</v>
      </c>
      <c r="C20" s="33" t="s">
        <v>75</v>
      </c>
      <c r="D20" s="43" t="s">
        <v>74</v>
      </c>
      <c r="E20" s="43" t="s">
        <v>72</v>
      </c>
      <c r="F20" s="44">
        <v>6.5543570872626153</v>
      </c>
      <c r="G20" s="44">
        <v>6.1743943575662303</v>
      </c>
      <c r="H20" s="44">
        <v>5.0191850906667419</v>
      </c>
      <c r="I20" s="44">
        <v>3.4949402023959801</v>
      </c>
      <c r="J20" s="25">
        <v>2.4703396455958209</v>
      </c>
      <c r="K20" s="25">
        <v>2.1152433819165779</v>
      </c>
      <c r="L20" s="25">
        <v>1.6982604769961109</v>
      </c>
      <c r="M20" s="41">
        <f>IFERROR('Equations and POD'!$E$5/F20, F20)</f>
        <v>320.39755723425975</v>
      </c>
      <c r="N20" s="41">
        <f>IFERROR('Equations and POD'!$E$5/G20, G20)</f>
        <v>340.11432998713741</v>
      </c>
      <c r="O20" s="41">
        <f>IFERROR('Equations and POD'!$E$5/H20, H20)</f>
        <v>418.39461228576425</v>
      </c>
      <c r="P20" s="41">
        <f>IFERROR('Equations and POD'!$E$5/I20, I20)</f>
        <v>600.8686496439426</v>
      </c>
      <c r="Q20" s="35">
        <f>IFERROR('Equations and POD'!$E$5/J20, J20)</f>
        <v>850.08553530034987</v>
      </c>
      <c r="R20" s="35">
        <f>IFERROR('Equations and POD'!$E$5/K20, K20)</f>
        <v>992.79355650186869</v>
      </c>
      <c r="S20" s="35">
        <f>IFERROR('Equations and POD'!$E$5/L20, L20)</f>
        <v>1236.5594256273851</v>
      </c>
      <c r="T20" s="42">
        <v>320</v>
      </c>
      <c r="U20" s="42">
        <v>340</v>
      </c>
      <c r="V20" s="42">
        <v>420</v>
      </c>
      <c r="W20" s="42">
        <v>600</v>
      </c>
      <c r="X20" s="38">
        <v>850</v>
      </c>
      <c r="Y20" s="38">
        <v>990</v>
      </c>
      <c r="Z20" s="38">
        <v>1200</v>
      </c>
    </row>
    <row r="21" spans="1:26" s="43" customFormat="1">
      <c r="A21" s="43" t="s">
        <v>65</v>
      </c>
      <c r="B21" s="43" t="s">
        <v>66</v>
      </c>
      <c r="C21" s="45" t="s">
        <v>76</v>
      </c>
      <c r="D21" s="43" t="s">
        <v>68</v>
      </c>
      <c r="E21" s="43" t="s">
        <v>69</v>
      </c>
      <c r="F21" s="46" t="s">
        <v>70</v>
      </c>
      <c r="G21" s="46" t="s">
        <v>70</v>
      </c>
      <c r="H21" s="46" t="s">
        <v>70</v>
      </c>
      <c r="I21" s="46" t="s">
        <v>70</v>
      </c>
      <c r="J21" s="43">
        <v>238.30985915492957</v>
      </c>
      <c r="K21" s="43">
        <v>217.93296089385481</v>
      </c>
      <c r="L21" s="43">
        <v>232.89048473967691</v>
      </c>
      <c r="M21" s="47" t="str">
        <f>IFERROR('Equations and POD'!$E$5/F21, F21)</f>
        <v>-</v>
      </c>
      <c r="N21" s="47" t="str">
        <f>IFERROR('Equations and POD'!$E$5/G21, G21)</f>
        <v>-</v>
      </c>
      <c r="O21" s="47" t="str">
        <f>IFERROR('Equations and POD'!$E$5/H21, H21)</f>
        <v>-</v>
      </c>
      <c r="P21" s="47" t="str">
        <f>IFERROR('Equations and POD'!$E$5/I21, I21)</f>
        <v>-</v>
      </c>
      <c r="Q21" s="47">
        <f>IFERROR('Equations and POD'!$E$5/J21, J21)</f>
        <v>8.8120567375886534</v>
      </c>
      <c r="R21" s="47">
        <f>IFERROR('Equations and POD'!$E$5/K21, K21)</f>
        <v>9.6359907715970241</v>
      </c>
      <c r="S21" s="47">
        <f>IFERROR('Equations and POD'!$E$5/L21, L21)</f>
        <v>9.0171137835337625</v>
      </c>
      <c r="T21" s="36" t="s">
        <v>70</v>
      </c>
      <c r="U21" s="36" t="s">
        <v>70</v>
      </c>
      <c r="V21" s="36" t="s">
        <v>70</v>
      </c>
      <c r="W21" s="36" t="s">
        <v>70</v>
      </c>
      <c r="X21" s="37">
        <v>8.8000000000000007</v>
      </c>
      <c r="Y21" s="37">
        <v>9.6</v>
      </c>
      <c r="Z21" s="37">
        <v>9</v>
      </c>
    </row>
    <row r="22" spans="1:26">
      <c r="A22" s="25" t="s">
        <v>65</v>
      </c>
      <c r="B22" s="25" t="s">
        <v>66</v>
      </c>
      <c r="C22" s="33" t="s">
        <v>76</v>
      </c>
      <c r="D22" s="43" t="s">
        <v>68</v>
      </c>
      <c r="E22" s="43" t="s">
        <v>71</v>
      </c>
      <c r="F22" s="34" t="s">
        <v>70</v>
      </c>
      <c r="G22" s="34" t="s">
        <v>70</v>
      </c>
      <c r="H22" s="34" t="s">
        <v>70</v>
      </c>
      <c r="I22" s="34" t="s">
        <v>70</v>
      </c>
      <c r="J22" s="43">
        <v>119.15492957746478</v>
      </c>
      <c r="K22" s="43">
        <v>108.96648044692741</v>
      </c>
      <c r="L22" s="43">
        <v>116.44524236983845</v>
      </c>
      <c r="M22" s="35" t="str">
        <f>IFERROR('Equations and POD'!$E$5/F22, F22)</f>
        <v>-</v>
      </c>
      <c r="N22" s="35" t="str">
        <f>IFERROR('Equations and POD'!$E$5/G22, G22)</f>
        <v>-</v>
      </c>
      <c r="O22" s="35" t="str">
        <f>IFERROR('Equations and POD'!$E$5/H22, H22)</f>
        <v>-</v>
      </c>
      <c r="P22" s="35" t="str">
        <f>IFERROR('Equations and POD'!$E$5/I22, I22)</f>
        <v>-</v>
      </c>
      <c r="Q22" s="35">
        <f>IFERROR('Equations and POD'!$E$5/J22, J22)</f>
        <v>17.624113475177307</v>
      </c>
      <c r="R22" s="35">
        <f>IFERROR('Equations and POD'!$E$5/K22, K22)</f>
        <v>19.271981543194048</v>
      </c>
      <c r="S22" s="35">
        <f>IFERROR('Equations and POD'!$E$5/L22, L22)</f>
        <v>18.034227567067525</v>
      </c>
      <c r="T22" s="36" t="s">
        <v>70</v>
      </c>
      <c r="U22" s="36" t="s">
        <v>70</v>
      </c>
      <c r="V22" s="36" t="s">
        <v>70</v>
      </c>
      <c r="W22" s="36" t="s">
        <v>70</v>
      </c>
      <c r="X22" s="37">
        <v>18</v>
      </c>
      <c r="Y22" s="37">
        <v>19</v>
      </c>
      <c r="Z22" s="37">
        <v>18</v>
      </c>
    </row>
    <row r="23" spans="1:26">
      <c r="A23" s="25" t="s">
        <v>65</v>
      </c>
      <c r="B23" s="25" t="s">
        <v>66</v>
      </c>
      <c r="C23" s="33" t="s">
        <v>76</v>
      </c>
      <c r="D23" s="43" t="s">
        <v>68</v>
      </c>
      <c r="E23" s="43" t="s">
        <v>72</v>
      </c>
      <c r="F23" s="34" t="s">
        <v>70</v>
      </c>
      <c r="G23" s="34" t="s">
        <v>70</v>
      </c>
      <c r="H23" s="34" t="s">
        <v>70</v>
      </c>
      <c r="I23" s="34" t="s">
        <v>70</v>
      </c>
      <c r="J23" s="43">
        <v>59.577464788732392</v>
      </c>
      <c r="K23" s="43">
        <v>54.483240223463703</v>
      </c>
      <c r="L23" s="43">
        <v>58.222621184919227</v>
      </c>
      <c r="M23" s="35" t="str">
        <f>IFERROR('Equations and POD'!$E$5/F23, F23)</f>
        <v>-</v>
      </c>
      <c r="N23" s="35" t="str">
        <f>IFERROR('Equations and POD'!$E$5/G23, G23)</f>
        <v>-</v>
      </c>
      <c r="O23" s="35" t="str">
        <f>IFERROR('Equations and POD'!$E$5/H23, H23)</f>
        <v>-</v>
      </c>
      <c r="P23" s="35" t="str">
        <f>IFERROR('Equations and POD'!$E$5/I23, I23)</f>
        <v>-</v>
      </c>
      <c r="Q23" s="35">
        <f>IFERROR('Equations and POD'!$E$5/J23, J23)</f>
        <v>35.248226950354614</v>
      </c>
      <c r="R23" s="35">
        <f>IFERROR('Equations and POD'!$E$5/K23, K23)</f>
        <v>38.543963086388096</v>
      </c>
      <c r="S23" s="35">
        <f>IFERROR('Equations and POD'!$E$5/L23, L23)</f>
        <v>36.06845513413505</v>
      </c>
      <c r="T23" s="36" t="s">
        <v>70</v>
      </c>
      <c r="U23" s="36" t="s">
        <v>70</v>
      </c>
      <c r="V23" s="36" t="s">
        <v>70</v>
      </c>
      <c r="W23" s="36" t="s">
        <v>70</v>
      </c>
      <c r="X23" s="38">
        <v>35</v>
      </c>
      <c r="Y23" s="38">
        <v>39</v>
      </c>
      <c r="Z23" s="38">
        <v>36</v>
      </c>
    </row>
    <row r="24" spans="1:26">
      <c r="A24" s="25" t="s">
        <v>65</v>
      </c>
      <c r="B24" s="25" t="s">
        <v>66</v>
      </c>
      <c r="C24" s="33" t="s">
        <v>76</v>
      </c>
      <c r="D24" s="43" t="s">
        <v>73</v>
      </c>
      <c r="E24" s="43" t="s">
        <v>69</v>
      </c>
      <c r="F24" s="34" t="s">
        <v>70</v>
      </c>
      <c r="G24" s="34" t="s">
        <v>70</v>
      </c>
      <c r="H24" s="34" t="s">
        <v>70</v>
      </c>
      <c r="I24" s="34" t="s">
        <v>70</v>
      </c>
      <c r="J24" s="34" t="s">
        <v>70</v>
      </c>
      <c r="K24" s="34" t="s">
        <v>70</v>
      </c>
      <c r="L24" s="34" t="s">
        <v>70</v>
      </c>
      <c r="M24" s="35" t="str">
        <f>IFERROR('Equations and POD'!$E$5/F24, F24)</f>
        <v>-</v>
      </c>
      <c r="N24" s="35" t="str">
        <f>IFERROR('Equations and POD'!$E$5/G24, G24)</f>
        <v>-</v>
      </c>
      <c r="O24" s="35" t="str">
        <f>IFERROR('Equations and POD'!$E$5/H24, H24)</f>
        <v>-</v>
      </c>
      <c r="P24" s="35" t="str">
        <f>IFERROR('Equations and POD'!$E$5/I24, I24)</f>
        <v>-</v>
      </c>
      <c r="Q24" s="35" t="str">
        <f>IFERROR('Equations and POD'!$E$5/J24, J24)</f>
        <v>-</v>
      </c>
      <c r="R24" s="35" t="str">
        <f>IFERROR('Equations and POD'!$E$5/K24, K24)</f>
        <v>-</v>
      </c>
      <c r="S24" s="35" t="str">
        <f>IFERROR('Equations and POD'!$E$5/L24, L24)</f>
        <v>-</v>
      </c>
      <c r="T24" s="36" t="s">
        <v>70</v>
      </c>
      <c r="U24" s="36" t="s">
        <v>70</v>
      </c>
      <c r="V24" s="36" t="s">
        <v>70</v>
      </c>
      <c r="W24" s="36" t="s">
        <v>70</v>
      </c>
      <c r="X24" s="36" t="s">
        <v>70</v>
      </c>
      <c r="Y24" s="36" t="s">
        <v>70</v>
      </c>
      <c r="Z24" s="36" t="s">
        <v>70</v>
      </c>
    </row>
    <row r="25" spans="1:26">
      <c r="A25" s="25" t="s">
        <v>65</v>
      </c>
      <c r="B25" s="25" t="s">
        <v>66</v>
      </c>
      <c r="C25" s="33" t="s">
        <v>76</v>
      </c>
      <c r="D25" s="43" t="s">
        <v>73</v>
      </c>
      <c r="E25" s="43" t="s">
        <v>71</v>
      </c>
      <c r="F25" s="34" t="s">
        <v>70</v>
      </c>
      <c r="G25" s="34" t="s">
        <v>70</v>
      </c>
      <c r="H25" s="34" t="s">
        <v>70</v>
      </c>
      <c r="I25" s="34" t="s">
        <v>70</v>
      </c>
      <c r="J25" s="34" t="s">
        <v>70</v>
      </c>
      <c r="K25" s="34" t="s">
        <v>70</v>
      </c>
      <c r="L25" s="34" t="s">
        <v>70</v>
      </c>
      <c r="M25" s="35" t="str">
        <f>IFERROR('Equations and POD'!$E$5/F25, F25)</f>
        <v>-</v>
      </c>
      <c r="N25" s="35" t="str">
        <f>IFERROR('Equations and POD'!$E$5/G25, G25)</f>
        <v>-</v>
      </c>
      <c r="O25" s="35" t="str">
        <f>IFERROR('Equations and POD'!$E$5/H25, H25)</f>
        <v>-</v>
      </c>
      <c r="P25" s="35" t="str">
        <f>IFERROR('Equations and POD'!$E$5/I25, I25)</f>
        <v>-</v>
      </c>
      <c r="Q25" s="35" t="str">
        <f>IFERROR('Equations and POD'!$E$5/J25, J25)</f>
        <v>-</v>
      </c>
      <c r="R25" s="35" t="str">
        <f>IFERROR('Equations and POD'!$E$5/K25, K25)</f>
        <v>-</v>
      </c>
      <c r="S25" s="35" t="str">
        <f>IFERROR('Equations and POD'!$E$5/L25, L25)</f>
        <v>-</v>
      </c>
      <c r="T25" s="36" t="s">
        <v>70</v>
      </c>
      <c r="U25" s="36" t="s">
        <v>70</v>
      </c>
      <c r="V25" s="36" t="s">
        <v>70</v>
      </c>
      <c r="W25" s="36" t="s">
        <v>70</v>
      </c>
      <c r="X25" s="36" t="s">
        <v>70</v>
      </c>
      <c r="Y25" s="36" t="s">
        <v>70</v>
      </c>
      <c r="Z25" s="36" t="s">
        <v>70</v>
      </c>
    </row>
    <row r="26" spans="1:26">
      <c r="A26" s="25" t="s">
        <v>65</v>
      </c>
      <c r="B26" s="25" t="s">
        <v>66</v>
      </c>
      <c r="C26" s="33" t="s">
        <v>76</v>
      </c>
      <c r="D26" s="43" t="s">
        <v>73</v>
      </c>
      <c r="E26" s="43" t="s">
        <v>72</v>
      </c>
      <c r="F26" s="34" t="s">
        <v>70</v>
      </c>
      <c r="G26" s="34" t="s">
        <v>70</v>
      </c>
      <c r="H26" s="34" t="s">
        <v>70</v>
      </c>
      <c r="I26" s="34" t="s">
        <v>70</v>
      </c>
      <c r="J26" s="34" t="s">
        <v>70</v>
      </c>
      <c r="K26" s="34" t="s">
        <v>70</v>
      </c>
      <c r="L26" s="34" t="s">
        <v>70</v>
      </c>
      <c r="M26" s="35" t="str">
        <f>IFERROR('Equations and POD'!$E$5/F26, F26)</f>
        <v>-</v>
      </c>
      <c r="N26" s="35" t="str">
        <f>IFERROR('Equations and POD'!$E$5/G26, G26)</f>
        <v>-</v>
      </c>
      <c r="O26" s="35" t="str">
        <f>IFERROR('Equations and POD'!$E$5/H26, H26)</f>
        <v>-</v>
      </c>
      <c r="P26" s="35" t="str">
        <f>IFERROR('Equations and POD'!$E$5/I26, I26)</f>
        <v>-</v>
      </c>
      <c r="Q26" s="35" t="str">
        <f>IFERROR('Equations and POD'!$E$5/J26, J26)</f>
        <v>-</v>
      </c>
      <c r="R26" s="35" t="str">
        <f>IFERROR('Equations and POD'!$E$5/K26, K26)</f>
        <v>-</v>
      </c>
      <c r="S26" s="35" t="str">
        <f>IFERROR('Equations and POD'!$E$5/L26, L26)</f>
        <v>-</v>
      </c>
      <c r="T26" s="36" t="s">
        <v>70</v>
      </c>
      <c r="U26" s="36" t="s">
        <v>70</v>
      </c>
      <c r="V26" s="36" t="s">
        <v>70</v>
      </c>
      <c r="W26" s="36" t="s">
        <v>70</v>
      </c>
      <c r="X26" s="36" t="s">
        <v>70</v>
      </c>
      <c r="Y26" s="36" t="s">
        <v>70</v>
      </c>
      <c r="Z26" s="36" t="s">
        <v>70</v>
      </c>
    </row>
    <row r="27" spans="1:26">
      <c r="A27" s="25" t="s">
        <v>65</v>
      </c>
      <c r="B27" s="25" t="s">
        <v>66</v>
      </c>
      <c r="C27" s="33" t="s">
        <v>76</v>
      </c>
      <c r="D27" s="43" t="s">
        <v>74</v>
      </c>
      <c r="E27" s="43" t="s">
        <v>69</v>
      </c>
      <c r="F27" s="44">
        <v>22.802865085085109</v>
      </c>
      <c r="G27" s="44">
        <v>21.480959862761338</v>
      </c>
      <c r="H27" s="44">
        <v>17.4619415658576</v>
      </c>
      <c r="I27" s="44">
        <v>14.101044458501031</v>
      </c>
      <c r="J27" s="25">
        <v>42.637583994654918</v>
      </c>
      <c r="K27" s="25">
        <v>31.7550197585172</v>
      </c>
      <c r="L27" s="25">
        <v>28.779830032321609</v>
      </c>
      <c r="M27" s="41">
        <f>IFERROR('Equations and POD'!$E$5/F27, F27)</f>
        <v>92.093690514950566</v>
      </c>
      <c r="N27" s="41">
        <f>IFERROR('Equations and POD'!$E$5/G27, G27)</f>
        <v>97.760994546639822</v>
      </c>
      <c r="O27" s="41">
        <f>IFERROR('Equations and POD'!$E$5/H27, H27)</f>
        <v>120.261540910549</v>
      </c>
      <c r="P27" s="41">
        <f>IFERROR('Equations and POD'!$E$5/I27, I27)</f>
        <v>148.92513857255324</v>
      </c>
      <c r="Q27" s="35">
        <f>IFERROR('Equations and POD'!$E$5/J27, J27)</f>
        <v>49.252321619894261</v>
      </c>
      <c r="R27" s="35">
        <f>IFERROR('Equations and POD'!$E$5/K27, K27)</f>
        <v>66.131276754653783</v>
      </c>
      <c r="S27" s="35">
        <f>IFERROR('Equations and POD'!$E$5/L27, L27)</f>
        <v>72.96776935935911</v>
      </c>
      <c r="T27" s="42">
        <v>92</v>
      </c>
      <c r="U27" s="42">
        <v>98</v>
      </c>
      <c r="V27" s="42">
        <v>120</v>
      </c>
      <c r="W27" s="42">
        <v>150</v>
      </c>
      <c r="X27" s="38">
        <v>49</v>
      </c>
      <c r="Y27" s="38">
        <v>66</v>
      </c>
      <c r="Z27" s="38">
        <v>73</v>
      </c>
    </row>
    <row r="28" spans="1:26">
      <c r="A28" s="25" t="s">
        <v>65</v>
      </c>
      <c r="B28" s="25" t="s">
        <v>66</v>
      </c>
      <c r="C28" s="33" t="s">
        <v>76</v>
      </c>
      <c r="D28" s="43" t="s">
        <v>74</v>
      </c>
      <c r="E28" s="43" t="s">
        <v>71</v>
      </c>
      <c r="F28" s="44">
        <v>22.802821179182011</v>
      </c>
      <c r="G28" s="44">
        <v>21.480918502127981</v>
      </c>
      <c r="H28" s="44">
        <v>17.46190794366532</v>
      </c>
      <c r="I28" s="44">
        <v>12.159010472902629</v>
      </c>
      <c r="J28" s="25">
        <v>25.663347300422171</v>
      </c>
      <c r="K28" s="25">
        <v>19.85601444407585</v>
      </c>
      <c r="L28" s="25">
        <v>17.40553876868076</v>
      </c>
      <c r="M28" s="41">
        <f>IFERROR('Equations and POD'!$E$5/F28, F28)</f>
        <v>92.093867837599376</v>
      </c>
      <c r="N28" s="41">
        <f>IFERROR('Equations and POD'!$E$5/G28, G28)</f>
        <v>97.761182781451637</v>
      </c>
      <c r="O28" s="41">
        <f>IFERROR('Equations and POD'!$E$5/H28, H28)</f>
        <v>120.26177246924611</v>
      </c>
      <c r="P28" s="41">
        <f>IFERROR('Equations and POD'!$E$5/I28, I28)</f>
        <v>172.71142291389793</v>
      </c>
      <c r="Q28" s="35">
        <f>IFERROR('Equations and POD'!$E$5/J28, J28)</f>
        <v>81.828764401495448</v>
      </c>
      <c r="R28" s="35">
        <f>IFERROR('Equations and POD'!$E$5/K28, K28)</f>
        <v>105.76140574003996</v>
      </c>
      <c r="S28" s="35">
        <f>IFERROR('Equations and POD'!$E$5/L28, L28)</f>
        <v>120.65124946196468</v>
      </c>
      <c r="T28" s="42">
        <v>92</v>
      </c>
      <c r="U28" s="42">
        <v>98</v>
      </c>
      <c r="V28" s="42">
        <v>120</v>
      </c>
      <c r="W28" s="42">
        <v>170</v>
      </c>
      <c r="X28" s="38">
        <v>82</v>
      </c>
      <c r="Y28" s="38">
        <v>110</v>
      </c>
      <c r="Z28" s="38">
        <v>120</v>
      </c>
    </row>
    <row r="29" spans="1:26">
      <c r="A29" s="25" t="s">
        <v>65</v>
      </c>
      <c r="B29" s="25" t="s">
        <v>66</v>
      </c>
      <c r="C29" s="33" t="s">
        <v>76</v>
      </c>
      <c r="D29" s="43" t="s">
        <v>74</v>
      </c>
      <c r="E29" s="43" t="s">
        <v>72</v>
      </c>
      <c r="F29" s="44">
        <v>0.24234312984633019</v>
      </c>
      <c r="G29" s="44">
        <v>0.2282942527537894</v>
      </c>
      <c r="H29" s="44">
        <v>0.18558113449662869</v>
      </c>
      <c r="I29" s="44">
        <v>0.12922316193610719</v>
      </c>
      <c r="J29" s="25">
        <v>0.41931714252624691</v>
      </c>
      <c r="K29" s="25">
        <v>0.3183566432238768</v>
      </c>
      <c r="L29" s="25">
        <v>0.28371212545536728</v>
      </c>
      <c r="M29" s="41">
        <f>IFERROR('Equations and POD'!$E$5/F29, F29)</f>
        <v>8665.3993506298702</v>
      </c>
      <c r="N29" s="41">
        <f>IFERROR('Equations and POD'!$E$5/G29, G29)</f>
        <v>9198.6546952840126</v>
      </c>
      <c r="O29" s="41">
        <f>IFERROR('Equations and POD'!$E$5/H29, H29)</f>
        <v>11315.805379119229</v>
      </c>
      <c r="P29" s="41">
        <f>IFERROR('Equations and POD'!$E$5/I29, I29)</f>
        <v>16250.95662833509</v>
      </c>
      <c r="Q29" s="35">
        <f>IFERROR('Equations and POD'!$E$5/J29, J29)</f>
        <v>5008.1424941231726</v>
      </c>
      <c r="R29" s="35">
        <f>IFERROR('Equations and POD'!$E$5/K29, K29)</f>
        <v>6596.3756205433556</v>
      </c>
      <c r="S29" s="35">
        <f>IFERROR('Equations and POD'!$E$5/L29, L29)</f>
        <v>7401.8690481749099</v>
      </c>
      <c r="T29" s="42">
        <v>8700</v>
      </c>
      <c r="U29" s="42">
        <v>9200</v>
      </c>
      <c r="V29" s="42">
        <v>11000</v>
      </c>
      <c r="W29" s="42">
        <v>16000</v>
      </c>
      <c r="X29" s="38">
        <v>5000</v>
      </c>
      <c r="Y29" s="38">
        <v>6600</v>
      </c>
      <c r="Z29" s="38">
        <v>7400</v>
      </c>
    </row>
    <row r="30" spans="1:26" ht="12" customHeight="1">
      <c r="A30" s="25" t="s">
        <v>65</v>
      </c>
      <c r="B30" s="25" t="s">
        <v>77</v>
      </c>
      <c r="C30" s="33" t="s">
        <v>78</v>
      </c>
      <c r="D30" s="43" t="s">
        <v>68</v>
      </c>
      <c r="E30" s="43" t="s">
        <v>69</v>
      </c>
      <c r="F30" s="34" t="s">
        <v>70</v>
      </c>
      <c r="G30" s="34" t="s">
        <v>70</v>
      </c>
      <c r="H30" s="34" t="s">
        <v>70</v>
      </c>
      <c r="I30" s="34" t="s">
        <v>70</v>
      </c>
      <c r="J30" s="25">
        <v>29.788732394366196</v>
      </c>
      <c r="K30" s="25">
        <v>27.241620111731851</v>
      </c>
      <c r="L30" s="25">
        <v>29.111310592459613</v>
      </c>
      <c r="M30" s="35" t="str">
        <f>IFERROR('Equations and POD'!$E$5/F30, F30)</f>
        <v>-</v>
      </c>
      <c r="N30" s="35" t="str">
        <f>IFERROR('Equations and POD'!$E$5/G30, G30)</f>
        <v>-</v>
      </c>
      <c r="O30" s="35" t="str">
        <f>IFERROR('Equations and POD'!$E$5/H30, H30)</f>
        <v>-</v>
      </c>
      <c r="P30" s="35" t="str">
        <f>IFERROR('Equations and POD'!$E$5/I30, I30)</f>
        <v>-</v>
      </c>
      <c r="Q30" s="35">
        <f>IFERROR('Equations and POD'!$E$5/J30, J30)</f>
        <v>70.496453900709227</v>
      </c>
      <c r="R30" s="35">
        <f>IFERROR('Equations and POD'!$E$5/K30, K30)</f>
        <v>77.087926172776193</v>
      </c>
      <c r="S30" s="35">
        <f>IFERROR('Equations and POD'!$E$5/L30, L30)</f>
        <v>72.1369102682701</v>
      </c>
      <c r="T30" s="36" t="s">
        <v>70</v>
      </c>
      <c r="U30" s="36" t="s">
        <v>70</v>
      </c>
      <c r="V30" s="36" t="s">
        <v>70</v>
      </c>
      <c r="W30" s="36" t="s">
        <v>70</v>
      </c>
      <c r="X30" s="38">
        <v>70</v>
      </c>
      <c r="Y30" s="38">
        <v>77</v>
      </c>
      <c r="Z30" s="38">
        <v>72</v>
      </c>
    </row>
    <row r="31" spans="1:26">
      <c r="A31" s="25" t="s">
        <v>65</v>
      </c>
      <c r="B31" s="25" t="s">
        <v>77</v>
      </c>
      <c r="C31" s="33" t="s">
        <v>78</v>
      </c>
      <c r="D31" s="43" t="s">
        <v>68</v>
      </c>
      <c r="E31" s="43" t="s">
        <v>71</v>
      </c>
      <c r="F31" s="34" t="s">
        <v>70</v>
      </c>
      <c r="G31" s="34" t="s">
        <v>70</v>
      </c>
      <c r="H31" s="34" t="s">
        <v>70</v>
      </c>
      <c r="I31" s="34" t="s">
        <v>70</v>
      </c>
      <c r="J31" s="25">
        <v>14.894366197183098</v>
      </c>
      <c r="K31" s="25">
        <v>13.620810055865926</v>
      </c>
      <c r="L31" s="25">
        <v>14.555655296229807</v>
      </c>
      <c r="M31" s="35" t="str">
        <f>IFERROR('Equations and POD'!$E$5/F31, F31)</f>
        <v>-</v>
      </c>
      <c r="N31" s="35" t="str">
        <f>IFERROR('Equations and POD'!$E$5/G31, G31)</f>
        <v>-</v>
      </c>
      <c r="O31" s="35" t="str">
        <f>IFERROR('Equations and POD'!$E$5/H31, H31)</f>
        <v>-</v>
      </c>
      <c r="P31" s="35" t="str">
        <f>IFERROR('Equations and POD'!$E$5/I31, I31)</f>
        <v>-</v>
      </c>
      <c r="Q31" s="35">
        <f>IFERROR('Equations and POD'!$E$5/J31, J31)</f>
        <v>140.99290780141845</v>
      </c>
      <c r="R31" s="35">
        <f>IFERROR('Equations and POD'!$E$5/K31, K31)</f>
        <v>154.17585234555239</v>
      </c>
      <c r="S31" s="35">
        <f>IFERROR('Equations and POD'!$E$5/L31, L31)</f>
        <v>144.2738205365402</v>
      </c>
      <c r="T31" s="36" t="s">
        <v>70</v>
      </c>
      <c r="U31" s="36" t="s">
        <v>70</v>
      </c>
      <c r="V31" s="36" t="s">
        <v>70</v>
      </c>
      <c r="W31" s="36" t="s">
        <v>70</v>
      </c>
      <c r="X31" s="38">
        <v>140</v>
      </c>
      <c r="Y31" s="38">
        <v>150</v>
      </c>
      <c r="Z31" s="38">
        <v>140</v>
      </c>
    </row>
    <row r="32" spans="1:26">
      <c r="A32" s="25" t="s">
        <v>65</v>
      </c>
      <c r="B32" s="25" t="s">
        <v>77</v>
      </c>
      <c r="C32" s="33" t="s">
        <v>78</v>
      </c>
      <c r="D32" s="43" t="s">
        <v>68</v>
      </c>
      <c r="E32" s="43" t="s">
        <v>72</v>
      </c>
      <c r="F32" s="34" t="s">
        <v>70</v>
      </c>
      <c r="G32" s="34" t="s">
        <v>70</v>
      </c>
      <c r="H32" s="34" t="s">
        <v>70</v>
      </c>
      <c r="I32" s="34" t="s">
        <v>70</v>
      </c>
      <c r="J32" s="25">
        <v>7.447183098591549</v>
      </c>
      <c r="K32" s="25">
        <v>6.8104050279329629</v>
      </c>
      <c r="L32" s="25">
        <v>7.2778276481149033</v>
      </c>
      <c r="M32" s="35" t="str">
        <f>IFERROR('Equations and POD'!$E$5/F32, F32)</f>
        <v>-</v>
      </c>
      <c r="N32" s="35" t="str">
        <f>IFERROR('Equations and POD'!$E$5/G32, G32)</f>
        <v>-</v>
      </c>
      <c r="O32" s="35" t="str">
        <f>IFERROR('Equations and POD'!$E$5/H32, H32)</f>
        <v>-</v>
      </c>
      <c r="P32" s="35" t="str">
        <f>IFERROR('Equations and POD'!$E$5/I32, I32)</f>
        <v>-</v>
      </c>
      <c r="Q32" s="35">
        <f>IFERROR('Equations and POD'!$E$5/J32, J32)</f>
        <v>281.98581560283691</v>
      </c>
      <c r="R32" s="35">
        <f>IFERROR('Equations and POD'!$E$5/K32, K32)</f>
        <v>308.35170469110477</v>
      </c>
      <c r="S32" s="35">
        <f>IFERROR('Equations and POD'!$E$5/L32, L32)</f>
        <v>288.5476410730804</v>
      </c>
      <c r="T32" s="36" t="s">
        <v>70</v>
      </c>
      <c r="U32" s="36" t="s">
        <v>70</v>
      </c>
      <c r="V32" s="36" t="s">
        <v>70</v>
      </c>
      <c r="W32" s="36" t="s">
        <v>70</v>
      </c>
      <c r="X32" s="38">
        <v>280</v>
      </c>
      <c r="Y32" s="38">
        <v>310</v>
      </c>
      <c r="Z32" s="38">
        <v>290</v>
      </c>
    </row>
    <row r="33" spans="1:26">
      <c r="A33" s="25" t="s">
        <v>65</v>
      </c>
      <c r="B33" s="25" t="s">
        <v>77</v>
      </c>
      <c r="C33" s="33" t="s">
        <v>78</v>
      </c>
      <c r="D33" s="25" t="s">
        <v>73</v>
      </c>
      <c r="E33" s="25" t="s">
        <v>69</v>
      </c>
      <c r="F33" s="34" t="s">
        <v>70</v>
      </c>
      <c r="G33" s="34" t="s">
        <v>70</v>
      </c>
      <c r="H33" s="34" t="s">
        <v>70</v>
      </c>
      <c r="I33" s="34" t="s">
        <v>70</v>
      </c>
      <c r="J33" s="34" t="s">
        <v>70</v>
      </c>
      <c r="K33" s="34" t="s">
        <v>70</v>
      </c>
      <c r="L33" s="34" t="s">
        <v>70</v>
      </c>
      <c r="M33" s="35" t="str">
        <f>IFERROR('Equations and POD'!$E$5/F33, F33)</f>
        <v>-</v>
      </c>
      <c r="N33" s="35" t="str">
        <f>IFERROR('Equations and POD'!$E$5/G33, G33)</f>
        <v>-</v>
      </c>
      <c r="O33" s="35" t="str">
        <f>IFERROR('Equations and POD'!$E$5/H33, H33)</f>
        <v>-</v>
      </c>
      <c r="P33" s="35" t="str">
        <f>IFERROR('Equations and POD'!$E$5/I33, I33)</f>
        <v>-</v>
      </c>
      <c r="Q33" s="35" t="str">
        <f>IFERROR('Equations and POD'!$E$5/J33, J33)</f>
        <v>-</v>
      </c>
      <c r="R33" s="35" t="str">
        <f>IFERROR('Equations and POD'!$E$5/K33, K33)</f>
        <v>-</v>
      </c>
      <c r="S33" s="35" t="str">
        <f>IFERROR('Equations and POD'!$E$5/L33, L33)</f>
        <v>-</v>
      </c>
      <c r="T33" s="36" t="s">
        <v>70</v>
      </c>
      <c r="U33" s="36" t="s">
        <v>70</v>
      </c>
      <c r="V33" s="36" t="s">
        <v>70</v>
      </c>
      <c r="W33" s="36" t="s">
        <v>70</v>
      </c>
      <c r="X33" s="36" t="s">
        <v>70</v>
      </c>
      <c r="Y33" s="36" t="s">
        <v>70</v>
      </c>
      <c r="Z33" s="36" t="s">
        <v>70</v>
      </c>
    </row>
    <row r="34" spans="1:26">
      <c r="A34" s="25" t="s">
        <v>65</v>
      </c>
      <c r="B34" s="25" t="s">
        <v>77</v>
      </c>
      <c r="C34" s="33" t="s">
        <v>78</v>
      </c>
      <c r="D34" s="25" t="s">
        <v>73</v>
      </c>
      <c r="E34" s="25" t="s">
        <v>71</v>
      </c>
      <c r="F34" s="34" t="s">
        <v>70</v>
      </c>
      <c r="G34" s="34" t="s">
        <v>70</v>
      </c>
      <c r="H34" s="34" t="s">
        <v>70</v>
      </c>
      <c r="I34" s="34" t="s">
        <v>70</v>
      </c>
      <c r="J34" s="34" t="s">
        <v>70</v>
      </c>
      <c r="K34" s="34" t="s">
        <v>70</v>
      </c>
      <c r="L34" s="34" t="s">
        <v>70</v>
      </c>
      <c r="M34" s="35" t="str">
        <f>IFERROR('Equations and POD'!$E$5/F34, F34)</f>
        <v>-</v>
      </c>
      <c r="N34" s="35" t="str">
        <f>IFERROR('Equations and POD'!$E$5/G34, G34)</f>
        <v>-</v>
      </c>
      <c r="O34" s="35" t="str">
        <f>IFERROR('Equations and POD'!$E$5/H34, H34)</f>
        <v>-</v>
      </c>
      <c r="P34" s="35" t="str">
        <f>IFERROR('Equations and POD'!$E$5/I34, I34)</f>
        <v>-</v>
      </c>
      <c r="Q34" s="35" t="str">
        <f>IFERROR('Equations and POD'!$E$5/J34, J34)</f>
        <v>-</v>
      </c>
      <c r="R34" s="35" t="str">
        <f>IFERROR('Equations and POD'!$E$5/K34, K34)</f>
        <v>-</v>
      </c>
      <c r="S34" s="35" t="str">
        <f>IFERROR('Equations and POD'!$E$5/L34, L34)</f>
        <v>-</v>
      </c>
      <c r="T34" s="36" t="s">
        <v>70</v>
      </c>
      <c r="U34" s="36" t="s">
        <v>70</v>
      </c>
      <c r="V34" s="36" t="s">
        <v>70</v>
      </c>
      <c r="W34" s="36" t="s">
        <v>70</v>
      </c>
      <c r="X34" s="36" t="s">
        <v>70</v>
      </c>
      <c r="Y34" s="36" t="s">
        <v>70</v>
      </c>
      <c r="Z34" s="36" t="s">
        <v>70</v>
      </c>
    </row>
    <row r="35" spans="1:26">
      <c r="A35" s="25" t="s">
        <v>65</v>
      </c>
      <c r="B35" s="25" t="s">
        <v>77</v>
      </c>
      <c r="C35" s="33" t="s">
        <v>78</v>
      </c>
      <c r="D35" s="25" t="s">
        <v>73</v>
      </c>
      <c r="E35" s="25" t="s">
        <v>72</v>
      </c>
      <c r="F35" s="34" t="s">
        <v>70</v>
      </c>
      <c r="G35" s="34" t="s">
        <v>70</v>
      </c>
      <c r="H35" s="34" t="s">
        <v>70</v>
      </c>
      <c r="I35" s="34" t="s">
        <v>70</v>
      </c>
      <c r="J35" s="34" t="s">
        <v>70</v>
      </c>
      <c r="K35" s="34" t="s">
        <v>70</v>
      </c>
      <c r="L35" s="34" t="s">
        <v>70</v>
      </c>
      <c r="M35" s="35" t="str">
        <f>IFERROR('Equations and POD'!$E$5/F35, F35)</f>
        <v>-</v>
      </c>
      <c r="N35" s="35" t="str">
        <f>IFERROR('Equations and POD'!$E$5/G35, G35)</f>
        <v>-</v>
      </c>
      <c r="O35" s="35" t="str">
        <f>IFERROR('Equations and POD'!$E$5/H35, H35)</f>
        <v>-</v>
      </c>
      <c r="P35" s="35" t="str">
        <f>IFERROR('Equations and POD'!$E$5/I35, I35)</f>
        <v>-</v>
      </c>
      <c r="Q35" s="35" t="str">
        <f>IFERROR('Equations and POD'!$E$5/J35, J35)</f>
        <v>-</v>
      </c>
      <c r="R35" s="35" t="str">
        <f>IFERROR('Equations and POD'!$E$5/K35, K35)</f>
        <v>-</v>
      </c>
      <c r="S35" s="35" t="str">
        <f>IFERROR('Equations and POD'!$E$5/L35, L35)</f>
        <v>-</v>
      </c>
      <c r="T35" s="36" t="s">
        <v>70</v>
      </c>
      <c r="U35" s="36" t="s">
        <v>70</v>
      </c>
      <c r="V35" s="36" t="s">
        <v>70</v>
      </c>
      <c r="W35" s="36" t="s">
        <v>70</v>
      </c>
      <c r="X35" s="36" t="s">
        <v>70</v>
      </c>
      <c r="Y35" s="36" t="s">
        <v>70</v>
      </c>
      <c r="Z35" s="36" t="s">
        <v>70</v>
      </c>
    </row>
    <row r="36" spans="1:26">
      <c r="A36" s="25" t="s">
        <v>65</v>
      </c>
      <c r="B36" s="25" t="s">
        <v>77</v>
      </c>
      <c r="C36" s="33" t="s">
        <v>78</v>
      </c>
      <c r="D36" s="25" t="s">
        <v>74</v>
      </c>
      <c r="E36" s="25" t="s">
        <v>69</v>
      </c>
      <c r="F36" s="34" t="s">
        <v>70</v>
      </c>
      <c r="G36" s="34" t="s">
        <v>70</v>
      </c>
      <c r="H36" s="34" t="s">
        <v>70</v>
      </c>
      <c r="I36" s="34" t="s">
        <v>70</v>
      </c>
      <c r="J36" s="34" t="s">
        <v>70</v>
      </c>
      <c r="K36" s="34" t="s">
        <v>70</v>
      </c>
      <c r="L36" s="34" t="s">
        <v>70</v>
      </c>
      <c r="M36" s="35" t="str">
        <f>IFERROR('Equations and POD'!$E$5/F36, F36)</f>
        <v>-</v>
      </c>
      <c r="N36" s="35" t="str">
        <f>IFERROR('Equations and POD'!$E$5/G36, G36)</f>
        <v>-</v>
      </c>
      <c r="O36" s="35" t="str">
        <f>IFERROR('Equations and POD'!$E$5/H36, H36)</f>
        <v>-</v>
      </c>
      <c r="P36" s="35" t="str">
        <f>IFERROR('Equations and POD'!$E$5/I36, I36)</f>
        <v>-</v>
      </c>
      <c r="Q36" s="35" t="str">
        <f>IFERROR('Equations and POD'!$E$5/J36, J36)</f>
        <v>-</v>
      </c>
      <c r="R36" s="35" t="str">
        <f>IFERROR('Equations and POD'!$E$5/K36, K36)</f>
        <v>-</v>
      </c>
      <c r="S36" s="35" t="str">
        <f>IFERROR('Equations and POD'!$E$5/L36, L36)</f>
        <v>-</v>
      </c>
      <c r="T36" s="36" t="s">
        <v>70</v>
      </c>
      <c r="U36" s="36" t="s">
        <v>70</v>
      </c>
      <c r="V36" s="36" t="s">
        <v>70</v>
      </c>
      <c r="W36" s="36" t="s">
        <v>70</v>
      </c>
      <c r="X36" s="36" t="s">
        <v>70</v>
      </c>
      <c r="Y36" s="36" t="s">
        <v>70</v>
      </c>
      <c r="Z36" s="36" t="s">
        <v>70</v>
      </c>
    </row>
    <row r="37" spans="1:26">
      <c r="A37" s="25" t="s">
        <v>65</v>
      </c>
      <c r="B37" s="25" t="s">
        <v>77</v>
      </c>
      <c r="C37" s="33" t="s">
        <v>78</v>
      </c>
      <c r="D37" s="25" t="s">
        <v>74</v>
      </c>
      <c r="E37" s="25" t="s">
        <v>71</v>
      </c>
      <c r="F37" s="34" t="s">
        <v>70</v>
      </c>
      <c r="G37" s="34" t="s">
        <v>70</v>
      </c>
      <c r="H37" s="34" t="s">
        <v>70</v>
      </c>
      <c r="I37" s="34" t="s">
        <v>70</v>
      </c>
      <c r="J37" s="34" t="s">
        <v>70</v>
      </c>
      <c r="K37" s="34" t="s">
        <v>70</v>
      </c>
      <c r="L37" s="34" t="s">
        <v>70</v>
      </c>
      <c r="M37" s="35" t="str">
        <f>IFERROR('Equations and POD'!$E$5/F37, F37)</f>
        <v>-</v>
      </c>
      <c r="N37" s="35" t="str">
        <f>IFERROR('Equations and POD'!$E$5/G37, G37)</f>
        <v>-</v>
      </c>
      <c r="O37" s="35" t="str">
        <f>IFERROR('Equations and POD'!$E$5/H37, H37)</f>
        <v>-</v>
      </c>
      <c r="P37" s="35" t="str">
        <f>IFERROR('Equations and POD'!$E$5/I37, I37)</f>
        <v>-</v>
      </c>
      <c r="Q37" s="35" t="str">
        <f>IFERROR('Equations and POD'!$E$5/J37, J37)</f>
        <v>-</v>
      </c>
      <c r="R37" s="35" t="str">
        <f>IFERROR('Equations and POD'!$E$5/K37, K37)</f>
        <v>-</v>
      </c>
      <c r="S37" s="35" t="str">
        <f>IFERROR('Equations and POD'!$E$5/L37, L37)</f>
        <v>-</v>
      </c>
      <c r="T37" s="36" t="s">
        <v>70</v>
      </c>
      <c r="U37" s="36" t="s">
        <v>70</v>
      </c>
      <c r="V37" s="36" t="s">
        <v>70</v>
      </c>
      <c r="W37" s="36" t="s">
        <v>70</v>
      </c>
      <c r="X37" s="36" t="s">
        <v>70</v>
      </c>
      <c r="Y37" s="36" t="s">
        <v>70</v>
      </c>
      <c r="Z37" s="36" t="s">
        <v>70</v>
      </c>
    </row>
    <row r="38" spans="1:26">
      <c r="A38" s="25" t="s">
        <v>65</v>
      </c>
      <c r="B38" s="25" t="s">
        <v>77</v>
      </c>
      <c r="C38" s="33" t="s">
        <v>78</v>
      </c>
      <c r="D38" s="25" t="s">
        <v>74</v>
      </c>
      <c r="E38" s="25" t="s">
        <v>72</v>
      </c>
      <c r="F38" s="34" t="s">
        <v>70</v>
      </c>
      <c r="G38" s="34" t="s">
        <v>70</v>
      </c>
      <c r="H38" s="34" t="s">
        <v>70</v>
      </c>
      <c r="I38" s="34" t="s">
        <v>70</v>
      </c>
      <c r="J38" s="34" t="s">
        <v>70</v>
      </c>
      <c r="K38" s="34" t="s">
        <v>70</v>
      </c>
      <c r="L38" s="34" t="s">
        <v>70</v>
      </c>
      <c r="M38" s="35" t="str">
        <f>IFERROR('Equations and POD'!$E$5/F38, F38)</f>
        <v>-</v>
      </c>
      <c r="N38" s="35" t="str">
        <f>IFERROR('Equations and POD'!$E$5/G38, G38)</f>
        <v>-</v>
      </c>
      <c r="O38" s="35" t="str">
        <f>IFERROR('Equations and POD'!$E$5/H38, H38)</f>
        <v>-</v>
      </c>
      <c r="P38" s="35" t="str">
        <f>IFERROR('Equations and POD'!$E$5/I38, I38)</f>
        <v>-</v>
      </c>
      <c r="Q38" s="35" t="str">
        <f>IFERROR('Equations and POD'!$E$5/J38, J38)</f>
        <v>-</v>
      </c>
      <c r="R38" s="35" t="str">
        <f>IFERROR('Equations and POD'!$E$5/K38, K38)</f>
        <v>-</v>
      </c>
      <c r="S38" s="35" t="str">
        <f>IFERROR('Equations and POD'!$E$5/L38, L38)</f>
        <v>-</v>
      </c>
      <c r="T38" s="36" t="s">
        <v>70</v>
      </c>
      <c r="U38" s="36" t="s">
        <v>70</v>
      </c>
      <c r="V38" s="36" t="s">
        <v>70</v>
      </c>
      <c r="W38" s="36" t="s">
        <v>70</v>
      </c>
      <c r="X38" s="36" t="s">
        <v>70</v>
      </c>
      <c r="Y38" s="36" t="s">
        <v>70</v>
      </c>
      <c r="Z38" s="36" t="s">
        <v>70</v>
      </c>
    </row>
    <row r="39" spans="1:26">
      <c r="A39" s="25" t="s">
        <v>65</v>
      </c>
      <c r="B39" s="25" t="s">
        <v>77</v>
      </c>
      <c r="C39" s="33" t="s">
        <v>79</v>
      </c>
      <c r="D39" s="25" t="s">
        <v>68</v>
      </c>
      <c r="E39" s="25" t="s">
        <v>69</v>
      </c>
      <c r="F39" s="34" t="s">
        <v>70</v>
      </c>
      <c r="G39" s="34" t="s">
        <v>70</v>
      </c>
      <c r="H39" s="34" t="s">
        <v>70</v>
      </c>
      <c r="I39" s="34" t="s">
        <v>70</v>
      </c>
      <c r="J39" s="25">
        <v>297.88732394366201</v>
      </c>
      <c r="K39" s="25">
        <v>272.41620111731851</v>
      </c>
      <c r="L39" s="25">
        <v>291.11310592459608</v>
      </c>
      <c r="M39" s="35" t="str">
        <f>IFERROR('Equations and POD'!$E$5/F39, F39)</f>
        <v>-</v>
      </c>
      <c r="N39" s="35" t="str">
        <f>IFERROR('Equations and POD'!$E$5/G39, G39)</f>
        <v>-</v>
      </c>
      <c r="O39" s="35" t="str">
        <f>IFERROR('Equations and POD'!$E$5/H39, H39)</f>
        <v>-</v>
      </c>
      <c r="P39" s="35" t="str">
        <f>IFERROR('Equations and POD'!$E$5/I39, I39)</f>
        <v>-</v>
      </c>
      <c r="Q39" s="35">
        <f>IFERROR('Equations and POD'!$E$5/J39, J39)</f>
        <v>7.0496453900709213</v>
      </c>
      <c r="R39" s="35">
        <f>IFERROR('Equations and POD'!$E$5/K39, K39)</f>
        <v>7.7087926172776191</v>
      </c>
      <c r="S39" s="35">
        <f>IFERROR('Equations and POD'!$E$5/L39, L39)</f>
        <v>7.2136910268270116</v>
      </c>
      <c r="T39" s="36" t="s">
        <v>70</v>
      </c>
      <c r="U39" s="36" t="s">
        <v>70</v>
      </c>
      <c r="V39" s="36" t="s">
        <v>70</v>
      </c>
      <c r="W39" s="36" t="s">
        <v>70</v>
      </c>
      <c r="X39" s="37">
        <v>7</v>
      </c>
      <c r="Y39" s="37">
        <v>7.7</v>
      </c>
      <c r="Z39" s="37">
        <v>7.2</v>
      </c>
    </row>
    <row r="40" spans="1:26">
      <c r="A40" s="25" t="s">
        <v>65</v>
      </c>
      <c r="B40" s="25" t="s">
        <v>77</v>
      </c>
      <c r="C40" s="33" t="s">
        <v>79</v>
      </c>
      <c r="D40" s="25" t="s">
        <v>68</v>
      </c>
      <c r="E40" s="25" t="s">
        <v>71</v>
      </c>
      <c r="F40" s="34" t="s">
        <v>70</v>
      </c>
      <c r="G40" s="34" t="s">
        <v>70</v>
      </c>
      <c r="H40" s="34" t="s">
        <v>70</v>
      </c>
      <c r="I40" s="34" t="s">
        <v>70</v>
      </c>
      <c r="J40" s="25">
        <v>74.471830985915503</v>
      </c>
      <c r="K40" s="25">
        <v>68.104050279329613</v>
      </c>
      <c r="L40" s="25">
        <v>72.778276481149035</v>
      </c>
      <c r="M40" s="35" t="str">
        <f>IFERROR('Equations and POD'!$E$5/F40, F40)</f>
        <v>-</v>
      </c>
      <c r="N40" s="35" t="str">
        <f>IFERROR('Equations and POD'!$E$5/G40, G40)</f>
        <v>-</v>
      </c>
      <c r="O40" s="35" t="str">
        <f>IFERROR('Equations and POD'!$E$5/H40, H40)</f>
        <v>-</v>
      </c>
      <c r="P40" s="35" t="str">
        <f>IFERROR('Equations and POD'!$E$5/I40, I40)</f>
        <v>-</v>
      </c>
      <c r="Q40" s="35">
        <f>IFERROR('Equations and POD'!$E$5/J40, J40)</f>
        <v>28.198581560283685</v>
      </c>
      <c r="R40" s="35">
        <f>IFERROR('Equations and POD'!$E$5/K40, K40)</f>
        <v>30.835170469110484</v>
      </c>
      <c r="S40" s="35">
        <f>IFERROR('Equations and POD'!$E$5/L40, L40)</f>
        <v>28.854764107308039</v>
      </c>
      <c r="T40" s="36" t="s">
        <v>70</v>
      </c>
      <c r="U40" s="36" t="s">
        <v>70</v>
      </c>
      <c r="V40" s="36" t="s">
        <v>70</v>
      </c>
      <c r="W40" s="36" t="s">
        <v>70</v>
      </c>
      <c r="X40" s="37">
        <v>28</v>
      </c>
      <c r="Y40" s="38">
        <v>31</v>
      </c>
      <c r="Z40" s="37">
        <v>29</v>
      </c>
    </row>
    <row r="41" spans="1:26">
      <c r="A41" s="25" t="s">
        <v>65</v>
      </c>
      <c r="B41" s="25" t="s">
        <v>77</v>
      </c>
      <c r="C41" s="33" t="s">
        <v>79</v>
      </c>
      <c r="D41" s="25" t="s">
        <v>68</v>
      </c>
      <c r="E41" s="25" t="s">
        <v>72</v>
      </c>
      <c r="F41" s="34" t="s">
        <v>70</v>
      </c>
      <c r="G41" s="34" t="s">
        <v>70</v>
      </c>
      <c r="H41" s="34" t="s">
        <v>70</v>
      </c>
      <c r="I41" s="34" t="s">
        <v>70</v>
      </c>
      <c r="J41" s="25">
        <v>14.8943661971831</v>
      </c>
      <c r="K41" s="25">
        <v>13.620810055865929</v>
      </c>
      <c r="L41" s="25">
        <v>14.55565529622981</v>
      </c>
      <c r="M41" s="35" t="str">
        <f>IFERROR('Equations and POD'!$E$5/F41, F41)</f>
        <v>-</v>
      </c>
      <c r="N41" s="35" t="str">
        <f>IFERROR('Equations and POD'!$E$5/G41, G41)</f>
        <v>-</v>
      </c>
      <c r="O41" s="35" t="str">
        <f>IFERROR('Equations and POD'!$E$5/H41, H41)</f>
        <v>-</v>
      </c>
      <c r="P41" s="35" t="str">
        <f>IFERROR('Equations and POD'!$E$5/I41, I41)</f>
        <v>-</v>
      </c>
      <c r="Q41" s="35">
        <f>IFERROR('Equations and POD'!$E$5/J41, J41)</f>
        <v>140.99290780141843</v>
      </c>
      <c r="R41" s="35">
        <f>IFERROR('Equations and POD'!$E$5/K41, K41)</f>
        <v>154.17585234555233</v>
      </c>
      <c r="S41" s="35">
        <f>IFERROR('Equations and POD'!$E$5/L41, L41)</f>
        <v>144.27382053654017</v>
      </c>
      <c r="T41" s="36" t="s">
        <v>70</v>
      </c>
      <c r="U41" s="36" t="s">
        <v>70</v>
      </c>
      <c r="V41" s="36" t="s">
        <v>70</v>
      </c>
      <c r="W41" s="36" t="s">
        <v>70</v>
      </c>
      <c r="X41" s="38">
        <v>140</v>
      </c>
      <c r="Y41" s="38">
        <v>150</v>
      </c>
      <c r="Z41" s="38">
        <v>140</v>
      </c>
    </row>
    <row r="42" spans="1:26">
      <c r="A42" s="25" t="s">
        <v>65</v>
      </c>
      <c r="B42" s="25" t="s">
        <v>77</v>
      </c>
      <c r="C42" s="33" t="s">
        <v>79</v>
      </c>
      <c r="D42" s="25" t="s">
        <v>73</v>
      </c>
      <c r="E42" s="25" t="s">
        <v>69</v>
      </c>
      <c r="F42" s="34" t="s">
        <v>70</v>
      </c>
      <c r="G42" s="34" t="s">
        <v>70</v>
      </c>
      <c r="H42" s="34" t="s">
        <v>70</v>
      </c>
      <c r="I42" s="34" t="s">
        <v>70</v>
      </c>
      <c r="J42" s="34" t="s">
        <v>70</v>
      </c>
      <c r="K42" s="34" t="s">
        <v>70</v>
      </c>
      <c r="L42" s="34" t="s">
        <v>70</v>
      </c>
      <c r="M42" s="35" t="str">
        <f>IFERROR('Equations and POD'!$E$5/F42, F42)</f>
        <v>-</v>
      </c>
      <c r="N42" s="35" t="str">
        <f>IFERROR('Equations and POD'!$E$5/G42, G42)</f>
        <v>-</v>
      </c>
      <c r="O42" s="35" t="str">
        <f>IFERROR('Equations and POD'!$E$5/H42, H42)</f>
        <v>-</v>
      </c>
      <c r="P42" s="35" t="str">
        <f>IFERROR('Equations and POD'!$E$5/I42, I42)</f>
        <v>-</v>
      </c>
      <c r="Q42" s="35" t="str">
        <f>IFERROR('Equations and POD'!$E$5/J42, J42)</f>
        <v>-</v>
      </c>
      <c r="R42" s="35" t="str">
        <f>IFERROR('Equations and POD'!$E$5/K42, K42)</f>
        <v>-</v>
      </c>
      <c r="S42" s="35" t="str">
        <f>IFERROR('Equations and POD'!$E$5/L42, L42)</f>
        <v>-</v>
      </c>
      <c r="T42" s="36" t="s">
        <v>70</v>
      </c>
      <c r="U42" s="36" t="s">
        <v>70</v>
      </c>
      <c r="V42" s="36" t="s">
        <v>70</v>
      </c>
      <c r="W42" s="36" t="s">
        <v>70</v>
      </c>
      <c r="X42" s="36" t="s">
        <v>70</v>
      </c>
      <c r="Y42" s="36" t="s">
        <v>70</v>
      </c>
      <c r="Z42" s="36" t="s">
        <v>70</v>
      </c>
    </row>
    <row r="43" spans="1:26">
      <c r="A43" s="25" t="s">
        <v>65</v>
      </c>
      <c r="B43" s="25" t="s">
        <v>77</v>
      </c>
      <c r="C43" s="33" t="s">
        <v>79</v>
      </c>
      <c r="D43" s="25" t="s">
        <v>73</v>
      </c>
      <c r="E43" s="25" t="s">
        <v>71</v>
      </c>
      <c r="F43" s="34" t="s">
        <v>70</v>
      </c>
      <c r="G43" s="34" t="s">
        <v>70</v>
      </c>
      <c r="H43" s="34" t="s">
        <v>70</v>
      </c>
      <c r="I43" s="34" t="s">
        <v>70</v>
      </c>
      <c r="J43" s="34" t="s">
        <v>70</v>
      </c>
      <c r="K43" s="34" t="s">
        <v>70</v>
      </c>
      <c r="L43" s="34" t="s">
        <v>70</v>
      </c>
      <c r="M43" s="35" t="str">
        <f>IFERROR('Equations and POD'!$E$5/F43, F43)</f>
        <v>-</v>
      </c>
      <c r="N43" s="35" t="str">
        <f>IFERROR('Equations and POD'!$E$5/G43, G43)</f>
        <v>-</v>
      </c>
      <c r="O43" s="35" t="str">
        <f>IFERROR('Equations and POD'!$E$5/H43, H43)</f>
        <v>-</v>
      </c>
      <c r="P43" s="35" t="str">
        <f>IFERROR('Equations and POD'!$E$5/I43, I43)</f>
        <v>-</v>
      </c>
      <c r="Q43" s="35" t="str">
        <f>IFERROR('Equations and POD'!$E$5/J43, J43)</f>
        <v>-</v>
      </c>
      <c r="R43" s="35" t="str">
        <f>IFERROR('Equations and POD'!$E$5/K43, K43)</f>
        <v>-</v>
      </c>
      <c r="S43" s="35" t="str">
        <f>IFERROR('Equations and POD'!$E$5/L43, L43)</f>
        <v>-</v>
      </c>
      <c r="T43" s="36" t="s">
        <v>70</v>
      </c>
      <c r="U43" s="36" t="s">
        <v>70</v>
      </c>
      <c r="V43" s="36" t="s">
        <v>70</v>
      </c>
      <c r="W43" s="36" t="s">
        <v>70</v>
      </c>
      <c r="X43" s="36" t="s">
        <v>70</v>
      </c>
      <c r="Y43" s="36" t="s">
        <v>70</v>
      </c>
      <c r="Z43" s="36" t="s">
        <v>70</v>
      </c>
    </row>
    <row r="44" spans="1:26">
      <c r="A44" s="25" t="s">
        <v>65</v>
      </c>
      <c r="B44" s="25" t="s">
        <v>77</v>
      </c>
      <c r="C44" s="33" t="s">
        <v>79</v>
      </c>
      <c r="D44" s="25" t="s">
        <v>73</v>
      </c>
      <c r="E44" s="25" t="s">
        <v>72</v>
      </c>
      <c r="F44" s="34" t="s">
        <v>70</v>
      </c>
      <c r="G44" s="34" t="s">
        <v>70</v>
      </c>
      <c r="H44" s="34" t="s">
        <v>70</v>
      </c>
      <c r="I44" s="34" t="s">
        <v>70</v>
      </c>
      <c r="J44" s="34" t="s">
        <v>70</v>
      </c>
      <c r="K44" s="34" t="s">
        <v>70</v>
      </c>
      <c r="L44" s="34" t="s">
        <v>70</v>
      </c>
      <c r="M44" s="35" t="str">
        <f>IFERROR('Equations and POD'!$E$5/F44, F44)</f>
        <v>-</v>
      </c>
      <c r="N44" s="35" t="str">
        <f>IFERROR('Equations and POD'!$E$5/G44, G44)</f>
        <v>-</v>
      </c>
      <c r="O44" s="35" t="str">
        <f>IFERROR('Equations and POD'!$E$5/H44, H44)</f>
        <v>-</v>
      </c>
      <c r="P44" s="35" t="str">
        <f>IFERROR('Equations and POD'!$E$5/I44, I44)</f>
        <v>-</v>
      </c>
      <c r="Q44" s="35" t="str">
        <f>IFERROR('Equations and POD'!$E$5/J44, J44)</f>
        <v>-</v>
      </c>
      <c r="R44" s="35" t="str">
        <f>IFERROR('Equations and POD'!$E$5/K44, K44)</f>
        <v>-</v>
      </c>
      <c r="S44" s="35" t="str">
        <f>IFERROR('Equations and POD'!$E$5/L44, L44)</f>
        <v>-</v>
      </c>
      <c r="T44" s="36" t="s">
        <v>70</v>
      </c>
      <c r="U44" s="36" t="s">
        <v>70</v>
      </c>
      <c r="V44" s="36" t="s">
        <v>70</v>
      </c>
      <c r="W44" s="36" t="s">
        <v>70</v>
      </c>
      <c r="X44" s="36" t="s">
        <v>70</v>
      </c>
      <c r="Y44" s="36" t="s">
        <v>70</v>
      </c>
      <c r="Z44" s="36" t="s">
        <v>70</v>
      </c>
    </row>
    <row r="45" spans="1:26">
      <c r="A45" s="25" t="s">
        <v>65</v>
      </c>
      <c r="B45" s="25" t="s">
        <v>77</v>
      </c>
      <c r="C45" s="33" t="s">
        <v>79</v>
      </c>
      <c r="D45" s="25" t="s">
        <v>74</v>
      </c>
      <c r="E45" s="25" t="s">
        <v>69</v>
      </c>
      <c r="F45" s="44">
        <v>13.189534802483511</v>
      </c>
      <c r="G45" s="44">
        <v>12.424924089296059</v>
      </c>
      <c r="H45" s="44">
        <v>10.10026087258905</v>
      </c>
      <c r="I45" s="44">
        <v>7.0329758996015403</v>
      </c>
      <c r="J45" s="25">
        <v>5.6315355205087307</v>
      </c>
      <c r="K45" s="25">
        <v>4.7313675348364947</v>
      </c>
      <c r="L45" s="25">
        <v>3.861313592594164</v>
      </c>
      <c r="M45" s="41">
        <f>IFERROR('Equations and POD'!$E$5/F45, F45)</f>
        <v>159.21713930385039</v>
      </c>
      <c r="N45" s="41">
        <f>IFERROR('Equations and POD'!$E$5/G45, G45)</f>
        <v>169.01511710716429</v>
      </c>
      <c r="O45" s="41">
        <f>IFERROR('Equations and POD'!$E$5/H45, H45)</f>
        <v>207.91542183817836</v>
      </c>
      <c r="P45" s="41">
        <f>IFERROR('Equations and POD'!$E$5/I45, I45)</f>
        <v>298.59337355599035</v>
      </c>
      <c r="Q45" s="35">
        <f>IFERROR('Equations and POD'!$E$5/J45, J45)</f>
        <v>372.90007181030694</v>
      </c>
      <c r="R45" s="35">
        <f>IFERROR('Equations and POD'!$E$5/K45, K45)</f>
        <v>443.84630543663127</v>
      </c>
      <c r="S45" s="35">
        <f>IFERROR('Equations and POD'!$E$5/L45, L45)</f>
        <v>543.85637157979374</v>
      </c>
      <c r="T45" s="42">
        <v>160</v>
      </c>
      <c r="U45" s="42">
        <v>170</v>
      </c>
      <c r="V45" s="42">
        <v>210</v>
      </c>
      <c r="W45" s="42">
        <v>300</v>
      </c>
      <c r="X45" s="38">
        <v>370</v>
      </c>
      <c r="Y45" s="38">
        <v>440</v>
      </c>
      <c r="Z45" s="38">
        <v>540</v>
      </c>
    </row>
    <row r="46" spans="1:26">
      <c r="A46" s="25" t="s">
        <v>65</v>
      </c>
      <c r="B46" s="25" t="s">
        <v>77</v>
      </c>
      <c r="C46" s="33" t="s">
        <v>79</v>
      </c>
      <c r="D46" s="25" t="s">
        <v>74</v>
      </c>
      <c r="E46" s="25" t="s">
        <v>71</v>
      </c>
      <c r="F46" s="44">
        <v>2.2991240157962709</v>
      </c>
      <c r="G46" s="44">
        <v>2.1658414641559069</v>
      </c>
      <c r="H46" s="44">
        <v>1.7606195127977049</v>
      </c>
      <c r="I46" s="44">
        <v>1.2259479985788151</v>
      </c>
      <c r="J46" s="25">
        <v>0.90426499247922865</v>
      </c>
      <c r="K46" s="25">
        <v>0.76939083964562349</v>
      </c>
      <c r="L46" s="25">
        <v>0.62109905406889776</v>
      </c>
      <c r="M46" s="41">
        <f>IFERROR('Equations and POD'!$E$5/F46, F46)</f>
        <v>913.39135495598441</v>
      </c>
      <c r="N46" s="41">
        <f>IFERROR('Equations and POD'!$E$5/G46, G46)</f>
        <v>969.60005372250669</v>
      </c>
      <c r="O46" s="41">
        <f>IFERROR('Equations and POD'!$E$5/H46, H46)</f>
        <v>1192.7619708491154</v>
      </c>
      <c r="P46" s="41">
        <f>IFERROR('Equations and POD'!$E$5/I46, I46)</f>
        <v>1712.9600949097621</v>
      </c>
      <c r="Q46" s="35">
        <f>IFERROR('Equations and POD'!$E$5/J46, J46)</f>
        <v>2322.3280979200772</v>
      </c>
      <c r="R46" s="35">
        <f>IFERROR('Equations and POD'!$E$5/K46, K46)</f>
        <v>2729.4320282877902</v>
      </c>
      <c r="S46" s="35">
        <f>IFERROR('Equations and POD'!$E$5/L46, L46)</f>
        <v>3381.1032012408273</v>
      </c>
      <c r="T46" s="42">
        <v>910</v>
      </c>
      <c r="U46" s="42">
        <v>970</v>
      </c>
      <c r="V46" s="42">
        <v>1200</v>
      </c>
      <c r="W46" s="42">
        <v>1700</v>
      </c>
      <c r="X46" s="38">
        <v>2300</v>
      </c>
      <c r="Y46" s="38">
        <v>2700</v>
      </c>
      <c r="Z46" s="38">
        <v>3400</v>
      </c>
    </row>
    <row r="47" spans="1:26">
      <c r="A47" s="25" t="s">
        <v>65</v>
      </c>
      <c r="B47" s="25" t="s">
        <v>77</v>
      </c>
      <c r="C47" s="33" t="s">
        <v>79</v>
      </c>
      <c r="D47" s="25" t="s">
        <v>74</v>
      </c>
      <c r="E47" s="25" t="s">
        <v>72</v>
      </c>
      <c r="F47" s="44">
        <v>0.10528617190590681</v>
      </c>
      <c r="G47" s="44">
        <v>9.9182625708462924E-2</v>
      </c>
      <c r="H47" s="44">
        <v>8.0625876382363432E-2</v>
      </c>
      <c r="I47" s="44">
        <v>5.6141108891582803E-2</v>
      </c>
      <c r="J47" s="25">
        <v>4.2149421122628698E-2</v>
      </c>
      <c r="K47" s="25">
        <v>3.6027289986619519E-2</v>
      </c>
      <c r="L47" s="25">
        <v>2.8968960564808369E-2</v>
      </c>
      <c r="M47" s="41">
        <f>IFERROR('Equations and POD'!$E$5/F47, F47)</f>
        <v>19945.639222943246</v>
      </c>
      <c r="N47" s="41">
        <f>IFERROR('Equations and POD'!$E$5/G47, G47)</f>
        <v>21173.063175124371</v>
      </c>
      <c r="O47" s="41">
        <f>IFERROR('Equations and POD'!$E$5/H47, H47)</f>
        <v>26046.22850908156</v>
      </c>
      <c r="P47" s="41">
        <f>IFERROR('Equations and POD'!$E$5/I47, I47)</f>
        <v>37405.744942719713</v>
      </c>
      <c r="Q47" s="35">
        <f>IFERROR('Equations and POD'!$E$5/J47, J47)</f>
        <v>49822.7483098831</v>
      </c>
      <c r="R47" s="35">
        <f>IFERROR('Equations and POD'!$E$5/K47, K47)</f>
        <v>58289.146943329259</v>
      </c>
      <c r="S47" s="35">
        <f>IFERROR('Equations and POD'!$E$5/L47, L47)</f>
        <v>72491.382467864241</v>
      </c>
      <c r="T47" s="42">
        <v>20000</v>
      </c>
      <c r="U47" s="42">
        <v>21000</v>
      </c>
      <c r="V47" s="42">
        <v>26000</v>
      </c>
      <c r="W47" s="42">
        <v>37000</v>
      </c>
      <c r="X47" s="38">
        <v>50000</v>
      </c>
      <c r="Y47" s="38">
        <v>58000</v>
      </c>
      <c r="Z47" s="38">
        <v>72000</v>
      </c>
    </row>
    <row r="48" spans="1:26">
      <c r="A48" s="25" t="s">
        <v>65</v>
      </c>
      <c r="B48" s="25" t="s">
        <v>77</v>
      </c>
      <c r="C48" s="33" t="s">
        <v>80</v>
      </c>
      <c r="D48" s="25" t="s">
        <v>68</v>
      </c>
      <c r="E48" s="25" t="s">
        <v>69</v>
      </c>
      <c r="F48" s="34" t="s">
        <v>70</v>
      </c>
      <c r="G48" s="34" t="s">
        <v>70</v>
      </c>
      <c r="H48" s="34" t="s">
        <v>70</v>
      </c>
      <c r="I48" s="34" t="s">
        <v>70</v>
      </c>
      <c r="J48" s="25">
        <v>297.88732394366201</v>
      </c>
      <c r="K48" s="25">
        <v>272.41620111731851</v>
      </c>
      <c r="L48" s="25">
        <v>291.11310592459608</v>
      </c>
      <c r="M48" s="35" t="str">
        <f>IFERROR('Equations and POD'!$E$5/F48, F48)</f>
        <v>-</v>
      </c>
      <c r="N48" s="35" t="str">
        <f>IFERROR('Equations and POD'!$E$5/G48, G48)</f>
        <v>-</v>
      </c>
      <c r="O48" s="35" t="str">
        <f>IFERROR('Equations and POD'!$E$5/H48, H48)</f>
        <v>-</v>
      </c>
      <c r="P48" s="35" t="str">
        <f>IFERROR('Equations and POD'!$E$5/I48, I48)</f>
        <v>-</v>
      </c>
      <c r="Q48" s="35">
        <f>IFERROR('Equations and POD'!$E$5/J48, J48)</f>
        <v>7.0496453900709213</v>
      </c>
      <c r="R48" s="35">
        <f>IFERROR('Equations and POD'!$E$5/K48, K48)</f>
        <v>7.7087926172776191</v>
      </c>
      <c r="S48" s="35">
        <f>IFERROR('Equations and POD'!$E$5/L48, L48)</f>
        <v>7.2136910268270116</v>
      </c>
      <c r="T48" s="36" t="s">
        <v>70</v>
      </c>
      <c r="U48" s="36" t="s">
        <v>70</v>
      </c>
      <c r="V48" s="36" t="s">
        <v>70</v>
      </c>
      <c r="W48" s="36" t="s">
        <v>70</v>
      </c>
      <c r="X48" s="37">
        <v>7</v>
      </c>
      <c r="Y48" s="37">
        <v>7.7</v>
      </c>
      <c r="Z48" s="37">
        <v>7.2</v>
      </c>
    </row>
    <row r="49" spans="1:26">
      <c r="A49" s="25" t="s">
        <v>65</v>
      </c>
      <c r="B49" s="25" t="s">
        <v>77</v>
      </c>
      <c r="C49" s="33" t="s">
        <v>80</v>
      </c>
      <c r="D49" s="25" t="s">
        <v>68</v>
      </c>
      <c r="E49" s="25" t="s">
        <v>71</v>
      </c>
      <c r="F49" s="34" t="s">
        <v>70</v>
      </c>
      <c r="G49" s="34" t="s">
        <v>70</v>
      </c>
      <c r="H49" s="34" t="s">
        <v>70</v>
      </c>
      <c r="I49" s="34" t="s">
        <v>70</v>
      </c>
      <c r="J49" s="25">
        <v>74.471830985915503</v>
      </c>
      <c r="K49" s="25">
        <v>68.104050279329613</v>
      </c>
      <c r="L49" s="25">
        <v>72.778276481149035</v>
      </c>
      <c r="M49" s="35" t="str">
        <f>IFERROR('Equations and POD'!$E$5/F49, F49)</f>
        <v>-</v>
      </c>
      <c r="N49" s="35" t="str">
        <f>IFERROR('Equations and POD'!$E$5/G49, G49)</f>
        <v>-</v>
      </c>
      <c r="O49" s="35" t="str">
        <f>IFERROR('Equations and POD'!$E$5/H49, H49)</f>
        <v>-</v>
      </c>
      <c r="P49" s="35" t="str">
        <f>IFERROR('Equations and POD'!$E$5/I49, I49)</f>
        <v>-</v>
      </c>
      <c r="Q49" s="35">
        <f>IFERROR('Equations and POD'!$E$5/J49, J49)</f>
        <v>28.198581560283685</v>
      </c>
      <c r="R49" s="35">
        <f>IFERROR('Equations and POD'!$E$5/K49, K49)</f>
        <v>30.835170469110484</v>
      </c>
      <c r="S49" s="35">
        <f>IFERROR('Equations and POD'!$E$5/L49, L49)</f>
        <v>28.854764107308039</v>
      </c>
      <c r="T49" s="36" t="s">
        <v>70</v>
      </c>
      <c r="U49" s="36" t="s">
        <v>70</v>
      </c>
      <c r="V49" s="36" t="s">
        <v>70</v>
      </c>
      <c r="W49" s="36" t="s">
        <v>70</v>
      </c>
      <c r="X49" s="37">
        <v>28</v>
      </c>
      <c r="Y49" s="38">
        <v>31</v>
      </c>
      <c r="Z49" s="37">
        <v>29</v>
      </c>
    </row>
    <row r="50" spans="1:26">
      <c r="A50" s="25" t="s">
        <v>65</v>
      </c>
      <c r="B50" s="25" t="s">
        <v>77</v>
      </c>
      <c r="C50" s="33" t="s">
        <v>80</v>
      </c>
      <c r="D50" s="25" t="s">
        <v>68</v>
      </c>
      <c r="E50" s="25" t="s">
        <v>72</v>
      </c>
      <c r="F50" s="34" t="s">
        <v>70</v>
      </c>
      <c r="G50" s="34" t="s">
        <v>70</v>
      </c>
      <c r="H50" s="34" t="s">
        <v>70</v>
      </c>
      <c r="I50" s="34" t="s">
        <v>70</v>
      </c>
      <c r="J50" s="25">
        <v>14.8943661971831</v>
      </c>
      <c r="K50" s="25">
        <v>13.620810055865929</v>
      </c>
      <c r="L50" s="25">
        <v>14.55565529622981</v>
      </c>
      <c r="M50" s="35" t="str">
        <f>IFERROR('Equations and POD'!$E$5/F50, F50)</f>
        <v>-</v>
      </c>
      <c r="N50" s="35" t="str">
        <f>IFERROR('Equations and POD'!$E$5/G50, G50)</f>
        <v>-</v>
      </c>
      <c r="O50" s="35" t="str">
        <f>IFERROR('Equations and POD'!$E$5/H50, H50)</f>
        <v>-</v>
      </c>
      <c r="P50" s="35" t="str">
        <f>IFERROR('Equations and POD'!$E$5/I50, I50)</f>
        <v>-</v>
      </c>
      <c r="Q50" s="35">
        <f>IFERROR('Equations and POD'!$E$5/J50, J50)</f>
        <v>140.99290780141843</v>
      </c>
      <c r="R50" s="35">
        <f>IFERROR('Equations and POD'!$E$5/K50, K50)</f>
        <v>154.17585234555233</v>
      </c>
      <c r="S50" s="35">
        <f>IFERROR('Equations and POD'!$E$5/L50, L50)</f>
        <v>144.27382053654017</v>
      </c>
      <c r="T50" s="36" t="s">
        <v>70</v>
      </c>
      <c r="U50" s="36" t="s">
        <v>70</v>
      </c>
      <c r="V50" s="36" t="s">
        <v>70</v>
      </c>
      <c r="W50" s="36" t="s">
        <v>70</v>
      </c>
      <c r="X50" s="38">
        <v>140</v>
      </c>
      <c r="Y50" s="38">
        <v>150</v>
      </c>
      <c r="Z50" s="38">
        <v>140</v>
      </c>
    </row>
    <row r="51" spans="1:26">
      <c r="A51" s="25" t="s">
        <v>65</v>
      </c>
      <c r="B51" s="25" t="s">
        <v>77</v>
      </c>
      <c r="C51" s="33" t="s">
        <v>80</v>
      </c>
      <c r="D51" s="25" t="s">
        <v>73</v>
      </c>
      <c r="E51" s="25" t="s">
        <v>69</v>
      </c>
      <c r="F51" s="34" t="s">
        <v>70</v>
      </c>
      <c r="G51" s="34" t="s">
        <v>70</v>
      </c>
      <c r="H51" s="34" t="s">
        <v>70</v>
      </c>
      <c r="I51" s="34" t="s">
        <v>70</v>
      </c>
      <c r="J51" s="34" t="s">
        <v>70</v>
      </c>
      <c r="K51" s="34" t="s">
        <v>70</v>
      </c>
      <c r="L51" s="34" t="s">
        <v>70</v>
      </c>
      <c r="M51" s="35" t="str">
        <f>IFERROR('Equations and POD'!$E$5/F51, F51)</f>
        <v>-</v>
      </c>
      <c r="N51" s="35" t="str">
        <f>IFERROR('Equations and POD'!$E$5/G51, G51)</f>
        <v>-</v>
      </c>
      <c r="O51" s="35" t="str">
        <f>IFERROR('Equations and POD'!$E$5/H51, H51)</f>
        <v>-</v>
      </c>
      <c r="P51" s="35" t="str">
        <f>IFERROR('Equations and POD'!$E$5/I51, I51)</f>
        <v>-</v>
      </c>
      <c r="Q51" s="35" t="str">
        <f>IFERROR('Equations and POD'!$E$5/J51, J51)</f>
        <v>-</v>
      </c>
      <c r="R51" s="35" t="str">
        <f>IFERROR('Equations and POD'!$E$5/K51, K51)</f>
        <v>-</v>
      </c>
      <c r="S51" s="35" t="str">
        <f>IFERROR('Equations and POD'!$E$5/L51, L51)</f>
        <v>-</v>
      </c>
      <c r="T51" s="36" t="s">
        <v>70</v>
      </c>
      <c r="U51" s="36" t="s">
        <v>70</v>
      </c>
      <c r="V51" s="36" t="s">
        <v>70</v>
      </c>
      <c r="W51" s="36" t="s">
        <v>70</v>
      </c>
      <c r="X51" s="36" t="s">
        <v>70</v>
      </c>
      <c r="Y51" s="36" t="s">
        <v>70</v>
      </c>
      <c r="Z51" s="36" t="s">
        <v>70</v>
      </c>
    </row>
    <row r="52" spans="1:26">
      <c r="A52" s="25" t="s">
        <v>65</v>
      </c>
      <c r="B52" s="25" t="s">
        <v>77</v>
      </c>
      <c r="C52" s="33" t="s">
        <v>80</v>
      </c>
      <c r="D52" s="25" t="s">
        <v>73</v>
      </c>
      <c r="E52" s="25" t="s">
        <v>71</v>
      </c>
      <c r="F52" s="34" t="s">
        <v>70</v>
      </c>
      <c r="G52" s="34" t="s">
        <v>70</v>
      </c>
      <c r="H52" s="34" t="s">
        <v>70</v>
      </c>
      <c r="I52" s="34" t="s">
        <v>70</v>
      </c>
      <c r="J52" s="34" t="s">
        <v>70</v>
      </c>
      <c r="K52" s="34" t="s">
        <v>70</v>
      </c>
      <c r="L52" s="34" t="s">
        <v>70</v>
      </c>
      <c r="M52" s="35" t="str">
        <f>IFERROR('Equations and POD'!$E$5/F52, F52)</f>
        <v>-</v>
      </c>
      <c r="N52" s="35" t="str">
        <f>IFERROR('Equations and POD'!$E$5/G52, G52)</f>
        <v>-</v>
      </c>
      <c r="O52" s="35" t="str">
        <f>IFERROR('Equations and POD'!$E$5/H52, H52)</f>
        <v>-</v>
      </c>
      <c r="P52" s="35" t="str">
        <f>IFERROR('Equations and POD'!$E$5/I52, I52)</f>
        <v>-</v>
      </c>
      <c r="Q52" s="35" t="str">
        <f>IFERROR('Equations and POD'!$E$5/J52, J52)</f>
        <v>-</v>
      </c>
      <c r="R52" s="35" t="str">
        <f>IFERROR('Equations and POD'!$E$5/K52, K52)</f>
        <v>-</v>
      </c>
      <c r="S52" s="35" t="str">
        <f>IFERROR('Equations and POD'!$E$5/L52, L52)</f>
        <v>-</v>
      </c>
      <c r="T52" s="36" t="s">
        <v>70</v>
      </c>
      <c r="U52" s="36" t="s">
        <v>70</v>
      </c>
      <c r="V52" s="36" t="s">
        <v>70</v>
      </c>
      <c r="W52" s="36" t="s">
        <v>70</v>
      </c>
      <c r="X52" s="36" t="s">
        <v>70</v>
      </c>
      <c r="Y52" s="36" t="s">
        <v>70</v>
      </c>
      <c r="Z52" s="36" t="s">
        <v>70</v>
      </c>
    </row>
    <row r="53" spans="1:26">
      <c r="A53" s="25" t="s">
        <v>65</v>
      </c>
      <c r="B53" s="25" t="s">
        <v>77</v>
      </c>
      <c r="C53" s="33" t="s">
        <v>80</v>
      </c>
      <c r="D53" s="25" t="s">
        <v>73</v>
      </c>
      <c r="E53" s="25" t="s">
        <v>72</v>
      </c>
      <c r="F53" s="34" t="s">
        <v>70</v>
      </c>
      <c r="G53" s="34" t="s">
        <v>70</v>
      </c>
      <c r="H53" s="34" t="s">
        <v>70</v>
      </c>
      <c r="I53" s="34" t="s">
        <v>70</v>
      </c>
      <c r="J53" s="34" t="s">
        <v>70</v>
      </c>
      <c r="K53" s="34" t="s">
        <v>70</v>
      </c>
      <c r="L53" s="34" t="s">
        <v>70</v>
      </c>
      <c r="M53" s="35" t="str">
        <f>IFERROR('Equations and POD'!$E$5/F53, F53)</f>
        <v>-</v>
      </c>
      <c r="N53" s="35" t="str">
        <f>IFERROR('Equations and POD'!$E$5/G53, G53)</f>
        <v>-</v>
      </c>
      <c r="O53" s="35" t="str">
        <f>IFERROR('Equations and POD'!$E$5/H53, H53)</f>
        <v>-</v>
      </c>
      <c r="P53" s="35" t="str">
        <f>IFERROR('Equations and POD'!$E$5/I53, I53)</f>
        <v>-</v>
      </c>
      <c r="Q53" s="35" t="str">
        <f>IFERROR('Equations and POD'!$E$5/J53, J53)</f>
        <v>-</v>
      </c>
      <c r="R53" s="35" t="str">
        <f>IFERROR('Equations and POD'!$E$5/K53, K53)</f>
        <v>-</v>
      </c>
      <c r="S53" s="35" t="str">
        <f>IFERROR('Equations and POD'!$E$5/L53, L53)</f>
        <v>-</v>
      </c>
      <c r="T53" s="36" t="s">
        <v>70</v>
      </c>
      <c r="U53" s="36" t="s">
        <v>70</v>
      </c>
      <c r="V53" s="36" t="s">
        <v>70</v>
      </c>
      <c r="W53" s="36" t="s">
        <v>70</v>
      </c>
      <c r="X53" s="36" t="s">
        <v>70</v>
      </c>
      <c r="Y53" s="36" t="s">
        <v>70</v>
      </c>
      <c r="Z53" s="36" t="s">
        <v>70</v>
      </c>
    </row>
    <row r="54" spans="1:26">
      <c r="A54" s="25" t="s">
        <v>65</v>
      </c>
      <c r="B54" s="25" t="s">
        <v>77</v>
      </c>
      <c r="C54" s="33" t="s">
        <v>80</v>
      </c>
      <c r="D54" s="25" t="s">
        <v>74</v>
      </c>
      <c r="E54" s="25" t="s">
        <v>69</v>
      </c>
      <c r="F54" s="34" t="s">
        <v>70</v>
      </c>
      <c r="G54" s="34" t="s">
        <v>70</v>
      </c>
      <c r="H54" s="34" t="s">
        <v>70</v>
      </c>
      <c r="I54" s="34" t="s">
        <v>70</v>
      </c>
      <c r="J54" s="34" t="s">
        <v>70</v>
      </c>
      <c r="K54" s="34" t="s">
        <v>70</v>
      </c>
      <c r="L54" s="34" t="s">
        <v>70</v>
      </c>
      <c r="M54" s="35" t="str">
        <f>IFERROR('Equations and POD'!$E$5/F54, F54)</f>
        <v>-</v>
      </c>
      <c r="N54" s="35" t="str">
        <f>IFERROR('Equations and POD'!$E$5/G54, G54)</f>
        <v>-</v>
      </c>
      <c r="O54" s="35" t="str">
        <f>IFERROR('Equations and POD'!$E$5/H54, H54)</f>
        <v>-</v>
      </c>
      <c r="P54" s="35" t="str">
        <f>IFERROR('Equations and POD'!$E$5/I54, I54)</f>
        <v>-</v>
      </c>
      <c r="Q54" s="35" t="str">
        <f>IFERROR('Equations and POD'!$E$5/J54, J54)</f>
        <v>-</v>
      </c>
      <c r="R54" s="35" t="str">
        <f>IFERROR('Equations and POD'!$E$5/K54, K54)</f>
        <v>-</v>
      </c>
      <c r="S54" s="35" t="str">
        <f>IFERROR('Equations and POD'!$E$5/L54, L54)</f>
        <v>-</v>
      </c>
      <c r="T54" s="36" t="s">
        <v>70</v>
      </c>
      <c r="U54" s="36" t="s">
        <v>70</v>
      </c>
      <c r="V54" s="36" t="s">
        <v>70</v>
      </c>
      <c r="W54" s="36" t="s">
        <v>70</v>
      </c>
      <c r="X54" s="36" t="s">
        <v>70</v>
      </c>
      <c r="Y54" s="36" t="s">
        <v>70</v>
      </c>
      <c r="Z54" s="36" t="s">
        <v>70</v>
      </c>
    </row>
    <row r="55" spans="1:26">
      <c r="A55" s="25" t="s">
        <v>65</v>
      </c>
      <c r="B55" s="25" t="s">
        <v>77</v>
      </c>
      <c r="C55" s="33" t="s">
        <v>80</v>
      </c>
      <c r="D55" s="25" t="s">
        <v>74</v>
      </c>
      <c r="E55" s="25" t="s">
        <v>71</v>
      </c>
      <c r="F55" s="34" t="s">
        <v>70</v>
      </c>
      <c r="G55" s="34" t="s">
        <v>70</v>
      </c>
      <c r="H55" s="34" t="s">
        <v>70</v>
      </c>
      <c r="I55" s="34" t="s">
        <v>70</v>
      </c>
      <c r="J55" s="34" t="s">
        <v>70</v>
      </c>
      <c r="K55" s="34" t="s">
        <v>70</v>
      </c>
      <c r="L55" s="34" t="s">
        <v>70</v>
      </c>
      <c r="M55" s="35" t="str">
        <f>IFERROR('Equations and POD'!$E$5/F55, F55)</f>
        <v>-</v>
      </c>
      <c r="N55" s="35" t="str">
        <f>IFERROR('Equations and POD'!$E$5/G55, G55)</f>
        <v>-</v>
      </c>
      <c r="O55" s="35" t="str">
        <f>IFERROR('Equations and POD'!$E$5/H55, H55)</f>
        <v>-</v>
      </c>
      <c r="P55" s="35" t="str">
        <f>IFERROR('Equations and POD'!$E$5/I55, I55)</f>
        <v>-</v>
      </c>
      <c r="Q55" s="35" t="str">
        <f>IFERROR('Equations and POD'!$E$5/J55, J55)</f>
        <v>-</v>
      </c>
      <c r="R55" s="35" t="str">
        <f>IFERROR('Equations and POD'!$E$5/K55, K55)</f>
        <v>-</v>
      </c>
      <c r="S55" s="35" t="str">
        <f>IFERROR('Equations and POD'!$E$5/L55, L55)</f>
        <v>-</v>
      </c>
      <c r="T55" s="36" t="s">
        <v>70</v>
      </c>
      <c r="U55" s="36" t="s">
        <v>70</v>
      </c>
      <c r="V55" s="36" t="s">
        <v>70</v>
      </c>
      <c r="W55" s="36" t="s">
        <v>70</v>
      </c>
      <c r="X55" s="36" t="s">
        <v>70</v>
      </c>
      <c r="Y55" s="36" t="s">
        <v>70</v>
      </c>
      <c r="Z55" s="36" t="s">
        <v>70</v>
      </c>
    </row>
    <row r="56" spans="1:26">
      <c r="A56" s="25" t="s">
        <v>65</v>
      </c>
      <c r="B56" s="25" t="s">
        <v>77</v>
      </c>
      <c r="C56" s="33" t="s">
        <v>80</v>
      </c>
      <c r="D56" s="25" t="s">
        <v>74</v>
      </c>
      <c r="E56" s="25" t="s">
        <v>72</v>
      </c>
      <c r="F56" s="34" t="s">
        <v>70</v>
      </c>
      <c r="G56" s="34" t="s">
        <v>70</v>
      </c>
      <c r="H56" s="34" t="s">
        <v>70</v>
      </c>
      <c r="I56" s="34" t="s">
        <v>70</v>
      </c>
      <c r="J56" s="34" t="s">
        <v>70</v>
      </c>
      <c r="K56" s="34" t="s">
        <v>70</v>
      </c>
      <c r="L56" s="34" t="s">
        <v>70</v>
      </c>
      <c r="M56" s="35" t="str">
        <f>IFERROR('Equations and POD'!$E$5/F56, F56)</f>
        <v>-</v>
      </c>
      <c r="N56" s="35" t="str">
        <f>IFERROR('Equations and POD'!$E$5/G56, G56)</f>
        <v>-</v>
      </c>
      <c r="O56" s="35" t="str">
        <f>IFERROR('Equations and POD'!$E$5/H56, H56)</f>
        <v>-</v>
      </c>
      <c r="P56" s="35" t="str">
        <f>IFERROR('Equations and POD'!$E$5/I56, I56)</f>
        <v>-</v>
      </c>
      <c r="Q56" s="35" t="str">
        <f>IFERROR('Equations and POD'!$E$5/J56, J56)</f>
        <v>-</v>
      </c>
      <c r="R56" s="35" t="str">
        <f>IFERROR('Equations and POD'!$E$5/K56, K56)</f>
        <v>-</v>
      </c>
      <c r="S56" s="35" t="str">
        <f>IFERROR('Equations and POD'!$E$5/L56, L56)</f>
        <v>-</v>
      </c>
      <c r="T56" s="36" t="s">
        <v>70</v>
      </c>
      <c r="U56" s="36" t="s">
        <v>70</v>
      </c>
      <c r="V56" s="36" t="s">
        <v>70</v>
      </c>
      <c r="W56" s="36" t="s">
        <v>70</v>
      </c>
      <c r="X56" s="36" t="s">
        <v>70</v>
      </c>
      <c r="Y56" s="36" t="s">
        <v>70</v>
      </c>
      <c r="Z56" s="36" t="s">
        <v>70</v>
      </c>
    </row>
    <row r="57" spans="1:26">
      <c r="A57" s="25" t="s">
        <v>81</v>
      </c>
      <c r="B57" s="25" t="s">
        <v>82</v>
      </c>
      <c r="C57" s="33" t="s">
        <v>83</v>
      </c>
      <c r="D57" s="25" t="s">
        <v>68</v>
      </c>
      <c r="E57" s="25" t="s">
        <v>69</v>
      </c>
      <c r="F57" s="34" t="s">
        <v>70</v>
      </c>
      <c r="G57" s="34" t="s">
        <v>70</v>
      </c>
      <c r="H57" s="34" t="s">
        <v>70</v>
      </c>
      <c r="I57" s="34" t="s">
        <v>70</v>
      </c>
      <c r="J57" s="34" t="s">
        <v>70</v>
      </c>
      <c r="K57" s="34" t="s">
        <v>70</v>
      </c>
      <c r="L57" s="34" t="s">
        <v>70</v>
      </c>
      <c r="M57" s="35" t="str">
        <f>IFERROR('Equations and POD'!$E$5/F57, F57)</f>
        <v>-</v>
      </c>
      <c r="N57" s="35" t="str">
        <f>IFERROR('Equations and POD'!$E$5/G57, G57)</f>
        <v>-</v>
      </c>
      <c r="O57" s="35" t="str">
        <f>IFERROR('Equations and POD'!$E$5/H57, H57)</f>
        <v>-</v>
      </c>
      <c r="P57" s="35" t="str">
        <f>IFERROR('Equations and POD'!$E$5/I57, I57)</f>
        <v>-</v>
      </c>
      <c r="Q57" s="35" t="str">
        <f>IFERROR('Equations and POD'!$E$5/J57, J57)</f>
        <v>-</v>
      </c>
      <c r="R57" s="35" t="str">
        <f>IFERROR('Equations and POD'!$E$5/K57, K57)</f>
        <v>-</v>
      </c>
      <c r="S57" s="35" t="str">
        <f>IFERROR('Equations and POD'!$E$5/L57, L57)</f>
        <v>-</v>
      </c>
      <c r="T57" s="36" t="s">
        <v>70</v>
      </c>
      <c r="U57" s="36" t="s">
        <v>70</v>
      </c>
      <c r="V57" s="36" t="s">
        <v>70</v>
      </c>
      <c r="W57" s="36" t="s">
        <v>70</v>
      </c>
      <c r="X57" s="36" t="s">
        <v>70</v>
      </c>
      <c r="Y57" s="36" t="s">
        <v>70</v>
      </c>
      <c r="Z57" s="36" t="s">
        <v>70</v>
      </c>
    </row>
    <row r="58" spans="1:26">
      <c r="A58" s="25" t="s">
        <v>81</v>
      </c>
      <c r="B58" s="25" t="s">
        <v>82</v>
      </c>
      <c r="C58" s="33" t="s">
        <v>83</v>
      </c>
      <c r="D58" s="25" t="s">
        <v>68</v>
      </c>
      <c r="E58" s="25" t="s">
        <v>71</v>
      </c>
      <c r="F58" s="34" t="s">
        <v>70</v>
      </c>
      <c r="G58" s="34" t="s">
        <v>70</v>
      </c>
      <c r="H58" s="34" t="s">
        <v>70</v>
      </c>
      <c r="I58" s="34" t="s">
        <v>70</v>
      </c>
      <c r="J58" s="25">
        <v>30.23407793484099</v>
      </c>
      <c r="K58" s="25">
        <v>27.530682427782011</v>
      </c>
      <c r="L58" s="25">
        <v>29.089422976110232</v>
      </c>
      <c r="M58" s="35" t="str">
        <f>IFERROR('Equations and POD'!$E$5/F58, F58)</f>
        <v>-</v>
      </c>
      <c r="N58" s="35" t="str">
        <f>IFERROR('Equations and POD'!$E$5/G58, G58)</f>
        <v>-</v>
      </c>
      <c r="O58" s="35" t="str">
        <f>IFERROR('Equations and POD'!$E$5/H58, H58)</f>
        <v>-</v>
      </c>
      <c r="P58" s="35" t="str">
        <f>IFERROR('Equations and POD'!$E$5/I58, I58)</f>
        <v>-</v>
      </c>
      <c r="Q58" s="35">
        <f>IFERROR('Equations and POD'!$E$5/J58, J58)</f>
        <v>69.458046794938397</v>
      </c>
      <c r="R58" s="35">
        <f>IFERROR('Equations and POD'!$E$5/K58, K58)</f>
        <v>76.278530527119415</v>
      </c>
      <c r="S58" s="35">
        <f>IFERROR('Equations and POD'!$E$5/L58, L58)</f>
        <v>72.191187900998614</v>
      </c>
      <c r="T58" s="36" t="s">
        <v>70</v>
      </c>
      <c r="U58" s="36" t="s">
        <v>70</v>
      </c>
      <c r="V58" s="36" t="s">
        <v>70</v>
      </c>
      <c r="W58" s="36" t="s">
        <v>70</v>
      </c>
      <c r="X58" s="38">
        <v>69</v>
      </c>
      <c r="Y58" s="38">
        <v>76</v>
      </c>
      <c r="Z58" s="38">
        <v>72</v>
      </c>
    </row>
    <row r="59" spans="1:26">
      <c r="A59" s="25" t="s">
        <v>81</v>
      </c>
      <c r="B59" s="25" t="s">
        <v>82</v>
      </c>
      <c r="C59" s="33" t="s">
        <v>83</v>
      </c>
      <c r="D59" s="25" t="s">
        <v>68</v>
      </c>
      <c r="E59" s="25" t="s">
        <v>72</v>
      </c>
      <c r="F59" s="34" t="s">
        <v>70</v>
      </c>
      <c r="G59" s="34" t="s">
        <v>70</v>
      </c>
      <c r="H59" s="34" t="s">
        <v>70</v>
      </c>
      <c r="I59" s="34" t="s">
        <v>70</v>
      </c>
      <c r="J59" s="25">
        <v>8.2756341408962442</v>
      </c>
      <c r="K59" s="25">
        <v>7.568018620779263</v>
      </c>
      <c r="L59" s="25">
        <v>8.0874389898764623</v>
      </c>
      <c r="M59" s="35" t="str">
        <f>IFERROR('Equations and POD'!$E$5/F59, F59)</f>
        <v>-</v>
      </c>
      <c r="N59" s="35" t="str">
        <f>IFERROR('Equations and POD'!$E$5/G59, G59)</f>
        <v>-</v>
      </c>
      <c r="O59" s="35" t="str">
        <f>IFERROR('Equations and POD'!$E$5/H59, H59)</f>
        <v>-</v>
      </c>
      <c r="P59" s="35" t="str">
        <f>IFERROR('Equations and POD'!$E$5/I59, I59)</f>
        <v>-</v>
      </c>
      <c r="Q59" s="35">
        <f>IFERROR('Equations and POD'!$E$5/J59, J59)</f>
        <v>253.7569887994797</v>
      </c>
      <c r="R59" s="35">
        <f>IFERROR('Equations and POD'!$E$5/K59, K59)</f>
        <v>277.48346102559765</v>
      </c>
      <c r="S59" s="35">
        <f>IFERROR('Equations and POD'!$E$5/L59, L59)</f>
        <v>259.66192791422566</v>
      </c>
      <c r="T59" s="36" t="s">
        <v>70</v>
      </c>
      <c r="U59" s="36" t="s">
        <v>70</v>
      </c>
      <c r="V59" s="36" t="s">
        <v>70</v>
      </c>
      <c r="W59" s="36" t="s">
        <v>70</v>
      </c>
      <c r="X59" s="38">
        <v>250</v>
      </c>
      <c r="Y59" s="38">
        <v>280</v>
      </c>
      <c r="Z59" s="38">
        <v>260</v>
      </c>
    </row>
    <row r="60" spans="1:26">
      <c r="A60" s="25" t="s">
        <v>81</v>
      </c>
      <c r="B60" s="25" t="s">
        <v>82</v>
      </c>
      <c r="C60" s="33" t="s">
        <v>83</v>
      </c>
      <c r="D60" s="25" t="s">
        <v>73</v>
      </c>
      <c r="E60" s="25" t="s">
        <v>69</v>
      </c>
      <c r="F60" s="34" t="s">
        <v>70</v>
      </c>
      <c r="G60" s="34" t="s">
        <v>70</v>
      </c>
      <c r="H60" s="34" t="s">
        <v>70</v>
      </c>
      <c r="I60" s="34" t="s">
        <v>70</v>
      </c>
      <c r="J60" s="34" t="s">
        <v>70</v>
      </c>
      <c r="K60" s="34" t="s">
        <v>70</v>
      </c>
      <c r="L60" s="34" t="s">
        <v>70</v>
      </c>
      <c r="M60" s="35" t="str">
        <f>IFERROR('Equations and POD'!$E$5/F60, F60)</f>
        <v>-</v>
      </c>
      <c r="N60" s="35" t="str">
        <f>IFERROR('Equations and POD'!$E$5/G60, G60)</f>
        <v>-</v>
      </c>
      <c r="O60" s="35" t="str">
        <f>IFERROR('Equations and POD'!$E$5/H60, H60)</f>
        <v>-</v>
      </c>
      <c r="P60" s="35" t="str">
        <f>IFERROR('Equations and POD'!$E$5/I60, I60)</f>
        <v>-</v>
      </c>
      <c r="Q60" s="35" t="str">
        <f>IFERROR('Equations and POD'!$E$5/J60, J60)</f>
        <v>-</v>
      </c>
      <c r="R60" s="35" t="str">
        <f>IFERROR('Equations and POD'!$E$5/K60, K60)</f>
        <v>-</v>
      </c>
      <c r="S60" s="35" t="str">
        <f>IFERROR('Equations and POD'!$E$5/L60, L60)</f>
        <v>-</v>
      </c>
      <c r="T60" s="36" t="s">
        <v>70</v>
      </c>
      <c r="U60" s="36" t="s">
        <v>70</v>
      </c>
      <c r="V60" s="36" t="s">
        <v>70</v>
      </c>
      <c r="W60" s="36" t="s">
        <v>70</v>
      </c>
      <c r="X60" s="36" t="s">
        <v>70</v>
      </c>
      <c r="Y60" s="36" t="s">
        <v>70</v>
      </c>
      <c r="Z60" s="36" t="s">
        <v>70</v>
      </c>
    </row>
    <row r="61" spans="1:26">
      <c r="A61" s="25" t="s">
        <v>81</v>
      </c>
      <c r="B61" s="25" t="s">
        <v>82</v>
      </c>
      <c r="C61" s="33" t="s">
        <v>83</v>
      </c>
      <c r="D61" s="25" t="s">
        <v>73</v>
      </c>
      <c r="E61" s="25" t="s">
        <v>71</v>
      </c>
      <c r="F61" s="34" t="s">
        <v>70</v>
      </c>
      <c r="G61" s="34" t="s">
        <v>70</v>
      </c>
      <c r="H61" s="34" t="s">
        <v>70</v>
      </c>
      <c r="I61" s="34" t="s">
        <v>70</v>
      </c>
      <c r="J61" s="34" t="s">
        <v>70</v>
      </c>
      <c r="K61" s="34" t="s">
        <v>70</v>
      </c>
      <c r="L61" s="34" t="s">
        <v>70</v>
      </c>
      <c r="M61" s="35" t="str">
        <f>IFERROR('Equations and POD'!$E$5/F61, F61)</f>
        <v>-</v>
      </c>
      <c r="N61" s="35" t="str">
        <f>IFERROR('Equations and POD'!$E$5/G61, G61)</f>
        <v>-</v>
      </c>
      <c r="O61" s="35" t="str">
        <f>IFERROR('Equations and POD'!$E$5/H61, H61)</f>
        <v>-</v>
      </c>
      <c r="P61" s="35" t="str">
        <f>IFERROR('Equations and POD'!$E$5/I61, I61)</f>
        <v>-</v>
      </c>
      <c r="Q61" s="35" t="str">
        <f>IFERROR('Equations and POD'!$E$5/J61, J61)</f>
        <v>-</v>
      </c>
      <c r="R61" s="35" t="str">
        <f>IFERROR('Equations and POD'!$E$5/K61, K61)</f>
        <v>-</v>
      </c>
      <c r="S61" s="35" t="str">
        <f>IFERROR('Equations and POD'!$E$5/L61, L61)</f>
        <v>-</v>
      </c>
      <c r="T61" s="36" t="s">
        <v>70</v>
      </c>
      <c r="U61" s="36" t="s">
        <v>70</v>
      </c>
      <c r="V61" s="36" t="s">
        <v>70</v>
      </c>
      <c r="W61" s="36" t="s">
        <v>70</v>
      </c>
      <c r="X61" s="36" t="s">
        <v>70</v>
      </c>
      <c r="Y61" s="36" t="s">
        <v>70</v>
      </c>
      <c r="Z61" s="36" t="s">
        <v>70</v>
      </c>
    </row>
    <row r="62" spans="1:26">
      <c r="A62" s="25" t="s">
        <v>81</v>
      </c>
      <c r="B62" s="25" t="s">
        <v>82</v>
      </c>
      <c r="C62" s="33" t="s">
        <v>83</v>
      </c>
      <c r="D62" s="25" t="s">
        <v>73</v>
      </c>
      <c r="E62" s="25" t="s">
        <v>72</v>
      </c>
      <c r="F62" s="34" t="s">
        <v>70</v>
      </c>
      <c r="G62" s="34" t="s">
        <v>70</v>
      </c>
      <c r="H62" s="34" t="s">
        <v>70</v>
      </c>
      <c r="I62" s="34" t="s">
        <v>70</v>
      </c>
      <c r="J62" s="34" t="s">
        <v>70</v>
      </c>
      <c r="K62" s="34" t="s">
        <v>70</v>
      </c>
      <c r="L62" s="34" t="s">
        <v>70</v>
      </c>
      <c r="M62" s="35" t="str">
        <f>IFERROR('Equations and POD'!$E$5/F62, F62)</f>
        <v>-</v>
      </c>
      <c r="N62" s="35" t="str">
        <f>IFERROR('Equations and POD'!$E$5/G62, G62)</f>
        <v>-</v>
      </c>
      <c r="O62" s="35" t="str">
        <f>IFERROR('Equations and POD'!$E$5/H62, H62)</f>
        <v>-</v>
      </c>
      <c r="P62" s="35" t="str">
        <f>IFERROR('Equations and POD'!$E$5/I62, I62)</f>
        <v>-</v>
      </c>
      <c r="Q62" s="35" t="str">
        <f>IFERROR('Equations and POD'!$E$5/J62, J62)</f>
        <v>-</v>
      </c>
      <c r="R62" s="35" t="str">
        <f>IFERROR('Equations and POD'!$E$5/K62, K62)</f>
        <v>-</v>
      </c>
      <c r="S62" s="35" t="str">
        <f>IFERROR('Equations and POD'!$E$5/L62, L62)</f>
        <v>-</v>
      </c>
      <c r="T62" s="36" t="s">
        <v>70</v>
      </c>
      <c r="U62" s="36" t="s">
        <v>70</v>
      </c>
      <c r="V62" s="36" t="s">
        <v>70</v>
      </c>
      <c r="W62" s="36" t="s">
        <v>70</v>
      </c>
      <c r="X62" s="36" t="s">
        <v>70</v>
      </c>
      <c r="Y62" s="36" t="s">
        <v>70</v>
      </c>
      <c r="Z62" s="36" t="s">
        <v>70</v>
      </c>
    </row>
    <row r="63" spans="1:26">
      <c r="A63" s="25" t="s">
        <v>81</v>
      </c>
      <c r="B63" s="25" t="s">
        <v>82</v>
      </c>
      <c r="C63" s="33" t="s">
        <v>83</v>
      </c>
      <c r="D63" s="25" t="s">
        <v>74</v>
      </c>
      <c r="E63" s="25" t="s">
        <v>69</v>
      </c>
      <c r="F63" s="34" t="s">
        <v>70</v>
      </c>
      <c r="G63" s="34" t="s">
        <v>70</v>
      </c>
      <c r="H63" s="34" t="s">
        <v>70</v>
      </c>
      <c r="I63" s="34" t="s">
        <v>70</v>
      </c>
      <c r="J63" s="34" t="s">
        <v>70</v>
      </c>
      <c r="K63" s="34" t="s">
        <v>70</v>
      </c>
      <c r="L63" s="34" t="s">
        <v>70</v>
      </c>
      <c r="M63" s="35" t="str">
        <f>IFERROR('Equations and POD'!$E$5/F63, F63)</f>
        <v>-</v>
      </c>
      <c r="N63" s="35" t="str">
        <f>IFERROR('Equations and POD'!$E$5/G63, G63)</f>
        <v>-</v>
      </c>
      <c r="O63" s="35" t="str">
        <f>IFERROR('Equations and POD'!$E$5/H63, H63)</f>
        <v>-</v>
      </c>
      <c r="P63" s="35" t="str">
        <f>IFERROR('Equations and POD'!$E$5/I63, I63)</f>
        <v>-</v>
      </c>
      <c r="Q63" s="35" t="str">
        <f>IFERROR('Equations and POD'!$E$5/J63, J63)</f>
        <v>-</v>
      </c>
      <c r="R63" s="35" t="str">
        <f>IFERROR('Equations and POD'!$E$5/K63, K63)</f>
        <v>-</v>
      </c>
      <c r="S63" s="35" t="str">
        <f>IFERROR('Equations and POD'!$E$5/L63, L63)</f>
        <v>-</v>
      </c>
      <c r="T63" s="36" t="s">
        <v>70</v>
      </c>
      <c r="U63" s="36" t="s">
        <v>70</v>
      </c>
      <c r="V63" s="36" t="s">
        <v>70</v>
      </c>
      <c r="W63" s="36" t="s">
        <v>70</v>
      </c>
      <c r="X63" s="36" t="s">
        <v>70</v>
      </c>
      <c r="Y63" s="36" t="s">
        <v>70</v>
      </c>
      <c r="Z63" s="36" t="s">
        <v>70</v>
      </c>
    </row>
    <row r="64" spans="1:26">
      <c r="A64" s="25" t="s">
        <v>81</v>
      </c>
      <c r="B64" s="25" t="s">
        <v>82</v>
      </c>
      <c r="C64" s="33" t="s">
        <v>83</v>
      </c>
      <c r="D64" s="25" t="s">
        <v>74</v>
      </c>
      <c r="E64" s="25" t="s">
        <v>71</v>
      </c>
      <c r="F64" s="34" t="s">
        <v>70</v>
      </c>
      <c r="G64" s="34" t="s">
        <v>70</v>
      </c>
      <c r="H64" s="34" t="s">
        <v>70</v>
      </c>
      <c r="I64" s="34" t="s">
        <v>70</v>
      </c>
      <c r="J64" s="34" t="s">
        <v>70</v>
      </c>
      <c r="K64" s="34" t="s">
        <v>70</v>
      </c>
      <c r="L64" s="34" t="s">
        <v>70</v>
      </c>
      <c r="M64" s="35" t="str">
        <f>IFERROR('Equations and POD'!$E$5/F64, F64)</f>
        <v>-</v>
      </c>
      <c r="N64" s="35" t="str">
        <f>IFERROR('Equations and POD'!$E$5/G64, G64)</f>
        <v>-</v>
      </c>
      <c r="O64" s="35" t="str">
        <f>IFERROR('Equations and POD'!$E$5/H64, H64)</f>
        <v>-</v>
      </c>
      <c r="P64" s="35" t="str">
        <f>IFERROR('Equations and POD'!$E$5/I64, I64)</f>
        <v>-</v>
      </c>
      <c r="Q64" s="35" t="str">
        <f>IFERROR('Equations and POD'!$E$5/J64, J64)</f>
        <v>-</v>
      </c>
      <c r="R64" s="35" t="str">
        <f>IFERROR('Equations and POD'!$E$5/K64, K64)</f>
        <v>-</v>
      </c>
      <c r="S64" s="35" t="str">
        <f>IFERROR('Equations and POD'!$E$5/L64, L64)</f>
        <v>-</v>
      </c>
      <c r="T64" s="36" t="s">
        <v>70</v>
      </c>
      <c r="U64" s="36" t="s">
        <v>70</v>
      </c>
      <c r="V64" s="36" t="s">
        <v>70</v>
      </c>
      <c r="W64" s="36" t="s">
        <v>70</v>
      </c>
      <c r="X64" s="36" t="s">
        <v>70</v>
      </c>
      <c r="Y64" s="36" t="s">
        <v>70</v>
      </c>
      <c r="Z64" s="36" t="s">
        <v>70</v>
      </c>
    </row>
    <row r="65" spans="1:26">
      <c r="A65" s="25" t="s">
        <v>81</v>
      </c>
      <c r="B65" s="25" t="s">
        <v>82</v>
      </c>
      <c r="C65" s="33" t="s">
        <v>83</v>
      </c>
      <c r="D65" s="25" t="s">
        <v>74</v>
      </c>
      <c r="E65" s="25" t="s">
        <v>72</v>
      </c>
      <c r="F65" s="34" t="s">
        <v>70</v>
      </c>
      <c r="G65" s="34" t="s">
        <v>70</v>
      </c>
      <c r="H65" s="34" t="s">
        <v>70</v>
      </c>
      <c r="I65" s="34" t="s">
        <v>70</v>
      </c>
      <c r="J65" s="34" t="s">
        <v>70</v>
      </c>
      <c r="K65" s="34" t="s">
        <v>70</v>
      </c>
      <c r="L65" s="34" t="s">
        <v>70</v>
      </c>
      <c r="M65" s="35" t="str">
        <f>IFERROR('Equations and POD'!$E$5/F65, F65)</f>
        <v>-</v>
      </c>
      <c r="N65" s="35" t="str">
        <f>IFERROR('Equations and POD'!$E$5/G65, G65)</f>
        <v>-</v>
      </c>
      <c r="O65" s="35" t="str">
        <f>IFERROR('Equations and POD'!$E$5/H65, H65)</f>
        <v>-</v>
      </c>
      <c r="P65" s="35" t="str">
        <f>IFERROR('Equations and POD'!$E$5/I65, I65)</f>
        <v>-</v>
      </c>
      <c r="Q65" s="35" t="str">
        <f>IFERROR('Equations and POD'!$E$5/J65, J65)</f>
        <v>-</v>
      </c>
      <c r="R65" s="35" t="str">
        <f>IFERROR('Equations and POD'!$E$5/K65, K65)</f>
        <v>-</v>
      </c>
      <c r="S65" s="35" t="str">
        <f>IFERROR('Equations and POD'!$E$5/L65, L65)</f>
        <v>-</v>
      </c>
      <c r="T65" s="36" t="s">
        <v>70</v>
      </c>
      <c r="U65" s="36" t="s">
        <v>70</v>
      </c>
      <c r="V65" s="36" t="s">
        <v>70</v>
      </c>
      <c r="W65" s="36" t="s">
        <v>70</v>
      </c>
      <c r="X65" s="36" t="s">
        <v>70</v>
      </c>
      <c r="Y65" s="36" t="s">
        <v>70</v>
      </c>
      <c r="Z65" s="36" t="s">
        <v>70</v>
      </c>
    </row>
    <row r="66" spans="1:26">
      <c r="A66" s="25" t="s">
        <v>81</v>
      </c>
      <c r="B66" s="25" t="s">
        <v>82</v>
      </c>
      <c r="C66" s="33" t="s">
        <v>84</v>
      </c>
      <c r="D66" s="25" t="s">
        <v>68</v>
      </c>
      <c r="E66" s="25" t="s">
        <v>69</v>
      </c>
      <c r="F66" s="34" t="s">
        <v>70</v>
      </c>
      <c r="G66" s="34" t="s">
        <v>70</v>
      </c>
      <c r="H66" s="34" t="s">
        <v>70</v>
      </c>
      <c r="I66" s="34" t="s">
        <v>70</v>
      </c>
      <c r="J66" s="34" t="s">
        <v>70</v>
      </c>
      <c r="K66" s="34" t="s">
        <v>70</v>
      </c>
      <c r="L66" s="34" t="s">
        <v>70</v>
      </c>
      <c r="M66" s="35" t="str">
        <f>IFERROR('Equations and POD'!$E$5/F66, F66)</f>
        <v>-</v>
      </c>
      <c r="N66" s="35" t="str">
        <f>IFERROR('Equations and POD'!$E$5/G66, G66)</f>
        <v>-</v>
      </c>
      <c r="O66" s="35" t="str">
        <f>IFERROR('Equations and POD'!$E$5/H66, H66)</f>
        <v>-</v>
      </c>
      <c r="P66" s="35" t="str">
        <f>IFERROR('Equations and POD'!$E$5/I66, I66)</f>
        <v>-</v>
      </c>
      <c r="Q66" s="35" t="str">
        <f>IFERROR('Equations and POD'!$E$5/J66, J66)</f>
        <v>-</v>
      </c>
      <c r="R66" s="35" t="str">
        <f>IFERROR('Equations and POD'!$E$5/K66, K66)</f>
        <v>-</v>
      </c>
      <c r="S66" s="35" t="str">
        <f>IFERROR('Equations and POD'!$E$5/L66, L66)</f>
        <v>-</v>
      </c>
      <c r="T66" s="35" t="str">
        <f>IFERROR('Equations and POD'!$E$5/M66, M66)</f>
        <v>-</v>
      </c>
      <c r="U66" s="35" t="str">
        <f>IFERROR('Equations and POD'!$E$5/N66, N66)</f>
        <v>-</v>
      </c>
      <c r="V66" s="35" t="str">
        <f>IFERROR('Equations and POD'!$E$5/O66, O66)</f>
        <v>-</v>
      </c>
      <c r="W66" s="35" t="str">
        <f>IFERROR('Equations and POD'!$E$5/P66, P66)</f>
        <v>-</v>
      </c>
      <c r="X66" s="35" t="str">
        <f>IFERROR('Equations and POD'!$E$5/Q66, Q66)</f>
        <v>-</v>
      </c>
      <c r="Y66" s="35" t="str">
        <f>IFERROR('Equations and POD'!$E$5/R66, R66)</f>
        <v>-</v>
      </c>
      <c r="Z66" s="35" t="str">
        <f>IFERROR('Equations and POD'!$E$5/S66, S66)</f>
        <v>-</v>
      </c>
    </row>
    <row r="67" spans="1:26">
      <c r="A67" s="25" t="s">
        <v>81</v>
      </c>
      <c r="B67" s="25" t="s">
        <v>82</v>
      </c>
      <c r="C67" s="33" t="s">
        <v>84</v>
      </c>
      <c r="D67" s="25" t="s">
        <v>68</v>
      </c>
      <c r="E67" s="25" t="s">
        <v>71</v>
      </c>
      <c r="F67" s="34" t="s">
        <v>70</v>
      </c>
      <c r="G67" s="34" t="s">
        <v>70</v>
      </c>
      <c r="H67" s="25">
        <v>50.631331345616474</v>
      </c>
      <c r="I67" s="25">
        <v>38.905392232647209</v>
      </c>
      <c r="J67" s="25">
        <v>30.23407793484099</v>
      </c>
      <c r="K67" s="25">
        <v>27.530682427782011</v>
      </c>
      <c r="L67" s="25">
        <v>29.089422976110232</v>
      </c>
      <c r="M67" s="35" t="str">
        <f>IFERROR('Equations and POD'!$E$5/F67, F67)</f>
        <v>-</v>
      </c>
      <c r="N67" s="35" t="str">
        <f>IFERROR('Equations and POD'!$E$5/G67, G67)</f>
        <v>-</v>
      </c>
      <c r="O67" s="35">
        <f>IFERROR('Equations and POD'!$E$5/H67, H67)</f>
        <v>41.476294306091013</v>
      </c>
      <c r="P67" s="35">
        <f>IFERROR('Equations and POD'!$E$5/I67, I67)</f>
        <v>53.977093649188262</v>
      </c>
      <c r="Q67" s="35">
        <f>IFERROR('Equations and POD'!$E$5/J67, J67)</f>
        <v>69.458046794938397</v>
      </c>
      <c r="R67" s="35">
        <f>IFERROR('Equations and POD'!$E$5/K67, K67)</f>
        <v>76.278530527119415</v>
      </c>
      <c r="S67" s="35">
        <f>IFERROR('Equations and POD'!$E$5/L67, L67)</f>
        <v>72.191187900998614</v>
      </c>
      <c r="T67" s="35" t="str">
        <f>IFERROR('Equations and POD'!$E$5/M67, M67)</f>
        <v>-</v>
      </c>
      <c r="U67" s="35" t="str">
        <f>IFERROR('Equations and POD'!$E$5/N67, N67)</f>
        <v>-</v>
      </c>
      <c r="V67" s="38">
        <v>41</v>
      </c>
      <c r="W67" s="38">
        <v>54</v>
      </c>
      <c r="X67" s="38">
        <v>69</v>
      </c>
      <c r="Y67" s="38">
        <v>76</v>
      </c>
      <c r="Z67" s="38">
        <v>72</v>
      </c>
    </row>
    <row r="68" spans="1:26">
      <c r="A68" s="25" t="s">
        <v>81</v>
      </c>
      <c r="B68" s="25" t="s">
        <v>82</v>
      </c>
      <c r="C68" s="33" t="s">
        <v>84</v>
      </c>
      <c r="D68" s="25" t="s">
        <v>68</v>
      </c>
      <c r="E68" s="25" t="s">
        <v>72</v>
      </c>
      <c r="F68" s="34" t="s">
        <v>70</v>
      </c>
      <c r="G68" s="25">
        <v>15.026041178223419</v>
      </c>
      <c r="H68" s="25">
        <v>12.986912119554621</v>
      </c>
      <c r="I68" s="25">
        <v>10.4703253753268</v>
      </c>
      <c r="J68" s="25">
        <v>8.2756341408962442</v>
      </c>
      <c r="K68" s="25">
        <v>7.568018620779263</v>
      </c>
      <c r="L68" s="25">
        <v>8.0874389898764623</v>
      </c>
      <c r="M68" s="35" t="str">
        <f>IFERROR('Equations and POD'!$E$5/F68, F68)</f>
        <v>-</v>
      </c>
      <c r="N68" s="35">
        <f>IFERROR('Equations and POD'!$E$5/G68, G68)</f>
        <v>139.75737022759114</v>
      </c>
      <c r="O68" s="35">
        <f>IFERROR('Equations and POD'!$E$5/H68, H68)</f>
        <v>161.70125590039169</v>
      </c>
      <c r="P68" s="35">
        <f>IFERROR('Equations and POD'!$E$5/I68, I68)</f>
        <v>200.56683290364839</v>
      </c>
      <c r="Q68" s="35">
        <f>IFERROR('Equations and POD'!$E$5/J68, J68)</f>
        <v>253.7569887994797</v>
      </c>
      <c r="R68" s="35">
        <f>IFERROR('Equations and POD'!$E$5/K68, K68)</f>
        <v>277.48346102559765</v>
      </c>
      <c r="S68" s="35">
        <f>IFERROR('Equations and POD'!$E$5/L68, L68)</f>
        <v>259.66192791422566</v>
      </c>
      <c r="T68" s="35" t="str">
        <f>IFERROR('Equations and POD'!$E$5/M68, M68)</f>
        <v>-</v>
      </c>
      <c r="U68" s="38">
        <v>140</v>
      </c>
      <c r="V68" s="38">
        <v>160</v>
      </c>
      <c r="W68" s="38">
        <v>200</v>
      </c>
      <c r="X68" s="38">
        <v>250</v>
      </c>
      <c r="Y68" s="38">
        <v>280</v>
      </c>
      <c r="Z68" s="38">
        <v>260</v>
      </c>
    </row>
    <row r="69" spans="1:26">
      <c r="A69" s="25" t="s">
        <v>81</v>
      </c>
      <c r="B69" s="25" t="s">
        <v>82</v>
      </c>
      <c r="C69" s="33" t="s">
        <v>84</v>
      </c>
      <c r="D69" s="25" t="s">
        <v>73</v>
      </c>
      <c r="E69" s="25" t="s">
        <v>69</v>
      </c>
      <c r="F69" s="34" t="s">
        <v>70</v>
      </c>
      <c r="G69" s="25">
        <v>14.783256559647031</v>
      </c>
      <c r="H69" s="25">
        <v>9.4939988277178546</v>
      </c>
      <c r="I69" s="25">
        <v>9.1325246610347388E-4</v>
      </c>
      <c r="J69" s="25">
        <v>5.11426673279778E-4</v>
      </c>
      <c r="K69" s="25">
        <v>4.057536405788491E-4</v>
      </c>
      <c r="L69" s="25">
        <v>1.8177223372194359E-4</v>
      </c>
      <c r="M69" s="35" t="str">
        <f>IFERROR('Equations and POD'!$E$5/F69, F69)</f>
        <v>-</v>
      </c>
      <c r="N69" s="35">
        <f>IFERROR('Equations and POD'!$E$5/G69, G69)</f>
        <v>142.05259791893513</v>
      </c>
      <c r="O69" s="35">
        <f>IFERROR('Equations and POD'!$E$5/H69, H69)</f>
        <v>221.19235931112846</v>
      </c>
      <c r="P69" s="35">
        <f>IFERROR('Equations and POD'!$E$5/I69, I69)</f>
        <v>2299473.6701450795</v>
      </c>
      <c r="Q69" s="35">
        <f>IFERROR('Equations and POD'!$E$5/J69, J69)</f>
        <v>4106160.4912639875</v>
      </c>
      <c r="R69" s="35">
        <f>IFERROR('Equations and POD'!$E$5/K69, K69)</f>
        <v>5175554.3018767126</v>
      </c>
      <c r="S69" s="35">
        <f>IFERROR('Equations and POD'!$E$5/L69, L69)</f>
        <v>11552919.590636507</v>
      </c>
      <c r="T69" s="35" t="str">
        <f>IFERROR('Equations and POD'!$E$5/M69, M69)</f>
        <v>-</v>
      </c>
      <c r="U69" s="38">
        <v>140</v>
      </c>
      <c r="V69" s="38">
        <v>220</v>
      </c>
      <c r="W69" s="38">
        <v>2300000</v>
      </c>
      <c r="X69" s="38">
        <v>4100000</v>
      </c>
      <c r="Y69" s="38">
        <v>5200000</v>
      </c>
      <c r="Z69" s="38">
        <v>12000000</v>
      </c>
    </row>
    <row r="70" spans="1:26">
      <c r="A70" s="25" t="s">
        <v>81</v>
      </c>
      <c r="B70" s="25" t="s">
        <v>82</v>
      </c>
      <c r="C70" s="33" t="s">
        <v>84</v>
      </c>
      <c r="D70" s="25" t="s">
        <v>73</v>
      </c>
      <c r="E70" s="25" t="s">
        <v>71</v>
      </c>
      <c r="F70" s="34" t="s">
        <v>70</v>
      </c>
      <c r="G70" s="25">
        <v>5.4852611163161189</v>
      </c>
      <c r="H70" s="25">
        <v>3.1402589010280919</v>
      </c>
      <c r="I70" s="25">
        <v>9.0917707476379777E-5</v>
      </c>
      <c r="J70" s="25">
        <v>5.091816215577629E-5</v>
      </c>
      <c r="K70" s="25">
        <v>4.039838149905598E-5</v>
      </c>
      <c r="L70" s="25">
        <v>1.8103419800518742E-5</v>
      </c>
      <c r="M70" s="35" t="str">
        <f>IFERROR('Equations and POD'!$E$5/F70, F70)</f>
        <v>-</v>
      </c>
      <c r="N70" s="35">
        <f>IFERROR('Equations and POD'!$E$5/G70, G70)</f>
        <v>382.84412637230156</v>
      </c>
      <c r="O70" s="35">
        <f>IFERROR('Equations and POD'!$E$5/H70, H70)</f>
        <v>668.73467003388771</v>
      </c>
      <c r="P70" s="35">
        <f>IFERROR('Equations and POD'!$E$5/I70, I70)</f>
        <v>23097810.737755079</v>
      </c>
      <c r="Q70" s="35">
        <f>IFERROR('Equations and POD'!$E$5/J70, J70)</f>
        <v>41242651.169839412</v>
      </c>
      <c r="R70" s="35">
        <f>IFERROR('Equations and POD'!$E$5/K70, K70)</f>
        <v>51982280.528963082</v>
      </c>
      <c r="S70" s="35">
        <f>IFERROR('Equations and POD'!$E$5/L70, L70)</f>
        <v>116000182.45943929</v>
      </c>
      <c r="T70" s="35" t="str">
        <f>IFERROR('Equations and POD'!$E$5/M70, M70)</f>
        <v>-</v>
      </c>
      <c r="U70" s="38">
        <v>380</v>
      </c>
      <c r="V70" s="38">
        <v>670</v>
      </c>
      <c r="W70" s="38">
        <v>23000000</v>
      </c>
      <c r="X70" s="38">
        <v>41000000</v>
      </c>
      <c r="Y70" s="38">
        <v>52000000</v>
      </c>
      <c r="Z70" s="38">
        <v>120000000</v>
      </c>
    </row>
    <row r="71" spans="1:26">
      <c r="A71" s="25" t="s">
        <v>81</v>
      </c>
      <c r="B71" s="25" t="s">
        <v>82</v>
      </c>
      <c r="C71" s="33" t="s">
        <v>84</v>
      </c>
      <c r="D71" s="25" t="s">
        <v>73</v>
      </c>
      <c r="E71" s="25" t="s">
        <v>72</v>
      </c>
      <c r="F71" s="34" t="s">
        <v>70</v>
      </c>
      <c r="G71" s="25">
        <v>2.767847813326867E-2</v>
      </c>
      <c r="H71" s="25">
        <v>1.5529404090693351E-2</v>
      </c>
      <c r="I71" s="25">
        <v>6.131626973984333E-5</v>
      </c>
      <c r="J71" s="25">
        <v>3.4344235149001618E-5</v>
      </c>
      <c r="K71" s="25">
        <v>2.724995608906765E-5</v>
      </c>
      <c r="L71" s="25">
        <v>1.2217595567049519E-5</v>
      </c>
      <c r="M71" s="35" t="str">
        <f>IFERROR('Equations and POD'!$E$5/F71, F71)</f>
        <v>-</v>
      </c>
      <c r="N71" s="35">
        <f>IFERROR('Equations and POD'!$E$5/G71, G71)</f>
        <v>75871.223478716682</v>
      </c>
      <c r="O71" s="35">
        <f>IFERROR('Equations and POD'!$E$5/H71, H71)</f>
        <v>135227.33955120103</v>
      </c>
      <c r="P71" s="35">
        <f>IFERROR('Equations and POD'!$E$5/I71, I71)</f>
        <v>34248658.780288123</v>
      </c>
      <c r="Q71" s="35">
        <f>IFERROR('Equations and POD'!$E$5/J71, J71)</f>
        <v>61145633.055713765</v>
      </c>
      <c r="R71" s="35">
        <f>IFERROR('Equations and POD'!$E$5/K71, K71)</f>
        <v>77064344.365769252</v>
      </c>
      <c r="S71" s="35">
        <f>IFERROR('Equations and POD'!$E$5/L71, L71)</f>
        <v>171883247.27850997</v>
      </c>
      <c r="T71" s="35" t="str">
        <f>IFERROR('Equations and POD'!$E$5/M71, M71)</f>
        <v>-</v>
      </c>
      <c r="U71" s="38">
        <v>76000</v>
      </c>
      <c r="V71" s="38">
        <v>140000</v>
      </c>
      <c r="W71" s="38">
        <v>34000000</v>
      </c>
      <c r="X71" s="38">
        <v>61000000</v>
      </c>
      <c r="Y71" s="38">
        <v>77000000</v>
      </c>
      <c r="Z71" s="38">
        <v>170000000</v>
      </c>
    </row>
    <row r="72" spans="1:26">
      <c r="A72" s="25" t="s">
        <v>81</v>
      </c>
      <c r="B72" s="25" t="s">
        <v>82</v>
      </c>
      <c r="C72" s="33" t="s">
        <v>84</v>
      </c>
      <c r="D72" s="25" t="s">
        <v>74</v>
      </c>
      <c r="E72" s="25" t="s">
        <v>69</v>
      </c>
      <c r="F72" s="34" t="s">
        <v>70</v>
      </c>
      <c r="G72" s="25">
        <v>3.4921395618373791E-2</v>
      </c>
      <c r="H72" s="25">
        <v>2.8387715147839349E-2</v>
      </c>
      <c r="I72" s="25">
        <v>1.9766827708513471E-2</v>
      </c>
      <c r="J72" s="25">
        <v>1.39439657152239E-2</v>
      </c>
      <c r="K72" s="25">
        <v>1.193960565276244E-2</v>
      </c>
      <c r="L72" s="25">
        <v>9.5859230972436052E-3</v>
      </c>
      <c r="M72" s="35" t="str">
        <f>IFERROR('Equations and POD'!$E$5/F72, F72)</f>
        <v>-</v>
      </c>
      <c r="N72" s="35">
        <f>IFERROR('Equations and POD'!$E$5/G72, G72)</f>
        <v>60135.053677381984</v>
      </c>
      <c r="O72" s="35">
        <f>IFERROR('Equations and POD'!$E$5/H72, H72)</f>
        <v>73975.661269795281</v>
      </c>
      <c r="P72" s="35">
        <f>IFERROR('Equations and POD'!$E$5/I72, I72)</f>
        <v>106238.59483004149</v>
      </c>
      <c r="Q72" s="35">
        <f>IFERROR('Equations and POD'!$E$5/J72, J72)</f>
        <v>150602.77993277324</v>
      </c>
      <c r="R72" s="35">
        <f>IFERROR('Equations and POD'!$E$5/K72, K72)</f>
        <v>175885.20601717927</v>
      </c>
      <c r="S72" s="35">
        <f>IFERROR('Equations and POD'!$E$5/L72, L72)</f>
        <v>219071.23379738428</v>
      </c>
      <c r="T72" s="35" t="str">
        <f>IFERROR('Equations and POD'!$E$5/M72, M72)</f>
        <v>-</v>
      </c>
      <c r="U72" s="38">
        <v>60000</v>
      </c>
      <c r="V72" s="38">
        <v>74000</v>
      </c>
      <c r="W72" s="38">
        <v>110000</v>
      </c>
      <c r="X72" s="38">
        <v>150000</v>
      </c>
      <c r="Y72" s="38">
        <v>180000</v>
      </c>
      <c r="Z72" s="38">
        <v>220000</v>
      </c>
    </row>
    <row r="73" spans="1:26">
      <c r="A73" s="25" t="s">
        <v>81</v>
      </c>
      <c r="B73" s="25" t="s">
        <v>82</v>
      </c>
      <c r="C73" s="33" t="s">
        <v>84</v>
      </c>
      <c r="D73" s="25" t="s">
        <v>74</v>
      </c>
      <c r="E73" s="25" t="s">
        <v>71</v>
      </c>
      <c r="F73" s="34" t="s">
        <v>70</v>
      </c>
      <c r="G73" s="25">
        <v>3.4287834029862918E-3</v>
      </c>
      <c r="H73" s="25">
        <v>2.7872690888791798E-3</v>
      </c>
      <c r="I73" s="25">
        <v>1.9408207941431839E-3</v>
      </c>
      <c r="J73" s="25">
        <v>1.369098724995231E-3</v>
      </c>
      <c r="K73" s="25">
        <v>1.1722991299595591E-3</v>
      </c>
      <c r="L73" s="25">
        <v>9.4120104411973729E-4</v>
      </c>
      <c r="M73" s="35" t="str">
        <f>IFERROR('Equations and POD'!$E$5/F73, F73)</f>
        <v>-</v>
      </c>
      <c r="N73" s="35">
        <f>IFERROR('Equations and POD'!$E$5/G73, G73)</f>
        <v>612462.13399511017</v>
      </c>
      <c r="O73" s="35">
        <f>IFERROR('Equations and POD'!$E$5/H73, H73)</f>
        <v>753425.64102573053</v>
      </c>
      <c r="P73" s="35">
        <f>IFERROR('Equations and POD'!$E$5/I73, I73)</f>
        <v>1082016.4367246947</v>
      </c>
      <c r="Q73" s="35">
        <f>IFERROR('Equations and POD'!$E$5/J73, J73)</f>
        <v>1533855.7853140321</v>
      </c>
      <c r="R73" s="35">
        <f>IFERROR('Equations and POD'!$E$5/K73, K73)</f>
        <v>1791351.6664236062</v>
      </c>
      <c r="S73" s="35">
        <f>IFERROR('Equations and POD'!$E$5/L73, L73)</f>
        <v>2231191.7449730784</v>
      </c>
      <c r="T73" s="35" t="str">
        <f>IFERROR('Equations and POD'!$E$5/M73, M73)</f>
        <v>-</v>
      </c>
      <c r="U73" s="38">
        <v>610000</v>
      </c>
      <c r="V73" s="38">
        <v>750000</v>
      </c>
      <c r="W73" s="38">
        <v>1100000</v>
      </c>
      <c r="X73" s="38">
        <v>1500000</v>
      </c>
      <c r="Y73" s="38">
        <v>1800000</v>
      </c>
      <c r="Z73" s="38">
        <v>2200000</v>
      </c>
    </row>
    <row r="74" spans="1:26">
      <c r="A74" s="25" t="s">
        <v>81</v>
      </c>
      <c r="B74" s="25" t="s">
        <v>82</v>
      </c>
      <c r="C74" s="33" t="s">
        <v>84</v>
      </c>
      <c r="D74" s="25" t="s">
        <v>74</v>
      </c>
      <c r="E74" s="25" t="s">
        <v>72</v>
      </c>
      <c r="F74" s="34" t="s">
        <v>70</v>
      </c>
      <c r="G74" s="25">
        <v>2.257695333525868E-3</v>
      </c>
      <c r="H74" s="25">
        <v>1.83528781951135E-3</v>
      </c>
      <c r="I74" s="25">
        <v>1.277940754825963E-3</v>
      </c>
      <c r="J74" s="25">
        <v>9.0148820711913173E-4</v>
      </c>
      <c r="K74" s="25">
        <v>7.7190477325018482E-4</v>
      </c>
      <c r="L74" s="25">
        <v>6.1973736905285065E-4</v>
      </c>
      <c r="M74" s="35" t="str">
        <f>IFERROR('Equations and POD'!$E$5/F74, F74)</f>
        <v>-</v>
      </c>
      <c r="N74" s="35">
        <f>IFERROR('Equations and POD'!$E$5/G74, G74)</f>
        <v>930152.07535571535</v>
      </c>
      <c r="O74" s="35">
        <f>IFERROR('Equations and POD'!$E$5/H74, H74)</f>
        <v>1144234.6958740947</v>
      </c>
      <c r="P74" s="35">
        <f>IFERROR('Equations and POD'!$E$5/I74, I74)</f>
        <v>1643268.6664617637</v>
      </c>
      <c r="Q74" s="35">
        <f>IFERROR('Equations and POD'!$E$5/J74, J74)</f>
        <v>2329481.3880160772</v>
      </c>
      <c r="R74" s="35">
        <f>IFERROR('Equations and POD'!$E$5/K74, K74)</f>
        <v>2720542.83478224</v>
      </c>
      <c r="S74" s="35">
        <f>IFERROR('Equations and POD'!$E$5/L74, L74)</f>
        <v>3388532.1506583444</v>
      </c>
      <c r="T74" s="35" t="str">
        <f>IFERROR('Equations and POD'!$E$5/M74, M74)</f>
        <v>-</v>
      </c>
      <c r="U74" s="38">
        <v>930000</v>
      </c>
      <c r="V74" s="38">
        <v>1100000</v>
      </c>
      <c r="W74" s="38">
        <v>1600000</v>
      </c>
      <c r="X74" s="38">
        <v>2300000</v>
      </c>
      <c r="Y74" s="38">
        <v>2700000</v>
      </c>
      <c r="Z74" s="38">
        <v>3400000</v>
      </c>
    </row>
    <row r="75" spans="1:26">
      <c r="A75" s="25" t="s">
        <v>81</v>
      </c>
      <c r="B75" s="25" t="s">
        <v>85</v>
      </c>
      <c r="C75" s="45" t="s">
        <v>86</v>
      </c>
      <c r="D75" s="25" t="s">
        <v>68</v>
      </c>
      <c r="E75" s="25" t="s">
        <v>69</v>
      </c>
      <c r="F75" s="34" t="s">
        <v>70</v>
      </c>
      <c r="G75" s="34" t="s">
        <v>70</v>
      </c>
      <c r="H75" s="34" t="s">
        <v>70</v>
      </c>
      <c r="I75" s="34" t="s">
        <v>70</v>
      </c>
      <c r="J75" s="25">
        <v>74.471830985915503</v>
      </c>
      <c r="K75" s="25">
        <v>68.104050279329613</v>
      </c>
      <c r="L75" s="25">
        <v>72.778276481149035</v>
      </c>
      <c r="M75" s="35" t="str">
        <f>IFERROR('Equations and POD'!$E$5/F75, F75)</f>
        <v>-</v>
      </c>
      <c r="N75" s="35" t="str">
        <f>IFERROR('Equations and POD'!$E$5/G75, G75)</f>
        <v>-</v>
      </c>
      <c r="O75" s="35" t="str">
        <f>IFERROR('Equations and POD'!$E$5/H75, H75)</f>
        <v>-</v>
      </c>
      <c r="P75" s="35" t="str">
        <f>IFERROR('Equations and POD'!$E$5/I75, I75)</f>
        <v>-</v>
      </c>
      <c r="Q75" s="35">
        <f>IFERROR('Equations and POD'!$E$5/J75, J75)</f>
        <v>28.198581560283685</v>
      </c>
      <c r="R75" s="35">
        <f>IFERROR('Equations and POD'!$E$5/K75, K75)</f>
        <v>30.835170469110484</v>
      </c>
      <c r="S75" s="35">
        <f>IFERROR('Equations and POD'!$E$5/L75, L75)</f>
        <v>28.854764107308039</v>
      </c>
      <c r="T75" s="36" t="s">
        <v>70</v>
      </c>
      <c r="U75" s="36" t="s">
        <v>70</v>
      </c>
      <c r="V75" s="36" t="s">
        <v>70</v>
      </c>
      <c r="W75" s="36" t="s">
        <v>70</v>
      </c>
      <c r="X75" s="37">
        <v>28</v>
      </c>
      <c r="Y75" s="38">
        <v>31</v>
      </c>
      <c r="Z75" s="37">
        <v>29</v>
      </c>
    </row>
    <row r="76" spans="1:26">
      <c r="A76" s="25" t="s">
        <v>81</v>
      </c>
      <c r="B76" s="25" t="s">
        <v>85</v>
      </c>
      <c r="C76" s="45" t="s">
        <v>86</v>
      </c>
      <c r="D76" s="25" t="s">
        <v>68</v>
      </c>
      <c r="E76" s="25" t="s">
        <v>71</v>
      </c>
      <c r="F76" s="34" t="s">
        <v>70</v>
      </c>
      <c r="G76" s="34" t="s">
        <v>70</v>
      </c>
      <c r="H76" s="34" t="s">
        <v>70</v>
      </c>
      <c r="I76" s="34" t="s">
        <v>70</v>
      </c>
      <c r="J76" s="25">
        <v>18.617957746478879</v>
      </c>
      <c r="K76" s="25">
        <v>17.0260125698324</v>
      </c>
      <c r="L76" s="25">
        <v>18.194569120287259</v>
      </c>
      <c r="M76" s="35" t="str">
        <f>IFERROR('Equations and POD'!$E$5/F76, F76)</f>
        <v>-</v>
      </c>
      <c r="N76" s="35" t="str">
        <f>IFERROR('Equations and POD'!$E$5/G76, G76)</f>
        <v>-</v>
      </c>
      <c r="O76" s="35" t="str">
        <f>IFERROR('Equations and POD'!$E$5/H76, H76)</f>
        <v>-</v>
      </c>
      <c r="P76" s="35" t="str">
        <f>IFERROR('Equations and POD'!$E$5/I76, I76)</f>
        <v>-</v>
      </c>
      <c r="Q76" s="35">
        <f>IFERROR('Equations and POD'!$E$5/J76, J76)</f>
        <v>112.79432624113471</v>
      </c>
      <c r="R76" s="35">
        <f>IFERROR('Equations and POD'!$E$5/K76, K76)</f>
        <v>123.34068187644196</v>
      </c>
      <c r="S76" s="35">
        <f>IFERROR('Equations and POD'!$E$5/L76, L76)</f>
        <v>115.41905642923216</v>
      </c>
      <c r="T76" s="36" t="s">
        <v>70</v>
      </c>
      <c r="U76" s="36" t="s">
        <v>70</v>
      </c>
      <c r="V76" s="36" t="s">
        <v>70</v>
      </c>
      <c r="W76" s="36" t="s">
        <v>70</v>
      </c>
      <c r="X76" s="38">
        <v>110</v>
      </c>
      <c r="Y76" s="38">
        <v>120</v>
      </c>
      <c r="Z76" s="38">
        <v>120</v>
      </c>
    </row>
    <row r="77" spans="1:26">
      <c r="A77" s="25" t="s">
        <v>81</v>
      </c>
      <c r="B77" s="25" t="s">
        <v>85</v>
      </c>
      <c r="C77" s="45" t="s">
        <v>86</v>
      </c>
      <c r="D77" s="25" t="s">
        <v>68</v>
      </c>
      <c r="E77" s="25" t="s">
        <v>72</v>
      </c>
      <c r="F77" s="34" t="s">
        <v>70</v>
      </c>
      <c r="G77" s="34" t="s">
        <v>70</v>
      </c>
      <c r="H77" s="34" t="s">
        <v>70</v>
      </c>
      <c r="I77" s="34" t="s">
        <v>70</v>
      </c>
      <c r="J77" s="25">
        <v>2.482394366197183</v>
      </c>
      <c r="K77" s="25">
        <v>2.2701350093109869</v>
      </c>
      <c r="L77" s="25">
        <v>2.425942549371634</v>
      </c>
      <c r="M77" s="35" t="str">
        <f>IFERROR('Equations and POD'!$E$5/F77, F77)</f>
        <v>-</v>
      </c>
      <c r="N77" s="35" t="str">
        <f>IFERROR('Equations and POD'!$E$5/G77, G77)</f>
        <v>-</v>
      </c>
      <c r="O77" s="35" t="str">
        <f>IFERROR('Equations and POD'!$E$5/H77, H77)</f>
        <v>-</v>
      </c>
      <c r="P77" s="35" t="str">
        <f>IFERROR('Equations and POD'!$E$5/I77, I77)</f>
        <v>-</v>
      </c>
      <c r="Q77" s="35">
        <f>IFERROR('Equations and POD'!$E$5/J77, J77)</f>
        <v>845.95744680851067</v>
      </c>
      <c r="R77" s="35">
        <f>IFERROR('Equations and POD'!$E$5/K77, K77)</f>
        <v>925.0551140733146</v>
      </c>
      <c r="S77" s="35">
        <f>IFERROR('Equations and POD'!$E$5/L77, L77)</f>
        <v>865.64292321924131</v>
      </c>
      <c r="T77" s="36" t="s">
        <v>70</v>
      </c>
      <c r="U77" s="36" t="s">
        <v>70</v>
      </c>
      <c r="V77" s="36" t="s">
        <v>70</v>
      </c>
      <c r="W77" s="36" t="s">
        <v>70</v>
      </c>
      <c r="X77" s="38">
        <v>850</v>
      </c>
      <c r="Y77" s="38">
        <v>930</v>
      </c>
      <c r="Z77" s="38">
        <v>870</v>
      </c>
    </row>
    <row r="78" spans="1:26">
      <c r="A78" s="25" t="s">
        <v>81</v>
      </c>
      <c r="B78" s="25" t="s">
        <v>85</v>
      </c>
      <c r="C78" s="45" t="s">
        <v>86</v>
      </c>
      <c r="D78" s="25" t="s">
        <v>73</v>
      </c>
      <c r="E78" s="25" t="s">
        <v>69</v>
      </c>
      <c r="F78" s="34" t="s">
        <v>70</v>
      </c>
      <c r="G78" s="34" t="s">
        <v>70</v>
      </c>
      <c r="H78" s="34" t="s">
        <v>70</v>
      </c>
      <c r="I78" s="34" t="s">
        <v>70</v>
      </c>
      <c r="J78" s="34" t="s">
        <v>70</v>
      </c>
      <c r="K78" s="34" t="s">
        <v>70</v>
      </c>
      <c r="L78" s="34" t="s">
        <v>70</v>
      </c>
      <c r="M78" s="35" t="str">
        <f>IFERROR('Equations and POD'!$E$5/F78, F78)</f>
        <v>-</v>
      </c>
      <c r="N78" s="35" t="str">
        <f>IFERROR('Equations and POD'!$E$5/G78, G78)</f>
        <v>-</v>
      </c>
      <c r="O78" s="35" t="str">
        <f>IFERROR('Equations and POD'!$E$5/H78, H78)</f>
        <v>-</v>
      </c>
      <c r="P78" s="35" t="str">
        <f>IFERROR('Equations and POD'!$E$5/I78, I78)</f>
        <v>-</v>
      </c>
      <c r="Q78" s="35" t="str">
        <f>IFERROR('Equations and POD'!$E$5/J78, J78)</f>
        <v>-</v>
      </c>
      <c r="R78" s="35" t="str">
        <f>IFERROR('Equations and POD'!$E$5/K78, K78)</f>
        <v>-</v>
      </c>
      <c r="S78" s="35" t="str">
        <f>IFERROR('Equations and POD'!$E$5/L78, L78)</f>
        <v>-</v>
      </c>
      <c r="T78" s="36" t="s">
        <v>70</v>
      </c>
      <c r="U78" s="36" t="s">
        <v>70</v>
      </c>
      <c r="V78" s="36" t="s">
        <v>70</v>
      </c>
      <c r="W78" s="36" t="s">
        <v>70</v>
      </c>
      <c r="X78" s="36" t="s">
        <v>70</v>
      </c>
      <c r="Y78" s="36" t="s">
        <v>70</v>
      </c>
      <c r="Z78" s="36" t="s">
        <v>70</v>
      </c>
    </row>
    <row r="79" spans="1:26">
      <c r="A79" s="25" t="s">
        <v>81</v>
      </c>
      <c r="B79" s="25" t="s">
        <v>85</v>
      </c>
      <c r="C79" s="45" t="s">
        <v>86</v>
      </c>
      <c r="D79" s="25" t="s">
        <v>73</v>
      </c>
      <c r="E79" s="25" t="s">
        <v>71</v>
      </c>
      <c r="F79" s="34" t="s">
        <v>70</v>
      </c>
      <c r="G79" s="34" t="s">
        <v>70</v>
      </c>
      <c r="H79" s="34" t="s">
        <v>70</v>
      </c>
      <c r="I79" s="34" t="s">
        <v>70</v>
      </c>
      <c r="J79" s="34" t="s">
        <v>70</v>
      </c>
      <c r="K79" s="34" t="s">
        <v>70</v>
      </c>
      <c r="L79" s="34" t="s">
        <v>70</v>
      </c>
      <c r="M79" s="35" t="str">
        <f>IFERROR('Equations and POD'!$E$5/F79, F79)</f>
        <v>-</v>
      </c>
      <c r="N79" s="35" t="str">
        <f>IFERROR('Equations and POD'!$E$5/G79, G79)</f>
        <v>-</v>
      </c>
      <c r="O79" s="35" t="str">
        <f>IFERROR('Equations and POD'!$E$5/H79, H79)</f>
        <v>-</v>
      </c>
      <c r="P79" s="35" t="str">
        <f>IFERROR('Equations and POD'!$E$5/I79, I79)</f>
        <v>-</v>
      </c>
      <c r="Q79" s="35" t="str">
        <f>IFERROR('Equations and POD'!$E$5/J79, J79)</f>
        <v>-</v>
      </c>
      <c r="R79" s="35" t="str">
        <f>IFERROR('Equations and POD'!$E$5/K79, K79)</f>
        <v>-</v>
      </c>
      <c r="S79" s="35" t="str">
        <f>IFERROR('Equations and POD'!$E$5/L79, L79)</f>
        <v>-</v>
      </c>
      <c r="T79" s="36" t="s">
        <v>70</v>
      </c>
      <c r="U79" s="36" t="s">
        <v>70</v>
      </c>
      <c r="V79" s="36" t="s">
        <v>70</v>
      </c>
      <c r="W79" s="36" t="s">
        <v>70</v>
      </c>
      <c r="X79" s="36" t="s">
        <v>70</v>
      </c>
      <c r="Y79" s="36" t="s">
        <v>70</v>
      </c>
      <c r="Z79" s="36" t="s">
        <v>70</v>
      </c>
    </row>
    <row r="80" spans="1:26">
      <c r="A80" s="25" t="s">
        <v>81</v>
      </c>
      <c r="B80" s="25" t="s">
        <v>85</v>
      </c>
      <c r="C80" s="45" t="s">
        <v>86</v>
      </c>
      <c r="D80" s="25" t="s">
        <v>73</v>
      </c>
      <c r="E80" s="25" t="s">
        <v>72</v>
      </c>
      <c r="F80" s="34" t="s">
        <v>70</v>
      </c>
      <c r="G80" s="34" t="s">
        <v>70</v>
      </c>
      <c r="H80" s="34" t="s">
        <v>70</v>
      </c>
      <c r="I80" s="34" t="s">
        <v>70</v>
      </c>
      <c r="J80" s="34" t="s">
        <v>70</v>
      </c>
      <c r="K80" s="34" t="s">
        <v>70</v>
      </c>
      <c r="L80" s="34" t="s">
        <v>70</v>
      </c>
      <c r="M80" s="35" t="str">
        <f>IFERROR('Equations and POD'!$E$5/F80, F80)</f>
        <v>-</v>
      </c>
      <c r="N80" s="35" t="str">
        <f>IFERROR('Equations and POD'!$E$5/G80, G80)</f>
        <v>-</v>
      </c>
      <c r="O80" s="35" t="str">
        <f>IFERROR('Equations and POD'!$E$5/H80, H80)</f>
        <v>-</v>
      </c>
      <c r="P80" s="35" t="str">
        <f>IFERROR('Equations and POD'!$E$5/I80, I80)</f>
        <v>-</v>
      </c>
      <c r="Q80" s="35" t="str">
        <f>IFERROR('Equations and POD'!$E$5/J80, J80)</f>
        <v>-</v>
      </c>
      <c r="R80" s="35" t="str">
        <f>IFERROR('Equations and POD'!$E$5/K80, K80)</f>
        <v>-</v>
      </c>
      <c r="S80" s="35" t="str">
        <f>IFERROR('Equations and POD'!$E$5/L80, L80)</f>
        <v>-</v>
      </c>
      <c r="T80" s="36" t="s">
        <v>70</v>
      </c>
      <c r="U80" s="36" t="s">
        <v>70</v>
      </c>
      <c r="V80" s="36" t="s">
        <v>70</v>
      </c>
      <c r="W80" s="36" t="s">
        <v>70</v>
      </c>
      <c r="X80" s="36" t="s">
        <v>70</v>
      </c>
      <c r="Y80" s="36" t="s">
        <v>70</v>
      </c>
      <c r="Z80" s="36" t="s">
        <v>70</v>
      </c>
    </row>
    <row r="81" spans="1:26">
      <c r="A81" s="25" t="s">
        <v>81</v>
      </c>
      <c r="B81" s="25" t="s">
        <v>85</v>
      </c>
      <c r="C81" s="45" t="s">
        <v>86</v>
      </c>
      <c r="D81" s="25" t="s">
        <v>74</v>
      </c>
      <c r="E81" s="25" t="s">
        <v>69</v>
      </c>
      <c r="F81" s="44">
        <v>3.1379963968422638E-2</v>
      </c>
      <c r="G81" s="44">
        <v>2.9560835622427121E-2</v>
      </c>
      <c r="H81" s="44">
        <v>2.403009863500527E-2</v>
      </c>
      <c r="I81" s="44">
        <v>1.6732548465524789E-2</v>
      </c>
      <c r="J81" s="25">
        <v>5.6049980885234413E-2</v>
      </c>
      <c r="K81" s="25">
        <v>4.3975495056213891E-2</v>
      </c>
      <c r="L81" s="25">
        <v>3.8082663866510942E-2</v>
      </c>
      <c r="M81" s="41">
        <f>IFERROR('Equations and POD'!$E$5/F81, F81)</f>
        <v>66921.682960286707</v>
      </c>
      <c r="N81" s="41">
        <f>IFERROR('Equations and POD'!$E$5/G81, G81)</f>
        <v>71039.940373227422</v>
      </c>
      <c r="O81" s="41">
        <f>IFERROR('Equations and POD'!$E$5/H81, H81)</f>
        <v>87390.40284008137</v>
      </c>
      <c r="P81" s="41">
        <f>IFERROR('Equations and POD'!$E$5/I81, I81)</f>
        <v>125503.89465936844</v>
      </c>
      <c r="Q81" s="35">
        <f>IFERROR('Equations and POD'!$E$5/J81, J81)</f>
        <v>37466.560502489228</v>
      </c>
      <c r="R81" s="35">
        <f>IFERROR('Equations and POD'!$E$5/K81, K81)</f>
        <v>47753.868314968808</v>
      </c>
      <c r="S81" s="35">
        <f>IFERROR('Equations and POD'!$E$5/L81, L81)</f>
        <v>55143.201309682903</v>
      </c>
      <c r="T81" s="42">
        <v>67000</v>
      </c>
      <c r="U81" s="42">
        <v>71000</v>
      </c>
      <c r="V81" s="42">
        <v>87000</v>
      </c>
      <c r="W81" s="42">
        <v>130000</v>
      </c>
      <c r="X81" s="38">
        <v>37000</v>
      </c>
      <c r="Y81" s="38">
        <v>48000</v>
      </c>
      <c r="Z81" s="38">
        <v>55000</v>
      </c>
    </row>
    <row r="82" spans="1:26">
      <c r="A82" s="25" t="s">
        <v>81</v>
      </c>
      <c r="B82" s="25" t="s">
        <v>85</v>
      </c>
      <c r="C82" s="45" t="s">
        <v>86</v>
      </c>
      <c r="D82" s="25" t="s">
        <v>74</v>
      </c>
      <c r="E82" s="25" t="s">
        <v>71</v>
      </c>
      <c r="F82" s="44">
        <v>1.484030366173068E-2</v>
      </c>
      <c r="G82" s="44">
        <v>1.3979996203079621E-2</v>
      </c>
      <c r="H82" s="44">
        <v>1.136438401024537E-2</v>
      </c>
      <c r="I82" s="44">
        <v>7.9132053979695961E-3</v>
      </c>
      <c r="J82" s="25">
        <v>2.7250809831705369E-2</v>
      </c>
      <c r="K82" s="25">
        <v>2.189773208521751E-2</v>
      </c>
      <c r="L82" s="25">
        <v>1.857320459412605E-2</v>
      </c>
      <c r="M82" s="41">
        <f>IFERROR('Equations and POD'!$E$5/F82, F82)</f>
        <v>141506.53840159343</v>
      </c>
      <c r="N82" s="41">
        <f>IFERROR('Equations and POD'!$E$5/G82, G82)</f>
        <v>150214.63307246077</v>
      </c>
      <c r="O82" s="41">
        <f>IFERROR('Equations and POD'!$E$5/H82, H82)</f>
        <v>184787.84227167792</v>
      </c>
      <c r="P82" s="41">
        <f>IFERROR('Equations and POD'!$E$5/I82, I82)</f>
        <v>265379.1850946807</v>
      </c>
      <c r="Q82" s="35">
        <f>IFERROR('Equations and POD'!$E$5/J82, J82)</f>
        <v>77061.930011222023</v>
      </c>
      <c r="R82" s="35">
        <f>IFERROR('Equations and POD'!$E$5/K82, K82)</f>
        <v>95900.342182816545</v>
      </c>
      <c r="S82" s="35">
        <f>IFERROR('Equations and POD'!$E$5/L82, L82)</f>
        <v>113066.11033963114</v>
      </c>
      <c r="T82" s="42">
        <v>140000</v>
      </c>
      <c r="U82" s="42">
        <v>150000</v>
      </c>
      <c r="V82" s="42">
        <v>180000</v>
      </c>
      <c r="W82" s="42">
        <v>270000</v>
      </c>
      <c r="X82" s="38">
        <v>77000</v>
      </c>
      <c r="Y82" s="38">
        <v>96000</v>
      </c>
      <c r="Z82" s="38">
        <v>110000</v>
      </c>
    </row>
    <row r="83" spans="1:26">
      <c r="A83" s="25" t="s">
        <v>81</v>
      </c>
      <c r="B83" s="25" t="s">
        <v>85</v>
      </c>
      <c r="C83" s="45" t="s">
        <v>86</v>
      </c>
      <c r="D83" s="25" t="s">
        <v>74</v>
      </c>
      <c r="E83" s="25" t="s">
        <v>72</v>
      </c>
      <c r="F83" s="44">
        <v>4.7687021135391508E-3</v>
      </c>
      <c r="G83" s="44">
        <v>4.492255614203548E-3</v>
      </c>
      <c r="H83" s="44">
        <v>3.6517690799332059E-3</v>
      </c>
      <c r="I83" s="44">
        <v>2.5427861967189892E-3</v>
      </c>
      <c r="J83" s="25">
        <v>8.6658170931861369E-3</v>
      </c>
      <c r="K83" s="25">
        <v>7.2197570297715379E-3</v>
      </c>
      <c r="L83" s="25">
        <v>5.9349854311741557E-3</v>
      </c>
      <c r="M83" s="41">
        <f>IFERROR('Equations and POD'!$E$5/F83, F83)</f>
        <v>440371.39456409856</v>
      </c>
      <c r="N83" s="41">
        <f>IFERROR('Equations and POD'!$E$5/G83, G83)</f>
        <v>467471.17269111995</v>
      </c>
      <c r="O83" s="41">
        <f>IFERROR('Equations and POD'!$E$5/H83, H83)</f>
        <v>575063.74418352079</v>
      </c>
      <c r="P83" s="41">
        <f>IFERROR('Equations and POD'!$E$5/I83, I83)</f>
        <v>825865.73842097865</v>
      </c>
      <c r="Q83" s="35">
        <f>IFERROR('Equations and POD'!$E$5/J83, J83)</f>
        <v>242331.44750438054</v>
      </c>
      <c r="R83" s="35">
        <f>IFERROR('Equations and POD'!$E$5/K83, K83)</f>
        <v>290868.51418134943</v>
      </c>
      <c r="S83" s="35">
        <f>IFERROR('Equations and POD'!$E$5/L83, L83)</f>
        <v>353834.06149061833</v>
      </c>
      <c r="T83" s="42">
        <v>440000</v>
      </c>
      <c r="U83" s="42">
        <v>470000</v>
      </c>
      <c r="V83" s="42">
        <v>580000</v>
      </c>
      <c r="W83" s="42">
        <v>830000</v>
      </c>
      <c r="X83" s="38">
        <v>240000</v>
      </c>
      <c r="Y83" s="38">
        <v>290000</v>
      </c>
      <c r="Z83" s="38">
        <v>350000</v>
      </c>
    </row>
    <row r="84" spans="1:26">
      <c r="A84" s="25" t="s">
        <v>81</v>
      </c>
      <c r="B84" s="25" t="s">
        <v>85</v>
      </c>
      <c r="C84" s="33" t="s">
        <v>87</v>
      </c>
      <c r="D84" s="25" t="s">
        <v>68</v>
      </c>
      <c r="E84" s="25" t="s">
        <v>69</v>
      </c>
      <c r="F84" s="34" t="s">
        <v>70</v>
      </c>
      <c r="G84" s="34" t="s">
        <v>70</v>
      </c>
      <c r="H84" s="34" t="s">
        <v>70</v>
      </c>
      <c r="I84" s="34" t="s">
        <v>70</v>
      </c>
      <c r="J84" s="25">
        <v>148.94366197183101</v>
      </c>
      <c r="K84" s="25">
        <v>136.2081005586592</v>
      </c>
      <c r="L84" s="25">
        <v>145.5565529622981</v>
      </c>
      <c r="M84" s="35" t="str">
        <f>IFERROR('Equations and POD'!$E$5/F84, F84)</f>
        <v>-</v>
      </c>
      <c r="N84" s="35" t="str">
        <f>IFERROR('Equations and POD'!$E$5/G84, G84)</f>
        <v>-</v>
      </c>
      <c r="O84" s="35" t="str">
        <f>IFERROR('Equations and POD'!$E$5/H84, H84)</f>
        <v>-</v>
      </c>
      <c r="P84" s="35" t="str">
        <f>IFERROR('Equations and POD'!$E$5/I84, I84)</f>
        <v>-</v>
      </c>
      <c r="Q84" s="35">
        <f>IFERROR('Equations and POD'!$E$5/J84, J84)</f>
        <v>14.099290780141843</v>
      </c>
      <c r="R84" s="35">
        <f>IFERROR('Equations and POD'!$E$5/K84, K84)</f>
        <v>15.417585234555245</v>
      </c>
      <c r="S84" s="35">
        <f>IFERROR('Equations and POD'!$E$5/L84, L84)</f>
        <v>14.427382053654016</v>
      </c>
      <c r="T84" s="36" t="s">
        <v>70</v>
      </c>
      <c r="U84" s="36" t="s">
        <v>70</v>
      </c>
      <c r="V84" s="36" t="s">
        <v>70</v>
      </c>
      <c r="W84" s="36" t="s">
        <v>70</v>
      </c>
      <c r="X84" s="37">
        <v>14</v>
      </c>
      <c r="Y84" s="37">
        <v>15</v>
      </c>
      <c r="Z84" s="37">
        <v>14</v>
      </c>
    </row>
    <row r="85" spans="1:26">
      <c r="A85" s="25" t="s">
        <v>81</v>
      </c>
      <c r="B85" s="25" t="s">
        <v>85</v>
      </c>
      <c r="C85" s="33" t="s">
        <v>87</v>
      </c>
      <c r="D85" s="25" t="s">
        <v>68</v>
      </c>
      <c r="E85" s="25" t="s">
        <v>71</v>
      </c>
      <c r="F85" s="34" t="s">
        <v>70</v>
      </c>
      <c r="G85" s="34" t="s">
        <v>70</v>
      </c>
      <c r="H85" s="34" t="s">
        <v>70</v>
      </c>
      <c r="I85" s="34" t="s">
        <v>70</v>
      </c>
      <c r="J85" s="25">
        <v>37.235915492957751</v>
      </c>
      <c r="K85" s="25">
        <v>34.052025139664813</v>
      </c>
      <c r="L85" s="25">
        <v>36.389138240574518</v>
      </c>
      <c r="M85" s="35" t="str">
        <f>IFERROR('Equations and POD'!$E$5/F85, F85)</f>
        <v>-</v>
      </c>
      <c r="N85" s="35" t="str">
        <f>IFERROR('Equations and POD'!$E$5/G85, G85)</f>
        <v>-</v>
      </c>
      <c r="O85" s="35" t="str">
        <f>IFERROR('Equations and POD'!$E$5/H85, H85)</f>
        <v>-</v>
      </c>
      <c r="P85" s="35" t="str">
        <f>IFERROR('Equations and POD'!$E$5/I85, I85)</f>
        <v>-</v>
      </c>
      <c r="Q85" s="35">
        <f>IFERROR('Equations and POD'!$E$5/J85, J85)</f>
        <v>56.39716312056737</v>
      </c>
      <c r="R85" s="35">
        <f>IFERROR('Equations and POD'!$E$5/K85, K85)</f>
        <v>61.670340938220953</v>
      </c>
      <c r="S85" s="35">
        <f>IFERROR('Equations and POD'!$E$5/L85, L85)</f>
        <v>57.709528214616078</v>
      </c>
      <c r="T85" s="36" t="s">
        <v>70</v>
      </c>
      <c r="U85" s="36" t="s">
        <v>70</v>
      </c>
      <c r="V85" s="36" t="s">
        <v>70</v>
      </c>
      <c r="W85" s="36" t="s">
        <v>70</v>
      </c>
      <c r="X85" s="38">
        <v>56</v>
      </c>
      <c r="Y85" s="38">
        <v>62</v>
      </c>
      <c r="Z85" s="38">
        <v>58</v>
      </c>
    </row>
    <row r="86" spans="1:26">
      <c r="A86" s="25" t="s">
        <v>81</v>
      </c>
      <c r="B86" s="25" t="s">
        <v>85</v>
      </c>
      <c r="C86" s="33" t="s">
        <v>87</v>
      </c>
      <c r="D86" s="25" t="s">
        <v>68</v>
      </c>
      <c r="E86" s="25" t="s">
        <v>72</v>
      </c>
      <c r="F86" s="34" t="s">
        <v>70</v>
      </c>
      <c r="G86" s="34" t="s">
        <v>70</v>
      </c>
      <c r="H86" s="34" t="s">
        <v>70</v>
      </c>
      <c r="I86" s="34" t="s">
        <v>70</v>
      </c>
      <c r="J86" s="25">
        <v>7.447183098591549</v>
      </c>
      <c r="K86" s="25">
        <v>6.8104050279329629</v>
      </c>
      <c r="L86" s="25">
        <v>7.2778276481149033</v>
      </c>
      <c r="M86" s="35" t="str">
        <f>IFERROR('Equations and POD'!$E$5/F86, F86)</f>
        <v>-</v>
      </c>
      <c r="N86" s="35" t="str">
        <f>IFERROR('Equations and POD'!$E$5/G86, G86)</f>
        <v>-</v>
      </c>
      <c r="O86" s="35" t="str">
        <f>IFERROR('Equations and POD'!$E$5/H86, H86)</f>
        <v>-</v>
      </c>
      <c r="P86" s="35" t="str">
        <f>IFERROR('Equations and POD'!$E$5/I86, I86)</f>
        <v>-</v>
      </c>
      <c r="Q86" s="35">
        <f>IFERROR('Equations and POD'!$E$5/J86, J86)</f>
        <v>281.98581560283691</v>
      </c>
      <c r="R86" s="35">
        <f>IFERROR('Equations and POD'!$E$5/K86, K86)</f>
        <v>308.35170469110477</v>
      </c>
      <c r="S86" s="35">
        <f>IFERROR('Equations and POD'!$E$5/L86, L86)</f>
        <v>288.5476410730804</v>
      </c>
      <c r="T86" s="36" t="s">
        <v>70</v>
      </c>
      <c r="U86" s="36" t="s">
        <v>70</v>
      </c>
      <c r="V86" s="36" t="s">
        <v>70</v>
      </c>
      <c r="W86" s="36" t="s">
        <v>70</v>
      </c>
      <c r="X86" s="38">
        <v>280</v>
      </c>
      <c r="Y86" s="38">
        <v>310</v>
      </c>
      <c r="Z86" s="38">
        <v>290</v>
      </c>
    </row>
    <row r="87" spans="1:26">
      <c r="A87" s="25" t="s">
        <v>81</v>
      </c>
      <c r="B87" s="25" t="s">
        <v>85</v>
      </c>
      <c r="C87" s="33" t="s">
        <v>87</v>
      </c>
      <c r="D87" s="25" t="s">
        <v>73</v>
      </c>
      <c r="E87" s="25" t="s">
        <v>69</v>
      </c>
      <c r="F87" s="34" t="s">
        <v>70</v>
      </c>
      <c r="G87" s="34" t="s">
        <v>70</v>
      </c>
      <c r="H87" s="34" t="s">
        <v>70</v>
      </c>
      <c r="I87" s="34" t="s">
        <v>70</v>
      </c>
      <c r="J87" s="34" t="s">
        <v>70</v>
      </c>
      <c r="K87" s="34" t="s">
        <v>70</v>
      </c>
      <c r="L87" s="34" t="s">
        <v>70</v>
      </c>
      <c r="M87" s="35" t="str">
        <f>IFERROR('Equations and POD'!$E$5/F87, F87)</f>
        <v>-</v>
      </c>
      <c r="N87" s="35" t="str">
        <f>IFERROR('Equations and POD'!$E$5/G87, G87)</f>
        <v>-</v>
      </c>
      <c r="O87" s="35" t="str">
        <f>IFERROR('Equations and POD'!$E$5/H87, H87)</f>
        <v>-</v>
      </c>
      <c r="P87" s="35" t="str">
        <f>IFERROR('Equations and POD'!$E$5/I87, I87)</f>
        <v>-</v>
      </c>
      <c r="Q87" s="35" t="str">
        <f>IFERROR('Equations and POD'!$E$5/J87, J87)</f>
        <v>-</v>
      </c>
      <c r="R87" s="35" t="str">
        <f>IFERROR('Equations and POD'!$E$5/K87, K87)</f>
        <v>-</v>
      </c>
      <c r="S87" s="35" t="str">
        <f>IFERROR('Equations and POD'!$E$5/L87, L87)</f>
        <v>-</v>
      </c>
      <c r="T87" s="36" t="s">
        <v>70</v>
      </c>
      <c r="U87" s="36" t="s">
        <v>70</v>
      </c>
      <c r="V87" s="36" t="s">
        <v>70</v>
      </c>
      <c r="W87" s="36" t="s">
        <v>70</v>
      </c>
      <c r="X87" s="36" t="s">
        <v>70</v>
      </c>
      <c r="Y87" s="36" t="s">
        <v>70</v>
      </c>
      <c r="Z87" s="36" t="s">
        <v>70</v>
      </c>
    </row>
    <row r="88" spans="1:26">
      <c r="A88" s="25" t="s">
        <v>81</v>
      </c>
      <c r="B88" s="25" t="s">
        <v>85</v>
      </c>
      <c r="C88" s="33" t="s">
        <v>87</v>
      </c>
      <c r="D88" s="25" t="s">
        <v>73</v>
      </c>
      <c r="E88" s="25" t="s">
        <v>71</v>
      </c>
      <c r="F88" s="34" t="s">
        <v>70</v>
      </c>
      <c r="G88" s="34" t="s">
        <v>70</v>
      </c>
      <c r="H88" s="34" t="s">
        <v>70</v>
      </c>
      <c r="I88" s="34" t="s">
        <v>70</v>
      </c>
      <c r="J88" s="34" t="s">
        <v>70</v>
      </c>
      <c r="K88" s="34" t="s">
        <v>70</v>
      </c>
      <c r="L88" s="34" t="s">
        <v>70</v>
      </c>
      <c r="M88" s="35" t="str">
        <f>IFERROR('Equations and POD'!$E$5/F88, F88)</f>
        <v>-</v>
      </c>
      <c r="N88" s="35" t="str">
        <f>IFERROR('Equations and POD'!$E$5/G88, G88)</f>
        <v>-</v>
      </c>
      <c r="O88" s="35" t="str">
        <f>IFERROR('Equations and POD'!$E$5/H88, H88)</f>
        <v>-</v>
      </c>
      <c r="P88" s="35" t="str">
        <f>IFERROR('Equations and POD'!$E$5/I88, I88)</f>
        <v>-</v>
      </c>
      <c r="Q88" s="35" t="str">
        <f>IFERROR('Equations and POD'!$E$5/J88, J88)</f>
        <v>-</v>
      </c>
      <c r="R88" s="35" t="str">
        <f>IFERROR('Equations and POD'!$E$5/K88, K88)</f>
        <v>-</v>
      </c>
      <c r="S88" s="35" t="str">
        <f>IFERROR('Equations and POD'!$E$5/L88, L88)</f>
        <v>-</v>
      </c>
      <c r="T88" s="36" t="s">
        <v>70</v>
      </c>
      <c r="U88" s="36" t="s">
        <v>70</v>
      </c>
      <c r="V88" s="36" t="s">
        <v>70</v>
      </c>
      <c r="W88" s="36" t="s">
        <v>70</v>
      </c>
      <c r="X88" s="36" t="s">
        <v>70</v>
      </c>
      <c r="Y88" s="36" t="s">
        <v>70</v>
      </c>
      <c r="Z88" s="36" t="s">
        <v>70</v>
      </c>
    </row>
    <row r="89" spans="1:26">
      <c r="A89" s="25" t="s">
        <v>81</v>
      </c>
      <c r="B89" s="25" t="s">
        <v>85</v>
      </c>
      <c r="C89" s="33" t="s">
        <v>87</v>
      </c>
      <c r="D89" s="25" t="s">
        <v>73</v>
      </c>
      <c r="E89" s="25" t="s">
        <v>72</v>
      </c>
      <c r="F89" s="34" t="s">
        <v>70</v>
      </c>
      <c r="G89" s="34" t="s">
        <v>70</v>
      </c>
      <c r="H89" s="34" t="s">
        <v>70</v>
      </c>
      <c r="I89" s="34" t="s">
        <v>70</v>
      </c>
      <c r="J89" s="34" t="s">
        <v>70</v>
      </c>
      <c r="K89" s="34" t="s">
        <v>70</v>
      </c>
      <c r="L89" s="34" t="s">
        <v>70</v>
      </c>
      <c r="M89" s="35" t="str">
        <f>IFERROR('Equations and POD'!$E$5/F89, F89)</f>
        <v>-</v>
      </c>
      <c r="N89" s="35" t="str">
        <f>IFERROR('Equations and POD'!$E$5/G89, G89)</f>
        <v>-</v>
      </c>
      <c r="O89" s="35" t="str">
        <f>IFERROR('Equations and POD'!$E$5/H89, H89)</f>
        <v>-</v>
      </c>
      <c r="P89" s="35" t="str">
        <f>IFERROR('Equations and POD'!$E$5/I89, I89)</f>
        <v>-</v>
      </c>
      <c r="Q89" s="35" t="str">
        <f>IFERROR('Equations and POD'!$E$5/J89, J89)</f>
        <v>-</v>
      </c>
      <c r="R89" s="35" t="str">
        <f>IFERROR('Equations and POD'!$E$5/K89, K89)</f>
        <v>-</v>
      </c>
      <c r="S89" s="35" t="str">
        <f>IFERROR('Equations and POD'!$E$5/L89, L89)</f>
        <v>-</v>
      </c>
      <c r="T89" s="36" t="s">
        <v>70</v>
      </c>
      <c r="U89" s="36" t="s">
        <v>70</v>
      </c>
      <c r="V89" s="36" t="s">
        <v>70</v>
      </c>
      <c r="W89" s="36" t="s">
        <v>70</v>
      </c>
      <c r="X89" s="36" t="s">
        <v>70</v>
      </c>
      <c r="Y89" s="36" t="s">
        <v>70</v>
      </c>
      <c r="Z89" s="36" t="s">
        <v>70</v>
      </c>
    </row>
    <row r="90" spans="1:26">
      <c r="A90" s="25" t="s">
        <v>81</v>
      </c>
      <c r="B90" s="25" t="s">
        <v>85</v>
      </c>
      <c r="C90" s="33" t="s">
        <v>87</v>
      </c>
      <c r="D90" s="25" t="s">
        <v>74</v>
      </c>
      <c r="E90" s="25" t="s">
        <v>69</v>
      </c>
      <c r="F90" s="44">
        <v>2.1074610916733301E-2</v>
      </c>
      <c r="G90" s="44">
        <v>1.98528943418502E-2</v>
      </c>
      <c r="H90" s="44">
        <v>1.613848185208468E-2</v>
      </c>
      <c r="I90" s="44">
        <v>1.123748736331143E-2</v>
      </c>
      <c r="J90" s="25">
        <v>8.1661939930917585E-3</v>
      </c>
      <c r="K90" s="25">
        <v>6.9627193779155574E-3</v>
      </c>
      <c r="L90" s="25">
        <v>5.6106190096502596E-3</v>
      </c>
      <c r="M90" s="41">
        <f>IFERROR('Equations and POD'!$E$5/F90, F90)</f>
        <v>99645.967761739026</v>
      </c>
      <c r="N90" s="41">
        <f>IFERROR('Equations and POD'!$E$5/G90, G90)</f>
        <v>105778.02731630765</v>
      </c>
      <c r="O90" s="41">
        <f>IFERROR('Equations and POD'!$E$5/H90, H90)</f>
        <v>130123.76376212448</v>
      </c>
      <c r="P90" s="41">
        <f>IFERROR('Equations and POD'!$E$5/I90, I90)</f>
        <v>186874.51492547689</v>
      </c>
      <c r="Q90" s="35">
        <f>IFERROR('Equations and POD'!$E$5/J90, J90)</f>
        <v>257157.74102066492</v>
      </c>
      <c r="R90" s="35">
        <f>IFERROR('Equations and POD'!$E$5/K90, K90)</f>
        <v>301606.2957615105</v>
      </c>
      <c r="S90" s="35">
        <f>IFERROR('Equations and POD'!$E$5/L90, L90)</f>
        <v>374290.2514656586</v>
      </c>
      <c r="T90" s="42">
        <v>100000</v>
      </c>
      <c r="U90" s="42">
        <v>110000</v>
      </c>
      <c r="V90" s="42">
        <v>130000</v>
      </c>
      <c r="W90" s="42">
        <v>190000</v>
      </c>
      <c r="X90" s="38">
        <v>260000</v>
      </c>
      <c r="Y90" s="38">
        <v>300000</v>
      </c>
      <c r="Z90" s="38">
        <v>370000</v>
      </c>
    </row>
    <row r="91" spans="1:26">
      <c r="A91" s="25" t="s">
        <v>81</v>
      </c>
      <c r="B91" s="25" t="s">
        <v>85</v>
      </c>
      <c r="C91" s="33" t="s">
        <v>87</v>
      </c>
      <c r="D91" s="25" t="s">
        <v>74</v>
      </c>
      <c r="E91" s="25" t="s">
        <v>71</v>
      </c>
      <c r="F91" s="44">
        <v>1.3379082136865139E-2</v>
      </c>
      <c r="G91" s="44">
        <v>1.2603483172409179E-2</v>
      </c>
      <c r="H91" s="44">
        <v>1.024541212724875E-2</v>
      </c>
      <c r="I91" s="44">
        <v>7.1340470787221791E-3</v>
      </c>
      <c r="J91" s="25">
        <v>5.2453333285971361E-3</v>
      </c>
      <c r="K91" s="25">
        <v>4.4856039333471664E-3</v>
      </c>
      <c r="L91" s="25">
        <v>3.605315826129852E-3</v>
      </c>
      <c r="M91" s="41">
        <f>IFERROR('Equations and POD'!$E$5/F91, F91)</f>
        <v>156961.44014346055</v>
      </c>
      <c r="N91" s="41">
        <f>IFERROR('Equations and POD'!$E$5/G91, G91)</f>
        <v>166620.60569075058</v>
      </c>
      <c r="O91" s="41">
        <f>IFERROR('Equations and POD'!$E$5/H91, H91)</f>
        <v>204969.79271481224</v>
      </c>
      <c r="P91" s="41">
        <f>IFERROR('Equations and POD'!$E$5/I91, I91)</f>
        <v>294363.07005365926</v>
      </c>
      <c r="Q91" s="35">
        <f>IFERROR('Equations and POD'!$E$5/J91, J91)</f>
        <v>400355.87224761647</v>
      </c>
      <c r="R91" s="35">
        <f>IFERROR('Equations and POD'!$E$5/K91, K91)</f>
        <v>468164.38348202</v>
      </c>
      <c r="S91" s="35">
        <f>IFERROR('Equations and POD'!$E$5/L91, L91)</f>
        <v>582473.24264355993</v>
      </c>
      <c r="T91" s="42">
        <v>160000</v>
      </c>
      <c r="U91" s="42">
        <v>170000</v>
      </c>
      <c r="V91" s="42">
        <v>200000</v>
      </c>
      <c r="W91" s="42">
        <v>290000</v>
      </c>
      <c r="X91" s="38">
        <v>400000</v>
      </c>
      <c r="Y91" s="38">
        <v>470000</v>
      </c>
      <c r="Z91" s="38">
        <v>580000</v>
      </c>
    </row>
    <row r="92" spans="1:26">
      <c r="A92" s="25" t="s">
        <v>81</v>
      </c>
      <c r="B92" s="25" t="s">
        <v>85</v>
      </c>
      <c r="C92" s="33" t="s">
        <v>87</v>
      </c>
      <c r="D92" s="25" t="s">
        <v>74</v>
      </c>
      <c r="E92" s="25" t="s">
        <v>72</v>
      </c>
      <c r="F92" s="44">
        <v>8.0726513114238192E-3</v>
      </c>
      <c r="G92" s="44">
        <v>7.6046715252543222E-3</v>
      </c>
      <c r="H92" s="44">
        <v>6.1818620140777058E-3</v>
      </c>
      <c r="I92" s="44">
        <v>4.304531052030749E-3</v>
      </c>
      <c r="J92" s="25">
        <v>3.1919735806163522E-3</v>
      </c>
      <c r="K92" s="25">
        <v>2.7321930869788811E-3</v>
      </c>
      <c r="L92" s="25">
        <v>2.1942484701371039E-3</v>
      </c>
      <c r="M92" s="41">
        <f>IFERROR('Equations and POD'!$E$5/F92, F92)</f>
        <v>260137.58293117842</v>
      </c>
      <c r="N92" s="41">
        <f>IFERROR('Equations and POD'!$E$5/G92, G92)</f>
        <v>276146.04957309709</v>
      </c>
      <c r="O92" s="41">
        <f>IFERROR('Equations and POD'!$E$5/H92, H92)</f>
        <v>339703.47368119092</v>
      </c>
      <c r="P92" s="41">
        <f>IFERROR('Equations and POD'!$E$5/I92, I92)</f>
        <v>487858.02091247146</v>
      </c>
      <c r="Q92" s="35">
        <f>IFERROR('Equations and POD'!$E$5/J92, J92)</f>
        <v>657900.18211695284</v>
      </c>
      <c r="R92" s="35">
        <f>IFERROR('Equations and POD'!$E$5/K92, K92)</f>
        <v>768613.32019622088</v>
      </c>
      <c r="S92" s="35">
        <f>IFERROR('Equations and POD'!$E$5/L92, L92)</f>
        <v>957047.49420141336</v>
      </c>
      <c r="T92" s="42">
        <v>260000</v>
      </c>
      <c r="U92" s="42">
        <v>280000</v>
      </c>
      <c r="V92" s="42">
        <v>340000</v>
      </c>
      <c r="W92" s="42">
        <v>490000</v>
      </c>
      <c r="X92" s="38">
        <v>660000</v>
      </c>
      <c r="Y92" s="38">
        <v>770000</v>
      </c>
      <c r="Z92" s="38">
        <v>960000</v>
      </c>
    </row>
    <row r="93" spans="1:26">
      <c r="A93" s="25" t="s">
        <v>81</v>
      </c>
      <c r="B93" s="25" t="s">
        <v>88</v>
      </c>
      <c r="C93" s="33" t="s">
        <v>89</v>
      </c>
      <c r="D93" s="25" t="s">
        <v>68</v>
      </c>
      <c r="E93" s="25" t="s">
        <v>69</v>
      </c>
      <c r="F93" s="25">
        <v>8.7857692714491282</v>
      </c>
      <c r="G93" s="25">
        <v>7.5130205891117123</v>
      </c>
      <c r="H93" s="25">
        <v>6.4934560597773094</v>
      </c>
      <c r="I93" s="25">
        <v>5.235162687663399</v>
      </c>
      <c r="J93" s="25">
        <v>4.1378170704481221</v>
      </c>
      <c r="K93" s="25">
        <v>3.784009310389632</v>
      </c>
      <c r="L93" s="25">
        <v>4.0437194949382311</v>
      </c>
      <c r="M93" s="35">
        <f>IFERROR('Equations and POD'!$E$5/F93, F93)</f>
        <v>239.0228943098144</v>
      </c>
      <c r="N93" s="35">
        <f>IFERROR('Equations and POD'!$E$5/G93, G93)</f>
        <v>279.51474045518216</v>
      </c>
      <c r="O93" s="35">
        <f>IFERROR('Equations and POD'!$E$5/H93, H93)</f>
        <v>323.40251180078343</v>
      </c>
      <c r="P93" s="35">
        <f>IFERROR('Equations and POD'!$E$5/I93, I93)</f>
        <v>401.13366580729689</v>
      </c>
      <c r="Q93" s="35">
        <f>IFERROR('Equations and POD'!$E$5/J93, J93)</f>
        <v>507.5139775989594</v>
      </c>
      <c r="R93" s="35">
        <f>IFERROR('Equations and POD'!$E$5/K93, K93)</f>
        <v>554.9669220511953</v>
      </c>
      <c r="S93" s="35">
        <f>IFERROR('Equations and POD'!$E$5/L93, L93)</f>
        <v>519.32385582845131</v>
      </c>
      <c r="T93" s="38">
        <v>240</v>
      </c>
      <c r="U93" s="38">
        <v>280</v>
      </c>
      <c r="V93" s="38">
        <v>320</v>
      </c>
      <c r="W93" s="38">
        <v>400</v>
      </c>
      <c r="X93" s="38">
        <v>510</v>
      </c>
      <c r="Y93" s="38">
        <v>550</v>
      </c>
      <c r="Z93" s="38">
        <v>520</v>
      </c>
    </row>
    <row r="94" spans="1:26">
      <c r="A94" s="25" t="s">
        <v>81</v>
      </c>
      <c r="B94" s="25" t="s">
        <v>88</v>
      </c>
      <c r="C94" s="33" t="s">
        <v>89</v>
      </c>
      <c r="D94" s="25" t="s">
        <v>68</v>
      </c>
      <c r="E94" s="25" t="s">
        <v>71</v>
      </c>
      <c r="F94" s="25">
        <v>6.2124770297820708</v>
      </c>
      <c r="G94" s="25">
        <v>5.3125078057550406</v>
      </c>
      <c r="H94" s="25">
        <v>4.5915668132054144</v>
      </c>
      <c r="I94" s="25">
        <v>3.7018190370615809</v>
      </c>
      <c r="J94" s="25">
        <v>2.9258785098233209</v>
      </c>
      <c r="K94" s="25">
        <v>2.67569864344954</v>
      </c>
      <c r="L94" s="25">
        <v>2.859341476087065</v>
      </c>
      <c r="M94" s="35">
        <f>IFERROR('Equations and POD'!$E$5/F94, F94)</f>
        <v>338.02941885061045</v>
      </c>
      <c r="N94" s="35">
        <f>IFERROR('Equations and POD'!$E$5/G94, G94)</f>
        <v>395.29353683491433</v>
      </c>
      <c r="O94" s="35">
        <f>IFERROR('Equations and POD'!$E$5/H94, H94)</f>
        <v>457.36021829419292</v>
      </c>
      <c r="P94" s="35">
        <f>IFERROR('Equations and POD'!$E$5/I94, I94)</f>
        <v>567.28867050911595</v>
      </c>
      <c r="Q94" s="35">
        <f>IFERROR('Equations and POD'!$E$5/J94, J94)</f>
        <v>717.7331502143636</v>
      </c>
      <c r="R94" s="35">
        <f>IFERROR('Equations and POD'!$E$5/K94, K94)</f>
        <v>784.84174783325261</v>
      </c>
      <c r="S94" s="35">
        <f>IFERROR('Equations and POD'!$E$5/L94, L94)</f>
        <v>734.43484017648564</v>
      </c>
      <c r="T94" s="38">
        <v>340</v>
      </c>
      <c r="U94" s="38">
        <v>400</v>
      </c>
      <c r="V94" s="38">
        <v>460</v>
      </c>
      <c r="W94" s="38">
        <v>570</v>
      </c>
      <c r="X94" s="38">
        <v>720</v>
      </c>
      <c r="Y94" s="38">
        <v>780</v>
      </c>
      <c r="Z94" s="38">
        <v>730</v>
      </c>
    </row>
    <row r="95" spans="1:26">
      <c r="A95" s="25" t="s">
        <v>81</v>
      </c>
      <c r="B95" s="25" t="s">
        <v>88</v>
      </c>
      <c r="C95" s="33" t="s">
        <v>89</v>
      </c>
      <c r="D95" s="25" t="s">
        <v>68</v>
      </c>
      <c r="E95" s="25" t="s">
        <v>72</v>
      </c>
      <c r="F95" s="25">
        <v>4.3928846357245641</v>
      </c>
      <c r="G95" s="25">
        <v>3.7565102945558562</v>
      </c>
      <c r="H95" s="25">
        <v>3.2467280298886538</v>
      </c>
      <c r="I95" s="25">
        <v>2.617581343831699</v>
      </c>
      <c r="J95" s="25">
        <v>2.068908535224061</v>
      </c>
      <c r="K95" s="25">
        <v>1.892004655194816</v>
      </c>
      <c r="L95" s="25">
        <v>2.021859747469116</v>
      </c>
      <c r="M95" s="35">
        <f>IFERROR('Equations and POD'!$E$5/F95, F95)</f>
        <v>478.04578861962881</v>
      </c>
      <c r="N95" s="35">
        <f>IFERROR('Equations and POD'!$E$5/G95, G95)</f>
        <v>559.02948091036433</v>
      </c>
      <c r="O95" s="35">
        <f>IFERROR('Equations and POD'!$E$5/H95, H95)</f>
        <v>646.80502360156709</v>
      </c>
      <c r="P95" s="35">
        <f>IFERROR('Equations and POD'!$E$5/I95, I95)</f>
        <v>802.2673316145939</v>
      </c>
      <c r="Q95" s="35">
        <f>IFERROR('Equations and POD'!$E$5/J95, J95)</f>
        <v>1015.0279551979188</v>
      </c>
      <c r="R95" s="35">
        <f>IFERROR('Equations and POD'!$E$5/K95, K95)</f>
        <v>1109.9338441023906</v>
      </c>
      <c r="S95" s="35">
        <f>IFERROR('Equations and POD'!$E$5/L95, L95)</f>
        <v>1038.6477116569024</v>
      </c>
      <c r="T95" s="38">
        <v>480</v>
      </c>
      <c r="U95" s="38">
        <v>560</v>
      </c>
      <c r="V95" s="38">
        <v>650</v>
      </c>
      <c r="W95" s="38">
        <v>800</v>
      </c>
      <c r="X95" s="38">
        <v>1000</v>
      </c>
      <c r="Y95" s="38">
        <v>1100</v>
      </c>
      <c r="Z95" s="38">
        <v>1000</v>
      </c>
    </row>
    <row r="96" spans="1:26">
      <c r="A96" s="25" t="s">
        <v>81</v>
      </c>
      <c r="B96" s="25" t="s">
        <v>88</v>
      </c>
      <c r="C96" s="33" t="s">
        <v>89</v>
      </c>
      <c r="D96" s="25" t="s">
        <v>73</v>
      </c>
      <c r="E96" s="25" t="s">
        <v>69</v>
      </c>
      <c r="F96" s="25">
        <v>8.9256405230286814E-2</v>
      </c>
      <c r="G96" s="25">
        <v>0.1105036867242316</v>
      </c>
      <c r="H96" s="25">
        <v>0.1247579584969075</v>
      </c>
      <c r="I96" s="25">
        <v>4.3786772478518692E-2</v>
      </c>
      <c r="J96" s="25">
        <v>2.451553794535671E-2</v>
      </c>
      <c r="K96" s="25">
        <v>1.9448419822999809E-2</v>
      </c>
      <c r="L96" s="25">
        <v>8.7048083928528905E-3</v>
      </c>
      <c r="M96" s="35">
        <f>IFERROR('Equations and POD'!$E$5/F96, F96)</f>
        <v>23527.723243859928</v>
      </c>
      <c r="N96" s="35">
        <f>IFERROR('Equations and POD'!$E$5/G96, G96)</f>
        <v>19003.890840680029</v>
      </c>
      <c r="O96" s="35">
        <f>IFERROR('Equations and POD'!$E$5/H96, H96)</f>
        <v>16832.593489833795</v>
      </c>
      <c r="P96" s="35">
        <f>IFERROR('Equations and POD'!$E$5/I96, I96)</f>
        <v>47959.689219620763</v>
      </c>
      <c r="Q96" s="35">
        <f>IFERROR('Equations and POD'!$E$5/J96, J96)</f>
        <v>85659.96000906617</v>
      </c>
      <c r="R96" s="35">
        <f>IFERROR('Equations and POD'!$E$5/K96, K96)</f>
        <v>107977.92412505043</v>
      </c>
      <c r="S96" s="35">
        <f>IFERROR('Equations and POD'!$E$5/L96, L96)</f>
        <v>241245.97638751147</v>
      </c>
      <c r="T96" s="38">
        <v>24000</v>
      </c>
      <c r="U96" s="38">
        <v>19000</v>
      </c>
      <c r="V96" s="38">
        <v>17000</v>
      </c>
      <c r="W96" s="38">
        <v>48000</v>
      </c>
      <c r="X96" s="38">
        <v>86000</v>
      </c>
      <c r="Y96" s="38">
        <v>110000</v>
      </c>
      <c r="Z96" s="38">
        <v>240000</v>
      </c>
    </row>
    <row r="97" spans="1:26">
      <c r="A97" s="25" t="s">
        <v>81</v>
      </c>
      <c r="B97" s="25" t="s">
        <v>88</v>
      </c>
      <c r="C97" s="33" t="s">
        <v>89</v>
      </c>
      <c r="D97" s="25" t="s">
        <v>73</v>
      </c>
      <c r="E97" s="25" t="s">
        <v>71</v>
      </c>
      <c r="F97" s="25">
        <v>4.4632718780363699E-2</v>
      </c>
      <c r="G97" s="25">
        <v>5.5257428349742559E-2</v>
      </c>
      <c r="H97" s="25">
        <v>6.238527838675894E-2</v>
      </c>
      <c r="I97" s="25">
        <v>2.1895602646592571E-2</v>
      </c>
      <c r="J97" s="25">
        <v>1.2259011540889901E-2</v>
      </c>
      <c r="K97" s="25">
        <v>9.7251961523395093E-3</v>
      </c>
      <c r="L97" s="25">
        <v>4.3528480346568983E-3</v>
      </c>
      <c r="M97" s="35">
        <f>IFERROR('Equations and POD'!$E$5/F97, F97)</f>
        <v>47050.685178602682</v>
      </c>
      <c r="N97" s="35">
        <f>IFERROR('Equations and POD'!$E$5/G97, G97)</f>
        <v>38003.940152777373</v>
      </c>
      <c r="O97" s="35">
        <f>IFERROR('Equations and POD'!$E$5/H97, H97)</f>
        <v>33661.787753530611</v>
      </c>
      <c r="P97" s="35">
        <f>IFERROR('Equations and POD'!$E$5/I97, I97)</f>
        <v>95909.668890835732</v>
      </c>
      <c r="Q97" s="35">
        <f>IFERROR('Equations and POD'!$E$5/J97, J97)</f>
        <v>171302.55510368478</v>
      </c>
      <c r="R97" s="35">
        <f>IFERROR('Equations and POD'!$E$5/K97, K97)</f>
        <v>215933.94797438823</v>
      </c>
      <c r="S97" s="35">
        <f>IFERROR('Equations and POD'!$E$5/L97, L97)</f>
        <v>482442.75547412416</v>
      </c>
      <c r="T97" s="38">
        <v>47000</v>
      </c>
      <c r="U97" s="38">
        <v>38000</v>
      </c>
      <c r="V97" s="38">
        <v>34000</v>
      </c>
      <c r="W97" s="38">
        <v>96000</v>
      </c>
      <c r="X97" s="38">
        <v>170000</v>
      </c>
      <c r="Y97" s="38">
        <v>220000</v>
      </c>
      <c r="Z97" s="38">
        <v>480000</v>
      </c>
    </row>
    <row r="98" spans="1:26">
      <c r="A98" s="25" t="s">
        <v>81</v>
      </c>
      <c r="B98" s="25" t="s">
        <v>88</v>
      </c>
      <c r="C98" s="33" t="s">
        <v>89</v>
      </c>
      <c r="D98" s="25" t="s">
        <v>73</v>
      </c>
      <c r="E98" s="25" t="s">
        <v>72</v>
      </c>
      <c r="F98" s="25">
        <v>2.2320874816843559E-2</v>
      </c>
      <c r="G98" s="25">
        <v>2.76342982481254E-2</v>
      </c>
      <c r="H98" s="25">
        <v>3.119893729936184E-2</v>
      </c>
      <c r="I98" s="25">
        <v>1.0950017368312959E-2</v>
      </c>
      <c r="J98" s="25">
        <v>6.1307481358015463E-3</v>
      </c>
      <c r="K98" s="25">
        <v>4.8635841560826631E-3</v>
      </c>
      <c r="L98" s="25">
        <v>2.1768677835313638E-3</v>
      </c>
      <c r="M98" s="35">
        <f>IFERROR('Equations and POD'!$E$5/F98, F98)</f>
        <v>94082.334013867527</v>
      </c>
      <c r="N98" s="35">
        <f>IFERROR('Equations and POD'!$E$5/G98, G98)</f>
        <v>75992.521364006607</v>
      </c>
      <c r="O98" s="35">
        <f>IFERROR('Equations and POD'!$E$5/H98, H98)</f>
        <v>67309.984947562771</v>
      </c>
      <c r="P98" s="35">
        <f>IFERROR('Equations and POD'!$E$5/I98, I98)</f>
        <v>191780.51772565741</v>
      </c>
      <c r="Q98" s="35">
        <f>IFERROR('Equations and POD'!$E$5/J98, J98)</f>
        <v>342535.68300036545</v>
      </c>
      <c r="R98" s="35">
        <f>IFERROR('Equations and POD'!$E$5/K98, K98)</f>
        <v>431780.33577842498</v>
      </c>
      <c r="S98" s="35">
        <f>IFERROR('Equations and POD'!$E$5/L98, L98)</f>
        <v>964688.81384855299</v>
      </c>
      <c r="T98" s="38">
        <v>94000</v>
      </c>
      <c r="U98" s="38">
        <v>76000</v>
      </c>
      <c r="V98" s="38">
        <v>67000</v>
      </c>
      <c r="W98" s="38">
        <v>190000</v>
      </c>
      <c r="X98" s="38">
        <v>340000</v>
      </c>
      <c r="Y98" s="38">
        <v>430000</v>
      </c>
      <c r="Z98" s="38">
        <v>960000</v>
      </c>
    </row>
    <row r="99" spans="1:26">
      <c r="A99" s="25" t="s">
        <v>81</v>
      </c>
      <c r="B99" s="25" t="s">
        <v>88</v>
      </c>
      <c r="C99" s="33" t="s">
        <v>89</v>
      </c>
      <c r="D99" s="25" t="s">
        <v>74</v>
      </c>
      <c r="E99" s="25" t="s">
        <v>69</v>
      </c>
      <c r="F99" s="25">
        <v>2.6325098535791231</v>
      </c>
      <c r="G99" s="25">
        <v>2.479900586704971</v>
      </c>
      <c r="H99" s="25">
        <v>2.0159191866117832</v>
      </c>
      <c r="I99" s="25">
        <v>1.4037173132292291</v>
      </c>
      <c r="J99" s="25">
        <v>0.99021382581811179</v>
      </c>
      <c r="K99" s="25">
        <v>0.84787662517510742</v>
      </c>
      <c r="L99" s="25">
        <v>0.68073271105051447</v>
      </c>
      <c r="M99" s="35">
        <f>IFERROR('Equations and POD'!$E$5/F99, F99)</f>
        <v>797.71781182314271</v>
      </c>
      <c r="N99" s="35">
        <f>IFERROR('Equations and POD'!$E$5/G99, G99)</f>
        <v>846.80813870456689</v>
      </c>
      <c r="O99" s="35">
        <f>IFERROR('Equations and POD'!$E$5/H99, H99)</f>
        <v>1041.7084245968877</v>
      </c>
      <c r="P99" s="35">
        <f>IFERROR('Equations and POD'!$E$5/I99, I99)</f>
        <v>1496.0277117114013</v>
      </c>
      <c r="Q99" s="35">
        <f>IFERROR('Equations and POD'!$E$5/J99, J99)</f>
        <v>2120.7540687133774</v>
      </c>
      <c r="R99" s="35">
        <f>IFERROR('Equations and POD'!$E$5/K99, K99)</f>
        <v>2476.7754383679326</v>
      </c>
      <c r="S99" s="35">
        <f>IFERROR('Equations and POD'!$E$5/L99, L99)</f>
        <v>3084.9112521113552</v>
      </c>
      <c r="T99" s="38">
        <v>800</v>
      </c>
      <c r="U99" s="38">
        <v>850</v>
      </c>
      <c r="V99" s="38">
        <v>1000</v>
      </c>
      <c r="W99" s="38">
        <v>1500</v>
      </c>
      <c r="X99" s="38">
        <v>2100</v>
      </c>
      <c r="Y99" s="38">
        <v>2500</v>
      </c>
      <c r="Z99" s="38">
        <v>3100</v>
      </c>
    </row>
    <row r="100" spans="1:26">
      <c r="A100" s="25" t="s">
        <v>81</v>
      </c>
      <c r="B100" s="25" t="s">
        <v>88</v>
      </c>
      <c r="C100" s="33" t="s">
        <v>89</v>
      </c>
      <c r="D100" s="25" t="s">
        <v>74</v>
      </c>
      <c r="E100" s="25" t="s">
        <v>71</v>
      </c>
      <c r="F100" s="25">
        <v>1.3162551035685139</v>
      </c>
      <c r="G100" s="25">
        <v>1.2399504598833819</v>
      </c>
      <c r="H100" s="25">
        <v>1.007959728679394</v>
      </c>
      <c r="I100" s="25">
        <v>0.70185875087738614</v>
      </c>
      <c r="J100" s="25">
        <v>0.49510697940413928</v>
      </c>
      <c r="K100" s="25">
        <v>0.42393836952437441</v>
      </c>
      <c r="L100" s="25">
        <v>0.3403664012379885</v>
      </c>
      <c r="M100" s="35">
        <f>IFERROR('Equations and POD'!$E$5/F100, F100)</f>
        <v>1595.4354093721395</v>
      </c>
      <c r="N100" s="35">
        <f>IFERROR('Equations and POD'!$E$5/G100, G100)</f>
        <v>1693.6160499488876</v>
      </c>
      <c r="O100" s="35">
        <f>IFERROR('Equations and POD'!$E$5/H100, H100)</f>
        <v>2083.4165693815689</v>
      </c>
      <c r="P100" s="35">
        <f>IFERROR('Equations and POD'!$E$5/I100, I100)</f>
        <v>2992.0550215763674</v>
      </c>
      <c r="Q100" s="35">
        <f>IFERROR('Equations and POD'!$E$5/J100, J100)</f>
        <v>4241.5075677732266</v>
      </c>
      <c r="R100" s="35">
        <f>IFERROR('Equations and POD'!$E$5/K100, K100)</f>
        <v>4953.5502114518085</v>
      </c>
      <c r="S100" s="35">
        <f>IFERROR('Equations and POD'!$E$5/L100, L100)</f>
        <v>6169.8216755879303</v>
      </c>
      <c r="T100" s="38">
        <v>1600</v>
      </c>
      <c r="U100" s="38">
        <v>1700</v>
      </c>
      <c r="V100" s="38">
        <v>2100</v>
      </c>
      <c r="W100" s="38">
        <v>3000</v>
      </c>
      <c r="X100" s="38">
        <v>4200</v>
      </c>
      <c r="Y100" s="38">
        <v>5000</v>
      </c>
      <c r="Z100" s="38">
        <v>6200</v>
      </c>
    </row>
    <row r="101" spans="1:26">
      <c r="A101" s="25" t="s">
        <v>81</v>
      </c>
      <c r="B101" s="25" t="s">
        <v>88</v>
      </c>
      <c r="C101" s="33" t="s">
        <v>89</v>
      </c>
      <c r="D101" s="25" t="s">
        <v>74</v>
      </c>
      <c r="E101" s="25" t="s">
        <v>72</v>
      </c>
      <c r="F101" s="25">
        <v>0.65812772853797374</v>
      </c>
      <c r="G101" s="25">
        <v>0.61997539644881572</v>
      </c>
      <c r="H101" s="25">
        <v>0.50397999969387608</v>
      </c>
      <c r="I101" s="25">
        <v>0.35092946968800898</v>
      </c>
      <c r="J101" s="25">
        <v>0.24755355618766109</v>
      </c>
      <c r="K101" s="25">
        <v>0.21196924169088011</v>
      </c>
      <c r="L101" s="25">
        <v>0.17018324632519991</v>
      </c>
      <c r="M101" s="35">
        <f>IFERROR('Equations and POD'!$E$5/F101, F101)</f>
        <v>3190.8699617703933</v>
      </c>
      <c r="N101" s="35">
        <f>IFERROR('Equations and POD'!$E$5/G101, G101)</f>
        <v>3387.2311901870335</v>
      </c>
      <c r="O101" s="35">
        <f>IFERROR('Equations and POD'!$E$5/H101, H101)</f>
        <v>4166.8320196745244</v>
      </c>
      <c r="P101" s="35">
        <f>IFERROR('Equations and POD'!$E$5/I101, I101)</f>
        <v>5984.108435997091</v>
      </c>
      <c r="Q101" s="35">
        <f>IFERROR('Equations and POD'!$E$5/J101, J101)</f>
        <v>8483.0128572585254</v>
      </c>
      <c r="R101" s="35">
        <f>IFERROR('Equations and POD'!$E$5/K101, K101)</f>
        <v>9907.0977621483453</v>
      </c>
      <c r="S101" s="35">
        <f>IFERROR('Equations and POD'!$E$5/L101, L101)</f>
        <v>12339.640037111234</v>
      </c>
      <c r="T101" s="38">
        <v>3200</v>
      </c>
      <c r="U101" s="38">
        <v>3400</v>
      </c>
      <c r="V101" s="38">
        <v>4200</v>
      </c>
      <c r="W101" s="38">
        <v>6000</v>
      </c>
      <c r="X101" s="38">
        <v>8500</v>
      </c>
      <c r="Y101" s="38">
        <v>9900</v>
      </c>
      <c r="Z101" s="38">
        <v>12000</v>
      </c>
    </row>
    <row r="102" spans="1:26">
      <c r="A102" s="25" t="s">
        <v>81</v>
      </c>
      <c r="B102" s="25" t="s">
        <v>88</v>
      </c>
      <c r="C102" s="33" t="s">
        <v>90</v>
      </c>
      <c r="D102" s="25" t="s">
        <v>68</v>
      </c>
      <c r="E102" s="25" t="s">
        <v>69</v>
      </c>
      <c r="F102" s="25">
        <v>17.57153854289826</v>
      </c>
      <c r="G102" s="25">
        <v>15.026041178223419</v>
      </c>
      <c r="H102" s="25">
        <v>12.986912119554621</v>
      </c>
      <c r="I102" s="25">
        <v>10.4703253753268</v>
      </c>
      <c r="J102" s="25">
        <v>8.2756341408962442</v>
      </c>
      <c r="K102" s="25">
        <v>7.568018620779263</v>
      </c>
      <c r="L102" s="34" t="s">
        <v>70</v>
      </c>
      <c r="M102" s="35">
        <f>IFERROR('Equations and POD'!$E$5/F102, F102)</f>
        <v>119.51144715490717</v>
      </c>
      <c r="N102" s="35">
        <f>IFERROR('Equations and POD'!$E$5/G102, G102)</f>
        <v>139.75737022759114</v>
      </c>
      <c r="O102" s="35">
        <f>IFERROR('Equations and POD'!$E$5/H102, H102)</f>
        <v>161.70125590039169</v>
      </c>
      <c r="P102" s="35">
        <f>IFERROR('Equations and POD'!$E$5/I102, I102)</f>
        <v>200.56683290364839</v>
      </c>
      <c r="Q102" s="35">
        <f>IFERROR('Equations and POD'!$E$5/J102, J102)</f>
        <v>253.7569887994797</v>
      </c>
      <c r="R102" s="35">
        <f>IFERROR('Equations and POD'!$E$5/K102, K102)</f>
        <v>277.48346102559765</v>
      </c>
      <c r="S102" s="35" t="str">
        <f>IFERROR('Equations and POD'!$E$5/L102, L102)</f>
        <v>-</v>
      </c>
      <c r="T102" s="38">
        <v>120</v>
      </c>
      <c r="U102" s="38">
        <v>140</v>
      </c>
      <c r="V102" s="38">
        <v>160</v>
      </c>
      <c r="W102" s="38">
        <v>200</v>
      </c>
      <c r="X102" s="38">
        <v>250</v>
      </c>
      <c r="Y102" s="38">
        <v>280</v>
      </c>
      <c r="Z102" s="36" t="s">
        <v>70</v>
      </c>
    </row>
    <row r="103" spans="1:26">
      <c r="A103" s="25" t="s">
        <v>81</v>
      </c>
      <c r="B103" s="25" t="s">
        <v>88</v>
      </c>
      <c r="C103" s="33" t="s">
        <v>90</v>
      </c>
      <c r="D103" s="25" t="s">
        <v>68</v>
      </c>
      <c r="E103" s="25" t="s">
        <v>71</v>
      </c>
      <c r="F103" s="25">
        <v>12.42495405956414</v>
      </c>
      <c r="G103" s="25">
        <v>10.625015611510079</v>
      </c>
      <c r="H103" s="25">
        <v>9.1831336264108288</v>
      </c>
      <c r="I103" s="25">
        <v>7.4036380741231618</v>
      </c>
      <c r="J103" s="25">
        <v>5.8517570196466426</v>
      </c>
      <c r="K103" s="25">
        <v>5.35139728689908</v>
      </c>
      <c r="L103" s="34" t="s">
        <v>70</v>
      </c>
      <c r="M103" s="35">
        <f>IFERROR('Equations and POD'!$E$5/F103, F103)</f>
        <v>169.01470942530526</v>
      </c>
      <c r="N103" s="35">
        <f>IFERROR('Equations and POD'!$E$5/G103, G103)</f>
        <v>197.6467684174572</v>
      </c>
      <c r="O103" s="35">
        <f>IFERROR('Equations and POD'!$E$5/H103, H103)</f>
        <v>228.68010914709646</v>
      </c>
      <c r="P103" s="35">
        <f>IFERROR('Equations and POD'!$E$5/I103, I103)</f>
        <v>283.64433525455797</v>
      </c>
      <c r="Q103" s="35">
        <f>IFERROR('Equations and POD'!$E$5/J103, J103)</f>
        <v>358.86657510718175</v>
      </c>
      <c r="R103" s="35">
        <f>IFERROR('Equations and POD'!$E$5/K103, K103)</f>
        <v>392.42087391662631</v>
      </c>
      <c r="S103" s="35" t="str">
        <f>IFERROR('Equations and POD'!$E$5/L103, L103)</f>
        <v>-</v>
      </c>
      <c r="T103" s="38">
        <v>170</v>
      </c>
      <c r="U103" s="38">
        <v>200</v>
      </c>
      <c r="V103" s="38">
        <v>230</v>
      </c>
      <c r="W103" s="38">
        <v>280</v>
      </c>
      <c r="X103" s="38">
        <v>360</v>
      </c>
      <c r="Y103" s="38">
        <v>390</v>
      </c>
      <c r="Z103" s="36" t="s">
        <v>70</v>
      </c>
    </row>
    <row r="104" spans="1:26">
      <c r="A104" s="25" t="s">
        <v>81</v>
      </c>
      <c r="B104" s="25" t="s">
        <v>88</v>
      </c>
      <c r="C104" s="33" t="s">
        <v>90</v>
      </c>
      <c r="D104" s="25" t="s">
        <v>68</v>
      </c>
      <c r="E104" s="25" t="s">
        <v>72</v>
      </c>
      <c r="F104" s="25">
        <v>8.7857692714491282</v>
      </c>
      <c r="G104" s="25">
        <v>7.5130205891117123</v>
      </c>
      <c r="H104" s="25">
        <v>6.4934560597773094</v>
      </c>
      <c r="I104" s="25">
        <v>5.235162687663399</v>
      </c>
      <c r="J104" s="25">
        <v>4.1378170704481221</v>
      </c>
      <c r="K104" s="25">
        <v>3.784009310389632</v>
      </c>
      <c r="L104" s="34" t="s">
        <v>70</v>
      </c>
      <c r="M104" s="35">
        <f>IFERROR('Equations and POD'!$E$5/F104, F104)</f>
        <v>239.0228943098144</v>
      </c>
      <c r="N104" s="35">
        <f>IFERROR('Equations and POD'!$E$5/G104, G104)</f>
        <v>279.51474045518216</v>
      </c>
      <c r="O104" s="35">
        <f>IFERROR('Equations and POD'!$E$5/H104, H104)</f>
        <v>323.40251180078343</v>
      </c>
      <c r="P104" s="35">
        <f>IFERROR('Equations and POD'!$E$5/I104, I104)</f>
        <v>401.13366580729689</v>
      </c>
      <c r="Q104" s="35">
        <f>IFERROR('Equations and POD'!$E$5/J104, J104)</f>
        <v>507.5139775989594</v>
      </c>
      <c r="R104" s="35">
        <f>IFERROR('Equations and POD'!$E$5/K104, K104)</f>
        <v>554.9669220511953</v>
      </c>
      <c r="S104" s="35" t="str">
        <f>IFERROR('Equations and POD'!$E$5/L104, L104)</f>
        <v>-</v>
      </c>
      <c r="T104" s="38">
        <v>240</v>
      </c>
      <c r="U104" s="38">
        <v>280</v>
      </c>
      <c r="V104" s="38">
        <v>320</v>
      </c>
      <c r="W104" s="38">
        <v>400</v>
      </c>
      <c r="X104" s="38">
        <v>510</v>
      </c>
      <c r="Y104" s="38">
        <v>550</v>
      </c>
      <c r="Z104" s="36" t="s">
        <v>70</v>
      </c>
    </row>
    <row r="105" spans="1:26">
      <c r="A105" s="25" t="s">
        <v>81</v>
      </c>
      <c r="B105" s="25" t="s">
        <v>88</v>
      </c>
      <c r="C105" s="33" t="s">
        <v>90</v>
      </c>
      <c r="D105" s="25" t="s">
        <v>73</v>
      </c>
      <c r="E105" s="25" t="s">
        <v>69</v>
      </c>
      <c r="F105" s="25">
        <v>2.055180685802694E-2</v>
      </c>
      <c r="G105" s="25">
        <v>2.5444117071837032E-2</v>
      </c>
      <c r="H105" s="25">
        <v>2.8726246087747549E-2</v>
      </c>
      <c r="I105" s="25">
        <v>1.008215924630565E-2</v>
      </c>
      <c r="J105" s="25">
        <v>5.6448453245817459E-3</v>
      </c>
      <c r="K105" s="25">
        <v>4.4781118819185407E-3</v>
      </c>
      <c r="L105" s="25">
        <v>2.0043328180244439E-3</v>
      </c>
      <c r="M105" s="35">
        <f>IFERROR('Equations and POD'!$E$5/F105, F105)</f>
        <v>102180.79677893629</v>
      </c>
      <c r="N105" s="35">
        <f>IFERROR('Equations and POD'!$E$5/G105, G105)</f>
        <v>82533.812985965124</v>
      </c>
      <c r="O105" s="35">
        <f>IFERROR('Equations and POD'!$E$5/H105, H105)</f>
        <v>73103.878369116312</v>
      </c>
      <c r="P105" s="35">
        <f>IFERROR('Equations and POD'!$E$5/I105, I105)</f>
        <v>208288.71561114167</v>
      </c>
      <c r="Q105" s="35">
        <f>IFERROR('Equations and POD'!$E$5/J105, J105)</f>
        <v>372020.82240501413</v>
      </c>
      <c r="R105" s="35">
        <f>IFERROR('Equations and POD'!$E$5/K105, K105)</f>
        <v>468947.64029439678</v>
      </c>
      <c r="S105" s="35">
        <f>IFERROR('Equations and POD'!$E$5/L105, L105)</f>
        <v>1047730.1878786028</v>
      </c>
      <c r="T105" s="38">
        <v>100000</v>
      </c>
      <c r="U105" s="38">
        <v>83000</v>
      </c>
      <c r="V105" s="38">
        <v>73000</v>
      </c>
      <c r="W105" s="38">
        <v>210000</v>
      </c>
      <c r="X105" s="38">
        <v>370000</v>
      </c>
      <c r="Y105" s="38">
        <v>470000</v>
      </c>
      <c r="Z105" s="38">
        <v>1000000</v>
      </c>
    </row>
    <row r="106" spans="1:26">
      <c r="A106" s="25" t="s">
        <v>81</v>
      </c>
      <c r="B106" s="25" t="s">
        <v>88</v>
      </c>
      <c r="C106" s="33" t="s">
        <v>90</v>
      </c>
      <c r="D106" s="25" t="s">
        <v>73</v>
      </c>
      <c r="E106" s="25" t="s">
        <v>71</v>
      </c>
      <c r="F106" s="25">
        <v>5.8236069523459506E-3</v>
      </c>
      <c r="G106" s="25">
        <v>7.2099023311400067E-3</v>
      </c>
      <c r="H106" s="25">
        <v>8.1399329754848777E-3</v>
      </c>
      <c r="I106" s="25">
        <v>2.8569038003416129E-3</v>
      </c>
      <c r="J106" s="25">
        <v>1.5995365516237551E-3</v>
      </c>
      <c r="K106" s="25">
        <v>1.2689283048193071E-3</v>
      </c>
      <c r="L106" s="25">
        <v>5.6795277467287211E-4</v>
      </c>
      <c r="M106" s="35">
        <f>IFERROR('Equations and POD'!$E$5/F106, F106)</f>
        <v>360601.25918251526</v>
      </c>
      <c r="N106" s="35">
        <f>IFERROR('Equations and POD'!$E$5/G106, G106)</f>
        <v>291266.08150154439</v>
      </c>
      <c r="O106" s="35">
        <f>IFERROR('Equations and POD'!$E$5/H106, H106)</f>
        <v>257987.38224560229</v>
      </c>
      <c r="P106" s="35">
        <f>IFERROR('Equations and POD'!$E$5/I106, I106)</f>
        <v>735061.5025080276</v>
      </c>
      <c r="Q106" s="35">
        <f>IFERROR('Equations and POD'!$E$5/J106, J106)</f>
        <v>1312880.2826469981</v>
      </c>
      <c r="R106" s="35">
        <f>IFERROR('Equations and POD'!$E$5/K106, K106)</f>
        <v>1654939.8354692985</v>
      </c>
      <c r="S106" s="35">
        <f>IFERROR('Equations and POD'!$E$5/L106, L106)</f>
        <v>3697490.5197171583</v>
      </c>
      <c r="T106" s="38">
        <v>360000</v>
      </c>
      <c r="U106" s="38">
        <v>290000</v>
      </c>
      <c r="V106" s="38">
        <v>260000</v>
      </c>
      <c r="W106" s="38">
        <v>740000</v>
      </c>
      <c r="X106" s="38">
        <v>1300000</v>
      </c>
      <c r="Y106" s="38">
        <v>1700000</v>
      </c>
      <c r="Z106" s="38">
        <v>3700000</v>
      </c>
    </row>
    <row r="107" spans="1:26">
      <c r="A107" s="25" t="s">
        <v>81</v>
      </c>
      <c r="B107" s="25" t="s">
        <v>88</v>
      </c>
      <c r="C107" s="33" t="s">
        <v>90</v>
      </c>
      <c r="D107" s="25" t="s">
        <v>73</v>
      </c>
      <c r="E107" s="25" t="s">
        <v>72</v>
      </c>
      <c r="F107" s="25">
        <v>1.5418580324333311E-3</v>
      </c>
      <c r="G107" s="25">
        <v>1.908893127252608E-3</v>
      </c>
      <c r="H107" s="25">
        <v>2.1551275235578032E-3</v>
      </c>
      <c r="I107" s="25">
        <v>7.5639384212655236E-4</v>
      </c>
      <c r="J107" s="25">
        <v>4.234934070252406E-4</v>
      </c>
      <c r="K107" s="25">
        <v>3.3596157976416432E-4</v>
      </c>
      <c r="L107" s="25">
        <v>1.503713994098973E-4</v>
      </c>
      <c r="M107" s="35">
        <f>IFERROR('Equations and POD'!$E$5/F107, F107)</f>
        <v>1361993.099121986</v>
      </c>
      <c r="N107" s="35">
        <f>IFERROR('Equations and POD'!$E$5/G107, G107)</f>
        <v>1100113.9718190741</v>
      </c>
      <c r="O107" s="35">
        <f>IFERROR('Equations and POD'!$E$5/H107, H107)</f>
        <v>974420.29626776068</v>
      </c>
      <c r="P107" s="35">
        <f>IFERROR('Equations and POD'!$E$5/I107, I107)</f>
        <v>2776331.4334976417</v>
      </c>
      <c r="Q107" s="35">
        <f>IFERROR('Equations and POD'!$E$5/J107, J107)</f>
        <v>4958754.882988859</v>
      </c>
      <c r="R107" s="35">
        <f>IFERROR('Equations and POD'!$E$5/K107, K107)</f>
        <v>6250714.7438529776</v>
      </c>
      <c r="S107" s="35">
        <f>IFERROR('Equations and POD'!$E$5/L107, L107)</f>
        <v>13965421.670883114</v>
      </c>
      <c r="T107" s="38">
        <v>1400000</v>
      </c>
      <c r="U107" s="38">
        <v>1100000</v>
      </c>
      <c r="V107" s="38">
        <v>970000</v>
      </c>
      <c r="W107" s="38">
        <v>2800000</v>
      </c>
      <c r="X107" s="38">
        <v>5000000</v>
      </c>
      <c r="Y107" s="38">
        <v>6300000</v>
      </c>
      <c r="Z107" s="38">
        <v>14000000</v>
      </c>
    </row>
    <row r="108" spans="1:26">
      <c r="A108" s="25" t="s">
        <v>81</v>
      </c>
      <c r="B108" s="25" t="s">
        <v>88</v>
      </c>
      <c r="C108" s="33" t="s">
        <v>90</v>
      </c>
      <c r="D108" s="25" t="s">
        <v>74</v>
      </c>
      <c r="E108" s="25" t="s">
        <v>69</v>
      </c>
      <c r="F108" s="25">
        <v>0.60615009374021611</v>
      </c>
      <c r="G108" s="25">
        <v>0.57101095787121781</v>
      </c>
      <c r="H108" s="25">
        <v>0.46417664962434479</v>
      </c>
      <c r="I108" s="25">
        <v>0.3232137497384252</v>
      </c>
      <c r="J108" s="25">
        <v>0.22800226275562011</v>
      </c>
      <c r="K108" s="25">
        <v>0.19522832749563429</v>
      </c>
      <c r="L108" s="25">
        <v>0.15674250793564931</v>
      </c>
      <c r="M108" s="35">
        <f>IFERROR('Equations and POD'!$E$5/F108, F108)</f>
        <v>3464.4884520961868</v>
      </c>
      <c r="N108" s="35">
        <f>IFERROR('Equations and POD'!$E$5/G108, G108)</f>
        <v>3677.687741455954</v>
      </c>
      <c r="O108" s="35">
        <f>IFERROR('Equations and POD'!$E$5/H108, H108)</f>
        <v>4524.139681949785</v>
      </c>
      <c r="P108" s="35">
        <f>IFERROR('Equations and POD'!$E$5/I108, I108)</f>
        <v>6497.2483432388517</v>
      </c>
      <c r="Q108" s="35">
        <f>IFERROR('Equations and POD'!$E$5/J108, J108)</f>
        <v>9210.4349080554748</v>
      </c>
      <c r="R108" s="35">
        <f>IFERROR('Equations and POD'!$E$5/K108, K108)</f>
        <v>10756.635714389144</v>
      </c>
      <c r="S108" s="35">
        <f>IFERROR('Equations and POD'!$E$5/L108, L108)</f>
        <v>13397.769549930614</v>
      </c>
      <c r="T108" s="38">
        <v>3500</v>
      </c>
      <c r="U108" s="38">
        <v>3700</v>
      </c>
      <c r="V108" s="38">
        <v>4500</v>
      </c>
      <c r="W108" s="38">
        <v>6500</v>
      </c>
      <c r="X108" s="38">
        <v>9200</v>
      </c>
      <c r="Y108" s="38">
        <v>11000</v>
      </c>
      <c r="Z108" s="38">
        <v>13000</v>
      </c>
    </row>
    <row r="109" spans="1:26">
      <c r="A109" s="25" t="s">
        <v>81</v>
      </c>
      <c r="B109" s="25" t="s">
        <v>88</v>
      </c>
      <c r="C109" s="33" t="s">
        <v>90</v>
      </c>
      <c r="D109" s="25" t="s">
        <v>74</v>
      </c>
      <c r="E109" s="25" t="s">
        <v>71</v>
      </c>
      <c r="F109" s="25">
        <v>0.1717425498495754</v>
      </c>
      <c r="G109" s="25">
        <v>0.16178646000322319</v>
      </c>
      <c r="H109" s="25">
        <v>0.13151673522842661</v>
      </c>
      <c r="I109" s="25">
        <v>9.1577241511258442E-2</v>
      </c>
      <c r="J109" s="25">
        <v>6.4600649874526475E-2</v>
      </c>
      <c r="K109" s="25">
        <v>5.5314700291604818E-2</v>
      </c>
      <c r="L109" s="25">
        <v>4.4410383270884771E-2</v>
      </c>
      <c r="M109" s="35">
        <f>IFERROR('Equations and POD'!$E$5/F109, F109)</f>
        <v>12227.604643341632</v>
      </c>
      <c r="N109" s="35">
        <f>IFERROR('Equations and POD'!$E$5/G109, G109)</f>
        <v>12980.072621393427</v>
      </c>
      <c r="O109" s="35">
        <f>IFERROR('Equations and POD'!$E$5/H109, H109)</f>
        <v>15967.549653301436</v>
      </c>
      <c r="P109" s="35">
        <f>IFERROR('Equations and POD'!$E$5/I109, I109)</f>
        <v>22931.461631128379</v>
      </c>
      <c r="Q109" s="35">
        <f>IFERROR('Equations and POD'!$E$5/J109, J109)</f>
        <v>32507.412914248071</v>
      </c>
      <c r="R109" s="35">
        <f>IFERROR('Equations and POD'!$E$5/K109, K109)</f>
        <v>37964.591490676838</v>
      </c>
      <c r="S109" s="35">
        <f>IFERROR('Equations and POD'!$E$5/L109, L109)</f>
        <v>47286.239057899547</v>
      </c>
      <c r="T109" s="38">
        <v>12000</v>
      </c>
      <c r="U109" s="38">
        <v>13000</v>
      </c>
      <c r="V109" s="38">
        <v>16000</v>
      </c>
      <c r="W109" s="38">
        <v>23000</v>
      </c>
      <c r="X109" s="38">
        <v>33000</v>
      </c>
      <c r="Y109" s="38">
        <v>38000</v>
      </c>
      <c r="Z109" s="38">
        <v>47000</v>
      </c>
    </row>
    <row r="110" spans="1:26">
      <c r="A110" s="25" t="s">
        <v>81</v>
      </c>
      <c r="B110" s="25" t="s">
        <v>88</v>
      </c>
      <c r="C110" s="33" t="s">
        <v>90</v>
      </c>
      <c r="D110" s="25" t="s">
        <v>74</v>
      </c>
      <c r="E110" s="25" t="s">
        <v>72</v>
      </c>
      <c r="F110" s="25">
        <v>4.5461275525806977E-2</v>
      </c>
      <c r="G110" s="25">
        <v>4.282583926344135E-2</v>
      </c>
      <c r="H110" s="25">
        <v>3.4813262885120058E-2</v>
      </c>
      <c r="I110" s="25">
        <v>2.424104109251397E-2</v>
      </c>
      <c r="J110" s="25">
        <v>1.710017666364172E-2</v>
      </c>
      <c r="K110" s="25">
        <v>1.4642130519120731E-2</v>
      </c>
      <c r="L110" s="25">
        <v>1.1755692877814651E-2</v>
      </c>
      <c r="M110" s="35">
        <f>IFERROR('Equations and POD'!$E$5/F110, F110)</f>
        <v>46193.160568226776</v>
      </c>
      <c r="N110" s="35">
        <f>IFERROR('Equations and POD'!$E$5/G110, G110)</f>
        <v>49035.816603194588</v>
      </c>
      <c r="O110" s="35">
        <f>IFERROR('Equations and POD'!$E$5/H110, H110)</f>
        <v>60321.837884882239</v>
      </c>
      <c r="P110" s="35">
        <f>IFERROR('Equations and POD'!$E$5/I110, I110)</f>
        <v>86629.942665643772</v>
      </c>
      <c r="Q110" s="35">
        <f>IFERROR('Equations and POD'!$E$5/J110, J110)</f>
        <v>122805.74881223337</v>
      </c>
      <c r="R110" s="35">
        <f>IFERROR('Equations and POD'!$E$5/K110, K110)</f>
        <v>143421.75117601029</v>
      </c>
      <c r="S110" s="35">
        <f>IFERROR('Equations and POD'!$E$5/L110, L110)</f>
        <v>178636.85465644658</v>
      </c>
      <c r="T110" s="38">
        <v>46000</v>
      </c>
      <c r="U110" s="38">
        <v>49000</v>
      </c>
      <c r="V110" s="38">
        <v>60000</v>
      </c>
      <c r="W110" s="38">
        <v>87000</v>
      </c>
      <c r="X110" s="38">
        <v>120000</v>
      </c>
      <c r="Y110" s="38">
        <v>140000</v>
      </c>
      <c r="Z110" s="38">
        <v>180000</v>
      </c>
    </row>
    <row r="111" spans="1:26">
      <c r="A111" s="25" t="s">
        <v>81</v>
      </c>
      <c r="B111" s="25" t="s">
        <v>88</v>
      </c>
      <c r="C111" s="33" t="s">
        <v>91</v>
      </c>
      <c r="D111" s="25" t="s">
        <v>68</v>
      </c>
      <c r="E111" s="25" t="s">
        <v>69</v>
      </c>
      <c r="F111" s="34" t="s">
        <v>70</v>
      </c>
      <c r="G111" s="34" t="s">
        <v>70</v>
      </c>
      <c r="H111" s="34" t="s">
        <v>70</v>
      </c>
      <c r="I111" s="34" t="s">
        <v>70</v>
      </c>
      <c r="J111" s="25">
        <v>16.551268281792488</v>
      </c>
      <c r="K111" s="25">
        <v>15.13603724155853</v>
      </c>
      <c r="L111" s="25">
        <v>16.174877979752925</v>
      </c>
      <c r="M111" s="35" t="str">
        <f>IFERROR('Equations and POD'!$E$5/F111, F111)</f>
        <v>-</v>
      </c>
      <c r="N111" s="35" t="str">
        <f>IFERROR('Equations and POD'!$E$5/G111, G111)</f>
        <v>-</v>
      </c>
      <c r="O111" s="35" t="str">
        <f>IFERROR('Equations and POD'!$E$5/H111, H111)</f>
        <v>-</v>
      </c>
      <c r="P111" s="35" t="str">
        <f>IFERROR('Equations and POD'!$E$5/I111, I111)</f>
        <v>-</v>
      </c>
      <c r="Q111" s="35">
        <f>IFERROR('Equations and POD'!$E$5/J111, J111)</f>
        <v>126.87849439973985</v>
      </c>
      <c r="R111" s="35">
        <f>IFERROR('Equations and POD'!$E$5/K111, K111)</f>
        <v>138.7417305127988</v>
      </c>
      <c r="S111" s="35">
        <f>IFERROR('Equations and POD'!$E$5/L111, L111)</f>
        <v>129.83096395711283</v>
      </c>
      <c r="T111" s="36" t="s">
        <v>70</v>
      </c>
      <c r="U111" s="36" t="s">
        <v>70</v>
      </c>
      <c r="V111" s="36" t="s">
        <v>70</v>
      </c>
      <c r="W111" s="36" t="s">
        <v>70</v>
      </c>
      <c r="X111" s="38">
        <v>130</v>
      </c>
      <c r="Y111" s="38">
        <v>140</v>
      </c>
      <c r="Z111" s="38">
        <v>130</v>
      </c>
    </row>
    <row r="112" spans="1:26">
      <c r="A112" s="25" t="s">
        <v>81</v>
      </c>
      <c r="B112" s="25" t="s">
        <v>88</v>
      </c>
      <c r="C112" s="33" t="s">
        <v>91</v>
      </c>
      <c r="D112" s="25" t="s">
        <v>68</v>
      </c>
      <c r="E112" s="25" t="s">
        <v>71</v>
      </c>
      <c r="F112" s="34" t="s">
        <v>70</v>
      </c>
      <c r="G112" s="34" t="s">
        <v>70</v>
      </c>
      <c r="H112" s="34" t="s">
        <v>70</v>
      </c>
      <c r="I112" s="34" t="s">
        <v>70</v>
      </c>
      <c r="J112" s="25">
        <v>11.703514039293291</v>
      </c>
      <c r="K112" s="25">
        <v>10.70279457379816</v>
      </c>
      <c r="L112" s="25">
        <v>11.437365904348258</v>
      </c>
      <c r="M112" s="35" t="str">
        <f>IFERROR('Equations and POD'!$E$5/F112, F112)</f>
        <v>-</v>
      </c>
      <c r="N112" s="35" t="str">
        <f>IFERROR('Equations and POD'!$E$5/G112, G112)</f>
        <v>-</v>
      </c>
      <c r="O112" s="35" t="str">
        <f>IFERROR('Equations and POD'!$E$5/H112, H112)</f>
        <v>-</v>
      </c>
      <c r="P112" s="35" t="str">
        <f>IFERROR('Equations and POD'!$E$5/I112, I112)</f>
        <v>-</v>
      </c>
      <c r="Q112" s="35">
        <f>IFERROR('Equations and POD'!$E$5/J112, J112)</f>
        <v>179.43328755359079</v>
      </c>
      <c r="R112" s="35">
        <f>IFERROR('Equations and POD'!$E$5/K112, K112)</f>
        <v>196.21043695831315</v>
      </c>
      <c r="S112" s="35">
        <f>IFERROR('Equations and POD'!$E$5/L112, L112)</f>
        <v>183.60871004412144</v>
      </c>
      <c r="T112" s="36" t="s">
        <v>70</v>
      </c>
      <c r="U112" s="36" t="s">
        <v>70</v>
      </c>
      <c r="V112" s="36" t="s">
        <v>70</v>
      </c>
      <c r="W112" s="36" t="s">
        <v>70</v>
      </c>
      <c r="X112" s="38">
        <v>180</v>
      </c>
      <c r="Y112" s="38">
        <v>200</v>
      </c>
      <c r="Z112" s="38">
        <v>180</v>
      </c>
    </row>
    <row r="113" spans="1:26">
      <c r="A113" s="25" t="s">
        <v>81</v>
      </c>
      <c r="B113" s="25" t="s">
        <v>88</v>
      </c>
      <c r="C113" s="33" t="s">
        <v>91</v>
      </c>
      <c r="D113" s="25" t="s">
        <v>68</v>
      </c>
      <c r="E113" s="25" t="s">
        <v>72</v>
      </c>
      <c r="F113" s="34" t="s">
        <v>70</v>
      </c>
      <c r="G113" s="34" t="s">
        <v>70</v>
      </c>
      <c r="H113" s="34" t="s">
        <v>70</v>
      </c>
      <c r="I113" s="34" t="s">
        <v>70</v>
      </c>
      <c r="J113" s="25">
        <v>8.2756341408962442</v>
      </c>
      <c r="K113" s="25">
        <v>7.568018620779263</v>
      </c>
      <c r="L113" s="25">
        <v>8.0874389898764623</v>
      </c>
      <c r="M113" s="35" t="str">
        <f>IFERROR('Equations and POD'!$E$5/F113, F113)</f>
        <v>-</v>
      </c>
      <c r="N113" s="35" t="str">
        <f>IFERROR('Equations and POD'!$E$5/G113, G113)</f>
        <v>-</v>
      </c>
      <c r="O113" s="35" t="str">
        <f>IFERROR('Equations and POD'!$E$5/H113, H113)</f>
        <v>-</v>
      </c>
      <c r="P113" s="35" t="str">
        <f>IFERROR('Equations and POD'!$E$5/I113, I113)</f>
        <v>-</v>
      </c>
      <c r="Q113" s="35">
        <f>IFERROR('Equations and POD'!$E$5/J113, J113)</f>
        <v>253.7569887994797</v>
      </c>
      <c r="R113" s="35">
        <f>IFERROR('Equations and POD'!$E$5/K113, K113)</f>
        <v>277.48346102559765</v>
      </c>
      <c r="S113" s="35">
        <f>IFERROR('Equations and POD'!$E$5/L113, L113)</f>
        <v>259.66192791422566</v>
      </c>
      <c r="T113" s="36" t="s">
        <v>70</v>
      </c>
      <c r="U113" s="36" t="s">
        <v>70</v>
      </c>
      <c r="V113" s="36" t="s">
        <v>70</v>
      </c>
      <c r="W113" s="36" t="s">
        <v>70</v>
      </c>
      <c r="X113" s="38">
        <v>250</v>
      </c>
      <c r="Y113" s="38">
        <v>280</v>
      </c>
      <c r="Z113" s="38">
        <v>260</v>
      </c>
    </row>
    <row r="114" spans="1:26">
      <c r="A114" s="25" t="s">
        <v>81</v>
      </c>
      <c r="B114" s="25" t="s">
        <v>88</v>
      </c>
      <c r="C114" s="33" t="s">
        <v>91</v>
      </c>
      <c r="D114" s="25" t="s">
        <v>73</v>
      </c>
      <c r="E114" s="25" t="s">
        <v>69</v>
      </c>
      <c r="F114" s="34" t="s">
        <v>70</v>
      </c>
      <c r="G114" s="34" t="s">
        <v>70</v>
      </c>
      <c r="H114" s="34" t="s">
        <v>70</v>
      </c>
      <c r="I114" s="34" t="s">
        <v>70</v>
      </c>
      <c r="J114" s="34" t="s">
        <v>70</v>
      </c>
      <c r="K114" s="34" t="s">
        <v>70</v>
      </c>
      <c r="L114" s="34" t="s">
        <v>70</v>
      </c>
      <c r="M114" s="35" t="str">
        <f>IFERROR('Equations and POD'!$E$5/F114, F114)</f>
        <v>-</v>
      </c>
      <c r="N114" s="35" t="str">
        <f>IFERROR('Equations and POD'!$E$5/G114, G114)</f>
        <v>-</v>
      </c>
      <c r="O114" s="35" t="str">
        <f>IFERROR('Equations and POD'!$E$5/H114, H114)</f>
        <v>-</v>
      </c>
      <c r="P114" s="35" t="str">
        <f>IFERROR('Equations and POD'!$E$5/I114, I114)</f>
        <v>-</v>
      </c>
      <c r="Q114" s="35" t="str">
        <f>IFERROR('Equations and POD'!$E$5/J114, J114)</f>
        <v>-</v>
      </c>
      <c r="R114" s="35" t="str">
        <f>IFERROR('Equations and POD'!$E$5/K114, K114)</f>
        <v>-</v>
      </c>
      <c r="S114" s="35" t="str">
        <f>IFERROR('Equations and POD'!$E$5/L114, L114)</f>
        <v>-</v>
      </c>
      <c r="T114" s="36" t="s">
        <v>70</v>
      </c>
      <c r="U114" s="36" t="s">
        <v>70</v>
      </c>
      <c r="V114" s="36" t="s">
        <v>70</v>
      </c>
      <c r="W114" s="36" t="s">
        <v>70</v>
      </c>
      <c r="X114" s="36" t="s">
        <v>70</v>
      </c>
      <c r="Y114" s="36" t="s">
        <v>70</v>
      </c>
      <c r="Z114" s="36" t="s">
        <v>70</v>
      </c>
    </row>
    <row r="115" spans="1:26">
      <c r="A115" s="25" t="s">
        <v>81</v>
      </c>
      <c r="B115" s="25" t="s">
        <v>88</v>
      </c>
      <c r="C115" s="33" t="s">
        <v>91</v>
      </c>
      <c r="D115" s="25" t="s">
        <v>73</v>
      </c>
      <c r="E115" s="25" t="s">
        <v>71</v>
      </c>
      <c r="F115" s="34" t="s">
        <v>70</v>
      </c>
      <c r="G115" s="34" t="s">
        <v>70</v>
      </c>
      <c r="H115" s="34" t="s">
        <v>70</v>
      </c>
      <c r="I115" s="34" t="s">
        <v>70</v>
      </c>
      <c r="J115" s="34" t="s">
        <v>70</v>
      </c>
      <c r="K115" s="34" t="s">
        <v>70</v>
      </c>
      <c r="L115" s="34" t="s">
        <v>70</v>
      </c>
      <c r="M115" s="35" t="str">
        <f>IFERROR('Equations and POD'!$E$5/F115, F115)</f>
        <v>-</v>
      </c>
      <c r="N115" s="35" t="str">
        <f>IFERROR('Equations and POD'!$E$5/G115, G115)</f>
        <v>-</v>
      </c>
      <c r="O115" s="35" t="str">
        <f>IFERROR('Equations and POD'!$E$5/H115, H115)</f>
        <v>-</v>
      </c>
      <c r="P115" s="35" t="str">
        <f>IFERROR('Equations and POD'!$E$5/I115, I115)</f>
        <v>-</v>
      </c>
      <c r="Q115" s="35" t="str">
        <f>IFERROR('Equations and POD'!$E$5/J115, J115)</f>
        <v>-</v>
      </c>
      <c r="R115" s="35" t="str">
        <f>IFERROR('Equations and POD'!$E$5/K115, K115)</f>
        <v>-</v>
      </c>
      <c r="S115" s="35" t="str">
        <f>IFERROR('Equations and POD'!$E$5/L115, L115)</f>
        <v>-</v>
      </c>
      <c r="T115" s="36" t="s">
        <v>70</v>
      </c>
      <c r="U115" s="36" t="s">
        <v>70</v>
      </c>
      <c r="V115" s="36" t="s">
        <v>70</v>
      </c>
      <c r="W115" s="36" t="s">
        <v>70</v>
      </c>
      <c r="X115" s="36" t="s">
        <v>70</v>
      </c>
      <c r="Y115" s="36" t="s">
        <v>70</v>
      </c>
      <c r="Z115" s="36" t="s">
        <v>70</v>
      </c>
    </row>
    <row r="116" spans="1:26">
      <c r="A116" s="25" t="s">
        <v>81</v>
      </c>
      <c r="B116" s="25" t="s">
        <v>88</v>
      </c>
      <c r="C116" s="33" t="s">
        <v>91</v>
      </c>
      <c r="D116" s="25" t="s">
        <v>73</v>
      </c>
      <c r="E116" s="25" t="s">
        <v>72</v>
      </c>
      <c r="F116" s="34" t="s">
        <v>70</v>
      </c>
      <c r="G116" s="34" t="s">
        <v>70</v>
      </c>
      <c r="H116" s="34" t="s">
        <v>70</v>
      </c>
      <c r="I116" s="34" t="s">
        <v>70</v>
      </c>
      <c r="J116" s="34" t="s">
        <v>70</v>
      </c>
      <c r="K116" s="34" t="s">
        <v>70</v>
      </c>
      <c r="L116" s="34" t="s">
        <v>70</v>
      </c>
      <c r="M116" s="35" t="str">
        <f>IFERROR('Equations and POD'!$E$5/F116, F116)</f>
        <v>-</v>
      </c>
      <c r="N116" s="35" t="str">
        <f>IFERROR('Equations and POD'!$E$5/G116, G116)</f>
        <v>-</v>
      </c>
      <c r="O116" s="35" t="str">
        <f>IFERROR('Equations and POD'!$E$5/H116, H116)</f>
        <v>-</v>
      </c>
      <c r="P116" s="35" t="str">
        <f>IFERROR('Equations and POD'!$E$5/I116, I116)</f>
        <v>-</v>
      </c>
      <c r="Q116" s="35" t="str">
        <f>IFERROR('Equations and POD'!$E$5/J116, J116)</f>
        <v>-</v>
      </c>
      <c r="R116" s="35" t="str">
        <f>IFERROR('Equations and POD'!$E$5/K116, K116)</f>
        <v>-</v>
      </c>
      <c r="S116" s="35" t="str">
        <f>IFERROR('Equations and POD'!$E$5/L116, L116)</f>
        <v>-</v>
      </c>
      <c r="T116" s="36" t="s">
        <v>70</v>
      </c>
      <c r="U116" s="36" t="s">
        <v>70</v>
      </c>
      <c r="V116" s="36" t="s">
        <v>70</v>
      </c>
      <c r="W116" s="36" t="s">
        <v>70</v>
      </c>
      <c r="X116" s="36" t="s">
        <v>70</v>
      </c>
      <c r="Y116" s="36" t="s">
        <v>70</v>
      </c>
      <c r="Z116" s="36" t="s">
        <v>70</v>
      </c>
    </row>
    <row r="117" spans="1:26">
      <c r="A117" s="25" t="s">
        <v>81</v>
      </c>
      <c r="B117" s="25" t="s">
        <v>88</v>
      </c>
      <c r="C117" s="33" t="s">
        <v>91</v>
      </c>
      <c r="D117" s="25" t="s">
        <v>74</v>
      </c>
      <c r="E117" s="25" t="s">
        <v>69</v>
      </c>
      <c r="F117" s="34" t="s">
        <v>70</v>
      </c>
      <c r="G117" s="34" t="s">
        <v>70</v>
      </c>
      <c r="H117" s="34" t="s">
        <v>70</v>
      </c>
      <c r="I117" s="34" t="s">
        <v>70</v>
      </c>
      <c r="J117" s="34" t="s">
        <v>70</v>
      </c>
      <c r="K117" s="34" t="s">
        <v>70</v>
      </c>
      <c r="L117" s="34" t="s">
        <v>70</v>
      </c>
      <c r="M117" s="35" t="str">
        <f>IFERROR('Equations and POD'!$E$5/F117, F117)</f>
        <v>-</v>
      </c>
      <c r="N117" s="35" t="str">
        <f>IFERROR('Equations and POD'!$E$5/G117, G117)</f>
        <v>-</v>
      </c>
      <c r="O117" s="35" t="str">
        <f>IFERROR('Equations and POD'!$E$5/H117, H117)</f>
        <v>-</v>
      </c>
      <c r="P117" s="35" t="str">
        <f>IFERROR('Equations and POD'!$E$5/I117, I117)</f>
        <v>-</v>
      </c>
      <c r="Q117" s="35" t="str">
        <f>IFERROR('Equations and POD'!$E$5/J117, J117)</f>
        <v>-</v>
      </c>
      <c r="R117" s="35" t="str">
        <f>IFERROR('Equations and POD'!$E$5/K117, K117)</f>
        <v>-</v>
      </c>
      <c r="S117" s="35" t="str">
        <f>IFERROR('Equations and POD'!$E$5/L117, L117)</f>
        <v>-</v>
      </c>
      <c r="T117" s="36" t="s">
        <v>70</v>
      </c>
      <c r="U117" s="36" t="s">
        <v>70</v>
      </c>
      <c r="V117" s="36" t="s">
        <v>70</v>
      </c>
      <c r="W117" s="36" t="s">
        <v>70</v>
      </c>
      <c r="X117" s="36" t="s">
        <v>70</v>
      </c>
      <c r="Y117" s="36" t="s">
        <v>70</v>
      </c>
      <c r="Z117" s="36" t="s">
        <v>70</v>
      </c>
    </row>
    <row r="118" spans="1:26">
      <c r="A118" s="25" t="s">
        <v>81</v>
      </c>
      <c r="B118" s="25" t="s">
        <v>88</v>
      </c>
      <c r="C118" s="33" t="s">
        <v>91</v>
      </c>
      <c r="D118" s="25" t="s">
        <v>74</v>
      </c>
      <c r="E118" s="25" t="s">
        <v>71</v>
      </c>
      <c r="F118" s="34" t="s">
        <v>70</v>
      </c>
      <c r="G118" s="34" t="s">
        <v>70</v>
      </c>
      <c r="H118" s="34" t="s">
        <v>70</v>
      </c>
      <c r="I118" s="34" t="s">
        <v>70</v>
      </c>
      <c r="J118" s="34" t="s">
        <v>70</v>
      </c>
      <c r="K118" s="34" t="s">
        <v>70</v>
      </c>
      <c r="L118" s="34" t="s">
        <v>70</v>
      </c>
      <c r="M118" s="35" t="str">
        <f>IFERROR('Equations and POD'!$E$5/F118, F118)</f>
        <v>-</v>
      </c>
      <c r="N118" s="35" t="str">
        <f>IFERROR('Equations and POD'!$E$5/G118, G118)</f>
        <v>-</v>
      </c>
      <c r="O118" s="35" t="str">
        <f>IFERROR('Equations and POD'!$E$5/H118, H118)</f>
        <v>-</v>
      </c>
      <c r="P118" s="35" t="str">
        <f>IFERROR('Equations and POD'!$E$5/I118, I118)</f>
        <v>-</v>
      </c>
      <c r="Q118" s="35" t="str">
        <f>IFERROR('Equations and POD'!$E$5/J118, J118)</f>
        <v>-</v>
      </c>
      <c r="R118" s="35" t="str">
        <f>IFERROR('Equations and POD'!$E$5/K118, K118)</f>
        <v>-</v>
      </c>
      <c r="S118" s="35" t="str">
        <f>IFERROR('Equations and POD'!$E$5/L118, L118)</f>
        <v>-</v>
      </c>
      <c r="T118" s="36" t="s">
        <v>70</v>
      </c>
      <c r="U118" s="36" t="s">
        <v>70</v>
      </c>
      <c r="V118" s="36" t="s">
        <v>70</v>
      </c>
      <c r="W118" s="36" t="s">
        <v>70</v>
      </c>
      <c r="X118" s="36" t="s">
        <v>70</v>
      </c>
      <c r="Y118" s="36" t="s">
        <v>70</v>
      </c>
      <c r="Z118" s="36" t="s">
        <v>70</v>
      </c>
    </row>
    <row r="119" spans="1:26">
      <c r="A119" s="25" t="s">
        <v>81</v>
      </c>
      <c r="B119" s="25" t="s">
        <v>88</v>
      </c>
      <c r="C119" s="33" t="s">
        <v>91</v>
      </c>
      <c r="D119" s="25" t="s">
        <v>74</v>
      </c>
      <c r="E119" s="25" t="s">
        <v>72</v>
      </c>
      <c r="F119" s="34" t="s">
        <v>70</v>
      </c>
      <c r="G119" s="34" t="s">
        <v>70</v>
      </c>
      <c r="H119" s="34" t="s">
        <v>70</v>
      </c>
      <c r="I119" s="34" t="s">
        <v>70</v>
      </c>
      <c r="J119" s="34" t="s">
        <v>70</v>
      </c>
      <c r="K119" s="34" t="s">
        <v>70</v>
      </c>
      <c r="L119" s="34" t="s">
        <v>70</v>
      </c>
      <c r="M119" s="35" t="str">
        <f>IFERROR('Equations and POD'!$E$5/F119, F119)</f>
        <v>-</v>
      </c>
      <c r="N119" s="35" t="str">
        <f>IFERROR('Equations and POD'!$E$5/G119, G119)</f>
        <v>-</v>
      </c>
      <c r="O119" s="35" t="str">
        <f>IFERROR('Equations and POD'!$E$5/H119, H119)</f>
        <v>-</v>
      </c>
      <c r="P119" s="35" t="str">
        <f>IFERROR('Equations and POD'!$E$5/I119, I119)</f>
        <v>-</v>
      </c>
      <c r="Q119" s="35" t="str">
        <f>IFERROR('Equations and POD'!$E$5/J119, J119)</f>
        <v>-</v>
      </c>
      <c r="R119" s="35" t="str">
        <f>IFERROR('Equations and POD'!$E$5/K119, K119)</f>
        <v>-</v>
      </c>
      <c r="S119" s="35" t="str">
        <f>IFERROR('Equations and POD'!$E$5/L119, L119)</f>
        <v>-</v>
      </c>
      <c r="T119" s="36" t="s">
        <v>70</v>
      </c>
      <c r="U119" s="36" t="s">
        <v>70</v>
      </c>
      <c r="V119" s="36" t="s">
        <v>70</v>
      </c>
      <c r="W119" s="36" t="s">
        <v>70</v>
      </c>
      <c r="X119" s="36" t="s">
        <v>70</v>
      </c>
      <c r="Y119" s="36" t="s">
        <v>70</v>
      </c>
      <c r="Z119" s="36" t="s">
        <v>70</v>
      </c>
    </row>
    <row r="120" spans="1:26">
      <c r="A120" s="25" t="s">
        <v>92</v>
      </c>
      <c r="B120" s="25" t="s">
        <v>93</v>
      </c>
      <c r="C120" s="33" t="s">
        <v>94</v>
      </c>
      <c r="D120" s="25" t="s">
        <v>68</v>
      </c>
      <c r="E120" s="25" t="s">
        <v>69</v>
      </c>
      <c r="F120" s="34" t="s">
        <v>70</v>
      </c>
      <c r="G120" s="34" t="s">
        <v>70</v>
      </c>
      <c r="H120" s="34" t="s">
        <v>70</v>
      </c>
      <c r="I120" s="34" t="s">
        <v>70</v>
      </c>
      <c r="J120" s="25">
        <v>1.170351403929329</v>
      </c>
      <c r="K120" s="25">
        <v>1.070279457379816</v>
      </c>
      <c r="L120" s="25">
        <v>1.143736590434826</v>
      </c>
      <c r="M120" s="35" t="str">
        <f>IFERROR('Equations and POD'!$E$5/F120, F120)</f>
        <v>-</v>
      </c>
      <c r="N120" s="35" t="str">
        <f>IFERROR('Equations and POD'!$E$5/G120, G120)</f>
        <v>-</v>
      </c>
      <c r="O120" s="35" t="str">
        <f>IFERROR('Equations and POD'!$E$5/H120, H120)</f>
        <v>-</v>
      </c>
      <c r="P120" s="35" t="str">
        <f>IFERROR('Equations and POD'!$E$5/I120, I120)</f>
        <v>-</v>
      </c>
      <c r="Q120" s="35">
        <f>IFERROR('Equations and POD'!$E$5/J120, J120)</f>
        <v>1794.332875535908</v>
      </c>
      <c r="R120" s="35">
        <f>IFERROR('Equations and POD'!$E$5/K120, K120)</f>
        <v>1962.1043695831315</v>
      </c>
      <c r="S120" s="35">
        <f>IFERROR('Equations and POD'!$E$5/L120, L120)</f>
        <v>1836.087100441214</v>
      </c>
      <c r="T120" s="36" t="s">
        <v>70</v>
      </c>
      <c r="U120" s="36" t="s">
        <v>70</v>
      </c>
      <c r="V120" s="36" t="s">
        <v>70</v>
      </c>
      <c r="W120" s="36" t="s">
        <v>70</v>
      </c>
      <c r="X120" s="38">
        <v>1800</v>
      </c>
      <c r="Y120" s="38">
        <v>2000</v>
      </c>
      <c r="Z120" s="38">
        <v>1800</v>
      </c>
    </row>
    <row r="121" spans="1:26">
      <c r="A121" s="25" t="s">
        <v>92</v>
      </c>
      <c r="B121" s="25" t="s">
        <v>93</v>
      </c>
      <c r="C121" s="33" t="s">
        <v>94</v>
      </c>
      <c r="D121" s="25" t="s">
        <v>68</v>
      </c>
      <c r="E121" s="25" t="s">
        <v>71</v>
      </c>
      <c r="F121" s="34" t="s">
        <v>70</v>
      </c>
      <c r="G121" s="34" t="s">
        <v>70</v>
      </c>
      <c r="H121" s="34" t="s">
        <v>70</v>
      </c>
      <c r="I121" s="34" t="s">
        <v>70</v>
      </c>
      <c r="J121" s="25">
        <v>0.82756341408962442</v>
      </c>
      <c r="K121" s="25">
        <v>0.75680186207792643</v>
      </c>
      <c r="L121" s="25">
        <v>0.80874389898764631</v>
      </c>
      <c r="M121" s="35" t="str">
        <f>IFERROR('Equations and POD'!$E$5/F121, F121)</f>
        <v>-</v>
      </c>
      <c r="N121" s="35" t="str">
        <f>IFERROR('Equations and POD'!$E$5/G121, G121)</f>
        <v>-</v>
      </c>
      <c r="O121" s="35" t="str">
        <f>IFERROR('Equations and POD'!$E$5/H121, H121)</f>
        <v>-</v>
      </c>
      <c r="P121" s="35" t="str">
        <f>IFERROR('Equations and POD'!$E$5/I121, I121)</f>
        <v>-</v>
      </c>
      <c r="Q121" s="35">
        <f>IFERROR('Equations and POD'!$E$5/J121, J121)</f>
        <v>2537.5698879947968</v>
      </c>
      <c r="R121" s="35">
        <f>IFERROR('Equations and POD'!$E$5/K121, K121)</f>
        <v>2774.8346102559763</v>
      </c>
      <c r="S121" s="35">
        <f>IFERROR('Equations and POD'!$E$5/L121, L121)</f>
        <v>2596.6192791422563</v>
      </c>
      <c r="T121" s="36" t="s">
        <v>70</v>
      </c>
      <c r="U121" s="36" t="s">
        <v>70</v>
      </c>
      <c r="V121" s="36" t="s">
        <v>70</v>
      </c>
      <c r="W121" s="36" t="s">
        <v>70</v>
      </c>
      <c r="X121" s="38">
        <v>2500</v>
      </c>
      <c r="Y121" s="38">
        <v>2800</v>
      </c>
      <c r="Z121" s="38">
        <v>2600</v>
      </c>
    </row>
    <row r="122" spans="1:26">
      <c r="A122" s="25" t="s">
        <v>92</v>
      </c>
      <c r="B122" s="25" t="s">
        <v>93</v>
      </c>
      <c r="C122" s="33" t="s">
        <v>94</v>
      </c>
      <c r="D122" s="25" t="s">
        <v>68</v>
      </c>
      <c r="E122" s="25" t="s">
        <v>72</v>
      </c>
      <c r="F122" s="34" t="s">
        <v>70</v>
      </c>
      <c r="G122" s="34" t="s">
        <v>70</v>
      </c>
      <c r="H122" s="34" t="s">
        <v>70</v>
      </c>
      <c r="I122" s="34" t="s">
        <v>70</v>
      </c>
      <c r="J122" s="25">
        <v>0.58517570196466429</v>
      </c>
      <c r="K122" s="25">
        <v>0.535139728689908</v>
      </c>
      <c r="L122" s="25">
        <v>0.57186829521741289</v>
      </c>
      <c r="M122" s="35" t="str">
        <f>IFERROR('Equations and POD'!$E$5/F122, F122)</f>
        <v>-</v>
      </c>
      <c r="N122" s="35" t="str">
        <f>IFERROR('Equations and POD'!$E$5/G122, G122)</f>
        <v>-</v>
      </c>
      <c r="O122" s="35" t="str">
        <f>IFERROR('Equations and POD'!$E$5/H122, H122)</f>
        <v>-</v>
      </c>
      <c r="P122" s="35" t="str">
        <f>IFERROR('Equations and POD'!$E$5/I122, I122)</f>
        <v>-</v>
      </c>
      <c r="Q122" s="35">
        <f>IFERROR('Equations and POD'!$E$5/J122, J122)</f>
        <v>3588.6657510718173</v>
      </c>
      <c r="R122" s="35">
        <f>IFERROR('Equations and POD'!$E$5/K122, K122)</f>
        <v>3924.2087391662631</v>
      </c>
      <c r="S122" s="35">
        <f>IFERROR('Equations and POD'!$E$5/L122, L122)</f>
        <v>3672.1742008824285</v>
      </c>
      <c r="T122" s="36" t="s">
        <v>70</v>
      </c>
      <c r="U122" s="36" t="s">
        <v>70</v>
      </c>
      <c r="V122" s="36" t="s">
        <v>70</v>
      </c>
      <c r="W122" s="36" t="s">
        <v>70</v>
      </c>
      <c r="X122" s="38">
        <v>3600</v>
      </c>
      <c r="Y122" s="38">
        <v>3900</v>
      </c>
      <c r="Z122" s="38">
        <v>3700</v>
      </c>
    </row>
    <row r="123" spans="1:26">
      <c r="A123" s="25" t="s">
        <v>92</v>
      </c>
      <c r="B123" s="25" t="s">
        <v>93</v>
      </c>
      <c r="C123" s="33" t="s">
        <v>94</v>
      </c>
      <c r="D123" s="25" t="s">
        <v>73</v>
      </c>
      <c r="E123" s="25" t="s">
        <v>69</v>
      </c>
      <c r="F123" s="25">
        <v>5.50565537675951E-4</v>
      </c>
      <c r="G123" s="25">
        <v>6.6801105617209924E-4</v>
      </c>
      <c r="H123" s="25">
        <v>7.4048450799677748E-4</v>
      </c>
      <c r="I123" s="25">
        <v>2.7205425553201469E-4</v>
      </c>
      <c r="J123" s="25">
        <v>1.558883780806525E-4</v>
      </c>
      <c r="K123" s="25">
        <v>1.2475682329186601E-4</v>
      </c>
      <c r="L123" s="25">
        <v>6.1102363831476325E-5</v>
      </c>
      <c r="M123" s="35">
        <f>IFERROR('Equations and POD'!$E$5/F123, F123)</f>
        <v>3814259.804317805</v>
      </c>
      <c r="N123" s="35">
        <f>IFERROR('Equations and POD'!$E$5/G123, G123)</f>
        <v>3143660.5436347425</v>
      </c>
      <c r="O123" s="35">
        <f>IFERROR('Equations and POD'!$E$5/H123, H123)</f>
        <v>2835981.0061132824</v>
      </c>
      <c r="P123" s="35">
        <f>IFERROR('Equations and POD'!$E$5/I123, I123)</f>
        <v>7719048.5254250215</v>
      </c>
      <c r="Q123" s="35">
        <f>IFERROR('Equations and POD'!$E$5/J123, J123)</f>
        <v>13471177.427437957</v>
      </c>
      <c r="R123" s="35">
        <f>IFERROR('Equations and POD'!$E$5/K123, K123)</f>
        <v>16832746.65536404</v>
      </c>
      <c r="S123" s="35">
        <f>IFERROR('Equations and POD'!$E$5/L123, L123)</f>
        <v>34368555.78602352</v>
      </c>
      <c r="T123" s="38">
        <v>3800000</v>
      </c>
      <c r="U123" s="38">
        <v>3100000</v>
      </c>
      <c r="V123" s="38">
        <v>2800000</v>
      </c>
      <c r="W123" s="38">
        <v>7700000</v>
      </c>
      <c r="X123" s="38">
        <v>13000000</v>
      </c>
      <c r="Y123" s="38">
        <v>17000000</v>
      </c>
      <c r="Z123" s="38">
        <v>34000000</v>
      </c>
    </row>
    <row r="124" spans="1:26">
      <c r="A124" s="25" t="s">
        <v>92</v>
      </c>
      <c r="B124" s="25" t="s">
        <v>93</v>
      </c>
      <c r="C124" s="33" t="s">
        <v>94</v>
      </c>
      <c r="D124" s="25" t="s">
        <v>73</v>
      </c>
      <c r="E124" s="25" t="s">
        <v>71</v>
      </c>
      <c r="F124" s="25">
        <v>5.50565537675951E-4</v>
      </c>
      <c r="G124" s="25">
        <v>6.6801105617209924E-4</v>
      </c>
      <c r="H124" s="25">
        <v>7.4048450799677748E-4</v>
      </c>
      <c r="I124" s="25">
        <v>2.7205425553201469E-4</v>
      </c>
      <c r="J124" s="25">
        <v>1.558883780806525E-4</v>
      </c>
      <c r="K124" s="25">
        <v>1.2475682329186601E-4</v>
      </c>
      <c r="L124" s="25">
        <v>6.1102363831476325E-5</v>
      </c>
      <c r="M124" s="35">
        <f>IFERROR('Equations and POD'!$E$5/F124, F124)</f>
        <v>3814259.804317805</v>
      </c>
      <c r="N124" s="35">
        <f>IFERROR('Equations and POD'!$E$5/G124, G124)</f>
        <v>3143660.5436347425</v>
      </c>
      <c r="O124" s="35">
        <f>IFERROR('Equations and POD'!$E$5/H124, H124)</f>
        <v>2835981.0061132824</v>
      </c>
      <c r="P124" s="35">
        <f>IFERROR('Equations and POD'!$E$5/I124, I124)</f>
        <v>7719048.5254250215</v>
      </c>
      <c r="Q124" s="35">
        <f>IFERROR('Equations and POD'!$E$5/J124, J124)</f>
        <v>13471177.427437957</v>
      </c>
      <c r="R124" s="35">
        <f>IFERROR('Equations and POD'!$E$5/K124, K124)</f>
        <v>16832746.65536404</v>
      </c>
      <c r="S124" s="35">
        <f>IFERROR('Equations and POD'!$E$5/L124, L124)</f>
        <v>34368555.78602352</v>
      </c>
      <c r="T124" s="38">
        <v>3800000</v>
      </c>
      <c r="U124" s="38">
        <v>3100000</v>
      </c>
      <c r="V124" s="38">
        <v>2800000</v>
      </c>
      <c r="W124" s="38">
        <v>7700000</v>
      </c>
      <c r="X124" s="38">
        <v>13000000</v>
      </c>
      <c r="Y124" s="38">
        <v>17000000</v>
      </c>
      <c r="Z124" s="38">
        <v>34000000</v>
      </c>
    </row>
    <row r="125" spans="1:26">
      <c r="A125" s="25" t="s">
        <v>92</v>
      </c>
      <c r="B125" s="25" t="s">
        <v>93</v>
      </c>
      <c r="C125" s="33" t="s">
        <v>94</v>
      </c>
      <c r="D125" s="25" t="s">
        <v>73</v>
      </c>
      <c r="E125" s="25" t="s">
        <v>72</v>
      </c>
      <c r="F125" s="25">
        <v>5.50565537675951E-4</v>
      </c>
      <c r="G125" s="25">
        <v>6.6801105617209924E-4</v>
      </c>
      <c r="H125" s="25">
        <v>7.4048450799677748E-4</v>
      </c>
      <c r="I125" s="25">
        <v>2.7205425553201469E-4</v>
      </c>
      <c r="J125" s="25">
        <v>1.558883780806525E-4</v>
      </c>
      <c r="K125" s="25">
        <v>1.2475682329186601E-4</v>
      </c>
      <c r="L125" s="25">
        <v>6.1102363831476325E-5</v>
      </c>
      <c r="M125" s="35">
        <f>IFERROR('Equations and POD'!$E$5/F125, F125)</f>
        <v>3814259.804317805</v>
      </c>
      <c r="N125" s="35">
        <f>IFERROR('Equations and POD'!$E$5/G125, G125)</f>
        <v>3143660.5436347425</v>
      </c>
      <c r="O125" s="35">
        <f>IFERROR('Equations and POD'!$E$5/H125, H125)</f>
        <v>2835981.0061132824</v>
      </c>
      <c r="P125" s="35">
        <f>IFERROR('Equations and POD'!$E$5/I125, I125)</f>
        <v>7719048.5254250215</v>
      </c>
      <c r="Q125" s="35">
        <f>IFERROR('Equations and POD'!$E$5/J125, J125)</f>
        <v>13471177.427437957</v>
      </c>
      <c r="R125" s="35">
        <f>IFERROR('Equations and POD'!$E$5/K125, K125)</f>
        <v>16832746.65536404</v>
      </c>
      <c r="S125" s="35">
        <f>IFERROR('Equations and POD'!$E$5/L125, L125)</f>
        <v>34368555.78602352</v>
      </c>
      <c r="T125" s="38">
        <v>3800000</v>
      </c>
      <c r="U125" s="38">
        <v>3100000</v>
      </c>
      <c r="V125" s="38">
        <v>2800000</v>
      </c>
      <c r="W125" s="38">
        <v>7700000</v>
      </c>
      <c r="X125" s="38">
        <v>13000000</v>
      </c>
      <c r="Y125" s="38">
        <v>17000000</v>
      </c>
      <c r="Z125" s="38">
        <v>34000000</v>
      </c>
    </row>
    <row r="126" spans="1:26">
      <c r="A126" s="25" t="s">
        <v>92</v>
      </c>
      <c r="B126" s="25" t="s">
        <v>93</v>
      </c>
      <c r="C126" s="33" t="s">
        <v>94</v>
      </c>
      <c r="D126" s="25" t="s">
        <v>74</v>
      </c>
      <c r="E126" s="25" t="s">
        <v>69</v>
      </c>
      <c r="F126" s="25">
        <v>3.4524284806583462E-2</v>
      </c>
      <c r="G126" s="25">
        <v>3.2522876991709061E-2</v>
      </c>
      <c r="H126" s="25">
        <v>2.6437951619066709E-2</v>
      </c>
      <c r="I126" s="25">
        <v>1.8409175655684371E-2</v>
      </c>
      <c r="J126" s="25">
        <v>1.298624736218241E-2</v>
      </c>
      <c r="K126" s="25">
        <v>1.11195534742603E-2</v>
      </c>
      <c r="L126" s="25">
        <v>8.9275297342241329E-3</v>
      </c>
      <c r="M126" s="35">
        <f>IFERROR('Equations and POD'!$E$5/F126, F126)</f>
        <v>60826.74881651855</v>
      </c>
      <c r="N126" s="35">
        <f>IFERROR('Equations and POD'!$E$5/G126, G126)</f>
        <v>64569.933359073533</v>
      </c>
      <c r="O126" s="35">
        <f>IFERROR('Equations and POD'!$E$5/H126, H126)</f>
        <v>79431.267227431759</v>
      </c>
      <c r="P126" s="35">
        <f>IFERROR('Equations and POD'!$E$5/I126, I126)</f>
        <v>114073.54893436327</v>
      </c>
      <c r="Q126" s="35">
        <f>IFERROR('Equations and POD'!$E$5/J126, J126)</f>
        <v>161709.53328021956</v>
      </c>
      <c r="R126" s="35">
        <f>IFERROR('Equations and POD'!$E$5/K126, K126)</f>
        <v>188856.50443258442</v>
      </c>
      <c r="S126" s="35">
        <f>IFERROR('Equations and POD'!$E$5/L126, L126)</f>
        <v>235227.44393105124</v>
      </c>
      <c r="T126" s="38">
        <v>61000</v>
      </c>
      <c r="U126" s="38">
        <v>65000</v>
      </c>
      <c r="V126" s="38">
        <v>79000</v>
      </c>
      <c r="W126" s="38">
        <v>110000</v>
      </c>
      <c r="X126" s="38">
        <v>160000</v>
      </c>
      <c r="Y126" s="38">
        <v>190000</v>
      </c>
      <c r="Z126" s="38">
        <v>240000</v>
      </c>
    </row>
    <row r="127" spans="1:26">
      <c r="A127" s="25" t="s">
        <v>92</v>
      </c>
      <c r="B127" s="25" t="s">
        <v>93</v>
      </c>
      <c r="C127" s="33" t="s">
        <v>94</v>
      </c>
      <c r="D127" s="25" t="s">
        <v>74</v>
      </c>
      <c r="E127" s="25" t="s">
        <v>71</v>
      </c>
      <c r="F127" s="25">
        <v>3.4524284806583462E-2</v>
      </c>
      <c r="G127" s="25">
        <v>3.2522876991709061E-2</v>
      </c>
      <c r="H127" s="25">
        <v>2.6437951619066709E-2</v>
      </c>
      <c r="I127" s="25">
        <v>1.8409175655684371E-2</v>
      </c>
      <c r="J127" s="25">
        <v>1.298624736218241E-2</v>
      </c>
      <c r="K127" s="25">
        <v>1.11195534742603E-2</v>
      </c>
      <c r="L127" s="25">
        <v>8.9275297342241329E-3</v>
      </c>
      <c r="M127" s="35">
        <f>IFERROR('Equations and POD'!$E$5/F127, F127)</f>
        <v>60826.74881651855</v>
      </c>
      <c r="N127" s="35">
        <f>IFERROR('Equations and POD'!$E$5/G127, G127)</f>
        <v>64569.933359073533</v>
      </c>
      <c r="O127" s="35">
        <f>IFERROR('Equations and POD'!$E$5/H127, H127)</f>
        <v>79431.267227431759</v>
      </c>
      <c r="P127" s="35">
        <f>IFERROR('Equations and POD'!$E$5/I127, I127)</f>
        <v>114073.54893436327</v>
      </c>
      <c r="Q127" s="35">
        <f>IFERROR('Equations and POD'!$E$5/J127, J127)</f>
        <v>161709.53328021956</v>
      </c>
      <c r="R127" s="35">
        <f>IFERROR('Equations and POD'!$E$5/K127, K127)</f>
        <v>188856.50443258442</v>
      </c>
      <c r="S127" s="35">
        <f>IFERROR('Equations and POD'!$E$5/L127, L127)</f>
        <v>235227.44393105124</v>
      </c>
      <c r="T127" s="38">
        <v>61000</v>
      </c>
      <c r="U127" s="38">
        <v>65000</v>
      </c>
      <c r="V127" s="38">
        <v>79000</v>
      </c>
      <c r="W127" s="38">
        <v>110000</v>
      </c>
      <c r="X127" s="38">
        <v>160000</v>
      </c>
      <c r="Y127" s="38">
        <v>190000</v>
      </c>
      <c r="Z127" s="38">
        <v>240000</v>
      </c>
    </row>
    <row r="128" spans="1:26">
      <c r="A128" s="25" t="s">
        <v>92</v>
      </c>
      <c r="B128" s="25" t="s">
        <v>93</v>
      </c>
      <c r="C128" s="33" t="s">
        <v>94</v>
      </c>
      <c r="D128" s="25" t="s">
        <v>74</v>
      </c>
      <c r="E128" s="25" t="s">
        <v>72</v>
      </c>
      <c r="F128" s="25">
        <v>3.4524284806583462E-2</v>
      </c>
      <c r="G128" s="25">
        <v>3.2522876991709061E-2</v>
      </c>
      <c r="H128" s="25">
        <v>2.6437951619066709E-2</v>
      </c>
      <c r="I128" s="25">
        <v>1.8409175655684371E-2</v>
      </c>
      <c r="J128" s="25">
        <v>1.298624736218241E-2</v>
      </c>
      <c r="K128" s="25">
        <v>1.11195534742603E-2</v>
      </c>
      <c r="L128" s="25">
        <v>8.9275297342241329E-3</v>
      </c>
      <c r="M128" s="35">
        <f>IFERROR('Equations and POD'!$E$5/F128, F128)</f>
        <v>60826.74881651855</v>
      </c>
      <c r="N128" s="35">
        <f>IFERROR('Equations and POD'!$E$5/G128, G128)</f>
        <v>64569.933359073533</v>
      </c>
      <c r="O128" s="35">
        <f>IFERROR('Equations and POD'!$E$5/H128, H128)</f>
        <v>79431.267227431759</v>
      </c>
      <c r="P128" s="35">
        <f>IFERROR('Equations and POD'!$E$5/I128, I128)</f>
        <v>114073.54893436327</v>
      </c>
      <c r="Q128" s="35">
        <f>IFERROR('Equations and POD'!$E$5/J128, J128)</f>
        <v>161709.53328021956</v>
      </c>
      <c r="R128" s="35">
        <f>IFERROR('Equations and POD'!$E$5/K128, K128)</f>
        <v>188856.50443258442</v>
      </c>
      <c r="S128" s="35">
        <f>IFERROR('Equations and POD'!$E$5/L128, L128)</f>
        <v>235227.44393105124</v>
      </c>
      <c r="T128" s="38">
        <v>61000</v>
      </c>
      <c r="U128" s="38">
        <v>65000</v>
      </c>
      <c r="V128" s="38">
        <v>79000</v>
      </c>
      <c r="W128" s="38">
        <v>110000</v>
      </c>
      <c r="X128" s="38">
        <v>160000</v>
      </c>
      <c r="Y128" s="38">
        <v>190000</v>
      </c>
      <c r="Z128" s="38">
        <v>240000</v>
      </c>
    </row>
    <row r="129" spans="1:26">
      <c r="A129" s="25" t="s">
        <v>92</v>
      </c>
      <c r="B129" s="25" t="s">
        <v>95</v>
      </c>
      <c r="C129" s="33" t="s">
        <v>96</v>
      </c>
      <c r="D129" s="25" t="s">
        <v>68</v>
      </c>
      <c r="E129" s="25" t="s">
        <v>69</v>
      </c>
      <c r="F129" s="25">
        <v>17.57153854289826</v>
      </c>
      <c r="G129" s="25">
        <v>15.026041178223419</v>
      </c>
      <c r="H129" s="25">
        <v>12.986912119554621</v>
      </c>
      <c r="I129" s="25">
        <v>10.4703253753268</v>
      </c>
      <c r="J129" s="25">
        <v>8.2756341408962442</v>
      </c>
      <c r="K129" s="25">
        <v>7.568018620779263</v>
      </c>
      <c r="L129" s="25">
        <v>8.0874389898764623</v>
      </c>
      <c r="M129" s="35">
        <f>IFERROR('Equations and POD'!$E$5/F129, F129)</f>
        <v>119.51144715490717</v>
      </c>
      <c r="N129" s="35">
        <f>IFERROR('Equations and POD'!$E$5/G129, G129)</f>
        <v>139.75737022759114</v>
      </c>
      <c r="O129" s="35">
        <f>IFERROR('Equations and POD'!$E$5/H129, H129)</f>
        <v>161.70125590039169</v>
      </c>
      <c r="P129" s="35">
        <f>IFERROR('Equations and POD'!$E$5/I129, I129)</f>
        <v>200.56683290364839</v>
      </c>
      <c r="Q129" s="35">
        <f>IFERROR('Equations and POD'!$E$5/J129, J129)</f>
        <v>253.7569887994797</v>
      </c>
      <c r="R129" s="35">
        <f>IFERROR('Equations and POD'!$E$5/K129, K129)</f>
        <v>277.48346102559765</v>
      </c>
      <c r="S129" s="35">
        <f>IFERROR('Equations and POD'!$E$5/L129, L129)</f>
        <v>259.66192791422566</v>
      </c>
      <c r="T129" s="38">
        <v>120</v>
      </c>
      <c r="U129" s="38">
        <v>140</v>
      </c>
      <c r="V129" s="38">
        <v>160</v>
      </c>
      <c r="W129" s="38">
        <v>200</v>
      </c>
      <c r="X129" s="38">
        <v>250</v>
      </c>
      <c r="Y129" s="38">
        <v>280</v>
      </c>
      <c r="Z129" s="38">
        <v>260</v>
      </c>
    </row>
    <row r="130" spans="1:26">
      <c r="A130" s="25" t="s">
        <v>92</v>
      </c>
      <c r="B130" s="25" t="s">
        <v>95</v>
      </c>
      <c r="C130" s="33" t="s">
        <v>96</v>
      </c>
      <c r="D130" s="25" t="s">
        <v>68</v>
      </c>
      <c r="E130" s="25" t="s">
        <v>71</v>
      </c>
      <c r="F130" s="25">
        <v>6.2124770297820708</v>
      </c>
      <c r="G130" s="25">
        <v>5.3125078057550406</v>
      </c>
      <c r="H130" s="25">
        <v>4.5915668132054144</v>
      </c>
      <c r="I130" s="25">
        <v>3.7018190370615809</v>
      </c>
      <c r="J130" s="25">
        <v>2.9258785098233209</v>
      </c>
      <c r="K130" s="25">
        <v>2.67569864344954</v>
      </c>
      <c r="L130" s="25">
        <v>2.859341476087065</v>
      </c>
      <c r="M130" s="35">
        <f>IFERROR('Equations and POD'!$E$5/F130, F130)</f>
        <v>338.02941885061045</v>
      </c>
      <c r="N130" s="35">
        <f>IFERROR('Equations and POD'!$E$5/G130, G130)</f>
        <v>395.29353683491433</v>
      </c>
      <c r="O130" s="35">
        <f>IFERROR('Equations and POD'!$E$5/H130, H130)</f>
        <v>457.36021829419292</v>
      </c>
      <c r="P130" s="35">
        <f>IFERROR('Equations and POD'!$E$5/I130, I130)</f>
        <v>567.28867050911595</v>
      </c>
      <c r="Q130" s="35">
        <f>IFERROR('Equations and POD'!$E$5/J130, J130)</f>
        <v>717.7331502143636</v>
      </c>
      <c r="R130" s="35">
        <f>IFERROR('Equations and POD'!$E$5/K130, K130)</f>
        <v>784.84174783325261</v>
      </c>
      <c r="S130" s="35">
        <f>IFERROR('Equations and POD'!$E$5/L130, L130)</f>
        <v>734.43484017648564</v>
      </c>
      <c r="T130" s="38">
        <v>340</v>
      </c>
      <c r="U130" s="38">
        <v>400</v>
      </c>
      <c r="V130" s="38">
        <v>460</v>
      </c>
      <c r="W130" s="38">
        <v>570</v>
      </c>
      <c r="X130" s="38">
        <v>720</v>
      </c>
      <c r="Y130" s="38">
        <v>780</v>
      </c>
      <c r="Z130" s="38">
        <v>730</v>
      </c>
    </row>
    <row r="131" spans="1:26">
      <c r="A131" s="25" t="s">
        <v>92</v>
      </c>
      <c r="B131" s="25" t="s">
        <v>95</v>
      </c>
      <c r="C131" s="33" t="s">
        <v>96</v>
      </c>
      <c r="D131" s="25" t="s">
        <v>68</v>
      </c>
      <c r="E131" s="25" t="s">
        <v>72</v>
      </c>
      <c r="F131" s="25">
        <v>1.757153854289826</v>
      </c>
      <c r="G131" s="25">
        <v>1.5026041178223419</v>
      </c>
      <c r="H131" s="25">
        <v>1.2986912119554621</v>
      </c>
      <c r="I131" s="25">
        <v>1.0470325375326801</v>
      </c>
      <c r="J131" s="25">
        <v>0.82756341408962442</v>
      </c>
      <c r="K131" s="25">
        <v>0.75680186207792643</v>
      </c>
      <c r="L131" s="25">
        <v>0.80874389898764631</v>
      </c>
      <c r="M131" s="35">
        <f>IFERROR('Equations and POD'!$E$5/F131, F131)</f>
        <v>1195.1144715490718</v>
      </c>
      <c r="N131" s="35">
        <f>IFERROR('Equations and POD'!$E$5/G131, G131)</f>
        <v>1397.5737022759113</v>
      </c>
      <c r="O131" s="35">
        <f>IFERROR('Equations and POD'!$E$5/H131, H131)</f>
        <v>1617.012559003917</v>
      </c>
      <c r="P131" s="35">
        <f>IFERROR('Equations and POD'!$E$5/I131, I131)</f>
        <v>2005.6683290364838</v>
      </c>
      <c r="Q131" s="35">
        <f>IFERROR('Equations and POD'!$E$5/J131, J131)</f>
        <v>2537.5698879947968</v>
      </c>
      <c r="R131" s="35">
        <f>IFERROR('Equations and POD'!$E$5/K131, K131)</f>
        <v>2774.8346102559763</v>
      </c>
      <c r="S131" s="35">
        <f>IFERROR('Equations and POD'!$E$5/L131, L131)</f>
        <v>2596.6192791422563</v>
      </c>
      <c r="T131" s="38">
        <v>1200</v>
      </c>
      <c r="U131" s="38">
        <v>1400</v>
      </c>
      <c r="V131" s="38">
        <v>1600</v>
      </c>
      <c r="W131" s="38">
        <v>2000</v>
      </c>
      <c r="X131" s="38">
        <v>2500</v>
      </c>
      <c r="Y131" s="38">
        <v>2800</v>
      </c>
      <c r="Z131" s="38">
        <v>2600</v>
      </c>
    </row>
    <row r="132" spans="1:26">
      <c r="A132" s="25" t="s">
        <v>92</v>
      </c>
      <c r="B132" s="25" t="s">
        <v>95</v>
      </c>
      <c r="C132" s="33" t="s">
        <v>96</v>
      </c>
      <c r="D132" s="25" t="s">
        <v>73</v>
      </c>
      <c r="E132" s="25" t="s">
        <v>69</v>
      </c>
      <c r="F132" s="34" t="s">
        <v>70</v>
      </c>
      <c r="G132" s="34" t="s">
        <v>70</v>
      </c>
      <c r="H132" s="34" t="s">
        <v>70</v>
      </c>
      <c r="I132" s="34" t="s">
        <v>70</v>
      </c>
      <c r="J132" s="34" t="s">
        <v>70</v>
      </c>
      <c r="K132" s="34" t="s">
        <v>70</v>
      </c>
      <c r="L132" s="34" t="s">
        <v>70</v>
      </c>
      <c r="M132" s="35" t="str">
        <f>IFERROR('Equations and POD'!$E$5/F132, F132)</f>
        <v>-</v>
      </c>
      <c r="N132" s="35" t="str">
        <f>IFERROR('Equations and POD'!$E$5/G132, G132)</f>
        <v>-</v>
      </c>
      <c r="O132" s="35" t="str">
        <f>IFERROR('Equations and POD'!$E$5/H132, H132)</f>
        <v>-</v>
      </c>
      <c r="P132" s="35" t="str">
        <f>IFERROR('Equations and POD'!$E$5/I132, I132)</f>
        <v>-</v>
      </c>
      <c r="Q132" s="35" t="str">
        <f>IFERROR('Equations and POD'!$E$5/J132, J132)</f>
        <v>-</v>
      </c>
      <c r="R132" s="35" t="str">
        <f>IFERROR('Equations and POD'!$E$5/K132, K132)</f>
        <v>-</v>
      </c>
      <c r="S132" s="35" t="str">
        <f>IFERROR('Equations and POD'!$E$5/L132, L132)</f>
        <v>-</v>
      </c>
      <c r="T132" s="36" t="s">
        <v>70</v>
      </c>
      <c r="U132" s="36" t="s">
        <v>70</v>
      </c>
      <c r="V132" s="36" t="s">
        <v>70</v>
      </c>
      <c r="W132" s="36" t="s">
        <v>70</v>
      </c>
      <c r="X132" s="36" t="s">
        <v>70</v>
      </c>
      <c r="Y132" s="36" t="s">
        <v>70</v>
      </c>
      <c r="Z132" s="36" t="s">
        <v>70</v>
      </c>
    </row>
    <row r="133" spans="1:26">
      <c r="A133" s="25" t="s">
        <v>92</v>
      </c>
      <c r="B133" s="25" t="s">
        <v>95</v>
      </c>
      <c r="C133" s="33" t="s">
        <v>96</v>
      </c>
      <c r="D133" s="25" t="s">
        <v>73</v>
      </c>
      <c r="E133" s="25" t="s">
        <v>71</v>
      </c>
      <c r="F133" s="34" t="s">
        <v>70</v>
      </c>
      <c r="G133" s="34" t="s">
        <v>70</v>
      </c>
      <c r="H133" s="34" t="s">
        <v>70</v>
      </c>
      <c r="I133" s="34" t="s">
        <v>70</v>
      </c>
      <c r="J133" s="34" t="s">
        <v>70</v>
      </c>
      <c r="K133" s="34" t="s">
        <v>70</v>
      </c>
      <c r="L133" s="34" t="s">
        <v>70</v>
      </c>
      <c r="M133" s="35" t="str">
        <f>IFERROR('Equations and POD'!$E$5/F133, F133)</f>
        <v>-</v>
      </c>
      <c r="N133" s="35" t="str">
        <f>IFERROR('Equations and POD'!$E$5/G133, G133)</f>
        <v>-</v>
      </c>
      <c r="O133" s="35" t="str">
        <f>IFERROR('Equations and POD'!$E$5/H133, H133)</f>
        <v>-</v>
      </c>
      <c r="P133" s="35" t="str">
        <f>IFERROR('Equations and POD'!$E$5/I133, I133)</f>
        <v>-</v>
      </c>
      <c r="Q133" s="35" t="str">
        <f>IFERROR('Equations and POD'!$E$5/J133, J133)</f>
        <v>-</v>
      </c>
      <c r="R133" s="35" t="str">
        <f>IFERROR('Equations and POD'!$E$5/K133, K133)</f>
        <v>-</v>
      </c>
      <c r="S133" s="35" t="str">
        <f>IFERROR('Equations and POD'!$E$5/L133, L133)</f>
        <v>-</v>
      </c>
      <c r="T133" s="36" t="s">
        <v>70</v>
      </c>
      <c r="U133" s="36" t="s">
        <v>70</v>
      </c>
      <c r="V133" s="36" t="s">
        <v>70</v>
      </c>
      <c r="W133" s="36" t="s">
        <v>70</v>
      </c>
      <c r="X133" s="36" t="s">
        <v>70</v>
      </c>
      <c r="Y133" s="36" t="s">
        <v>70</v>
      </c>
      <c r="Z133" s="36" t="s">
        <v>70</v>
      </c>
    </row>
    <row r="134" spans="1:26">
      <c r="A134" s="25" t="s">
        <v>92</v>
      </c>
      <c r="B134" s="25" t="s">
        <v>95</v>
      </c>
      <c r="C134" s="33" t="s">
        <v>96</v>
      </c>
      <c r="D134" s="25" t="s">
        <v>73</v>
      </c>
      <c r="E134" s="25" t="s">
        <v>72</v>
      </c>
      <c r="F134" s="34" t="s">
        <v>70</v>
      </c>
      <c r="G134" s="34" t="s">
        <v>70</v>
      </c>
      <c r="H134" s="34" t="s">
        <v>70</v>
      </c>
      <c r="I134" s="34" t="s">
        <v>70</v>
      </c>
      <c r="J134" s="34" t="s">
        <v>70</v>
      </c>
      <c r="K134" s="34" t="s">
        <v>70</v>
      </c>
      <c r="L134" s="34" t="s">
        <v>70</v>
      </c>
      <c r="M134" s="35" t="str">
        <f>IFERROR('Equations and POD'!$E$5/F134, F134)</f>
        <v>-</v>
      </c>
      <c r="N134" s="35" t="str">
        <f>IFERROR('Equations and POD'!$E$5/G134, G134)</f>
        <v>-</v>
      </c>
      <c r="O134" s="35" t="str">
        <f>IFERROR('Equations and POD'!$E$5/H134, H134)</f>
        <v>-</v>
      </c>
      <c r="P134" s="35" t="str">
        <f>IFERROR('Equations and POD'!$E$5/I134, I134)</f>
        <v>-</v>
      </c>
      <c r="Q134" s="35" t="str">
        <f>IFERROR('Equations and POD'!$E$5/J134, J134)</f>
        <v>-</v>
      </c>
      <c r="R134" s="35" t="str">
        <f>IFERROR('Equations and POD'!$E$5/K134, K134)</f>
        <v>-</v>
      </c>
      <c r="S134" s="35" t="str">
        <f>IFERROR('Equations and POD'!$E$5/L134, L134)</f>
        <v>-</v>
      </c>
      <c r="T134" s="36" t="s">
        <v>70</v>
      </c>
      <c r="U134" s="36" t="s">
        <v>70</v>
      </c>
      <c r="V134" s="36" t="s">
        <v>70</v>
      </c>
      <c r="W134" s="36" t="s">
        <v>70</v>
      </c>
      <c r="X134" s="36" t="s">
        <v>70</v>
      </c>
      <c r="Y134" s="36" t="s">
        <v>70</v>
      </c>
      <c r="Z134" s="36" t="s">
        <v>70</v>
      </c>
    </row>
    <row r="135" spans="1:26">
      <c r="A135" s="25" t="s">
        <v>92</v>
      </c>
      <c r="B135" s="25" t="s">
        <v>95</v>
      </c>
      <c r="C135" s="33" t="s">
        <v>96</v>
      </c>
      <c r="D135" s="25" t="s">
        <v>74</v>
      </c>
      <c r="E135" s="25" t="s">
        <v>69</v>
      </c>
      <c r="F135" s="34" t="s">
        <v>70</v>
      </c>
      <c r="G135" s="34" t="s">
        <v>70</v>
      </c>
      <c r="H135" s="34" t="s">
        <v>70</v>
      </c>
      <c r="I135" s="34" t="s">
        <v>70</v>
      </c>
      <c r="J135" s="34" t="s">
        <v>70</v>
      </c>
      <c r="K135" s="34" t="s">
        <v>70</v>
      </c>
      <c r="L135" s="34" t="s">
        <v>70</v>
      </c>
      <c r="M135" s="35" t="str">
        <f>IFERROR('Equations and POD'!$E$5/F135, F135)</f>
        <v>-</v>
      </c>
      <c r="N135" s="35" t="str">
        <f>IFERROR('Equations and POD'!$E$5/G135, G135)</f>
        <v>-</v>
      </c>
      <c r="O135" s="35" t="str">
        <f>IFERROR('Equations and POD'!$E$5/H135, H135)</f>
        <v>-</v>
      </c>
      <c r="P135" s="35" t="str">
        <f>IFERROR('Equations and POD'!$E$5/I135, I135)</f>
        <v>-</v>
      </c>
      <c r="Q135" s="35" t="str">
        <f>IFERROR('Equations and POD'!$E$5/J135, J135)</f>
        <v>-</v>
      </c>
      <c r="R135" s="35" t="str">
        <f>IFERROR('Equations and POD'!$E$5/K135, K135)</f>
        <v>-</v>
      </c>
      <c r="S135" s="35" t="str">
        <f>IFERROR('Equations and POD'!$E$5/L135, L135)</f>
        <v>-</v>
      </c>
      <c r="T135" s="36" t="s">
        <v>70</v>
      </c>
      <c r="U135" s="36" t="s">
        <v>70</v>
      </c>
      <c r="V135" s="36" t="s">
        <v>70</v>
      </c>
      <c r="W135" s="36" t="s">
        <v>70</v>
      </c>
      <c r="X135" s="36" t="s">
        <v>70</v>
      </c>
      <c r="Y135" s="36" t="s">
        <v>70</v>
      </c>
      <c r="Z135" s="36" t="s">
        <v>70</v>
      </c>
    </row>
    <row r="136" spans="1:26">
      <c r="A136" s="25" t="s">
        <v>92</v>
      </c>
      <c r="B136" s="25" t="s">
        <v>95</v>
      </c>
      <c r="C136" s="33" t="s">
        <v>96</v>
      </c>
      <c r="D136" s="25" t="s">
        <v>74</v>
      </c>
      <c r="E136" s="25" t="s">
        <v>71</v>
      </c>
      <c r="F136" s="34" t="s">
        <v>70</v>
      </c>
      <c r="G136" s="34" t="s">
        <v>70</v>
      </c>
      <c r="H136" s="34" t="s">
        <v>70</v>
      </c>
      <c r="I136" s="34" t="s">
        <v>70</v>
      </c>
      <c r="J136" s="34" t="s">
        <v>70</v>
      </c>
      <c r="K136" s="34" t="s">
        <v>70</v>
      </c>
      <c r="L136" s="34" t="s">
        <v>70</v>
      </c>
      <c r="M136" s="35" t="str">
        <f>IFERROR('Equations and POD'!$E$5/F136, F136)</f>
        <v>-</v>
      </c>
      <c r="N136" s="35" t="str">
        <f>IFERROR('Equations and POD'!$E$5/G136, G136)</f>
        <v>-</v>
      </c>
      <c r="O136" s="35" t="str">
        <f>IFERROR('Equations and POD'!$E$5/H136, H136)</f>
        <v>-</v>
      </c>
      <c r="P136" s="35" t="str">
        <f>IFERROR('Equations and POD'!$E$5/I136, I136)</f>
        <v>-</v>
      </c>
      <c r="Q136" s="35" t="str">
        <f>IFERROR('Equations and POD'!$E$5/J136, J136)</f>
        <v>-</v>
      </c>
      <c r="R136" s="35" t="str">
        <f>IFERROR('Equations and POD'!$E$5/K136, K136)</f>
        <v>-</v>
      </c>
      <c r="S136" s="35" t="str">
        <f>IFERROR('Equations and POD'!$E$5/L136, L136)</f>
        <v>-</v>
      </c>
      <c r="T136" s="36" t="s">
        <v>70</v>
      </c>
      <c r="U136" s="36" t="s">
        <v>70</v>
      </c>
      <c r="V136" s="36" t="s">
        <v>70</v>
      </c>
      <c r="W136" s="36" t="s">
        <v>70</v>
      </c>
      <c r="X136" s="36" t="s">
        <v>70</v>
      </c>
      <c r="Y136" s="36" t="s">
        <v>70</v>
      </c>
      <c r="Z136" s="36" t="s">
        <v>70</v>
      </c>
    </row>
    <row r="137" spans="1:26">
      <c r="A137" s="25" t="s">
        <v>92</v>
      </c>
      <c r="B137" s="25" t="s">
        <v>95</v>
      </c>
      <c r="C137" s="33" t="s">
        <v>96</v>
      </c>
      <c r="D137" s="25" t="s">
        <v>74</v>
      </c>
      <c r="E137" s="25" t="s">
        <v>72</v>
      </c>
      <c r="F137" s="34" t="s">
        <v>70</v>
      </c>
      <c r="G137" s="34" t="s">
        <v>70</v>
      </c>
      <c r="H137" s="34" t="s">
        <v>70</v>
      </c>
      <c r="I137" s="34" t="s">
        <v>70</v>
      </c>
      <c r="J137" s="34" t="s">
        <v>70</v>
      </c>
      <c r="K137" s="34" t="s">
        <v>70</v>
      </c>
      <c r="L137" s="34" t="s">
        <v>70</v>
      </c>
      <c r="M137" s="35" t="str">
        <f>IFERROR('Equations and POD'!$E$5/F137, F137)</f>
        <v>-</v>
      </c>
      <c r="N137" s="35" t="str">
        <f>IFERROR('Equations and POD'!$E$5/G137, G137)</f>
        <v>-</v>
      </c>
      <c r="O137" s="35" t="str">
        <f>IFERROR('Equations and POD'!$E$5/H137, H137)</f>
        <v>-</v>
      </c>
      <c r="P137" s="35" t="str">
        <f>IFERROR('Equations and POD'!$E$5/I137, I137)</f>
        <v>-</v>
      </c>
      <c r="Q137" s="35" t="str">
        <f>IFERROR('Equations and POD'!$E$5/J137, J137)</f>
        <v>-</v>
      </c>
      <c r="R137" s="35" t="str">
        <f>IFERROR('Equations and POD'!$E$5/K137, K137)</f>
        <v>-</v>
      </c>
      <c r="S137" s="35" t="str">
        <f>IFERROR('Equations and POD'!$E$5/L137, L137)</f>
        <v>-</v>
      </c>
      <c r="T137" s="36" t="s">
        <v>70</v>
      </c>
      <c r="U137" s="36" t="s">
        <v>70</v>
      </c>
      <c r="V137" s="36" t="s">
        <v>70</v>
      </c>
      <c r="W137" s="36" t="s">
        <v>70</v>
      </c>
      <c r="X137" s="36" t="s">
        <v>70</v>
      </c>
      <c r="Y137" s="36" t="s">
        <v>70</v>
      </c>
      <c r="Z137" s="36" t="s">
        <v>70</v>
      </c>
    </row>
    <row r="138" spans="1:26">
      <c r="A138" s="25" t="s">
        <v>92</v>
      </c>
      <c r="B138" s="25" t="s">
        <v>97</v>
      </c>
      <c r="C138" s="33" t="s">
        <v>98</v>
      </c>
      <c r="D138" s="25" t="s">
        <v>68</v>
      </c>
      <c r="E138" s="25" t="s">
        <v>69</v>
      </c>
      <c r="F138" s="34" t="s">
        <v>70</v>
      </c>
      <c r="G138" s="34" t="s">
        <v>70</v>
      </c>
      <c r="H138" s="34" t="s">
        <v>70</v>
      </c>
      <c r="I138" s="34" t="s">
        <v>70</v>
      </c>
      <c r="J138" s="34" t="s">
        <v>70</v>
      </c>
      <c r="K138" s="25">
        <v>2.67569864344954</v>
      </c>
      <c r="L138" s="25">
        <v>2.859341476087065</v>
      </c>
      <c r="M138" s="35" t="str">
        <f>IFERROR('Equations and POD'!$E$5/F138, F138)</f>
        <v>-</v>
      </c>
      <c r="N138" s="35" t="str">
        <f>IFERROR('Equations and POD'!$E$5/G138, G138)</f>
        <v>-</v>
      </c>
      <c r="O138" s="35" t="str">
        <f>IFERROR('Equations and POD'!$E$5/H138, H138)</f>
        <v>-</v>
      </c>
      <c r="P138" s="35" t="str">
        <f>IFERROR('Equations and POD'!$E$5/I138, I138)</f>
        <v>-</v>
      </c>
      <c r="Q138" s="35" t="str">
        <f>IFERROR('Equations and POD'!$E$5/J138, J138)</f>
        <v>-</v>
      </c>
      <c r="R138" s="35">
        <f>IFERROR('Equations and POD'!$E$5/K138, K138)</f>
        <v>784.84174783325261</v>
      </c>
      <c r="S138" s="35">
        <f>IFERROR('Equations and POD'!$E$5/L138, L138)</f>
        <v>734.43484017648564</v>
      </c>
      <c r="T138" s="36" t="s">
        <v>70</v>
      </c>
      <c r="U138" s="36" t="s">
        <v>70</v>
      </c>
      <c r="V138" s="36" t="s">
        <v>70</v>
      </c>
      <c r="W138" s="36" t="s">
        <v>70</v>
      </c>
      <c r="X138" s="36" t="s">
        <v>70</v>
      </c>
      <c r="Y138" s="38">
        <v>780</v>
      </c>
      <c r="Z138" s="38">
        <v>730</v>
      </c>
    </row>
    <row r="139" spans="1:26">
      <c r="A139" s="25" t="s">
        <v>92</v>
      </c>
      <c r="B139" s="25" t="s">
        <v>97</v>
      </c>
      <c r="C139" s="33" t="s">
        <v>98</v>
      </c>
      <c r="D139" s="25" t="s">
        <v>68</v>
      </c>
      <c r="E139" s="25" t="s">
        <v>71</v>
      </c>
      <c r="F139" s="34" t="s">
        <v>70</v>
      </c>
      <c r="G139" s="34" t="s">
        <v>70</v>
      </c>
      <c r="H139" s="34" t="s">
        <v>70</v>
      </c>
      <c r="I139" s="34" t="s">
        <v>70</v>
      </c>
      <c r="J139" s="34" t="s">
        <v>70</v>
      </c>
      <c r="K139" s="25">
        <v>1.892004655194816</v>
      </c>
      <c r="L139" s="25">
        <v>2.021859747469116</v>
      </c>
      <c r="M139" s="35" t="str">
        <f>IFERROR('Equations and POD'!$E$5/F139, F139)</f>
        <v>-</v>
      </c>
      <c r="N139" s="35" t="str">
        <f>IFERROR('Equations and POD'!$E$5/G139, G139)</f>
        <v>-</v>
      </c>
      <c r="O139" s="35" t="str">
        <f>IFERROR('Equations and POD'!$E$5/H139, H139)</f>
        <v>-</v>
      </c>
      <c r="P139" s="35" t="str">
        <f>IFERROR('Equations and POD'!$E$5/I139, I139)</f>
        <v>-</v>
      </c>
      <c r="Q139" s="35" t="str">
        <f>IFERROR('Equations and POD'!$E$5/J139, J139)</f>
        <v>-</v>
      </c>
      <c r="R139" s="35">
        <f>IFERROR('Equations and POD'!$E$5/K139, K139)</f>
        <v>1109.9338441023906</v>
      </c>
      <c r="S139" s="35">
        <f>IFERROR('Equations and POD'!$E$5/L139, L139)</f>
        <v>1038.6477116569024</v>
      </c>
      <c r="T139" s="36" t="s">
        <v>70</v>
      </c>
      <c r="U139" s="36" t="s">
        <v>70</v>
      </c>
      <c r="V139" s="36" t="s">
        <v>70</v>
      </c>
      <c r="W139" s="36" t="s">
        <v>70</v>
      </c>
      <c r="X139" s="36" t="s">
        <v>70</v>
      </c>
      <c r="Y139" s="38">
        <v>1100</v>
      </c>
      <c r="Z139" s="38">
        <v>1000</v>
      </c>
    </row>
    <row r="140" spans="1:26">
      <c r="A140" s="25" t="s">
        <v>92</v>
      </c>
      <c r="B140" s="25" t="s">
        <v>97</v>
      </c>
      <c r="C140" s="33" t="s">
        <v>98</v>
      </c>
      <c r="D140" s="25" t="s">
        <v>68</v>
      </c>
      <c r="E140" s="25" t="s">
        <v>72</v>
      </c>
      <c r="F140" s="34" t="s">
        <v>70</v>
      </c>
      <c r="G140" s="34" t="s">
        <v>70</v>
      </c>
      <c r="H140" s="34" t="s">
        <v>70</v>
      </c>
      <c r="I140" s="34" t="s">
        <v>70</v>
      </c>
      <c r="J140" s="34" t="s">
        <v>70</v>
      </c>
      <c r="K140" s="25">
        <v>1.33784932172477</v>
      </c>
      <c r="L140" s="25">
        <v>1.4296707380435321</v>
      </c>
      <c r="M140" s="35" t="str">
        <f>IFERROR('Equations and POD'!$E$5/F140, F140)</f>
        <v>-</v>
      </c>
      <c r="N140" s="35" t="str">
        <f>IFERROR('Equations and POD'!$E$5/G140, G140)</f>
        <v>-</v>
      </c>
      <c r="O140" s="35" t="str">
        <f>IFERROR('Equations and POD'!$E$5/H140, H140)</f>
        <v>-</v>
      </c>
      <c r="P140" s="35" t="str">
        <f>IFERROR('Equations and POD'!$E$5/I140, I140)</f>
        <v>-</v>
      </c>
      <c r="Q140" s="35" t="str">
        <f>IFERROR('Equations and POD'!$E$5/J140, J140)</f>
        <v>-</v>
      </c>
      <c r="R140" s="35">
        <f>IFERROR('Equations and POD'!$E$5/K140, K140)</f>
        <v>1569.6834956665052</v>
      </c>
      <c r="S140" s="35">
        <f>IFERROR('Equations and POD'!$E$5/L140, L140)</f>
        <v>1468.8696803529717</v>
      </c>
      <c r="T140" s="36" t="s">
        <v>70</v>
      </c>
      <c r="U140" s="36" t="s">
        <v>70</v>
      </c>
      <c r="V140" s="36" t="s">
        <v>70</v>
      </c>
      <c r="W140" s="36" t="s">
        <v>70</v>
      </c>
      <c r="X140" s="36" t="s">
        <v>70</v>
      </c>
      <c r="Y140" s="38">
        <v>1600</v>
      </c>
      <c r="Z140" s="38">
        <v>1500</v>
      </c>
    </row>
    <row r="141" spans="1:26">
      <c r="A141" s="25" t="s">
        <v>92</v>
      </c>
      <c r="B141" s="25" t="s">
        <v>97</v>
      </c>
      <c r="C141" s="33" t="s">
        <v>98</v>
      </c>
      <c r="D141" s="25" t="s">
        <v>73</v>
      </c>
      <c r="E141" s="25" t="s">
        <v>69</v>
      </c>
      <c r="F141" s="34" t="s">
        <v>70</v>
      </c>
      <c r="G141" s="34" t="s">
        <v>70</v>
      </c>
      <c r="H141" s="34" t="s">
        <v>70</v>
      </c>
      <c r="I141" s="34" t="s">
        <v>70</v>
      </c>
      <c r="J141" s="34" t="s">
        <v>70</v>
      </c>
      <c r="K141" s="25">
        <v>67.737430167597779</v>
      </c>
      <c r="L141" s="25">
        <v>60.625000000000007</v>
      </c>
      <c r="M141" s="35" t="str">
        <f>IFERROR('Equations and POD'!$E$5/F141, F141)</f>
        <v>-</v>
      </c>
      <c r="N141" s="35" t="str">
        <f>IFERROR('Equations and POD'!$E$5/G141, G141)</f>
        <v>-</v>
      </c>
      <c r="O141" s="35" t="str">
        <f>IFERROR('Equations and POD'!$E$5/H141, H141)</f>
        <v>-</v>
      </c>
      <c r="P141" s="35" t="str">
        <f>IFERROR('Equations and POD'!$E$5/I141, I141)</f>
        <v>-</v>
      </c>
      <c r="Q141" s="35" t="str">
        <f>IFERROR('Equations and POD'!$E$5/J141, J141)</f>
        <v>-</v>
      </c>
      <c r="R141" s="35">
        <f>IFERROR('Equations and POD'!$E$5/K141, K141)</f>
        <v>31.002061855670096</v>
      </c>
      <c r="S141" s="35">
        <f>IFERROR('Equations and POD'!$E$5/L141, L141)</f>
        <v>34.639175257731956</v>
      </c>
      <c r="T141" s="36" t="s">
        <v>70</v>
      </c>
      <c r="U141" s="36" t="s">
        <v>70</v>
      </c>
      <c r="V141" s="36" t="s">
        <v>70</v>
      </c>
      <c r="W141" s="36" t="s">
        <v>70</v>
      </c>
      <c r="X141" s="36" t="s">
        <v>70</v>
      </c>
      <c r="Y141" s="38">
        <v>31</v>
      </c>
      <c r="Z141" s="38">
        <v>35</v>
      </c>
    </row>
    <row r="142" spans="1:26">
      <c r="A142" s="25" t="s">
        <v>92</v>
      </c>
      <c r="B142" s="25" t="s">
        <v>97</v>
      </c>
      <c r="C142" s="33" t="s">
        <v>98</v>
      </c>
      <c r="D142" s="25" t="s">
        <v>73</v>
      </c>
      <c r="E142" s="25" t="s">
        <v>71</v>
      </c>
      <c r="F142" s="34" t="s">
        <v>70</v>
      </c>
      <c r="G142" s="34" t="s">
        <v>70</v>
      </c>
      <c r="H142" s="34" t="s">
        <v>70</v>
      </c>
      <c r="I142" s="34" t="s">
        <v>70</v>
      </c>
      <c r="J142" s="34" t="s">
        <v>70</v>
      </c>
      <c r="K142" s="25">
        <v>11.28382681564246</v>
      </c>
      <c r="L142" s="25">
        <v>10.099024999999999</v>
      </c>
      <c r="M142" s="35" t="str">
        <f>IFERROR('Equations and POD'!$E$5/F142, F142)</f>
        <v>-</v>
      </c>
      <c r="N142" s="35" t="str">
        <f>IFERROR('Equations and POD'!$E$5/G142, G142)</f>
        <v>-</v>
      </c>
      <c r="O142" s="35" t="str">
        <f>IFERROR('Equations and POD'!$E$5/H142, H142)</f>
        <v>-</v>
      </c>
      <c r="P142" s="35" t="str">
        <f>IFERROR('Equations and POD'!$E$5/I142, I142)</f>
        <v>-</v>
      </c>
      <c r="Q142" s="35" t="str">
        <f>IFERROR('Equations and POD'!$E$5/J142, J142)</f>
        <v>-</v>
      </c>
      <c r="R142" s="35">
        <f>IFERROR('Equations and POD'!$E$5/K142, K142)</f>
        <v>186.10707469285398</v>
      </c>
      <c r="S142" s="35">
        <f>IFERROR('Equations and POD'!$E$5/L142, L142)</f>
        <v>207.94086557860786</v>
      </c>
      <c r="T142" s="36" t="s">
        <v>70</v>
      </c>
      <c r="U142" s="36" t="s">
        <v>70</v>
      </c>
      <c r="V142" s="36" t="s">
        <v>70</v>
      </c>
      <c r="W142" s="36" t="s">
        <v>70</v>
      </c>
      <c r="X142" s="36" t="s">
        <v>70</v>
      </c>
      <c r="Y142" s="38">
        <v>190</v>
      </c>
      <c r="Z142" s="38">
        <v>210</v>
      </c>
    </row>
    <row r="143" spans="1:26">
      <c r="A143" s="25" t="s">
        <v>92</v>
      </c>
      <c r="B143" s="25" t="s">
        <v>97</v>
      </c>
      <c r="C143" s="33" t="s">
        <v>98</v>
      </c>
      <c r="D143" s="25" t="s">
        <v>73</v>
      </c>
      <c r="E143" s="25" t="s">
        <v>72</v>
      </c>
      <c r="F143" s="34" t="s">
        <v>70</v>
      </c>
      <c r="G143" s="34" t="s">
        <v>70</v>
      </c>
      <c r="H143" s="34" t="s">
        <v>70</v>
      </c>
      <c r="I143" s="34" t="s">
        <v>70</v>
      </c>
      <c r="J143" s="34" t="s">
        <v>70</v>
      </c>
      <c r="K143" s="25">
        <v>3.9888268156424579E-2</v>
      </c>
      <c r="L143" s="25">
        <v>3.570000000000001E-2</v>
      </c>
      <c r="M143" s="35" t="str">
        <f>IFERROR('Equations and POD'!$E$5/F143, F143)</f>
        <v>-</v>
      </c>
      <c r="N143" s="35" t="str">
        <f>IFERROR('Equations and POD'!$E$5/G143, G143)</f>
        <v>-</v>
      </c>
      <c r="O143" s="35" t="str">
        <f>IFERROR('Equations and POD'!$E$5/H143, H143)</f>
        <v>-</v>
      </c>
      <c r="P143" s="35" t="str">
        <f>IFERROR('Equations and POD'!$E$5/I143, I143)</f>
        <v>-</v>
      </c>
      <c r="Q143" s="35" t="str">
        <f>IFERROR('Equations and POD'!$E$5/J143, J143)</f>
        <v>-</v>
      </c>
      <c r="R143" s="35">
        <f>IFERROR('Equations and POD'!$E$5/K143, K143)</f>
        <v>52647.058823529413</v>
      </c>
      <c r="S143" s="35">
        <f>IFERROR('Equations and POD'!$E$5/L143, L143)</f>
        <v>58823.529411764692</v>
      </c>
      <c r="T143" s="36" t="s">
        <v>70</v>
      </c>
      <c r="U143" s="36" t="s">
        <v>70</v>
      </c>
      <c r="V143" s="36" t="s">
        <v>70</v>
      </c>
      <c r="W143" s="36" t="s">
        <v>70</v>
      </c>
      <c r="X143" s="36" t="s">
        <v>70</v>
      </c>
      <c r="Y143" s="38">
        <v>53000</v>
      </c>
      <c r="Z143" s="38">
        <v>59000</v>
      </c>
    </row>
    <row r="144" spans="1:26">
      <c r="A144" s="25" t="s">
        <v>92</v>
      </c>
      <c r="B144" s="25" t="s">
        <v>97</v>
      </c>
      <c r="C144" s="33" t="s">
        <v>98</v>
      </c>
      <c r="D144" s="43" t="s">
        <v>74</v>
      </c>
      <c r="E144" s="43" t="s">
        <v>69</v>
      </c>
      <c r="F144" s="34" t="s">
        <v>70</v>
      </c>
      <c r="G144" s="34" t="s">
        <v>70</v>
      </c>
      <c r="H144" s="34" t="s">
        <v>70</v>
      </c>
      <c r="I144" s="34" t="s">
        <v>70</v>
      </c>
      <c r="J144" s="34" t="s">
        <v>70</v>
      </c>
      <c r="K144" s="34" t="s">
        <v>70</v>
      </c>
      <c r="L144" s="34" t="s">
        <v>70</v>
      </c>
      <c r="M144" s="35" t="str">
        <f>IFERROR('Equations and POD'!$E$5/F144, F144)</f>
        <v>-</v>
      </c>
      <c r="N144" s="35" t="str">
        <f>IFERROR('Equations and POD'!$E$5/G144, G144)</f>
        <v>-</v>
      </c>
      <c r="O144" s="35" t="str">
        <f>IFERROR('Equations and POD'!$E$5/H144, H144)</f>
        <v>-</v>
      </c>
      <c r="P144" s="35" t="str">
        <f>IFERROR('Equations and POD'!$E$5/I144, I144)</f>
        <v>-</v>
      </c>
      <c r="Q144" s="35" t="str">
        <f>IFERROR('Equations and POD'!$E$5/J144, J144)</f>
        <v>-</v>
      </c>
      <c r="R144" s="35" t="str">
        <f>IFERROR('Equations and POD'!$E$5/K144, K144)</f>
        <v>-</v>
      </c>
      <c r="S144" s="35" t="str">
        <f>IFERROR('Equations and POD'!$E$5/L144, L144)</f>
        <v>-</v>
      </c>
      <c r="T144" s="36" t="s">
        <v>70</v>
      </c>
      <c r="U144" s="36" t="s">
        <v>70</v>
      </c>
      <c r="V144" s="36" t="s">
        <v>70</v>
      </c>
      <c r="W144" s="36" t="s">
        <v>70</v>
      </c>
      <c r="X144" s="36" t="s">
        <v>70</v>
      </c>
      <c r="Y144" s="36" t="s">
        <v>70</v>
      </c>
      <c r="Z144" s="36" t="s">
        <v>70</v>
      </c>
    </row>
    <row r="145" spans="1:26">
      <c r="A145" s="25" t="s">
        <v>92</v>
      </c>
      <c r="B145" s="25" t="s">
        <v>97</v>
      </c>
      <c r="C145" s="33" t="s">
        <v>98</v>
      </c>
      <c r="D145" s="43" t="s">
        <v>74</v>
      </c>
      <c r="E145" s="43" t="s">
        <v>71</v>
      </c>
      <c r="F145" s="34" t="s">
        <v>70</v>
      </c>
      <c r="G145" s="34" t="s">
        <v>70</v>
      </c>
      <c r="H145" s="34" t="s">
        <v>70</v>
      </c>
      <c r="I145" s="34" t="s">
        <v>70</v>
      </c>
      <c r="J145" s="34" t="s">
        <v>70</v>
      </c>
      <c r="K145" s="34" t="s">
        <v>70</v>
      </c>
      <c r="L145" s="34" t="s">
        <v>70</v>
      </c>
      <c r="M145" s="35" t="str">
        <f>IFERROR('Equations and POD'!$E$5/F145, F145)</f>
        <v>-</v>
      </c>
      <c r="N145" s="35" t="str">
        <f>IFERROR('Equations and POD'!$E$5/G145, G145)</f>
        <v>-</v>
      </c>
      <c r="O145" s="35" t="str">
        <f>IFERROR('Equations and POD'!$E$5/H145, H145)</f>
        <v>-</v>
      </c>
      <c r="P145" s="35" t="str">
        <f>IFERROR('Equations and POD'!$E$5/I145, I145)</f>
        <v>-</v>
      </c>
      <c r="Q145" s="35" t="str">
        <f>IFERROR('Equations and POD'!$E$5/J145, J145)</f>
        <v>-</v>
      </c>
      <c r="R145" s="35" t="str">
        <f>IFERROR('Equations and POD'!$E$5/K145, K145)</f>
        <v>-</v>
      </c>
      <c r="S145" s="35" t="str">
        <f>IFERROR('Equations and POD'!$E$5/L145, L145)</f>
        <v>-</v>
      </c>
      <c r="T145" s="36" t="s">
        <v>70</v>
      </c>
      <c r="U145" s="36" t="s">
        <v>70</v>
      </c>
      <c r="V145" s="36" t="s">
        <v>70</v>
      </c>
      <c r="W145" s="36" t="s">
        <v>70</v>
      </c>
      <c r="X145" s="36" t="s">
        <v>70</v>
      </c>
      <c r="Y145" s="36" t="s">
        <v>70</v>
      </c>
      <c r="Z145" s="36" t="s">
        <v>70</v>
      </c>
    </row>
    <row r="146" spans="1:26">
      <c r="A146" s="25" t="s">
        <v>92</v>
      </c>
      <c r="B146" s="25" t="s">
        <v>97</v>
      </c>
      <c r="C146" s="33" t="s">
        <v>98</v>
      </c>
      <c r="D146" s="43" t="s">
        <v>74</v>
      </c>
      <c r="E146" s="43" t="s">
        <v>72</v>
      </c>
      <c r="F146" s="34" t="s">
        <v>70</v>
      </c>
      <c r="G146" s="34" t="s">
        <v>70</v>
      </c>
      <c r="H146" s="34" t="s">
        <v>70</v>
      </c>
      <c r="I146" s="34" t="s">
        <v>70</v>
      </c>
      <c r="J146" s="34" t="s">
        <v>70</v>
      </c>
      <c r="K146" s="34" t="s">
        <v>70</v>
      </c>
      <c r="L146" s="34" t="s">
        <v>70</v>
      </c>
      <c r="M146" s="35" t="str">
        <f>IFERROR('Equations and POD'!$E$5/F146, F146)</f>
        <v>-</v>
      </c>
      <c r="N146" s="35" t="str">
        <f>IFERROR('Equations and POD'!$E$5/G146, G146)</f>
        <v>-</v>
      </c>
      <c r="O146" s="35" t="str">
        <f>IFERROR('Equations and POD'!$E$5/H146, H146)</f>
        <v>-</v>
      </c>
      <c r="P146" s="35" t="str">
        <f>IFERROR('Equations and POD'!$E$5/I146, I146)</f>
        <v>-</v>
      </c>
      <c r="Q146" s="35" t="str">
        <f>IFERROR('Equations and POD'!$E$5/J146, J146)</f>
        <v>-</v>
      </c>
      <c r="R146" s="35" t="str">
        <f>IFERROR('Equations and POD'!$E$5/K146, K146)</f>
        <v>-</v>
      </c>
      <c r="S146" s="35" t="str">
        <f>IFERROR('Equations and POD'!$E$5/L146, L146)</f>
        <v>-</v>
      </c>
      <c r="T146" s="36" t="s">
        <v>70</v>
      </c>
      <c r="U146" s="36" t="s">
        <v>70</v>
      </c>
      <c r="V146" s="36" t="s">
        <v>70</v>
      </c>
      <c r="W146" s="36" t="s">
        <v>70</v>
      </c>
      <c r="X146" s="36" t="s">
        <v>70</v>
      </c>
      <c r="Y146" s="36" t="s">
        <v>70</v>
      </c>
      <c r="Z146" s="36" t="s">
        <v>70</v>
      </c>
    </row>
    <row r="147" spans="1:26">
      <c r="A147" s="25" t="s">
        <v>99</v>
      </c>
      <c r="B147" s="25" t="s">
        <v>100</v>
      </c>
      <c r="C147" s="33" t="s">
        <v>101</v>
      </c>
      <c r="D147" s="25" t="s">
        <v>68</v>
      </c>
      <c r="E147" s="25" t="s">
        <v>69</v>
      </c>
      <c r="F147" s="25">
        <v>35.143077085796513</v>
      </c>
      <c r="G147" s="25">
        <v>30.052082356446849</v>
      </c>
      <c r="H147" s="25">
        <v>25.973824239109234</v>
      </c>
      <c r="I147" s="25">
        <v>20.940650750653596</v>
      </c>
      <c r="J147" s="25">
        <v>16.551268281792488</v>
      </c>
      <c r="K147" s="25">
        <v>15.136037241558526</v>
      </c>
      <c r="L147" s="25">
        <v>16.174877979752925</v>
      </c>
      <c r="M147" s="35">
        <f>IFERROR('Equations and POD'!$E$5/F147, F147)</f>
        <v>59.755723577453601</v>
      </c>
      <c r="N147" s="35">
        <f>IFERROR('Equations and POD'!$E$5/G147, G147)</f>
        <v>69.878685113795541</v>
      </c>
      <c r="O147" s="35">
        <f>IFERROR('Equations and POD'!$E$5/H147, H147)</f>
        <v>80.850627950195872</v>
      </c>
      <c r="P147" s="35">
        <f>IFERROR('Equations and POD'!$E$5/I147, I147)</f>
        <v>100.28341645182422</v>
      </c>
      <c r="Q147" s="35">
        <f>IFERROR('Equations and POD'!$E$5/J147, J147)</f>
        <v>126.87849439973985</v>
      </c>
      <c r="R147" s="35">
        <f>IFERROR('Equations and POD'!$E$5/K147, K147)</f>
        <v>138.74173051279882</v>
      </c>
      <c r="S147" s="35">
        <f>IFERROR('Equations and POD'!$E$5/L147, L147)</f>
        <v>129.83096395711283</v>
      </c>
      <c r="T147" s="38">
        <v>60</v>
      </c>
      <c r="U147" s="38">
        <v>70</v>
      </c>
      <c r="V147" s="38">
        <v>81</v>
      </c>
      <c r="W147" s="38">
        <v>100</v>
      </c>
      <c r="X147" s="38">
        <v>130</v>
      </c>
      <c r="Y147" s="38">
        <v>140</v>
      </c>
      <c r="Z147" s="38">
        <v>130</v>
      </c>
    </row>
    <row r="148" spans="1:26">
      <c r="A148" s="25" t="s">
        <v>99</v>
      </c>
      <c r="B148" s="25" t="s">
        <v>100</v>
      </c>
      <c r="C148" s="33" t="s">
        <v>101</v>
      </c>
      <c r="D148" s="25" t="s">
        <v>68</v>
      </c>
      <c r="E148" s="25" t="s">
        <v>71</v>
      </c>
      <c r="F148" s="25">
        <v>24.849908119128283</v>
      </c>
      <c r="G148" s="25">
        <v>21.250031223020166</v>
      </c>
      <c r="H148" s="25">
        <v>18.366267252821658</v>
      </c>
      <c r="I148" s="25">
        <v>14.807276148246324</v>
      </c>
      <c r="J148" s="25">
        <v>11.703514039293285</v>
      </c>
      <c r="K148" s="25">
        <v>10.70279457379816</v>
      </c>
      <c r="L148" s="25">
        <v>11.437365904348258</v>
      </c>
      <c r="M148" s="35">
        <f>IFERROR('Equations and POD'!$E$5/F148, F148)</f>
        <v>84.507354712652614</v>
      </c>
      <c r="N148" s="35">
        <f>IFERROR('Equations and POD'!$E$5/G148, G148)</f>
        <v>98.823384208728569</v>
      </c>
      <c r="O148" s="35">
        <f>IFERROR('Equations and POD'!$E$5/H148, H148)</f>
        <v>114.34005457354823</v>
      </c>
      <c r="P148" s="35">
        <f>IFERROR('Equations and POD'!$E$5/I148, I148)</f>
        <v>141.82216762727899</v>
      </c>
      <c r="Q148" s="35">
        <f>IFERROR('Equations and POD'!$E$5/J148, J148)</f>
        <v>179.43328755359087</v>
      </c>
      <c r="R148" s="35">
        <f>IFERROR('Equations and POD'!$E$5/K148, K148)</f>
        <v>196.21043695831315</v>
      </c>
      <c r="S148" s="35">
        <f>IFERROR('Equations and POD'!$E$5/L148, L148)</f>
        <v>183.60871004412144</v>
      </c>
      <c r="T148" s="38">
        <v>85</v>
      </c>
      <c r="U148" s="38">
        <v>99</v>
      </c>
      <c r="V148" s="38">
        <v>110</v>
      </c>
      <c r="W148" s="38">
        <v>140</v>
      </c>
      <c r="X148" s="38">
        <v>180</v>
      </c>
      <c r="Y148" s="38">
        <v>200</v>
      </c>
      <c r="Z148" s="38">
        <v>180</v>
      </c>
    </row>
    <row r="149" spans="1:26">
      <c r="A149" s="25" t="s">
        <v>99</v>
      </c>
      <c r="B149" s="25" t="s">
        <v>100</v>
      </c>
      <c r="C149" s="33" t="s">
        <v>101</v>
      </c>
      <c r="D149" s="25" t="s">
        <v>68</v>
      </c>
      <c r="E149" s="25" t="s">
        <v>72</v>
      </c>
      <c r="F149" s="25">
        <v>17.571538542898256</v>
      </c>
      <c r="G149" s="25">
        <v>15.026041178223425</v>
      </c>
      <c r="H149" s="25">
        <v>12.986912119554617</v>
      </c>
      <c r="I149" s="25">
        <v>10.470325375326798</v>
      </c>
      <c r="J149" s="25">
        <v>8.2756341408962442</v>
      </c>
      <c r="K149" s="25">
        <v>7.568018620779263</v>
      </c>
      <c r="L149" s="25">
        <v>8.0874389898764623</v>
      </c>
      <c r="M149" s="35">
        <f>IFERROR('Equations and POD'!$E$5/F149, F149)</f>
        <v>119.5114471549072</v>
      </c>
      <c r="N149" s="35">
        <f>IFERROR('Equations and POD'!$E$5/G149, G149)</f>
        <v>139.75737022759108</v>
      </c>
      <c r="O149" s="35">
        <f>IFERROR('Equations and POD'!$E$5/H149, H149)</f>
        <v>161.70125590039174</v>
      </c>
      <c r="P149" s="35">
        <f>IFERROR('Equations and POD'!$E$5/I149, I149)</f>
        <v>200.56683290364845</v>
      </c>
      <c r="Q149" s="35">
        <f>IFERROR('Equations and POD'!$E$5/J149, J149)</f>
        <v>253.7569887994797</v>
      </c>
      <c r="R149" s="35">
        <f>IFERROR('Equations and POD'!$E$5/K149, K149)</f>
        <v>277.48346102559765</v>
      </c>
      <c r="S149" s="35">
        <f>IFERROR('Equations and POD'!$E$5/L149, L149)</f>
        <v>259.66192791422566</v>
      </c>
      <c r="T149" s="38">
        <v>120</v>
      </c>
      <c r="U149" s="38">
        <v>140</v>
      </c>
      <c r="V149" s="38">
        <v>160</v>
      </c>
      <c r="W149" s="38">
        <v>200</v>
      </c>
      <c r="X149" s="38">
        <v>250</v>
      </c>
      <c r="Y149" s="38">
        <v>280</v>
      </c>
      <c r="Z149" s="38">
        <v>260</v>
      </c>
    </row>
    <row r="150" spans="1:26">
      <c r="A150" s="25" t="s">
        <v>99</v>
      </c>
      <c r="B150" s="25" t="s">
        <v>100</v>
      </c>
      <c r="C150" s="33" t="s">
        <v>101</v>
      </c>
      <c r="D150" s="25" t="s">
        <v>73</v>
      </c>
      <c r="E150" s="25" t="s">
        <v>69</v>
      </c>
      <c r="F150" s="34" t="s">
        <v>70</v>
      </c>
      <c r="G150" s="34" t="s">
        <v>70</v>
      </c>
      <c r="H150" s="34" t="s">
        <v>70</v>
      </c>
      <c r="I150" s="34" t="s">
        <v>70</v>
      </c>
      <c r="J150" s="34" t="s">
        <v>70</v>
      </c>
      <c r="K150" s="34" t="s">
        <v>70</v>
      </c>
      <c r="L150" s="34" t="s">
        <v>70</v>
      </c>
      <c r="M150" s="35" t="str">
        <f>IFERROR('Equations and POD'!$E$5/F150, F150)</f>
        <v>-</v>
      </c>
      <c r="N150" s="35" t="str">
        <f>IFERROR('Equations and POD'!$E$5/G150, G150)</f>
        <v>-</v>
      </c>
      <c r="O150" s="35" t="str">
        <f>IFERROR('Equations and POD'!$E$5/H150, H150)</f>
        <v>-</v>
      </c>
      <c r="P150" s="35" t="str">
        <f>IFERROR('Equations and POD'!$E$5/I150, I150)</f>
        <v>-</v>
      </c>
      <c r="Q150" s="35" t="str">
        <f>IFERROR('Equations and POD'!$E$5/J150, J150)</f>
        <v>-</v>
      </c>
      <c r="R150" s="35" t="str">
        <f>IFERROR('Equations and POD'!$E$5/K150, K150)</f>
        <v>-</v>
      </c>
      <c r="S150" s="35" t="str">
        <f>IFERROR('Equations and POD'!$E$5/L150, L150)</f>
        <v>-</v>
      </c>
      <c r="T150" s="36" t="s">
        <v>70</v>
      </c>
      <c r="U150" s="36" t="s">
        <v>70</v>
      </c>
      <c r="V150" s="36" t="s">
        <v>70</v>
      </c>
      <c r="W150" s="36" t="s">
        <v>70</v>
      </c>
      <c r="X150" s="36" t="s">
        <v>70</v>
      </c>
      <c r="Y150" s="36" t="s">
        <v>70</v>
      </c>
      <c r="Z150" s="36" t="s">
        <v>70</v>
      </c>
    </row>
    <row r="151" spans="1:26">
      <c r="A151" s="25" t="s">
        <v>99</v>
      </c>
      <c r="B151" s="25" t="s">
        <v>100</v>
      </c>
      <c r="C151" s="33" t="s">
        <v>101</v>
      </c>
      <c r="D151" s="25" t="s">
        <v>73</v>
      </c>
      <c r="E151" s="25" t="s">
        <v>71</v>
      </c>
      <c r="F151" s="34" t="s">
        <v>70</v>
      </c>
      <c r="G151" s="34" t="s">
        <v>70</v>
      </c>
      <c r="H151" s="34" t="s">
        <v>70</v>
      </c>
      <c r="I151" s="34" t="s">
        <v>70</v>
      </c>
      <c r="J151" s="34" t="s">
        <v>70</v>
      </c>
      <c r="K151" s="34" t="s">
        <v>70</v>
      </c>
      <c r="L151" s="34" t="s">
        <v>70</v>
      </c>
      <c r="M151" s="35" t="str">
        <f>IFERROR('Equations and POD'!$E$5/F151, F151)</f>
        <v>-</v>
      </c>
      <c r="N151" s="35" t="str">
        <f>IFERROR('Equations and POD'!$E$5/G151, G151)</f>
        <v>-</v>
      </c>
      <c r="O151" s="35" t="str">
        <f>IFERROR('Equations and POD'!$E$5/H151, H151)</f>
        <v>-</v>
      </c>
      <c r="P151" s="35" t="str">
        <f>IFERROR('Equations and POD'!$E$5/I151, I151)</f>
        <v>-</v>
      </c>
      <c r="Q151" s="35" t="str">
        <f>IFERROR('Equations and POD'!$E$5/J151, J151)</f>
        <v>-</v>
      </c>
      <c r="R151" s="35" t="str">
        <f>IFERROR('Equations and POD'!$E$5/K151, K151)</f>
        <v>-</v>
      </c>
      <c r="S151" s="35" t="str">
        <f>IFERROR('Equations and POD'!$E$5/L151, L151)</f>
        <v>-</v>
      </c>
      <c r="T151" s="36" t="s">
        <v>70</v>
      </c>
      <c r="U151" s="36" t="s">
        <v>70</v>
      </c>
      <c r="V151" s="36" t="s">
        <v>70</v>
      </c>
      <c r="W151" s="36" t="s">
        <v>70</v>
      </c>
      <c r="X151" s="36" t="s">
        <v>70</v>
      </c>
      <c r="Y151" s="36" t="s">
        <v>70</v>
      </c>
      <c r="Z151" s="36" t="s">
        <v>70</v>
      </c>
    </row>
    <row r="152" spans="1:26">
      <c r="A152" s="25" t="s">
        <v>99</v>
      </c>
      <c r="B152" s="25" t="s">
        <v>100</v>
      </c>
      <c r="C152" s="33" t="s">
        <v>101</v>
      </c>
      <c r="D152" s="25" t="s">
        <v>73</v>
      </c>
      <c r="E152" s="25" t="s">
        <v>72</v>
      </c>
      <c r="F152" s="34" t="s">
        <v>70</v>
      </c>
      <c r="G152" s="34" t="s">
        <v>70</v>
      </c>
      <c r="H152" s="34" t="s">
        <v>70</v>
      </c>
      <c r="I152" s="34" t="s">
        <v>70</v>
      </c>
      <c r="J152" s="34" t="s">
        <v>70</v>
      </c>
      <c r="K152" s="34" t="s">
        <v>70</v>
      </c>
      <c r="L152" s="34" t="s">
        <v>70</v>
      </c>
      <c r="M152" s="35" t="str">
        <f>IFERROR('Equations and POD'!$E$5/F152, F152)</f>
        <v>-</v>
      </c>
      <c r="N152" s="35" t="str">
        <f>IFERROR('Equations and POD'!$E$5/G152, G152)</f>
        <v>-</v>
      </c>
      <c r="O152" s="35" t="str">
        <f>IFERROR('Equations and POD'!$E$5/H152, H152)</f>
        <v>-</v>
      </c>
      <c r="P152" s="35" t="str">
        <f>IFERROR('Equations and POD'!$E$5/I152, I152)</f>
        <v>-</v>
      </c>
      <c r="Q152" s="35" t="str">
        <f>IFERROR('Equations and POD'!$E$5/J152, J152)</f>
        <v>-</v>
      </c>
      <c r="R152" s="35" t="str">
        <f>IFERROR('Equations and POD'!$E$5/K152, K152)</f>
        <v>-</v>
      </c>
      <c r="S152" s="35" t="str">
        <f>IFERROR('Equations and POD'!$E$5/L152, L152)</f>
        <v>-</v>
      </c>
      <c r="T152" s="36" t="s">
        <v>70</v>
      </c>
      <c r="U152" s="36" t="s">
        <v>70</v>
      </c>
      <c r="V152" s="36" t="s">
        <v>70</v>
      </c>
      <c r="W152" s="36" t="s">
        <v>70</v>
      </c>
      <c r="X152" s="36" t="s">
        <v>70</v>
      </c>
      <c r="Y152" s="36" t="s">
        <v>70</v>
      </c>
      <c r="Z152" s="36" t="s">
        <v>70</v>
      </c>
    </row>
    <row r="153" spans="1:26">
      <c r="A153" s="25" t="s">
        <v>99</v>
      </c>
      <c r="B153" s="25" t="s">
        <v>100</v>
      </c>
      <c r="C153" s="33" t="s">
        <v>101</v>
      </c>
      <c r="D153" s="25" t="s">
        <v>74</v>
      </c>
      <c r="E153" s="25" t="s">
        <v>69</v>
      </c>
      <c r="F153" s="34" t="s">
        <v>70</v>
      </c>
      <c r="G153" s="34" t="s">
        <v>70</v>
      </c>
      <c r="H153" s="34" t="s">
        <v>70</v>
      </c>
      <c r="I153" s="34" t="s">
        <v>70</v>
      </c>
      <c r="J153" s="34" t="s">
        <v>70</v>
      </c>
      <c r="K153" s="34" t="s">
        <v>70</v>
      </c>
      <c r="L153" s="34" t="s">
        <v>70</v>
      </c>
      <c r="M153" s="35" t="str">
        <f>IFERROR('Equations and POD'!$E$5/F153, F153)</f>
        <v>-</v>
      </c>
      <c r="N153" s="35" t="str">
        <f>IFERROR('Equations and POD'!$E$5/G153, G153)</f>
        <v>-</v>
      </c>
      <c r="O153" s="35" t="str">
        <f>IFERROR('Equations and POD'!$E$5/H153, H153)</f>
        <v>-</v>
      </c>
      <c r="P153" s="35" t="str">
        <f>IFERROR('Equations and POD'!$E$5/I153, I153)</f>
        <v>-</v>
      </c>
      <c r="Q153" s="35" t="str">
        <f>IFERROR('Equations and POD'!$E$5/J153, J153)</f>
        <v>-</v>
      </c>
      <c r="R153" s="35" t="str">
        <f>IFERROR('Equations and POD'!$E$5/K153, K153)</f>
        <v>-</v>
      </c>
      <c r="S153" s="35" t="str">
        <f>IFERROR('Equations and POD'!$E$5/L153, L153)</f>
        <v>-</v>
      </c>
      <c r="T153" s="36" t="s">
        <v>70</v>
      </c>
      <c r="U153" s="36" t="s">
        <v>70</v>
      </c>
      <c r="V153" s="36" t="s">
        <v>70</v>
      </c>
      <c r="W153" s="36" t="s">
        <v>70</v>
      </c>
      <c r="X153" s="36" t="s">
        <v>70</v>
      </c>
      <c r="Y153" s="36" t="s">
        <v>70</v>
      </c>
      <c r="Z153" s="36" t="s">
        <v>70</v>
      </c>
    </row>
    <row r="154" spans="1:26">
      <c r="A154" s="25" t="s">
        <v>99</v>
      </c>
      <c r="B154" s="25" t="s">
        <v>100</v>
      </c>
      <c r="C154" s="33" t="s">
        <v>101</v>
      </c>
      <c r="D154" s="25" t="s">
        <v>74</v>
      </c>
      <c r="E154" s="25" t="s">
        <v>71</v>
      </c>
      <c r="F154" s="34" t="s">
        <v>70</v>
      </c>
      <c r="G154" s="34" t="s">
        <v>70</v>
      </c>
      <c r="H154" s="34" t="s">
        <v>70</v>
      </c>
      <c r="I154" s="34" t="s">
        <v>70</v>
      </c>
      <c r="J154" s="34" t="s">
        <v>70</v>
      </c>
      <c r="K154" s="34" t="s">
        <v>70</v>
      </c>
      <c r="L154" s="34" t="s">
        <v>70</v>
      </c>
      <c r="M154" s="35" t="str">
        <f>IFERROR('Equations and POD'!$E$5/F154, F154)</f>
        <v>-</v>
      </c>
      <c r="N154" s="35" t="str">
        <f>IFERROR('Equations and POD'!$E$5/G154, G154)</f>
        <v>-</v>
      </c>
      <c r="O154" s="35" t="str">
        <f>IFERROR('Equations and POD'!$E$5/H154, H154)</f>
        <v>-</v>
      </c>
      <c r="P154" s="35" t="str">
        <f>IFERROR('Equations and POD'!$E$5/I154, I154)</f>
        <v>-</v>
      </c>
      <c r="Q154" s="35" t="str">
        <f>IFERROR('Equations and POD'!$E$5/J154, J154)</f>
        <v>-</v>
      </c>
      <c r="R154" s="35" t="str">
        <f>IFERROR('Equations and POD'!$E$5/K154, K154)</f>
        <v>-</v>
      </c>
      <c r="S154" s="35" t="str">
        <f>IFERROR('Equations and POD'!$E$5/L154, L154)</f>
        <v>-</v>
      </c>
      <c r="T154" s="36" t="s">
        <v>70</v>
      </c>
      <c r="U154" s="36" t="s">
        <v>70</v>
      </c>
      <c r="V154" s="36" t="s">
        <v>70</v>
      </c>
      <c r="W154" s="36" t="s">
        <v>70</v>
      </c>
      <c r="X154" s="36" t="s">
        <v>70</v>
      </c>
      <c r="Y154" s="36" t="s">
        <v>70</v>
      </c>
      <c r="Z154" s="36" t="s">
        <v>70</v>
      </c>
    </row>
    <row r="155" spans="1:26">
      <c r="A155" s="25" t="s">
        <v>99</v>
      </c>
      <c r="B155" s="25" t="s">
        <v>100</v>
      </c>
      <c r="C155" s="33" t="s">
        <v>101</v>
      </c>
      <c r="D155" s="25" t="s">
        <v>74</v>
      </c>
      <c r="E155" s="25" t="s">
        <v>72</v>
      </c>
      <c r="F155" s="34" t="s">
        <v>70</v>
      </c>
      <c r="G155" s="34" t="s">
        <v>70</v>
      </c>
      <c r="H155" s="34" t="s">
        <v>70</v>
      </c>
      <c r="I155" s="34" t="s">
        <v>70</v>
      </c>
      <c r="J155" s="34" t="s">
        <v>70</v>
      </c>
      <c r="K155" s="34" t="s">
        <v>70</v>
      </c>
      <c r="L155" s="34" t="s">
        <v>70</v>
      </c>
      <c r="M155" s="35" t="str">
        <f>IFERROR('Equations and POD'!$E$5/F155, F155)</f>
        <v>-</v>
      </c>
      <c r="N155" s="35" t="str">
        <f>IFERROR('Equations and POD'!$E$5/G155, G155)</f>
        <v>-</v>
      </c>
      <c r="O155" s="35" t="str">
        <f>IFERROR('Equations and POD'!$E$5/H155, H155)</f>
        <v>-</v>
      </c>
      <c r="P155" s="35" t="str">
        <f>IFERROR('Equations and POD'!$E$5/I155, I155)</f>
        <v>-</v>
      </c>
      <c r="Q155" s="35" t="str">
        <f>IFERROR('Equations and POD'!$E$5/J155, J155)</f>
        <v>-</v>
      </c>
      <c r="R155" s="35" t="str">
        <f>IFERROR('Equations and POD'!$E$5/K155, K155)</f>
        <v>-</v>
      </c>
      <c r="S155" s="35" t="str">
        <f>IFERROR('Equations and POD'!$E$5/L155, L155)</f>
        <v>-</v>
      </c>
      <c r="T155" s="36" t="s">
        <v>70</v>
      </c>
      <c r="U155" s="36" t="s">
        <v>70</v>
      </c>
      <c r="V155" s="36" t="s">
        <v>70</v>
      </c>
      <c r="W155" s="36" t="s">
        <v>70</v>
      </c>
      <c r="X155" s="36" t="s">
        <v>70</v>
      </c>
      <c r="Y155" s="36" t="s">
        <v>70</v>
      </c>
      <c r="Z155" s="36" t="s">
        <v>70</v>
      </c>
    </row>
    <row r="156" spans="1:26">
      <c r="A156" s="25" t="s">
        <v>99</v>
      </c>
      <c r="B156" s="25" t="s">
        <v>100</v>
      </c>
      <c r="C156" s="33" t="s">
        <v>102</v>
      </c>
      <c r="D156" s="25" t="s">
        <v>68</v>
      </c>
      <c r="E156" s="25" t="s">
        <v>69</v>
      </c>
      <c r="F156" s="25">
        <v>6.2124770297820708</v>
      </c>
      <c r="G156" s="25">
        <v>5.3125078057550406</v>
      </c>
      <c r="H156" s="25">
        <v>4.5915668132054144</v>
      </c>
      <c r="I156" s="25">
        <v>3.7018190370615809</v>
      </c>
      <c r="J156" s="25">
        <v>2.9258785098233209</v>
      </c>
      <c r="K156" s="25">
        <v>2.67569864344954</v>
      </c>
      <c r="L156" s="25">
        <v>2.859341476087065</v>
      </c>
      <c r="M156" s="35">
        <f>IFERROR('Equations and POD'!$E$5/F156, F156)</f>
        <v>338.02941885061045</v>
      </c>
      <c r="N156" s="35">
        <f>IFERROR('Equations and POD'!$E$5/G156, G156)</f>
        <v>395.29353683491433</v>
      </c>
      <c r="O156" s="35">
        <f>IFERROR('Equations and POD'!$E$5/H156, H156)</f>
        <v>457.36021829419292</v>
      </c>
      <c r="P156" s="35">
        <f>IFERROR('Equations and POD'!$E$5/I156, I156)</f>
        <v>567.28867050911595</v>
      </c>
      <c r="Q156" s="35">
        <f>IFERROR('Equations and POD'!$E$5/J156, J156)</f>
        <v>717.7331502143636</v>
      </c>
      <c r="R156" s="35">
        <f>IFERROR('Equations and POD'!$E$5/K156, K156)</f>
        <v>784.84174783325261</v>
      </c>
      <c r="S156" s="35">
        <f>IFERROR('Equations and POD'!$E$5/L156, L156)</f>
        <v>734.43484017648564</v>
      </c>
      <c r="T156" s="38">
        <v>340</v>
      </c>
      <c r="U156" s="38">
        <v>400</v>
      </c>
      <c r="V156" s="38">
        <v>460</v>
      </c>
      <c r="W156" s="38">
        <v>570</v>
      </c>
      <c r="X156" s="38">
        <v>720</v>
      </c>
      <c r="Y156" s="38">
        <v>780</v>
      </c>
      <c r="Z156" s="38">
        <v>730</v>
      </c>
    </row>
    <row r="157" spans="1:26">
      <c r="A157" s="25" t="s">
        <v>99</v>
      </c>
      <c r="B157" s="25" t="s">
        <v>100</v>
      </c>
      <c r="C157" s="33" t="s">
        <v>102</v>
      </c>
      <c r="D157" s="25" t="s">
        <v>68</v>
      </c>
      <c r="E157" s="25" t="s">
        <v>71</v>
      </c>
      <c r="F157" s="25">
        <v>4.3928846357245641</v>
      </c>
      <c r="G157" s="25">
        <v>3.7565102945558562</v>
      </c>
      <c r="H157" s="25">
        <v>3.2467280298886538</v>
      </c>
      <c r="I157" s="25">
        <v>2.617581343831699</v>
      </c>
      <c r="J157" s="25">
        <v>2.068908535224061</v>
      </c>
      <c r="K157" s="25">
        <v>1.892004655194816</v>
      </c>
      <c r="L157" s="25">
        <v>2.021859747469116</v>
      </c>
      <c r="M157" s="35">
        <f>IFERROR('Equations and POD'!$E$5/F157, F157)</f>
        <v>478.04578861962881</v>
      </c>
      <c r="N157" s="35">
        <f>IFERROR('Equations and POD'!$E$5/G157, G157)</f>
        <v>559.02948091036433</v>
      </c>
      <c r="O157" s="35">
        <f>IFERROR('Equations and POD'!$E$5/H157, H157)</f>
        <v>646.80502360156709</v>
      </c>
      <c r="P157" s="35">
        <f>IFERROR('Equations and POD'!$E$5/I157, I157)</f>
        <v>802.2673316145939</v>
      </c>
      <c r="Q157" s="35">
        <f>IFERROR('Equations and POD'!$E$5/J157, J157)</f>
        <v>1015.0279551979188</v>
      </c>
      <c r="R157" s="35">
        <f>IFERROR('Equations and POD'!$E$5/K157, K157)</f>
        <v>1109.9338441023906</v>
      </c>
      <c r="S157" s="35">
        <f>IFERROR('Equations and POD'!$E$5/L157, L157)</f>
        <v>1038.6477116569024</v>
      </c>
      <c r="T157" s="38">
        <v>480</v>
      </c>
      <c r="U157" s="38">
        <v>560</v>
      </c>
      <c r="V157" s="38">
        <v>650</v>
      </c>
      <c r="W157" s="38">
        <v>800</v>
      </c>
      <c r="X157" s="38">
        <v>1000</v>
      </c>
      <c r="Y157" s="38">
        <v>1100</v>
      </c>
      <c r="Z157" s="38">
        <v>1000</v>
      </c>
    </row>
    <row r="158" spans="1:26">
      <c r="A158" s="25" t="s">
        <v>99</v>
      </c>
      <c r="B158" s="25" t="s">
        <v>100</v>
      </c>
      <c r="C158" s="33" t="s">
        <v>102</v>
      </c>
      <c r="D158" s="25" t="s">
        <v>68</v>
      </c>
      <c r="E158" s="25" t="s">
        <v>72</v>
      </c>
      <c r="F158" s="25">
        <v>3.106238514891035</v>
      </c>
      <c r="G158" s="25">
        <v>2.6562539028775212</v>
      </c>
      <c r="H158" s="25">
        <v>2.2957834066027072</v>
      </c>
      <c r="I158" s="25">
        <v>1.85090951853079</v>
      </c>
      <c r="J158" s="25">
        <v>1.4629392549116611</v>
      </c>
      <c r="K158" s="25">
        <v>1.33784932172477</v>
      </c>
      <c r="L158" s="25">
        <v>1.4296707380435321</v>
      </c>
      <c r="M158" s="35">
        <f>IFERROR('Equations and POD'!$E$5/F158, F158)</f>
        <v>676.05883770122102</v>
      </c>
      <c r="N158" s="35">
        <f>IFERROR('Equations and POD'!$E$5/G158, G158)</f>
        <v>790.58707366982844</v>
      </c>
      <c r="O158" s="35">
        <f>IFERROR('Equations and POD'!$E$5/H158, H158)</f>
        <v>914.72043658838584</v>
      </c>
      <c r="P158" s="35">
        <f>IFERROR('Equations and POD'!$E$5/I158, I158)</f>
        <v>1134.5773410182321</v>
      </c>
      <c r="Q158" s="35">
        <f>IFERROR('Equations and POD'!$E$5/J158, J158)</f>
        <v>1435.4663004287265</v>
      </c>
      <c r="R158" s="35">
        <f>IFERROR('Equations and POD'!$E$5/K158, K158)</f>
        <v>1569.6834956665052</v>
      </c>
      <c r="S158" s="35">
        <f>IFERROR('Equations and POD'!$E$5/L158, L158)</f>
        <v>1468.8696803529717</v>
      </c>
      <c r="T158" s="38">
        <v>680</v>
      </c>
      <c r="U158" s="38">
        <v>790</v>
      </c>
      <c r="V158" s="38">
        <v>910</v>
      </c>
      <c r="W158" s="38">
        <v>1100</v>
      </c>
      <c r="X158" s="38">
        <v>1400</v>
      </c>
      <c r="Y158" s="38">
        <v>1600</v>
      </c>
      <c r="Z158" s="38">
        <v>1500</v>
      </c>
    </row>
    <row r="159" spans="1:26">
      <c r="A159" s="25" t="s">
        <v>99</v>
      </c>
      <c r="B159" s="25" t="s">
        <v>100</v>
      </c>
      <c r="C159" s="33" t="s">
        <v>102</v>
      </c>
      <c r="D159" s="25" t="s">
        <v>73</v>
      </c>
      <c r="E159" s="25" t="s">
        <v>69</v>
      </c>
      <c r="F159" s="25">
        <v>1.883999703280872E-3</v>
      </c>
      <c r="G159" s="25">
        <v>2.33232421788661E-3</v>
      </c>
      <c r="H159" s="25">
        <v>2.6330209871793988E-3</v>
      </c>
      <c r="I159" s="25">
        <v>9.2426183529513667E-4</v>
      </c>
      <c r="J159" s="25">
        <v>5.1752116344713967E-4</v>
      </c>
      <c r="K159" s="25">
        <v>4.1056726009500318E-4</v>
      </c>
      <c r="L159" s="25">
        <v>1.8382427627533041E-4</v>
      </c>
      <c r="M159" s="35">
        <f>IFERROR('Equations and POD'!$E$5/F159, F159)</f>
        <v>1114649.8570795825</v>
      </c>
      <c r="N159" s="35">
        <f>IFERROR('Equations and POD'!$E$5/G159, G159)</f>
        <v>900389.39865010441</v>
      </c>
      <c r="O159" s="35">
        <f>IFERROR('Equations and POD'!$E$5/H159, H159)</f>
        <v>797562.95533732418</v>
      </c>
      <c r="P159" s="35">
        <f>IFERROR('Equations and POD'!$E$5/I159, I159)</f>
        <v>2272083.4289662354</v>
      </c>
      <c r="Q159" s="35">
        <f>IFERROR('Equations and POD'!$E$5/J159, J159)</f>
        <v>4057805.0683225766</v>
      </c>
      <c r="R159" s="35">
        <f>IFERROR('Equations and POD'!$E$5/K159, K159)</f>
        <v>5114874.4776046453</v>
      </c>
      <c r="S159" s="35">
        <f>IFERROR('Equations and POD'!$E$5/L159, L159)</f>
        <v>11423953.585187184</v>
      </c>
      <c r="T159" s="38">
        <v>1100000</v>
      </c>
      <c r="U159" s="38">
        <v>900000</v>
      </c>
      <c r="V159" s="38">
        <v>800000</v>
      </c>
      <c r="W159" s="38">
        <v>2300000</v>
      </c>
      <c r="X159" s="38">
        <v>4100000</v>
      </c>
      <c r="Y159" s="38">
        <v>5100000</v>
      </c>
      <c r="Z159" s="38">
        <v>11000000</v>
      </c>
    </row>
    <row r="160" spans="1:26">
      <c r="A160" s="25" t="s">
        <v>99</v>
      </c>
      <c r="B160" s="25" t="s">
        <v>100</v>
      </c>
      <c r="C160" s="33" t="s">
        <v>102</v>
      </c>
      <c r="D160" s="25" t="s">
        <v>73</v>
      </c>
      <c r="E160" s="25" t="s">
        <v>71</v>
      </c>
      <c r="F160" s="25">
        <v>1.883999703280872E-3</v>
      </c>
      <c r="G160" s="25">
        <v>2.33232421788661E-3</v>
      </c>
      <c r="H160" s="25">
        <v>2.6330209871793988E-3</v>
      </c>
      <c r="I160" s="25">
        <v>9.2426183529513667E-4</v>
      </c>
      <c r="J160" s="25">
        <v>5.1752116344713967E-4</v>
      </c>
      <c r="K160" s="25">
        <v>4.1056726009500318E-4</v>
      </c>
      <c r="L160" s="25">
        <v>1.8382427627533041E-4</v>
      </c>
      <c r="M160" s="35">
        <f>IFERROR('Equations and POD'!$E$5/F160, F160)</f>
        <v>1114649.8570795825</v>
      </c>
      <c r="N160" s="35">
        <f>IFERROR('Equations and POD'!$E$5/G160, G160)</f>
        <v>900389.39865010441</v>
      </c>
      <c r="O160" s="35">
        <f>IFERROR('Equations and POD'!$E$5/H160, H160)</f>
        <v>797562.95533732418</v>
      </c>
      <c r="P160" s="35">
        <f>IFERROR('Equations and POD'!$E$5/I160, I160)</f>
        <v>2272083.4289662354</v>
      </c>
      <c r="Q160" s="35">
        <f>IFERROR('Equations and POD'!$E$5/J160, J160)</f>
        <v>4057805.0683225766</v>
      </c>
      <c r="R160" s="35">
        <f>IFERROR('Equations and POD'!$E$5/K160, K160)</f>
        <v>5114874.4776046453</v>
      </c>
      <c r="S160" s="35">
        <f>IFERROR('Equations and POD'!$E$5/L160, L160)</f>
        <v>11423953.585187184</v>
      </c>
      <c r="T160" s="38">
        <v>1100000</v>
      </c>
      <c r="U160" s="38">
        <v>900000</v>
      </c>
      <c r="V160" s="38">
        <v>800000</v>
      </c>
      <c r="W160" s="38">
        <v>2300000</v>
      </c>
      <c r="X160" s="38">
        <v>4100000</v>
      </c>
      <c r="Y160" s="38">
        <v>5100000</v>
      </c>
      <c r="Z160" s="38">
        <v>11000000</v>
      </c>
    </row>
    <row r="161" spans="1:26">
      <c r="A161" s="25" t="s">
        <v>99</v>
      </c>
      <c r="B161" s="25" t="s">
        <v>100</v>
      </c>
      <c r="C161" s="33" t="s">
        <v>102</v>
      </c>
      <c r="D161" s="25" t="s">
        <v>73</v>
      </c>
      <c r="E161" s="25" t="s">
        <v>72</v>
      </c>
      <c r="F161" s="25">
        <v>1.883999703280872E-3</v>
      </c>
      <c r="G161" s="25">
        <v>2.33232421788661E-3</v>
      </c>
      <c r="H161" s="25">
        <v>2.6330209871793988E-3</v>
      </c>
      <c r="I161" s="25">
        <v>9.2426183529513667E-4</v>
      </c>
      <c r="J161" s="25">
        <v>5.1752116344713967E-4</v>
      </c>
      <c r="K161" s="25">
        <v>4.1056726009500318E-4</v>
      </c>
      <c r="L161" s="25">
        <v>1.8382427627533041E-4</v>
      </c>
      <c r="M161" s="35">
        <f>IFERROR('Equations and POD'!$E$5/F161, F161)</f>
        <v>1114649.8570795825</v>
      </c>
      <c r="N161" s="35">
        <f>IFERROR('Equations and POD'!$E$5/G161, G161)</f>
        <v>900389.39865010441</v>
      </c>
      <c r="O161" s="35">
        <f>IFERROR('Equations and POD'!$E$5/H161, H161)</f>
        <v>797562.95533732418</v>
      </c>
      <c r="P161" s="35">
        <f>IFERROR('Equations and POD'!$E$5/I161, I161)</f>
        <v>2272083.4289662354</v>
      </c>
      <c r="Q161" s="35">
        <f>IFERROR('Equations and POD'!$E$5/J161, J161)</f>
        <v>4057805.0683225766</v>
      </c>
      <c r="R161" s="35">
        <f>IFERROR('Equations and POD'!$E$5/K161, K161)</f>
        <v>5114874.4776046453</v>
      </c>
      <c r="S161" s="35">
        <f>IFERROR('Equations and POD'!$E$5/L161, L161)</f>
        <v>11423953.585187184</v>
      </c>
      <c r="T161" s="38">
        <v>1100000</v>
      </c>
      <c r="U161" s="38">
        <v>900000</v>
      </c>
      <c r="V161" s="38">
        <v>800000</v>
      </c>
      <c r="W161" s="38">
        <v>2300000</v>
      </c>
      <c r="X161" s="38">
        <v>4100000</v>
      </c>
      <c r="Y161" s="38">
        <v>5100000</v>
      </c>
      <c r="Z161" s="38">
        <v>11000000</v>
      </c>
    </row>
    <row r="162" spans="1:26">
      <c r="A162" s="25" t="s">
        <v>99</v>
      </c>
      <c r="B162" s="25" t="s">
        <v>100</v>
      </c>
      <c r="C162" s="33" t="s">
        <v>102</v>
      </c>
      <c r="D162" s="25" t="s">
        <v>74</v>
      </c>
      <c r="E162" s="25" t="s">
        <v>69</v>
      </c>
      <c r="F162" s="25">
        <v>0.1527736664173541</v>
      </c>
      <c r="G162" s="25">
        <v>0.14391722198736259</v>
      </c>
      <c r="H162" s="25">
        <v>0.11699077400263019</v>
      </c>
      <c r="I162" s="25">
        <v>8.1462578483412804E-2</v>
      </c>
      <c r="J162" s="25">
        <v>5.7465538638615907E-2</v>
      </c>
      <c r="K162" s="25">
        <v>4.920521779679661E-2</v>
      </c>
      <c r="L162" s="25">
        <v>3.950527743553104E-2</v>
      </c>
      <c r="M162" s="35">
        <f>IFERROR('Equations and POD'!$E$5/F162, F162)</f>
        <v>13745.824455525757</v>
      </c>
      <c r="N162" s="35">
        <f>IFERROR('Equations and POD'!$E$5/G162, G162)</f>
        <v>14591.721345096568</v>
      </c>
      <c r="O162" s="35">
        <f>IFERROR('Equations and POD'!$E$5/H162, H162)</f>
        <v>17950.133400714039</v>
      </c>
      <c r="P162" s="35">
        <f>IFERROR('Equations and POD'!$E$5/I162, I162)</f>
        <v>25778.707709670602</v>
      </c>
      <c r="Q162" s="35">
        <f>IFERROR('Equations and POD'!$E$5/J162, J162)</f>
        <v>36543.640758442911</v>
      </c>
      <c r="R162" s="35">
        <f>IFERROR('Equations and POD'!$E$5/K162, K162)</f>
        <v>42678.400666213805</v>
      </c>
      <c r="S162" s="35">
        <f>IFERROR('Equations and POD'!$E$5/L162, L162)</f>
        <v>53157.454809094961</v>
      </c>
      <c r="T162" s="38">
        <v>14000</v>
      </c>
      <c r="U162" s="38">
        <v>15000</v>
      </c>
      <c r="V162" s="38">
        <v>18000</v>
      </c>
      <c r="W162" s="38">
        <v>26000</v>
      </c>
      <c r="X162" s="38">
        <v>37000</v>
      </c>
      <c r="Y162" s="38">
        <v>43000</v>
      </c>
      <c r="Z162" s="38">
        <v>53000</v>
      </c>
    </row>
    <row r="163" spans="1:26">
      <c r="A163" s="25" t="s">
        <v>99</v>
      </c>
      <c r="B163" s="25" t="s">
        <v>100</v>
      </c>
      <c r="C163" s="33" t="s">
        <v>102</v>
      </c>
      <c r="D163" s="25" t="s">
        <v>74</v>
      </c>
      <c r="E163" s="25" t="s">
        <v>71</v>
      </c>
      <c r="F163" s="25">
        <v>0.1527736664173541</v>
      </c>
      <c r="G163" s="25">
        <v>0.14391722198736259</v>
      </c>
      <c r="H163" s="25">
        <v>0.11699077400263019</v>
      </c>
      <c r="I163" s="25">
        <v>8.1462578483412804E-2</v>
      </c>
      <c r="J163" s="25">
        <v>5.7465538638615907E-2</v>
      </c>
      <c r="K163" s="25">
        <v>4.920521779679661E-2</v>
      </c>
      <c r="L163" s="25">
        <v>3.950527743553104E-2</v>
      </c>
      <c r="M163" s="35">
        <f>IFERROR('Equations and POD'!$E$5/F163, F163)</f>
        <v>13745.824455525757</v>
      </c>
      <c r="N163" s="35">
        <f>IFERROR('Equations and POD'!$E$5/G163, G163)</f>
        <v>14591.721345096568</v>
      </c>
      <c r="O163" s="35">
        <f>IFERROR('Equations and POD'!$E$5/H163, H163)</f>
        <v>17950.133400714039</v>
      </c>
      <c r="P163" s="35">
        <f>IFERROR('Equations and POD'!$E$5/I163, I163)</f>
        <v>25778.707709670602</v>
      </c>
      <c r="Q163" s="35">
        <f>IFERROR('Equations and POD'!$E$5/J163, J163)</f>
        <v>36543.640758442911</v>
      </c>
      <c r="R163" s="35">
        <f>IFERROR('Equations and POD'!$E$5/K163, K163)</f>
        <v>42678.400666213805</v>
      </c>
      <c r="S163" s="35">
        <f>IFERROR('Equations and POD'!$E$5/L163, L163)</f>
        <v>53157.454809094961</v>
      </c>
      <c r="T163" s="38">
        <v>14000</v>
      </c>
      <c r="U163" s="38">
        <v>15000</v>
      </c>
      <c r="V163" s="38">
        <v>18000</v>
      </c>
      <c r="W163" s="38">
        <v>26000</v>
      </c>
      <c r="X163" s="38">
        <v>37000</v>
      </c>
      <c r="Y163" s="38">
        <v>43000</v>
      </c>
      <c r="Z163" s="38">
        <v>53000</v>
      </c>
    </row>
    <row r="164" spans="1:26">
      <c r="A164" s="25" t="s">
        <v>99</v>
      </c>
      <c r="B164" s="25" t="s">
        <v>100</v>
      </c>
      <c r="C164" s="33" t="s">
        <v>102</v>
      </c>
      <c r="D164" s="25" t="s">
        <v>74</v>
      </c>
      <c r="E164" s="25" t="s">
        <v>72</v>
      </c>
      <c r="F164" s="25">
        <v>0.1527736664173541</v>
      </c>
      <c r="G164" s="25">
        <v>0.14391722198736259</v>
      </c>
      <c r="H164" s="25">
        <v>0.11699077400263019</v>
      </c>
      <c r="I164" s="25">
        <v>8.1462578483412804E-2</v>
      </c>
      <c r="J164" s="25">
        <v>5.7465538638615907E-2</v>
      </c>
      <c r="K164" s="25">
        <v>4.920521779679661E-2</v>
      </c>
      <c r="L164" s="25">
        <v>3.950527743553104E-2</v>
      </c>
      <c r="M164" s="35">
        <f>IFERROR('Equations and POD'!$E$5/F164, F164)</f>
        <v>13745.824455525757</v>
      </c>
      <c r="N164" s="35">
        <f>IFERROR('Equations and POD'!$E$5/G164, G164)</f>
        <v>14591.721345096568</v>
      </c>
      <c r="O164" s="35">
        <f>IFERROR('Equations and POD'!$E$5/H164, H164)</f>
        <v>17950.133400714039</v>
      </c>
      <c r="P164" s="35">
        <f>IFERROR('Equations and POD'!$E$5/I164, I164)</f>
        <v>25778.707709670602</v>
      </c>
      <c r="Q164" s="35">
        <f>IFERROR('Equations and POD'!$E$5/J164, J164)</f>
        <v>36543.640758442911</v>
      </c>
      <c r="R164" s="35">
        <f>IFERROR('Equations and POD'!$E$5/K164, K164)</f>
        <v>42678.400666213805</v>
      </c>
      <c r="S164" s="35">
        <f>IFERROR('Equations and POD'!$E$5/L164, L164)</f>
        <v>53157.454809094961</v>
      </c>
      <c r="T164" s="38">
        <v>14000</v>
      </c>
      <c r="U164" s="38">
        <v>15000</v>
      </c>
      <c r="V164" s="38">
        <v>18000</v>
      </c>
      <c r="W164" s="38">
        <v>26000</v>
      </c>
      <c r="X164" s="38">
        <v>37000</v>
      </c>
      <c r="Y164" s="38">
        <v>43000</v>
      </c>
      <c r="Z164" s="38">
        <v>53000</v>
      </c>
    </row>
    <row r="165" spans="1:26">
      <c r="A165" s="25" t="s">
        <v>99</v>
      </c>
      <c r="B165" s="25" t="s">
        <v>103</v>
      </c>
      <c r="C165" s="33" t="s">
        <v>104</v>
      </c>
      <c r="D165" s="25" t="s">
        <v>68</v>
      </c>
      <c r="E165" s="25" t="s">
        <v>69</v>
      </c>
      <c r="F165" s="25">
        <v>18.774978572279071</v>
      </c>
      <c r="G165" s="25">
        <v>16.055145111999732</v>
      </c>
      <c r="H165" s="25">
        <v>13.876360124609331</v>
      </c>
      <c r="I165" s="25">
        <v>11.18741731616897</v>
      </c>
      <c r="J165" s="25">
        <v>8.8424160063174817</v>
      </c>
      <c r="K165" s="25">
        <v>8.0863372944178966</v>
      </c>
      <c r="L165" s="34" t="s">
        <v>70</v>
      </c>
      <c r="M165" s="35">
        <f>IFERROR('Equations and POD'!$E$5/F165, F165)</f>
        <v>111.85099316707681</v>
      </c>
      <c r="N165" s="35">
        <f>IFERROR('Equations and POD'!$E$5/G165, G165)</f>
        <v>130.79919149596753</v>
      </c>
      <c r="O165" s="35">
        <f>IFERROR('Equations and POD'!$E$5/H165, H165)</f>
        <v>151.33651628684021</v>
      </c>
      <c r="P165" s="35">
        <f>IFERROR('Equations and POD'!$E$5/I165, I165)</f>
        <v>187.71088452782649</v>
      </c>
      <c r="Q165" s="35">
        <f>IFERROR('Equations and POD'!$E$5/J165, J165)</f>
        <v>237.49165369505923</v>
      </c>
      <c r="R165" s="35">
        <f>IFERROR('Equations and POD'!$E$5/K165, K165)</f>
        <v>259.69730466841361</v>
      </c>
      <c r="S165" s="35" t="str">
        <f>IFERROR('Equations and POD'!$E$5/L165, L165)</f>
        <v>-</v>
      </c>
      <c r="T165" s="38">
        <v>110</v>
      </c>
      <c r="U165" s="38">
        <v>130</v>
      </c>
      <c r="V165" s="38">
        <v>150</v>
      </c>
      <c r="W165" s="38">
        <v>190</v>
      </c>
      <c r="X165" s="38">
        <v>240</v>
      </c>
      <c r="Y165" s="38">
        <v>260</v>
      </c>
      <c r="Z165" s="36" t="s">
        <v>70</v>
      </c>
    </row>
    <row r="166" spans="1:26">
      <c r="A166" s="25" t="s">
        <v>99</v>
      </c>
      <c r="B166" s="25" t="s">
        <v>103</v>
      </c>
      <c r="C166" s="33" t="s">
        <v>104</v>
      </c>
      <c r="D166" s="25" t="s">
        <v>68</v>
      </c>
      <c r="E166" s="25" t="s">
        <v>71</v>
      </c>
      <c r="F166" s="25">
        <v>15.047366623233779</v>
      </c>
      <c r="G166" s="25">
        <v>12.867532911391949</v>
      </c>
      <c r="H166" s="25">
        <v>11.121327110290929</v>
      </c>
      <c r="I166" s="25">
        <v>8.9662509746914658</v>
      </c>
      <c r="J166" s="25">
        <v>7.0868296850502563</v>
      </c>
      <c r="K166" s="25">
        <v>6.4808639562385411</v>
      </c>
      <c r="L166" s="34" t="s">
        <v>70</v>
      </c>
      <c r="M166" s="35">
        <f>IFERROR('Equations and POD'!$E$5/F166, F166)</f>
        <v>139.55930313796634</v>
      </c>
      <c r="N166" s="35">
        <f>IFERROR('Equations and POD'!$E$5/G166, G166)</f>
        <v>163.20144774145612</v>
      </c>
      <c r="O166" s="35">
        <f>IFERROR('Equations and POD'!$E$5/H166, H166)</f>
        <v>188.82638548207083</v>
      </c>
      <c r="P166" s="35">
        <f>IFERROR('Equations and POD'!$E$5/I166, I166)</f>
        <v>234.21160147396637</v>
      </c>
      <c r="Q166" s="35">
        <f>IFERROR('Equations and POD'!$E$5/J166, J166)</f>
        <v>296.3243217810035</v>
      </c>
      <c r="R166" s="35">
        <f>IFERROR('Equations and POD'!$E$5/K166, K166)</f>
        <v>324.03087214606938</v>
      </c>
      <c r="S166" s="35" t="str">
        <f>IFERROR('Equations and POD'!$E$5/L166, L166)</f>
        <v>-</v>
      </c>
      <c r="T166" s="38">
        <v>140</v>
      </c>
      <c r="U166" s="38">
        <v>160</v>
      </c>
      <c r="V166" s="38">
        <v>190</v>
      </c>
      <c r="W166" s="38">
        <v>230</v>
      </c>
      <c r="X166" s="38">
        <v>300</v>
      </c>
      <c r="Y166" s="38">
        <v>320</v>
      </c>
      <c r="Z166" s="36" t="s">
        <v>70</v>
      </c>
    </row>
    <row r="167" spans="1:26">
      <c r="A167" s="25" t="s">
        <v>99</v>
      </c>
      <c r="B167" s="25" t="s">
        <v>103</v>
      </c>
      <c r="C167" s="33" t="s">
        <v>104</v>
      </c>
      <c r="D167" s="25" t="s">
        <v>68</v>
      </c>
      <c r="E167" s="25" t="s">
        <v>72</v>
      </c>
      <c r="F167" s="25">
        <v>7.8582309302356199</v>
      </c>
      <c r="G167" s="25">
        <v>6.7198499014437223</v>
      </c>
      <c r="H167" s="25">
        <v>5.8079236634280003</v>
      </c>
      <c r="I167" s="25">
        <v>4.6824718571543444</v>
      </c>
      <c r="J167" s="25">
        <v>3.700976099192415</v>
      </c>
      <c r="K167" s="25">
        <v>3.3845208182093272</v>
      </c>
      <c r="L167" s="34" t="s">
        <v>70</v>
      </c>
      <c r="M167" s="35">
        <f>IFERROR('Equations and POD'!$E$5/F167, F167)</f>
        <v>267.2357199277464</v>
      </c>
      <c r="N167" s="35">
        <f>IFERROR('Equations and POD'!$E$5/G167, G167)</f>
        <v>312.50698018549889</v>
      </c>
      <c r="O167" s="35">
        <f>IFERROR('Equations and POD'!$E$5/H167, H167)</f>
        <v>361.57500024036489</v>
      </c>
      <c r="P167" s="35">
        <f>IFERROR('Equations and POD'!$E$5/I167, I167)</f>
        <v>448.48107240439936</v>
      </c>
      <c r="Q167" s="35">
        <f>IFERROR('Equations and POD'!$E$5/J167, J167)</f>
        <v>567.4178767212893</v>
      </c>
      <c r="R167" s="35">
        <f>IFERROR('Equations and POD'!$E$5/K167, K167)</f>
        <v>620.47188148514988</v>
      </c>
      <c r="S167" s="35" t="str">
        <f>IFERROR('Equations and POD'!$E$5/L167, L167)</f>
        <v>-</v>
      </c>
      <c r="T167" s="38">
        <v>270</v>
      </c>
      <c r="U167" s="38">
        <v>310</v>
      </c>
      <c r="V167" s="38">
        <v>360</v>
      </c>
      <c r="W167" s="38">
        <v>450</v>
      </c>
      <c r="X167" s="38">
        <v>570</v>
      </c>
      <c r="Y167" s="38">
        <v>620</v>
      </c>
      <c r="Z167" s="36" t="s">
        <v>70</v>
      </c>
    </row>
    <row r="168" spans="1:26">
      <c r="A168" s="25" t="s">
        <v>99</v>
      </c>
      <c r="B168" s="25" t="s">
        <v>103</v>
      </c>
      <c r="C168" s="33" t="s">
        <v>104</v>
      </c>
      <c r="D168" s="25" t="s">
        <v>73</v>
      </c>
      <c r="E168" s="25" t="s">
        <v>69</v>
      </c>
      <c r="F168" s="25">
        <v>40.591424129652097</v>
      </c>
      <c r="G168" s="25">
        <v>10.686201484916481</v>
      </c>
      <c r="H168" s="25">
        <v>5.4940922468695019</v>
      </c>
      <c r="I168" s="25">
        <v>2.4724675525440391E-2</v>
      </c>
      <c r="J168" s="25">
        <v>1.384395288560088E-2</v>
      </c>
      <c r="K168" s="25">
        <v>1.098284703662797E-2</v>
      </c>
      <c r="L168" s="25">
        <v>4.9172084135202434E-3</v>
      </c>
      <c r="M168" s="35">
        <f>IFERROR('Equations and POD'!$E$5/F168, F168)</f>
        <v>51.735065842785907</v>
      </c>
      <c r="N168" s="35">
        <f>IFERROR('Equations and POD'!$E$5/G168, G168)</f>
        <v>196.51510435809575</v>
      </c>
      <c r="O168" s="35">
        <f>IFERROR('Equations and POD'!$E$5/H168, H168)</f>
        <v>382.22874783301398</v>
      </c>
      <c r="P168" s="35">
        <f>IFERROR('Equations and POD'!$E$5/I168, I168)</f>
        <v>84935.391683470647</v>
      </c>
      <c r="Q168" s="35">
        <f>IFERROR('Equations and POD'!$E$5/J168, J168)</f>
        <v>151690.77916930889</v>
      </c>
      <c r="R168" s="35">
        <f>IFERROR('Equations and POD'!$E$5/K168, K168)</f>
        <v>191207.25190804046</v>
      </c>
      <c r="S168" s="35">
        <f>IFERROR('Equations and POD'!$E$5/L168, L168)</f>
        <v>427071.58684303233</v>
      </c>
      <c r="T168" s="38">
        <v>52</v>
      </c>
      <c r="U168" s="38">
        <v>200</v>
      </c>
      <c r="V168" s="38">
        <v>380</v>
      </c>
      <c r="W168" s="38">
        <v>85000</v>
      </c>
      <c r="X168" s="38">
        <v>150000</v>
      </c>
      <c r="Y168" s="38">
        <v>190000</v>
      </c>
      <c r="Z168" s="38">
        <v>430000</v>
      </c>
    </row>
    <row r="169" spans="1:26">
      <c r="A169" s="25" t="s">
        <v>99</v>
      </c>
      <c r="B169" s="25" t="s">
        <v>103</v>
      </c>
      <c r="C169" s="33" t="s">
        <v>104</v>
      </c>
      <c r="D169" s="25" t="s">
        <v>73</v>
      </c>
      <c r="E169" s="25" t="s">
        <v>71</v>
      </c>
      <c r="F169" s="25">
        <v>11.86792766727377</v>
      </c>
      <c r="G169" s="25">
        <v>4.7278608712223331</v>
      </c>
      <c r="H169" s="25">
        <v>1.587349913303485</v>
      </c>
      <c r="I169" s="25">
        <v>6.0905838549341774E-3</v>
      </c>
      <c r="J169" s="25">
        <v>3.410381641097417E-3</v>
      </c>
      <c r="K169" s="25">
        <v>2.7055987934287329E-3</v>
      </c>
      <c r="L169" s="25">
        <v>1.21151121673293E-3</v>
      </c>
      <c r="M169" s="35">
        <f>IFERROR('Equations and POD'!$E$5/F169, F169)</f>
        <v>176.94748896985817</v>
      </c>
      <c r="N169" s="35">
        <f>IFERROR('Equations and POD'!$E$5/G169, G169)</f>
        <v>444.1755071056204</v>
      </c>
      <c r="O169" s="35">
        <f>IFERROR('Equations and POD'!$E$5/H169, H169)</f>
        <v>1322.9597219869577</v>
      </c>
      <c r="P169" s="35">
        <f>IFERROR('Equations and POD'!$E$5/I169, I169)</f>
        <v>344794.53037966508</v>
      </c>
      <c r="Q169" s="35">
        <f>IFERROR('Equations and POD'!$E$5/J169, J169)</f>
        <v>615766.86160093418</v>
      </c>
      <c r="R169" s="35">
        <f>IFERROR('Equations and POD'!$E$5/K169, K169)</f>
        <v>776168.29409460456</v>
      </c>
      <c r="S169" s="35">
        <f>IFERROR('Equations and POD'!$E$5/L169, L169)</f>
        <v>1733372.3130216233</v>
      </c>
      <c r="T169" s="38">
        <v>180</v>
      </c>
      <c r="U169" s="38">
        <v>440</v>
      </c>
      <c r="V169" s="38">
        <v>1300</v>
      </c>
      <c r="W169" s="38">
        <v>340000</v>
      </c>
      <c r="X169" s="38">
        <v>620000</v>
      </c>
      <c r="Y169" s="38">
        <v>780000</v>
      </c>
      <c r="Z169" s="38">
        <v>1700000</v>
      </c>
    </row>
    <row r="170" spans="1:26">
      <c r="A170" s="25" t="s">
        <v>99</v>
      </c>
      <c r="B170" s="25" t="s">
        <v>103</v>
      </c>
      <c r="C170" s="33" t="s">
        <v>104</v>
      </c>
      <c r="D170" s="25" t="s">
        <v>73</v>
      </c>
      <c r="E170" s="25" t="s">
        <v>72</v>
      </c>
      <c r="F170" s="25">
        <v>5.0343363458762499E-3</v>
      </c>
      <c r="G170" s="25">
        <v>2.3502079529348151E-2</v>
      </c>
      <c r="H170" s="25">
        <v>5.0858232526393146E-3</v>
      </c>
      <c r="I170" s="25">
        <v>7.5909061365321768E-4</v>
      </c>
      <c r="J170" s="25">
        <v>4.2518034681877698E-4</v>
      </c>
      <c r="K170" s="25">
        <v>3.3735386658428868E-4</v>
      </c>
      <c r="L170" s="25">
        <v>1.5125564279514571E-4</v>
      </c>
      <c r="M170" s="35">
        <f>IFERROR('Equations and POD'!$E$5/F170, F170)</f>
        <v>417135.41879659315</v>
      </c>
      <c r="N170" s="35">
        <f>IFERROR('Equations and POD'!$E$5/G170, G170)</f>
        <v>89353.795155770422</v>
      </c>
      <c r="O170" s="35">
        <f>IFERROR('Equations and POD'!$E$5/H170, H170)</f>
        <v>412912.50121800712</v>
      </c>
      <c r="P170" s="35">
        <f>IFERROR('Equations and POD'!$E$5/I170, I170)</f>
        <v>2766468.1425758773</v>
      </c>
      <c r="Q170" s="35">
        <f>IFERROR('Equations and POD'!$E$5/J170, J170)</f>
        <v>4939080.5941815441</v>
      </c>
      <c r="R170" s="35">
        <f>IFERROR('Equations and POD'!$E$5/K170, K170)</f>
        <v>6224917.5361839524</v>
      </c>
      <c r="S170" s="35">
        <f>IFERROR('Equations and POD'!$E$5/L170, L170)</f>
        <v>13883779.548272138</v>
      </c>
      <c r="T170" s="38">
        <v>420000</v>
      </c>
      <c r="U170" s="38">
        <v>89000</v>
      </c>
      <c r="V170" s="38">
        <v>410000</v>
      </c>
      <c r="W170" s="38">
        <v>2800000</v>
      </c>
      <c r="X170" s="38">
        <v>4900000</v>
      </c>
      <c r="Y170" s="38">
        <v>6200000</v>
      </c>
      <c r="Z170" s="38">
        <v>14000000</v>
      </c>
    </row>
    <row r="171" spans="1:26">
      <c r="A171" s="25" t="s">
        <v>99</v>
      </c>
      <c r="B171" s="25" t="s">
        <v>103</v>
      </c>
      <c r="C171" s="33" t="s">
        <v>104</v>
      </c>
      <c r="D171" s="25" t="s">
        <v>74</v>
      </c>
      <c r="E171" s="25" t="s">
        <v>69</v>
      </c>
      <c r="F171" s="25">
        <v>3.032461216407452</v>
      </c>
      <c r="G171" s="25">
        <v>2.8566663632823821</v>
      </c>
      <c r="H171" s="25">
        <v>2.3221933017650329</v>
      </c>
      <c r="I171" s="25">
        <v>1.6169809603485179</v>
      </c>
      <c r="J171" s="25">
        <v>1.140654808437402</v>
      </c>
      <c r="K171" s="25">
        <v>0.97669263370325021</v>
      </c>
      <c r="L171" s="25">
        <v>0.78415491672101378</v>
      </c>
      <c r="M171" s="35">
        <f>IFERROR('Equations and POD'!$E$5/F171, F171)</f>
        <v>692.50679568059365</v>
      </c>
      <c r="N171" s="35">
        <f>IFERROR('Equations and POD'!$E$5/G171, G171)</f>
        <v>735.12259849170721</v>
      </c>
      <c r="O171" s="35">
        <f>IFERROR('Equations and POD'!$E$5/H171, H171)</f>
        <v>904.31748227154469</v>
      </c>
      <c r="P171" s="35">
        <f>IFERROR('Equations and POD'!$E$5/I171, I171)</f>
        <v>1298.716590668683</v>
      </c>
      <c r="Q171" s="35">
        <f>IFERROR('Equations and POD'!$E$5/J171, J171)</f>
        <v>1841.0477775277323</v>
      </c>
      <c r="R171" s="35">
        <f>IFERROR('Equations and POD'!$E$5/K171, K171)</f>
        <v>2150.1134825165946</v>
      </c>
      <c r="S171" s="35">
        <f>IFERROR('Equations and POD'!$E$5/L171, L171)</f>
        <v>2678.0422531574036</v>
      </c>
      <c r="T171" s="38">
        <v>690</v>
      </c>
      <c r="U171" s="38">
        <v>740</v>
      </c>
      <c r="V171" s="38">
        <v>900</v>
      </c>
      <c r="W171" s="38">
        <v>1300</v>
      </c>
      <c r="X171" s="38">
        <v>1800</v>
      </c>
      <c r="Y171" s="38">
        <v>2200</v>
      </c>
      <c r="Z171" s="38">
        <v>2700</v>
      </c>
    </row>
    <row r="172" spans="1:26">
      <c r="A172" s="25" t="s">
        <v>99</v>
      </c>
      <c r="B172" s="25" t="s">
        <v>103</v>
      </c>
      <c r="C172" s="33" t="s">
        <v>104</v>
      </c>
      <c r="D172" s="25" t="s">
        <v>74</v>
      </c>
      <c r="E172" s="25" t="s">
        <v>71</v>
      </c>
      <c r="F172" s="25">
        <v>0.74448863910012275</v>
      </c>
      <c r="G172" s="25">
        <v>0.70132987741315889</v>
      </c>
      <c r="H172" s="25">
        <v>0.57011331970360013</v>
      </c>
      <c r="I172" s="25">
        <v>0.39697917589424092</v>
      </c>
      <c r="J172" s="25">
        <v>0.28003805668539522</v>
      </c>
      <c r="K172" s="25">
        <v>0.23978429328315831</v>
      </c>
      <c r="L172" s="25">
        <v>0.19251505134991209</v>
      </c>
      <c r="M172" s="35">
        <f>IFERROR('Equations and POD'!$E$5/F172, F172)</f>
        <v>2820.7280671714602</v>
      </c>
      <c r="N172" s="35">
        <f>IFERROR('Equations and POD'!$E$5/G172, G172)</f>
        <v>2994.3113328435511</v>
      </c>
      <c r="O172" s="35">
        <f>IFERROR('Equations and POD'!$E$5/H172, H172)</f>
        <v>3683.4782269107172</v>
      </c>
      <c r="P172" s="35">
        <f>IFERROR('Equations and POD'!$E$5/I172, I172)</f>
        <v>5289.9500213569399</v>
      </c>
      <c r="Q172" s="35">
        <f>IFERROR('Equations and POD'!$E$5/J172, J172)</f>
        <v>7498.9807630297018</v>
      </c>
      <c r="R172" s="35">
        <f>IFERROR('Equations and POD'!$E$5/K172, K172)</f>
        <v>8757.8713820097291</v>
      </c>
      <c r="S172" s="35">
        <f>IFERROR('Equations and POD'!$E$5/L172, L172)</f>
        <v>10908.238006716034</v>
      </c>
      <c r="T172" s="38">
        <v>2800</v>
      </c>
      <c r="U172" s="38">
        <v>3000</v>
      </c>
      <c r="V172" s="38">
        <v>3700</v>
      </c>
      <c r="W172" s="38">
        <v>5300</v>
      </c>
      <c r="X172" s="38">
        <v>7500</v>
      </c>
      <c r="Y172" s="38">
        <v>8800</v>
      </c>
      <c r="Z172" s="38">
        <v>11000</v>
      </c>
    </row>
    <row r="173" spans="1:26">
      <c r="A173" s="25" t="s">
        <v>99</v>
      </c>
      <c r="B173" s="25" t="s">
        <v>103</v>
      </c>
      <c r="C173" s="33" t="s">
        <v>104</v>
      </c>
      <c r="D173" s="25" t="s">
        <v>74</v>
      </c>
      <c r="E173" s="25" t="s">
        <v>72</v>
      </c>
      <c r="F173" s="25">
        <v>8.9865349098939062E-2</v>
      </c>
      <c r="G173" s="25">
        <v>8.4655763643928114E-2</v>
      </c>
      <c r="H173" s="25">
        <v>6.8816943349257698E-2</v>
      </c>
      <c r="I173" s="25">
        <v>4.7918356779581943E-2</v>
      </c>
      <c r="J173" s="25">
        <v>3.3802688722610733E-2</v>
      </c>
      <c r="K173" s="25">
        <v>2.8943758296136331E-2</v>
      </c>
      <c r="L173" s="25">
        <v>2.323800712025827E-2</v>
      </c>
      <c r="M173" s="35">
        <f>IFERROR('Equations and POD'!$E$5/F173, F173)</f>
        <v>23368.295133288389</v>
      </c>
      <c r="N173" s="35">
        <f>IFERROR('Equations and POD'!$E$5/G173, G173)</f>
        <v>24806.344064567675</v>
      </c>
      <c r="O173" s="35">
        <f>IFERROR('Equations and POD'!$E$5/H173, H173)</f>
        <v>30515.740714349118</v>
      </c>
      <c r="P173" s="35">
        <f>IFERROR('Equations and POD'!$E$5/I173, I173)</f>
        <v>43824.541180736232</v>
      </c>
      <c r="Q173" s="35">
        <f>IFERROR('Equations and POD'!$E$5/J173, J173)</f>
        <v>62125.235576165956</v>
      </c>
      <c r="R173" s="35">
        <f>IFERROR('Equations and POD'!$E$5/K173, K173)</f>
        <v>72554.503064666846</v>
      </c>
      <c r="S173" s="35">
        <f>IFERROR('Equations and POD'!$E$5/L173, L173)</f>
        <v>90369.195135037051</v>
      </c>
      <c r="T173" s="38">
        <v>23000</v>
      </c>
      <c r="U173" s="38">
        <v>25000</v>
      </c>
      <c r="V173" s="38">
        <v>31000</v>
      </c>
      <c r="W173" s="38">
        <v>44000</v>
      </c>
      <c r="X173" s="38">
        <v>62000</v>
      </c>
      <c r="Y173" s="38">
        <v>73000</v>
      </c>
      <c r="Z173" s="38">
        <v>90000</v>
      </c>
    </row>
    <row r="174" spans="1:26">
      <c r="A174" s="25" t="s">
        <v>99</v>
      </c>
      <c r="B174" s="25" t="s">
        <v>103</v>
      </c>
      <c r="C174" s="33" t="s">
        <v>105</v>
      </c>
      <c r="D174" s="25" t="s">
        <v>68</v>
      </c>
      <c r="E174" s="25" t="s">
        <v>69</v>
      </c>
      <c r="F174" s="25">
        <v>18.774978572279071</v>
      </c>
      <c r="G174" s="25">
        <v>16.055145111999732</v>
      </c>
      <c r="H174" s="25">
        <v>13.876360124609331</v>
      </c>
      <c r="I174" s="25">
        <v>11.18741731616897</v>
      </c>
      <c r="J174" s="25">
        <v>8.8424160063174817</v>
      </c>
      <c r="K174" s="25">
        <v>8.0863372944178966</v>
      </c>
      <c r="L174" s="34" t="s">
        <v>70</v>
      </c>
      <c r="M174" s="35">
        <f>IFERROR('Equations and POD'!$E$5/F174, F174)</f>
        <v>111.85099316707681</v>
      </c>
      <c r="N174" s="35">
        <f>IFERROR('Equations and POD'!$E$5/G174, G174)</f>
        <v>130.79919149596753</v>
      </c>
      <c r="O174" s="35">
        <f>IFERROR('Equations and POD'!$E$5/H174, H174)</f>
        <v>151.33651628684021</v>
      </c>
      <c r="P174" s="35">
        <f>IFERROR('Equations and POD'!$E$5/I174, I174)</f>
        <v>187.71088452782649</v>
      </c>
      <c r="Q174" s="35">
        <f>IFERROR('Equations and POD'!$E$5/J174, J174)</f>
        <v>237.49165369505923</v>
      </c>
      <c r="R174" s="35">
        <f>IFERROR('Equations and POD'!$E$5/K174, K174)</f>
        <v>259.69730466841361</v>
      </c>
      <c r="S174" s="35" t="str">
        <f>IFERROR('Equations and POD'!$E$5/L174, L174)</f>
        <v>-</v>
      </c>
      <c r="T174" s="38">
        <v>110</v>
      </c>
      <c r="U174" s="38">
        <v>130</v>
      </c>
      <c r="V174" s="38">
        <v>150</v>
      </c>
      <c r="W174" s="38">
        <v>190</v>
      </c>
      <c r="X174" s="38">
        <v>240</v>
      </c>
      <c r="Y174" s="38">
        <v>260</v>
      </c>
      <c r="Z174" s="36" t="s">
        <v>70</v>
      </c>
    </row>
    <row r="175" spans="1:26">
      <c r="A175" s="25" t="s">
        <v>99</v>
      </c>
      <c r="B175" s="25" t="s">
        <v>103</v>
      </c>
      <c r="C175" s="33" t="s">
        <v>105</v>
      </c>
      <c r="D175" s="25" t="s">
        <v>68</v>
      </c>
      <c r="E175" s="25" t="s">
        <v>71</v>
      </c>
      <c r="F175" s="25">
        <v>15.047366623233779</v>
      </c>
      <c r="G175" s="25">
        <v>12.867532911391949</v>
      </c>
      <c r="H175" s="25">
        <v>11.121327110290929</v>
      </c>
      <c r="I175" s="25">
        <v>8.9662509746914658</v>
      </c>
      <c r="J175" s="25">
        <v>7.0868296850502563</v>
      </c>
      <c r="K175" s="25">
        <v>6.4808639562385411</v>
      </c>
      <c r="L175" s="34" t="s">
        <v>70</v>
      </c>
      <c r="M175" s="35">
        <f>IFERROR('Equations and POD'!$E$5/F175, F175)</f>
        <v>139.55930313796634</v>
      </c>
      <c r="N175" s="35">
        <f>IFERROR('Equations and POD'!$E$5/G175, G175)</f>
        <v>163.20144774145612</v>
      </c>
      <c r="O175" s="35">
        <f>IFERROR('Equations and POD'!$E$5/H175, H175)</f>
        <v>188.82638548207083</v>
      </c>
      <c r="P175" s="35">
        <f>IFERROR('Equations and POD'!$E$5/I175, I175)</f>
        <v>234.21160147396637</v>
      </c>
      <c r="Q175" s="35">
        <f>IFERROR('Equations and POD'!$E$5/J175, J175)</f>
        <v>296.3243217810035</v>
      </c>
      <c r="R175" s="35">
        <f>IFERROR('Equations and POD'!$E$5/K175, K175)</f>
        <v>324.03087214606938</v>
      </c>
      <c r="S175" s="35" t="str">
        <f>IFERROR('Equations and POD'!$E$5/L175, L175)</f>
        <v>-</v>
      </c>
      <c r="T175" s="38">
        <v>140</v>
      </c>
      <c r="U175" s="38">
        <v>160</v>
      </c>
      <c r="V175" s="38">
        <v>190</v>
      </c>
      <c r="W175" s="38">
        <v>230</v>
      </c>
      <c r="X175" s="38">
        <v>300</v>
      </c>
      <c r="Y175" s="38">
        <v>320</v>
      </c>
      <c r="Z175" s="36" t="s">
        <v>70</v>
      </c>
    </row>
    <row r="176" spans="1:26">
      <c r="A176" s="25" t="s">
        <v>99</v>
      </c>
      <c r="B176" s="25" t="s">
        <v>103</v>
      </c>
      <c r="C176" s="33" t="s">
        <v>105</v>
      </c>
      <c r="D176" s="25" t="s">
        <v>68</v>
      </c>
      <c r="E176" s="25" t="s">
        <v>72</v>
      </c>
      <c r="F176" s="25">
        <v>7.8582309302356199</v>
      </c>
      <c r="G176" s="25">
        <v>6.7198499014437223</v>
      </c>
      <c r="H176" s="25">
        <v>5.8079236634280003</v>
      </c>
      <c r="I176" s="25">
        <v>4.6824718571543444</v>
      </c>
      <c r="J176" s="25">
        <v>3.700976099192415</v>
      </c>
      <c r="K176" s="25">
        <v>3.3845208182093272</v>
      </c>
      <c r="L176" s="34" t="s">
        <v>70</v>
      </c>
      <c r="M176" s="35">
        <f>IFERROR('Equations and POD'!$E$5/F176, F176)</f>
        <v>267.2357199277464</v>
      </c>
      <c r="N176" s="35">
        <f>IFERROR('Equations and POD'!$E$5/G176, G176)</f>
        <v>312.50698018549889</v>
      </c>
      <c r="O176" s="35">
        <f>IFERROR('Equations and POD'!$E$5/H176, H176)</f>
        <v>361.57500024036489</v>
      </c>
      <c r="P176" s="35">
        <f>IFERROR('Equations and POD'!$E$5/I176, I176)</f>
        <v>448.48107240439936</v>
      </c>
      <c r="Q176" s="35">
        <f>IFERROR('Equations and POD'!$E$5/J176, J176)</f>
        <v>567.4178767212893</v>
      </c>
      <c r="R176" s="35">
        <f>IFERROR('Equations and POD'!$E$5/K176, K176)</f>
        <v>620.47188148514988</v>
      </c>
      <c r="S176" s="35" t="str">
        <f>IFERROR('Equations and POD'!$E$5/L176, L176)</f>
        <v>-</v>
      </c>
      <c r="T176" s="38">
        <v>270</v>
      </c>
      <c r="U176" s="38">
        <v>310</v>
      </c>
      <c r="V176" s="38">
        <v>360</v>
      </c>
      <c r="W176" s="38">
        <v>450</v>
      </c>
      <c r="X176" s="38">
        <v>570</v>
      </c>
      <c r="Y176" s="38">
        <v>620</v>
      </c>
      <c r="Z176" s="36" t="s">
        <v>70</v>
      </c>
    </row>
    <row r="177" spans="1:26">
      <c r="A177" s="25" t="s">
        <v>99</v>
      </c>
      <c r="B177" s="25" t="s">
        <v>103</v>
      </c>
      <c r="C177" s="33" t="s">
        <v>105</v>
      </c>
      <c r="D177" s="25" t="s">
        <v>73</v>
      </c>
      <c r="E177" s="25" t="s">
        <v>69</v>
      </c>
      <c r="F177" s="25">
        <v>41.045010523831792</v>
      </c>
      <c r="G177" s="25">
        <v>11.24772913059752</v>
      </c>
      <c r="H177" s="25">
        <v>6.1280192380547076</v>
      </c>
      <c r="I177" s="25">
        <v>0.24724675355781109</v>
      </c>
      <c r="J177" s="25">
        <v>0.13843952790610381</v>
      </c>
      <c r="K177" s="25">
        <v>0.1098284696127079</v>
      </c>
      <c r="L177" s="25">
        <v>4.917208379790227E-2</v>
      </c>
      <c r="M177" s="35">
        <f>IFERROR('Equations and POD'!$E$5/F177, F177)</f>
        <v>51.163344172629358</v>
      </c>
      <c r="N177" s="35">
        <f>IFERROR('Equations and POD'!$E$5/G177, G177)</f>
        <v>186.70435388484862</v>
      </c>
      <c r="O177" s="35">
        <f>IFERROR('Equations and POD'!$E$5/H177, H177)</f>
        <v>342.68821921430992</v>
      </c>
      <c r="P177" s="35">
        <f>IFERROR('Equations and POD'!$E$5/I177, I177)</f>
        <v>8493.5392266292365</v>
      </c>
      <c r="Q177" s="35">
        <f>IFERROR('Equations and POD'!$E$5/J177, J177)</f>
        <v>15169.078021013756</v>
      </c>
      <c r="R177" s="35">
        <f>IFERROR('Equations and POD'!$E$5/K177, K177)</f>
        <v>19120.725321998074</v>
      </c>
      <c r="S177" s="35">
        <f>IFERROR('Equations and POD'!$E$5/L177, L177)</f>
        <v>42707.158977256688</v>
      </c>
      <c r="T177" s="38">
        <v>51</v>
      </c>
      <c r="U177" s="38">
        <v>190</v>
      </c>
      <c r="V177" s="38">
        <v>340</v>
      </c>
      <c r="W177" s="38">
        <v>8500</v>
      </c>
      <c r="X177" s="38">
        <v>15000</v>
      </c>
      <c r="Y177" s="38">
        <v>19000</v>
      </c>
      <c r="Z177" s="38">
        <v>43000</v>
      </c>
    </row>
    <row r="178" spans="1:26">
      <c r="A178" s="25" t="s">
        <v>99</v>
      </c>
      <c r="B178" s="25" t="s">
        <v>103</v>
      </c>
      <c r="C178" s="33" t="s">
        <v>105</v>
      </c>
      <c r="D178" s="25" t="s">
        <v>73</v>
      </c>
      <c r="E178" s="25" t="s">
        <v>71</v>
      </c>
      <c r="F178" s="25">
        <v>11.94862417054677</v>
      </c>
      <c r="G178" s="25">
        <v>4.8277581206357629</v>
      </c>
      <c r="H178" s="25">
        <v>1.700124348835377</v>
      </c>
      <c r="I178" s="25">
        <v>4.5679378581765441E-2</v>
      </c>
      <c r="J178" s="25">
        <v>2.557786212331669E-2</v>
      </c>
      <c r="K178" s="25">
        <v>2.02919908040162E-2</v>
      </c>
      <c r="L178" s="25">
        <v>9.0863340598113431E-3</v>
      </c>
      <c r="M178" s="35">
        <f>IFERROR('Equations and POD'!$E$5/F178, F178)</f>
        <v>175.75245233476147</v>
      </c>
      <c r="N178" s="35">
        <f>IFERROR('Equations and POD'!$E$5/G178, G178)</f>
        <v>434.98450989575531</v>
      </c>
      <c r="O178" s="35">
        <f>IFERROR('Equations and POD'!$E$5/H178, H178)</f>
        <v>1235.203766970661</v>
      </c>
      <c r="P178" s="35">
        <f>IFERROR('Equations and POD'!$E$5/I178, I178)</f>
        <v>45972.60438298279</v>
      </c>
      <c r="Q178" s="35">
        <f>IFERROR('Equations and POD'!$E$5/J178, J178)</f>
        <v>82102.248807012191</v>
      </c>
      <c r="R178" s="35">
        <f>IFERROR('Equations and POD'!$E$5/K178, K178)</f>
        <v>103489.10662744667</v>
      </c>
      <c r="S178" s="35">
        <f>IFERROR('Equations and POD'!$E$5/L178, L178)</f>
        <v>231116.31007363621</v>
      </c>
      <c r="T178" s="38">
        <v>180</v>
      </c>
      <c r="U178" s="38">
        <v>430</v>
      </c>
      <c r="V178" s="38">
        <v>1200</v>
      </c>
      <c r="W178" s="38">
        <v>46000</v>
      </c>
      <c r="X178" s="38">
        <v>82000</v>
      </c>
      <c r="Y178" s="38">
        <v>100000</v>
      </c>
      <c r="Z178" s="38">
        <v>230000</v>
      </c>
    </row>
    <row r="179" spans="1:26">
      <c r="A179" s="25" t="s">
        <v>99</v>
      </c>
      <c r="B179" s="25" t="s">
        <v>103</v>
      </c>
      <c r="C179" s="33" t="s">
        <v>105</v>
      </c>
      <c r="D179" s="25" t="s">
        <v>73</v>
      </c>
      <c r="E179" s="25" t="s">
        <v>72</v>
      </c>
      <c r="F179" s="25">
        <v>1.122296372653744E-2</v>
      </c>
      <c r="G179" s="25">
        <v>3.116119123052451E-2</v>
      </c>
      <c r="H179" s="25">
        <v>1.373019145636052E-2</v>
      </c>
      <c r="I179" s="25">
        <v>3.7954530417133418E-3</v>
      </c>
      <c r="J179" s="25">
        <v>2.125901719227284E-3</v>
      </c>
      <c r="K179" s="25">
        <v>1.6867693211275821E-3</v>
      </c>
      <c r="L179" s="25">
        <v>7.562782086967916E-4</v>
      </c>
      <c r="M179" s="35">
        <f>IFERROR('Equations and POD'!$E$5/F179, F179)</f>
        <v>187116.34922550904</v>
      </c>
      <c r="N179" s="35">
        <f>IFERROR('Equations and POD'!$E$5/G179, G179)</f>
        <v>67391.51865102342</v>
      </c>
      <c r="O179" s="35">
        <f>IFERROR('Equations and POD'!$E$5/H179, H179)</f>
        <v>152947.61232387432</v>
      </c>
      <c r="P179" s="35">
        <f>IFERROR('Equations and POD'!$E$5/I179, I179)</f>
        <v>553293.63238598232</v>
      </c>
      <c r="Q179" s="35">
        <f>IFERROR('Equations and POD'!$E$5/J179, J179)</f>
        <v>987816.12574418599</v>
      </c>
      <c r="R179" s="35">
        <f>IFERROR('Equations and POD'!$E$5/K179, K179)</f>
        <v>1244983.5159416932</v>
      </c>
      <c r="S179" s="35">
        <f>IFERROR('Equations and POD'!$E$5/L179, L179)</f>
        <v>2776755.9290366061</v>
      </c>
      <c r="T179" s="38">
        <v>190000</v>
      </c>
      <c r="U179" s="38">
        <v>67000</v>
      </c>
      <c r="V179" s="38">
        <v>150000</v>
      </c>
      <c r="W179" s="38">
        <v>550000</v>
      </c>
      <c r="X179" s="38">
        <v>990000</v>
      </c>
      <c r="Y179" s="38">
        <v>1200000</v>
      </c>
      <c r="Z179" s="38">
        <v>2800000</v>
      </c>
    </row>
    <row r="180" spans="1:26">
      <c r="A180" s="25" t="s">
        <v>99</v>
      </c>
      <c r="B180" s="25" t="s">
        <v>103</v>
      </c>
      <c r="C180" s="33" t="s">
        <v>105</v>
      </c>
      <c r="D180" s="25" t="s">
        <v>74</v>
      </c>
      <c r="E180" s="25" t="s">
        <v>69</v>
      </c>
      <c r="F180" s="25">
        <v>30.324612164073351</v>
      </c>
      <c r="G180" s="25">
        <v>28.56666363282271</v>
      </c>
      <c r="H180" s="25">
        <v>23.22193301764942</v>
      </c>
      <c r="I180" s="25">
        <v>16.169809603484548</v>
      </c>
      <c r="J180" s="25">
        <v>11.40654808437357</v>
      </c>
      <c r="K180" s="25">
        <v>9.7669263370321246</v>
      </c>
      <c r="L180" s="25">
        <v>7.8415491672098341</v>
      </c>
      <c r="M180" s="35">
        <f>IFERROR('Equations and POD'!$E$5/F180, F180)</f>
        <v>69.25067956806204</v>
      </c>
      <c r="N180" s="35">
        <f>IFERROR('Equations and POD'!$E$5/G180, G180)</f>
        <v>73.512259849173574</v>
      </c>
      <c r="O180" s="35">
        <f>IFERROR('Equations and POD'!$E$5/H180, H180)</f>
        <v>90.43174822715801</v>
      </c>
      <c r="P180" s="35">
        <f>IFERROR('Equations and POD'!$E$5/I180, I180)</f>
        <v>129.87165906687335</v>
      </c>
      <c r="Q180" s="35">
        <f>IFERROR('Equations and POD'!$E$5/J180, J180)</f>
        <v>184.10477775278048</v>
      </c>
      <c r="R180" s="35">
        <f>IFERROR('Equations and POD'!$E$5/K180, K180)</f>
        <v>215.01134825166775</v>
      </c>
      <c r="S180" s="35">
        <f>IFERROR('Equations and POD'!$E$5/L180, L180)</f>
        <v>267.80422531575073</v>
      </c>
      <c r="T180" s="38">
        <v>69</v>
      </c>
      <c r="U180" s="38">
        <v>74</v>
      </c>
      <c r="V180" s="38">
        <v>90</v>
      </c>
      <c r="W180" s="38">
        <v>130</v>
      </c>
      <c r="X180" s="38">
        <v>180</v>
      </c>
      <c r="Y180" s="38">
        <v>220</v>
      </c>
      <c r="Z180" s="38">
        <v>270</v>
      </c>
    </row>
    <row r="181" spans="1:26">
      <c r="A181" s="25" t="s">
        <v>99</v>
      </c>
      <c r="B181" s="25" t="s">
        <v>103</v>
      </c>
      <c r="C181" s="33" t="s">
        <v>105</v>
      </c>
      <c r="D181" s="25" t="s">
        <v>74</v>
      </c>
      <c r="E181" s="25" t="s">
        <v>71</v>
      </c>
      <c r="F181" s="25">
        <v>5.5836647931798176</v>
      </c>
      <c r="G181" s="25">
        <v>5.2599740805317108</v>
      </c>
      <c r="H181" s="25">
        <v>4.2758498977225514</v>
      </c>
      <c r="I181" s="25">
        <v>2.977343819168893</v>
      </c>
      <c r="J181" s="25">
        <v>2.100285425113718</v>
      </c>
      <c r="K181" s="25">
        <v>1.798382199600786</v>
      </c>
      <c r="L181" s="25">
        <v>1.443862885105955</v>
      </c>
      <c r="M181" s="35">
        <f>IFERROR('Equations and POD'!$E$5/F181, F181)</f>
        <v>376.09707562765061</v>
      </c>
      <c r="N181" s="35">
        <f>IFERROR('Equations and POD'!$E$5/G181, G181)</f>
        <v>399.24151105089078</v>
      </c>
      <c r="O181" s="35">
        <f>IFERROR('Equations and POD'!$E$5/H181, H181)</f>
        <v>491.1304302610165</v>
      </c>
      <c r="P181" s="35">
        <f>IFERROR('Equations and POD'!$E$5/I181, I181)</f>
        <v>705.3266695232403</v>
      </c>
      <c r="Q181" s="35">
        <f>IFERROR('Equations and POD'!$E$5/J181, J181)</f>
        <v>999.86410175002641</v>
      </c>
      <c r="R181" s="35">
        <f>IFERROR('Equations and POD'!$E$5/K181, K181)</f>
        <v>1167.7161842828341</v>
      </c>
      <c r="S181" s="35">
        <f>IFERROR('Equations and POD'!$E$5/L181, L181)</f>
        <v>1454.4317342473248</v>
      </c>
      <c r="T181" s="38">
        <v>380</v>
      </c>
      <c r="U181" s="38">
        <v>400</v>
      </c>
      <c r="V181" s="38">
        <v>490</v>
      </c>
      <c r="W181" s="38">
        <v>710</v>
      </c>
      <c r="X181" s="38">
        <v>1000</v>
      </c>
      <c r="Y181" s="38">
        <v>1200</v>
      </c>
      <c r="Z181" s="38">
        <v>1500</v>
      </c>
    </row>
    <row r="182" spans="1:26">
      <c r="A182" s="25" t="s">
        <v>99</v>
      </c>
      <c r="B182" s="25" t="s">
        <v>103</v>
      </c>
      <c r="C182" s="33" t="s">
        <v>105</v>
      </c>
      <c r="D182" s="25" t="s">
        <v>74</v>
      </c>
      <c r="E182" s="25" t="s">
        <v>72</v>
      </c>
      <c r="F182" s="25">
        <v>0.44932674549476098</v>
      </c>
      <c r="G182" s="25">
        <v>0.42327881821970242</v>
      </c>
      <c r="H182" s="25">
        <v>0.34408471674633873</v>
      </c>
      <c r="I182" s="25">
        <v>0.2395917838979448</v>
      </c>
      <c r="J182" s="25">
        <v>0.1690134436130783</v>
      </c>
      <c r="K182" s="25">
        <v>0.1447187914807028</v>
      </c>
      <c r="L182" s="25">
        <v>0.11619003560130831</v>
      </c>
      <c r="M182" s="35">
        <f>IFERROR('Equations and POD'!$E$5/F182, F182)</f>
        <v>4673.6590266569956</v>
      </c>
      <c r="N182" s="35">
        <f>IFERROR('Equations and POD'!$E$5/G182, G182)</f>
        <v>4961.2688129128101</v>
      </c>
      <c r="O182" s="35">
        <f>IFERROR('Equations and POD'!$E$5/H182, H182)</f>
        <v>6103.1481428689331</v>
      </c>
      <c r="P182" s="35">
        <f>IFERROR('Equations and POD'!$E$5/I182, I182)</f>
        <v>8764.9082361459623</v>
      </c>
      <c r="Q182" s="35">
        <f>IFERROR('Equations and POD'!$E$5/J182, J182)</f>
        <v>12425.04711523138</v>
      </c>
      <c r="R182" s="35">
        <f>IFERROR('Equations and POD'!$E$5/K182, K182)</f>
        <v>14510.900612931251</v>
      </c>
      <c r="S182" s="35">
        <f>IFERROR('Equations and POD'!$E$5/L182, L182)</f>
        <v>18073.839027004771</v>
      </c>
      <c r="T182" s="38">
        <v>4700</v>
      </c>
      <c r="U182" s="38">
        <v>5000</v>
      </c>
      <c r="V182" s="38">
        <v>6100</v>
      </c>
      <c r="W182" s="38">
        <v>8800</v>
      </c>
      <c r="X182" s="38">
        <v>12000</v>
      </c>
      <c r="Y182" s="38">
        <v>15000</v>
      </c>
      <c r="Z182" s="38">
        <v>18000</v>
      </c>
    </row>
    <row r="183" spans="1:26">
      <c r="A183" s="25" t="s">
        <v>99</v>
      </c>
      <c r="B183" s="25" t="s">
        <v>103</v>
      </c>
      <c r="C183" s="33" t="s">
        <v>106</v>
      </c>
      <c r="D183" s="25" t="s">
        <v>68</v>
      </c>
      <c r="E183" s="25" t="s">
        <v>69</v>
      </c>
      <c r="F183" s="34" t="s">
        <v>70</v>
      </c>
      <c r="G183" s="34" t="s">
        <v>70</v>
      </c>
      <c r="H183" s="48">
        <v>1.8400000000000001E-3</v>
      </c>
      <c r="I183" s="48">
        <v>1.73E-3</v>
      </c>
      <c r="J183" s="48">
        <v>1.3500000000000001E-3</v>
      </c>
      <c r="K183" s="48">
        <v>1.1900000000000001E-3</v>
      </c>
      <c r="L183" s="48">
        <v>1.2199999999999999E-3</v>
      </c>
      <c r="M183" s="35" t="str">
        <f>IFERROR('Equations and POD'!$E$5/F183, F183)</f>
        <v>-</v>
      </c>
      <c r="N183" s="35" t="str">
        <f>IFERROR('Equations and POD'!$E$5/G183, G183)</f>
        <v>-</v>
      </c>
      <c r="O183" s="35">
        <f>IFERROR('Equations and POD'!$E$5/H183, H183)</f>
        <v>1141304.3478260869</v>
      </c>
      <c r="P183" s="35">
        <f>IFERROR('Equations and POD'!$E$5/I183, I183)</f>
        <v>1213872.8323699422</v>
      </c>
      <c r="Q183" s="35">
        <f>IFERROR('Equations and POD'!$E$5/J183, J183)</f>
        <v>1555555.5555555555</v>
      </c>
      <c r="R183" s="35">
        <f>IFERROR('Equations and POD'!$E$5/K183, K183)</f>
        <v>1764705.882352941</v>
      </c>
      <c r="S183" s="35">
        <f>IFERROR('Equations and POD'!$E$5/L183, L183)</f>
        <v>1721311.475409836</v>
      </c>
      <c r="T183" s="36" t="s">
        <v>70</v>
      </c>
      <c r="U183" s="36" t="s">
        <v>70</v>
      </c>
      <c r="V183" s="38">
        <v>1100000</v>
      </c>
      <c r="W183" s="38">
        <v>1200000</v>
      </c>
      <c r="X183" s="38">
        <v>1600000</v>
      </c>
      <c r="Y183" s="38">
        <v>1800000</v>
      </c>
      <c r="Z183" s="38">
        <v>1700000</v>
      </c>
    </row>
    <row r="184" spans="1:26">
      <c r="A184" s="25" t="s">
        <v>99</v>
      </c>
      <c r="B184" s="25" t="s">
        <v>103</v>
      </c>
      <c r="C184" s="33" t="s">
        <v>106</v>
      </c>
      <c r="D184" s="25" t="s">
        <v>68</v>
      </c>
      <c r="E184" s="25" t="s">
        <v>71</v>
      </c>
      <c r="F184" s="34" t="s">
        <v>70</v>
      </c>
      <c r="G184" s="34" t="s">
        <v>70</v>
      </c>
      <c r="H184" s="48">
        <v>2.8600000000000001E-4</v>
      </c>
      <c r="I184" s="48">
        <v>2.6200000000000003E-4</v>
      </c>
      <c r="J184" s="48">
        <v>2.02E-4</v>
      </c>
      <c r="K184" s="48">
        <v>1.7799999999999999E-4</v>
      </c>
      <c r="L184" s="48">
        <v>1.8200000000000001E-4</v>
      </c>
      <c r="M184" s="35" t="str">
        <f>IFERROR('Equations and POD'!$E$5/F184, F184)</f>
        <v>-</v>
      </c>
      <c r="N184" s="35" t="str">
        <f>IFERROR('Equations and POD'!$E$5/G184, G184)</f>
        <v>-</v>
      </c>
      <c r="O184" s="35">
        <f>IFERROR('Equations and POD'!$E$5/H184, H184)</f>
        <v>7342657.3426573426</v>
      </c>
      <c r="P184" s="35">
        <f>IFERROR('Equations and POD'!$E$5/I184, I184)</f>
        <v>8015267.1755725183</v>
      </c>
      <c r="Q184" s="35">
        <f>IFERROR('Equations and POD'!$E$5/J184, J184)</f>
        <v>10396039.603960397</v>
      </c>
      <c r="R184" s="35">
        <f>IFERROR('Equations and POD'!$E$5/K184, K184)</f>
        <v>11797752.808988765</v>
      </c>
      <c r="S184" s="35">
        <f>IFERROR('Equations and POD'!$E$5/L184, L184)</f>
        <v>11538461.538461538</v>
      </c>
      <c r="T184" s="36" t="s">
        <v>70</v>
      </c>
      <c r="U184" s="36" t="s">
        <v>70</v>
      </c>
      <c r="V184" s="38">
        <v>7300000</v>
      </c>
      <c r="W184" s="38">
        <v>8000000</v>
      </c>
      <c r="X184" s="38">
        <v>10000000</v>
      </c>
      <c r="Y184" s="38">
        <v>12000000</v>
      </c>
      <c r="Z184" s="38">
        <v>12000000</v>
      </c>
    </row>
    <row r="185" spans="1:26">
      <c r="A185" s="25" t="s">
        <v>99</v>
      </c>
      <c r="B185" s="25" t="s">
        <v>103</v>
      </c>
      <c r="C185" s="33" t="s">
        <v>106</v>
      </c>
      <c r="D185" s="25" t="s">
        <v>68</v>
      </c>
      <c r="E185" s="25" t="s">
        <v>72</v>
      </c>
      <c r="F185" s="34" t="s">
        <v>70</v>
      </c>
      <c r="G185" s="34" t="s">
        <v>70</v>
      </c>
      <c r="H185" s="48">
        <v>3.96E-5</v>
      </c>
      <c r="I185" s="48">
        <v>3.5500000000000002E-5</v>
      </c>
      <c r="J185" s="48">
        <v>2.6800000000000001E-5</v>
      </c>
      <c r="K185" s="48">
        <v>2.3600000000000001E-5</v>
      </c>
      <c r="L185" s="48">
        <v>2.4300000000000001E-5</v>
      </c>
      <c r="M185" s="35" t="str">
        <f>IFERROR('Equations and POD'!$E$5/F185, F185)</f>
        <v>-</v>
      </c>
      <c r="N185" s="35" t="str">
        <f>IFERROR('Equations and POD'!$E$5/G185, G185)</f>
        <v>-</v>
      </c>
      <c r="O185" s="35">
        <f>IFERROR('Equations and POD'!$E$5/H185, H185)</f>
        <v>53030303.030303031</v>
      </c>
      <c r="P185" s="35">
        <f>IFERROR('Equations and POD'!$E$5/I185, I185)</f>
        <v>59154929.577464782</v>
      </c>
      <c r="Q185" s="35">
        <f>IFERROR('Equations and POD'!$E$5/J185, J185)</f>
        <v>78358208.955223873</v>
      </c>
      <c r="R185" s="35">
        <f>IFERROR('Equations and POD'!$E$5/K185, K185)</f>
        <v>88983050.847457618</v>
      </c>
      <c r="S185" s="35">
        <f>IFERROR('Equations and POD'!$E$5/L185, L185)</f>
        <v>86419753.086419746</v>
      </c>
      <c r="T185" s="36" t="s">
        <v>70</v>
      </c>
      <c r="U185" s="36" t="s">
        <v>70</v>
      </c>
      <c r="V185" s="38">
        <v>53000000</v>
      </c>
      <c r="W185" s="38">
        <v>59000000</v>
      </c>
      <c r="X185" s="38">
        <v>78000000</v>
      </c>
      <c r="Y185" s="38">
        <v>89000000</v>
      </c>
      <c r="Z185" s="38">
        <v>86000000</v>
      </c>
    </row>
    <row r="186" spans="1:26">
      <c r="A186" s="25" t="s">
        <v>99</v>
      </c>
      <c r="B186" s="25" t="s">
        <v>103</v>
      </c>
      <c r="C186" s="33" t="s">
        <v>106</v>
      </c>
      <c r="D186" s="25" t="s">
        <v>73</v>
      </c>
      <c r="E186" s="25" t="s">
        <v>69</v>
      </c>
      <c r="F186" s="34" t="s">
        <v>70</v>
      </c>
      <c r="G186" s="34" t="s">
        <v>70</v>
      </c>
      <c r="H186" s="48">
        <v>6.2400000000000004E-6</v>
      </c>
      <c r="I186" s="48">
        <v>2.74E-6</v>
      </c>
      <c r="J186" s="48">
        <v>1.53E-6</v>
      </c>
      <c r="K186" s="48">
        <v>6.0800000000000004E-7</v>
      </c>
      <c r="L186" s="48">
        <v>5.44E-7</v>
      </c>
      <c r="M186" s="35" t="str">
        <f>IFERROR('Equations and POD'!$E$5/F186, F186)</f>
        <v>-</v>
      </c>
      <c r="N186" s="35" t="str">
        <f>IFERROR('Equations and POD'!$E$5/G186, G186)</f>
        <v>-</v>
      </c>
      <c r="O186" s="35">
        <f>IFERROR('Equations and POD'!$E$5/H186, H186)</f>
        <v>336538461.53846151</v>
      </c>
      <c r="P186" s="35">
        <f>IFERROR('Equations and POD'!$E$5/I186, I186)</f>
        <v>766423357.66423357</v>
      </c>
      <c r="Q186" s="35">
        <f>IFERROR('Equations and POD'!$E$5/J186, J186)</f>
        <v>1372549019.6078432</v>
      </c>
      <c r="R186" s="35">
        <f>IFERROR('Equations and POD'!$E$5/K186, K186)</f>
        <v>3453947368.4210525</v>
      </c>
      <c r="S186" s="35">
        <f>IFERROR('Equations and POD'!$E$5/L186, L186)</f>
        <v>3860294117.647059</v>
      </c>
      <c r="T186" s="36" t="s">
        <v>70</v>
      </c>
      <c r="U186" s="36" t="s">
        <v>70</v>
      </c>
      <c r="V186" s="38">
        <v>340000000</v>
      </c>
      <c r="W186" s="38">
        <v>770000000</v>
      </c>
      <c r="X186" s="38">
        <v>1400000000</v>
      </c>
      <c r="Y186" s="38">
        <v>3500000000</v>
      </c>
      <c r="Z186" s="38">
        <v>3900000000</v>
      </c>
    </row>
    <row r="187" spans="1:26">
      <c r="A187" s="25" t="s">
        <v>99</v>
      </c>
      <c r="B187" s="25" t="s">
        <v>103</v>
      </c>
      <c r="C187" s="33" t="s">
        <v>106</v>
      </c>
      <c r="D187" s="25" t="s">
        <v>73</v>
      </c>
      <c r="E187" s="25" t="s">
        <v>71</v>
      </c>
      <c r="F187" s="34" t="s">
        <v>70</v>
      </c>
      <c r="G187" s="34" t="s">
        <v>70</v>
      </c>
      <c r="H187" s="48">
        <v>3.8E-6</v>
      </c>
      <c r="I187" s="48">
        <v>1.6700000000000001E-6</v>
      </c>
      <c r="J187" s="48">
        <v>9.3200000000000003E-7</v>
      </c>
      <c r="K187" s="48">
        <v>3.7E-7</v>
      </c>
      <c r="L187" s="48">
        <v>3.3099999999999999E-7</v>
      </c>
      <c r="M187" s="35" t="str">
        <f>IFERROR('Equations and POD'!$E$5/F187, F187)</f>
        <v>-</v>
      </c>
      <c r="N187" s="35" t="str">
        <f>IFERROR('Equations and POD'!$E$5/G187, G187)</f>
        <v>-</v>
      </c>
      <c r="O187" s="35">
        <f>IFERROR('Equations and POD'!$E$5/H187, H187)</f>
        <v>552631578.94736838</v>
      </c>
      <c r="P187" s="35">
        <f>IFERROR('Equations and POD'!$E$5/I187, I187)</f>
        <v>1257485029.9401197</v>
      </c>
      <c r="Q187" s="35">
        <f>IFERROR('Equations and POD'!$E$5/J187, J187)</f>
        <v>2253218884.1201715</v>
      </c>
      <c r="R187" s="35">
        <f>IFERROR('Equations and POD'!$E$5/K187, K187)</f>
        <v>5675675675.6756754</v>
      </c>
      <c r="S187" s="35">
        <f>IFERROR('Equations and POD'!$E$5/L187, L187)</f>
        <v>6344410876.1329308</v>
      </c>
      <c r="T187" s="36" t="s">
        <v>70</v>
      </c>
      <c r="U187" s="36" t="s">
        <v>70</v>
      </c>
      <c r="V187" s="38">
        <v>550000000</v>
      </c>
      <c r="W187" s="38">
        <v>1300000000</v>
      </c>
      <c r="X187" s="38">
        <v>2300000000</v>
      </c>
      <c r="Y187" s="38">
        <v>5700000000</v>
      </c>
      <c r="Z187" s="38">
        <v>6300000000</v>
      </c>
    </row>
    <row r="188" spans="1:26">
      <c r="A188" s="25" t="s">
        <v>99</v>
      </c>
      <c r="B188" s="25" t="s">
        <v>103</v>
      </c>
      <c r="C188" s="33" t="s">
        <v>106</v>
      </c>
      <c r="D188" s="25" t="s">
        <v>73</v>
      </c>
      <c r="E188" s="25" t="s">
        <v>72</v>
      </c>
      <c r="F188" s="34" t="s">
        <v>70</v>
      </c>
      <c r="G188" s="34" t="s">
        <v>70</v>
      </c>
      <c r="H188" s="48">
        <v>1.35E-6</v>
      </c>
      <c r="I188" s="48">
        <v>5.9400000000000005E-7</v>
      </c>
      <c r="J188" s="48">
        <v>3.3299999999999998E-7</v>
      </c>
      <c r="K188" s="48">
        <v>1.3199999999999999E-7</v>
      </c>
      <c r="L188" s="48">
        <v>1.18E-7</v>
      </c>
      <c r="M188" s="35" t="str">
        <f>IFERROR('Equations and POD'!$E$5/F188, F188)</f>
        <v>-</v>
      </c>
      <c r="N188" s="35" t="str">
        <f>IFERROR('Equations and POD'!$E$5/G188, G188)</f>
        <v>-</v>
      </c>
      <c r="O188" s="35">
        <f>IFERROR('Equations and POD'!$E$5/H188, H188)</f>
        <v>1555555555.5555556</v>
      </c>
      <c r="P188" s="35">
        <f>IFERROR('Equations and POD'!$E$5/I188, I188)</f>
        <v>3535353535.3535352</v>
      </c>
      <c r="Q188" s="35">
        <f>IFERROR('Equations and POD'!$E$5/J188, J188)</f>
        <v>6306306306.3063068</v>
      </c>
      <c r="R188" s="35">
        <f>IFERROR('Equations and POD'!$E$5/K188, K188)</f>
        <v>15909090909.09091</v>
      </c>
      <c r="S188" s="35">
        <f>IFERROR('Equations and POD'!$E$5/L188, L188)</f>
        <v>17796610169.491528</v>
      </c>
      <c r="T188" s="36" t="s">
        <v>70</v>
      </c>
      <c r="U188" s="36" t="s">
        <v>70</v>
      </c>
      <c r="V188" s="38">
        <v>1600000000</v>
      </c>
      <c r="W188" s="38">
        <v>3500000000</v>
      </c>
      <c r="X188" s="38">
        <v>6300000000</v>
      </c>
      <c r="Y188" s="38">
        <v>16000000000</v>
      </c>
      <c r="Z188" s="38">
        <v>18000000000</v>
      </c>
    </row>
    <row r="189" spans="1:26">
      <c r="A189" s="25" t="s">
        <v>99</v>
      </c>
      <c r="B189" s="25" t="s">
        <v>103</v>
      </c>
      <c r="C189" s="33" t="s">
        <v>106</v>
      </c>
      <c r="D189" s="25" t="s">
        <v>74</v>
      </c>
      <c r="E189" s="25" t="s">
        <v>69</v>
      </c>
      <c r="F189" s="34" t="s">
        <v>70</v>
      </c>
      <c r="G189" s="34" t="s">
        <v>70</v>
      </c>
      <c r="H189" s="48">
        <v>8.5199999999999997E-6</v>
      </c>
      <c r="I189" s="48">
        <v>5.66E-6</v>
      </c>
      <c r="J189" s="48">
        <v>1.11E-5</v>
      </c>
      <c r="K189" s="48">
        <v>5.8599999999999998E-6</v>
      </c>
      <c r="L189" s="48">
        <v>5.3800000000000002E-6</v>
      </c>
      <c r="M189" s="35" t="str">
        <f>IFERROR('Equations and POD'!$E$5/F189, F189)</f>
        <v>-</v>
      </c>
      <c r="N189" s="35" t="str">
        <f>IFERROR('Equations and POD'!$E$5/G189, G189)</f>
        <v>-</v>
      </c>
      <c r="O189" s="35">
        <f>IFERROR('Equations and POD'!$E$5/H189, H189)</f>
        <v>246478873.23943663</v>
      </c>
      <c r="P189" s="35">
        <f>IFERROR('Equations and POD'!$E$5/I189, I189)</f>
        <v>371024734.98233217</v>
      </c>
      <c r="Q189" s="35">
        <f>IFERROR('Equations and POD'!$E$5/J189, J189)</f>
        <v>189189189.1891892</v>
      </c>
      <c r="R189" s="35">
        <f>IFERROR('Equations and POD'!$E$5/K189, K189)</f>
        <v>358361774.74402732</v>
      </c>
      <c r="S189" s="35">
        <f>IFERROR('Equations and POD'!$E$5/L189, L189)</f>
        <v>390334572.49070632</v>
      </c>
      <c r="T189" s="36" t="s">
        <v>70</v>
      </c>
      <c r="U189" s="36" t="s">
        <v>70</v>
      </c>
      <c r="V189" s="38">
        <v>250000000</v>
      </c>
      <c r="W189" s="38">
        <v>370000000</v>
      </c>
      <c r="X189" s="38">
        <v>190000000</v>
      </c>
      <c r="Y189" s="38">
        <v>360000000</v>
      </c>
      <c r="Z189" s="38">
        <v>390000000</v>
      </c>
    </row>
    <row r="190" spans="1:26">
      <c r="A190" s="25" t="s">
        <v>99</v>
      </c>
      <c r="B190" s="25" t="s">
        <v>103</v>
      </c>
      <c r="C190" s="33" t="s">
        <v>106</v>
      </c>
      <c r="D190" s="25" t="s">
        <v>74</v>
      </c>
      <c r="E190" s="25" t="s">
        <v>71</v>
      </c>
      <c r="F190" s="34" t="s">
        <v>70</v>
      </c>
      <c r="G190" s="34" t="s">
        <v>70</v>
      </c>
      <c r="H190" s="48">
        <v>1.1000000000000001E-6</v>
      </c>
      <c r="I190" s="48">
        <v>7.3200000000000004E-7</v>
      </c>
      <c r="J190" s="48">
        <v>1.4300000000000001E-6</v>
      </c>
      <c r="K190" s="48">
        <v>7.5899999999999995E-7</v>
      </c>
      <c r="L190" s="48">
        <v>6.9599999999999999E-7</v>
      </c>
      <c r="M190" s="35" t="str">
        <f>IFERROR('Equations and POD'!$E$5/F190, F190)</f>
        <v>-</v>
      </c>
      <c r="N190" s="35" t="str">
        <f>IFERROR('Equations and POD'!$E$5/G190, G190)</f>
        <v>-</v>
      </c>
      <c r="O190" s="35">
        <f>IFERROR('Equations and POD'!$E$5/H190, H190)</f>
        <v>1909090909.090909</v>
      </c>
      <c r="P190" s="35">
        <f>IFERROR('Equations and POD'!$E$5/I190, I190)</f>
        <v>2868852459.0163932</v>
      </c>
      <c r="Q190" s="35">
        <f>IFERROR('Equations and POD'!$E$5/J190, J190)</f>
        <v>1468531468.5314684</v>
      </c>
      <c r="R190" s="35">
        <f>IFERROR('Equations and POD'!$E$5/K190, K190)</f>
        <v>2766798418.972332</v>
      </c>
      <c r="S190" s="35">
        <f>IFERROR('Equations and POD'!$E$5/L190, L190)</f>
        <v>3017241379.3103447</v>
      </c>
      <c r="T190" s="36" t="s">
        <v>70</v>
      </c>
      <c r="U190" s="36" t="s">
        <v>70</v>
      </c>
      <c r="V190" s="38">
        <v>1900000000</v>
      </c>
      <c r="W190" s="38">
        <v>2900000000</v>
      </c>
      <c r="X190" s="38">
        <v>1500000000</v>
      </c>
      <c r="Y190" s="38">
        <v>2800000000</v>
      </c>
      <c r="Z190" s="38">
        <v>3000000000</v>
      </c>
    </row>
    <row r="191" spans="1:26">
      <c r="A191" s="25" t="s">
        <v>99</v>
      </c>
      <c r="B191" s="25" t="s">
        <v>103</v>
      </c>
      <c r="C191" s="33" t="s">
        <v>106</v>
      </c>
      <c r="D191" s="25" t="s">
        <v>74</v>
      </c>
      <c r="E191" s="25" t="s">
        <v>72</v>
      </c>
      <c r="F191" s="34" t="s">
        <v>70</v>
      </c>
      <c r="G191" s="34" t="s">
        <v>70</v>
      </c>
      <c r="H191" s="48">
        <v>6.1799999999999995E-7</v>
      </c>
      <c r="I191" s="48">
        <v>4.0999999999999999E-7</v>
      </c>
      <c r="J191" s="48">
        <v>8.0400000000000005E-7</v>
      </c>
      <c r="K191" s="48">
        <v>4.2500000000000001E-7</v>
      </c>
      <c r="L191" s="48">
        <v>3.9000000000000002E-7</v>
      </c>
      <c r="M191" s="35" t="str">
        <f>IFERROR('Equations and POD'!$E$5/F191, F191)</f>
        <v>-</v>
      </c>
      <c r="N191" s="35" t="str">
        <f>IFERROR('Equations and POD'!$E$5/G191, G191)</f>
        <v>-</v>
      </c>
      <c r="O191" s="35">
        <f>IFERROR('Equations and POD'!$E$5/H191, H191)</f>
        <v>3398058252.4271846</v>
      </c>
      <c r="P191" s="35">
        <f>IFERROR('Equations and POD'!$E$5/I191, I191)</f>
        <v>5121951219.5121956</v>
      </c>
      <c r="Q191" s="35">
        <f>IFERROR('Equations and POD'!$E$5/J191, J191)</f>
        <v>2611940298.5074625</v>
      </c>
      <c r="R191" s="35">
        <f>IFERROR('Equations and POD'!$E$5/K191, K191)</f>
        <v>4941176470.5882349</v>
      </c>
      <c r="S191" s="35">
        <f>IFERROR('Equations and POD'!$E$5/L191, L191)</f>
        <v>5384615384.6153841</v>
      </c>
      <c r="T191" s="36" t="s">
        <v>70</v>
      </c>
      <c r="U191" s="36" t="s">
        <v>70</v>
      </c>
      <c r="V191" s="38">
        <v>3400000000</v>
      </c>
      <c r="W191" s="38">
        <v>5100000000</v>
      </c>
      <c r="X191" s="38">
        <v>2600000000</v>
      </c>
      <c r="Y191" s="38">
        <v>4900000000</v>
      </c>
      <c r="Z191" s="38">
        <v>5400000000</v>
      </c>
    </row>
    <row r="192" spans="1:26">
      <c r="A192" s="25" t="s">
        <v>107</v>
      </c>
      <c r="B192" s="25" t="s">
        <v>100</v>
      </c>
      <c r="C192" s="33" t="s">
        <v>108</v>
      </c>
      <c r="D192" s="25" t="s">
        <v>68</v>
      </c>
      <c r="E192" s="25" t="s">
        <v>69</v>
      </c>
      <c r="F192" s="25">
        <v>17.57153854289826</v>
      </c>
      <c r="G192" s="25">
        <v>15.026041178223419</v>
      </c>
      <c r="H192" s="25">
        <v>12.986912119554621</v>
      </c>
      <c r="I192" s="25">
        <v>10.4703253753268</v>
      </c>
      <c r="J192" s="25">
        <v>8.2756341408962442</v>
      </c>
      <c r="K192" s="25">
        <v>7.568018620779263</v>
      </c>
      <c r="L192" s="25">
        <v>8.0874389898764623</v>
      </c>
      <c r="M192" s="35">
        <f>IFERROR('Equations and POD'!$E$5/F192, F192)</f>
        <v>119.51144715490717</v>
      </c>
      <c r="N192" s="35">
        <f>IFERROR('Equations and POD'!$E$5/G192, G192)</f>
        <v>139.75737022759114</v>
      </c>
      <c r="O192" s="35">
        <f>IFERROR('Equations and POD'!$E$5/H192, H192)</f>
        <v>161.70125590039169</v>
      </c>
      <c r="P192" s="35">
        <f>IFERROR('Equations and POD'!$E$5/I192, I192)</f>
        <v>200.56683290364839</v>
      </c>
      <c r="Q192" s="35">
        <f>IFERROR('Equations and POD'!$E$5/J192, J192)</f>
        <v>253.7569887994797</v>
      </c>
      <c r="R192" s="35">
        <f>IFERROR('Equations and POD'!$E$5/K192, K192)</f>
        <v>277.48346102559765</v>
      </c>
      <c r="S192" s="35">
        <f>IFERROR('Equations and POD'!$E$5/L192, L192)</f>
        <v>259.66192791422566</v>
      </c>
      <c r="T192" s="38">
        <v>120</v>
      </c>
      <c r="U192" s="38">
        <v>140</v>
      </c>
      <c r="V192" s="38">
        <v>160</v>
      </c>
      <c r="W192" s="38">
        <v>200</v>
      </c>
      <c r="X192" s="38">
        <v>250</v>
      </c>
      <c r="Y192" s="38">
        <v>280</v>
      </c>
      <c r="Z192" s="38">
        <v>260</v>
      </c>
    </row>
    <row r="193" spans="1:26">
      <c r="A193" s="25" t="s">
        <v>107</v>
      </c>
      <c r="B193" s="25" t="s">
        <v>100</v>
      </c>
      <c r="C193" s="33" t="s">
        <v>108</v>
      </c>
      <c r="D193" s="25" t="s">
        <v>68</v>
      </c>
      <c r="E193" s="25" t="s">
        <v>71</v>
      </c>
      <c r="F193" s="25">
        <v>6.2124770297820708</v>
      </c>
      <c r="G193" s="25">
        <v>5.3125078057550406</v>
      </c>
      <c r="H193" s="25">
        <v>4.5915668132054144</v>
      </c>
      <c r="I193" s="25">
        <v>3.7018190370615809</v>
      </c>
      <c r="J193" s="25">
        <v>2.9258785098233209</v>
      </c>
      <c r="K193" s="25">
        <v>2.67569864344954</v>
      </c>
      <c r="L193" s="25">
        <v>2.859341476087065</v>
      </c>
      <c r="M193" s="35">
        <f>IFERROR('Equations and POD'!$E$5/F193, F193)</f>
        <v>338.02941885061045</v>
      </c>
      <c r="N193" s="35">
        <f>IFERROR('Equations and POD'!$E$5/G193, G193)</f>
        <v>395.29353683491433</v>
      </c>
      <c r="O193" s="35">
        <f>IFERROR('Equations and POD'!$E$5/H193, H193)</f>
        <v>457.36021829419292</v>
      </c>
      <c r="P193" s="35">
        <f>IFERROR('Equations and POD'!$E$5/I193, I193)</f>
        <v>567.28867050911595</v>
      </c>
      <c r="Q193" s="35">
        <f>IFERROR('Equations and POD'!$E$5/J193, J193)</f>
        <v>717.7331502143636</v>
      </c>
      <c r="R193" s="35">
        <f>IFERROR('Equations and POD'!$E$5/K193, K193)</f>
        <v>784.84174783325261</v>
      </c>
      <c r="S193" s="35">
        <f>IFERROR('Equations and POD'!$E$5/L193, L193)</f>
        <v>734.43484017648564</v>
      </c>
      <c r="T193" s="38">
        <v>340</v>
      </c>
      <c r="U193" s="38">
        <v>400</v>
      </c>
      <c r="V193" s="38">
        <v>460</v>
      </c>
      <c r="W193" s="38">
        <v>570</v>
      </c>
      <c r="X193" s="38">
        <v>720</v>
      </c>
      <c r="Y193" s="38">
        <v>780</v>
      </c>
      <c r="Z193" s="38">
        <v>730</v>
      </c>
    </row>
    <row r="194" spans="1:26">
      <c r="A194" s="25" t="s">
        <v>107</v>
      </c>
      <c r="B194" s="25" t="s">
        <v>100</v>
      </c>
      <c r="C194" s="33" t="s">
        <v>108</v>
      </c>
      <c r="D194" s="25" t="s">
        <v>68</v>
      </c>
      <c r="E194" s="25" t="s">
        <v>72</v>
      </c>
      <c r="F194" s="25">
        <v>1.757153854289826</v>
      </c>
      <c r="G194" s="25">
        <v>1.5026041178223419</v>
      </c>
      <c r="H194" s="25">
        <v>1.2986912119554621</v>
      </c>
      <c r="I194" s="25">
        <v>1.0470325375326801</v>
      </c>
      <c r="J194" s="25">
        <v>0.82756341408962442</v>
      </c>
      <c r="K194" s="25">
        <v>0.75680186207792643</v>
      </c>
      <c r="L194" s="25">
        <v>0.80874389898764631</v>
      </c>
      <c r="M194" s="35">
        <f>IFERROR('Equations and POD'!$E$5/F194, F194)</f>
        <v>1195.1144715490718</v>
      </c>
      <c r="N194" s="35">
        <f>IFERROR('Equations and POD'!$E$5/G194, G194)</f>
        <v>1397.5737022759113</v>
      </c>
      <c r="O194" s="35">
        <f>IFERROR('Equations and POD'!$E$5/H194, H194)</f>
        <v>1617.012559003917</v>
      </c>
      <c r="P194" s="35">
        <f>IFERROR('Equations and POD'!$E$5/I194, I194)</f>
        <v>2005.6683290364838</v>
      </c>
      <c r="Q194" s="35">
        <f>IFERROR('Equations and POD'!$E$5/J194, J194)</f>
        <v>2537.5698879947968</v>
      </c>
      <c r="R194" s="35">
        <f>IFERROR('Equations and POD'!$E$5/K194, K194)</f>
        <v>2774.8346102559763</v>
      </c>
      <c r="S194" s="35">
        <f>IFERROR('Equations and POD'!$E$5/L194, L194)</f>
        <v>2596.6192791422563</v>
      </c>
      <c r="T194" s="38">
        <v>1200</v>
      </c>
      <c r="U194" s="38">
        <v>1400</v>
      </c>
      <c r="V194" s="38">
        <v>1600</v>
      </c>
      <c r="W194" s="38">
        <v>2000</v>
      </c>
      <c r="X194" s="38">
        <v>2500</v>
      </c>
      <c r="Y194" s="38">
        <v>2800</v>
      </c>
      <c r="Z194" s="38">
        <v>2600</v>
      </c>
    </row>
    <row r="195" spans="1:26">
      <c r="A195" s="25" t="s">
        <v>107</v>
      </c>
      <c r="B195" s="25" t="s">
        <v>100</v>
      </c>
      <c r="C195" s="33" t="s">
        <v>108</v>
      </c>
      <c r="D195" s="25" t="s">
        <v>73</v>
      </c>
      <c r="E195" s="25" t="s">
        <v>69</v>
      </c>
      <c r="F195" s="34" t="s">
        <v>70</v>
      </c>
      <c r="G195" s="34" t="s">
        <v>70</v>
      </c>
      <c r="H195" s="34" t="s">
        <v>70</v>
      </c>
      <c r="I195" s="34" t="s">
        <v>70</v>
      </c>
      <c r="J195" s="34" t="s">
        <v>70</v>
      </c>
      <c r="K195" s="34" t="s">
        <v>70</v>
      </c>
      <c r="L195" s="34" t="s">
        <v>70</v>
      </c>
      <c r="M195" s="35" t="str">
        <f>IFERROR('Equations and POD'!$E$5/F195, F195)</f>
        <v>-</v>
      </c>
      <c r="N195" s="35" t="str">
        <f>IFERROR('Equations and POD'!$E$5/G195, G195)</f>
        <v>-</v>
      </c>
      <c r="O195" s="35" t="str">
        <f>IFERROR('Equations and POD'!$E$5/H195, H195)</f>
        <v>-</v>
      </c>
      <c r="P195" s="35" t="str">
        <f>IFERROR('Equations and POD'!$E$5/I195, I195)</f>
        <v>-</v>
      </c>
      <c r="Q195" s="35" t="str">
        <f>IFERROR('Equations and POD'!$E$5/J195, J195)</f>
        <v>-</v>
      </c>
      <c r="R195" s="35" t="str">
        <f>IFERROR('Equations and POD'!$E$5/K195, K195)</f>
        <v>-</v>
      </c>
      <c r="S195" s="35" t="str">
        <f>IFERROR('Equations and POD'!$E$5/L195, L195)</f>
        <v>-</v>
      </c>
      <c r="T195" s="36" t="s">
        <v>70</v>
      </c>
      <c r="U195" s="36" t="s">
        <v>70</v>
      </c>
      <c r="V195" s="36" t="s">
        <v>70</v>
      </c>
      <c r="W195" s="36" t="s">
        <v>70</v>
      </c>
      <c r="X195" s="36" t="s">
        <v>70</v>
      </c>
      <c r="Y195" s="36" t="s">
        <v>70</v>
      </c>
      <c r="Z195" s="36" t="s">
        <v>70</v>
      </c>
    </row>
    <row r="196" spans="1:26">
      <c r="A196" s="25" t="s">
        <v>107</v>
      </c>
      <c r="B196" s="25" t="s">
        <v>100</v>
      </c>
      <c r="C196" s="33" t="s">
        <v>108</v>
      </c>
      <c r="D196" s="25" t="s">
        <v>73</v>
      </c>
      <c r="E196" s="25" t="s">
        <v>71</v>
      </c>
      <c r="F196" s="34" t="s">
        <v>70</v>
      </c>
      <c r="G196" s="34" t="s">
        <v>70</v>
      </c>
      <c r="H196" s="34" t="s">
        <v>70</v>
      </c>
      <c r="I196" s="34" t="s">
        <v>70</v>
      </c>
      <c r="J196" s="34" t="s">
        <v>70</v>
      </c>
      <c r="K196" s="34" t="s">
        <v>70</v>
      </c>
      <c r="L196" s="34" t="s">
        <v>70</v>
      </c>
      <c r="M196" s="35" t="str">
        <f>IFERROR('Equations and POD'!$E$5/F196, F196)</f>
        <v>-</v>
      </c>
      <c r="N196" s="35" t="str">
        <f>IFERROR('Equations and POD'!$E$5/G196, G196)</f>
        <v>-</v>
      </c>
      <c r="O196" s="35" t="str">
        <f>IFERROR('Equations and POD'!$E$5/H196, H196)</f>
        <v>-</v>
      </c>
      <c r="P196" s="35" t="str">
        <f>IFERROR('Equations and POD'!$E$5/I196, I196)</f>
        <v>-</v>
      </c>
      <c r="Q196" s="35" t="str">
        <f>IFERROR('Equations and POD'!$E$5/J196, J196)</f>
        <v>-</v>
      </c>
      <c r="R196" s="35" t="str">
        <f>IFERROR('Equations and POD'!$E$5/K196, K196)</f>
        <v>-</v>
      </c>
      <c r="S196" s="35" t="str">
        <f>IFERROR('Equations and POD'!$E$5/L196, L196)</f>
        <v>-</v>
      </c>
      <c r="T196" s="36" t="s">
        <v>70</v>
      </c>
      <c r="U196" s="36" t="s">
        <v>70</v>
      </c>
      <c r="V196" s="36" t="s">
        <v>70</v>
      </c>
      <c r="W196" s="36" t="s">
        <v>70</v>
      </c>
      <c r="X196" s="36" t="s">
        <v>70</v>
      </c>
      <c r="Y196" s="36" t="s">
        <v>70</v>
      </c>
      <c r="Z196" s="36" t="s">
        <v>70</v>
      </c>
    </row>
    <row r="197" spans="1:26">
      <c r="A197" s="25" t="s">
        <v>107</v>
      </c>
      <c r="B197" s="25" t="s">
        <v>100</v>
      </c>
      <c r="C197" s="33" t="s">
        <v>108</v>
      </c>
      <c r="D197" s="25" t="s">
        <v>73</v>
      </c>
      <c r="E197" s="25" t="s">
        <v>72</v>
      </c>
      <c r="F197" s="34" t="s">
        <v>70</v>
      </c>
      <c r="G197" s="34" t="s">
        <v>70</v>
      </c>
      <c r="H197" s="34" t="s">
        <v>70</v>
      </c>
      <c r="I197" s="34" t="s">
        <v>70</v>
      </c>
      <c r="J197" s="34" t="s">
        <v>70</v>
      </c>
      <c r="K197" s="34" t="s">
        <v>70</v>
      </c>
      <c r="L197" s="34" t="s">
        <v>70</v>
      </c>
      <c r="M197" s="35" t="str">
        <f>IFERROR('Equations and POD'!$E$5/F197, F197)</f>
        <v>-</v>
      </c>
      <c r="N197" s="35" t="str">
        <f>IFERROR('Equations and POD'!$E$5/G197, G197)</f>
        <v>-</v>
      </c>
      <c r="O197" s="35" t="str">
        <f>IFERROR('Equations and POD'!$E$5/H197, H197)</f>
        <v>-</v>
      </c>
      <c r="P197" s="35" t="str">
        <f>IFERROR('Equations and POD'!$E$5/I197, I197)</f>
        <v>-</v>
      </c>
      <c r="Q197" s="35" t="str">
        <f>IFERROR('Equations and POD'!$E$5/J197, J197)</f>
        <v>-</v>
      </c>
      <c r="R197" s="35" t="str">
        <f>IFERROR('Equations and POD'!$E$5/K197, K197)</f>
        <v>-</v>
      </c>
      <c r="S197" s="35" t="str">
        <f>IFERROR('Equations and POD'!$E$5/L197, L197)</f>
        <v>-</v>
      </c>
      <c r="T197" s="36" t="s">
        <v>70</v>
      </c>
      <c r="U197" s="36" t="s">
        <v>70</v>
      </c>
      <c r="V197" s="36" t="s">
        <v>70</v>
      </c>
      <c r="W197" s="36" t="s">
        <v>70</v>
      </c>
      <c r="X197" s="36" t="s">
        <v>70</v>
      </c>
      <c r="Y197" s="36" t="s">
        <v>70</v>
      </c>
      <c r="Z197" s="36" t="s">
        <v>70</v>
      </c>
    </row>
    <row r="198" spans="1:26">
      <c r="A198" s="25" t="s">
        <v>107</v>
      </c>
      <c r="B198" s="25" t="s">
        <v>100</v>
      </c>
      <c r="C198" s="33" t="s">
        <v>108</v>
      </c>
      <c r="D198" s="25" t="s">
        <v>74</v>
      </c>
      <c r="E198" s="25" t="s">
        <v>69</v>
      </c>
      <c r="F198" s="34" t="s">
        <v>70</v>
      </c>
      <c r="G198" s="34" t="s">
        <v>70</v>
      </c>
      <c r="H198" s="34" t="s">
        <v>70</v>
      </c>
      <c r="I198" s="34" t="s">
        <v>70</v>
      </c>
      <c r="J198" s="34" t="s">
        <v>70</v>
      </c>
      <c r="K198" s="34" t="s">
        <v>70</v>
      </c>
      <c r="L198" s="34" t="s">
        <v>70</v>
      </c>
      <c r="M198" s="35" t="str">
        <f>IFERROR('Equations and POD'!$E$5/F198, F198)</f>
        <v>-</v>
      </c>
      <c r="N198" s="35" t="str">
        <f>IFERROR('Equations and POD'!$E$5/G198, G198)</f>
        <v>-</v>
      </c>
      <c r="O198" s="35" t="str">
        <f>IFERROR('Equations and POD'!$E$5/H198, H198)</f>
        <v>-</v>
      </c>
      <c r="P198" s="35" t="str">
        <f>IFERROR('Equations and POD'!$E$5/I198, I198)</f>
        <v>-</v>
      </c>
      <c r="Q198" s="35" t="str">
        <f>IFERROR('Equations and POD'!$E$5/J198, J198)</f>
        <v>-</v>
      </c>
      <c r="R198" s="35" t="str">
        <f>IFERROR('Equations and POD'!$E$5/K198, K198)</f>
        <v>-</v>
      </c>
      <c r="S198" s="35" t="str">
        <f>IFERROR('Equations and POD'!$E$5/L198, L198)</f>
        <v>-</v>
      </c>
      <c r="T198" s="36" t="s">
        <v>70</v>
      </c>
      <c r="U198" s="36" t="s">
        <v>70</v>
      </c>
      <c r="V198" s="36" t="s">
        <v>70</v>
      </c>
      <c r="W198" s="36" t="s">
        <v>70</v>
      </c>
      <c r="X198" s="36" t="s">
        <v>70</v>
      </c>
      <c r="Y198" s="36" t="s">
        <v>70</v>
      </c>
      <c r="Z198" s="36" t="s">
        <v>70</v>
      </c>
    </row>
    <row r="199" spans="1:26">
      <c r="A199" s="25" t="s">
        <v>107</v>
      </c>
      <c r="B199" s="25" t="s">
        <v>100</v>
      </c>
      <c r="C199" s="33" t="s">
        <v>108</v>
      </c>
      <c r="D199" s="25" t="s">
        <v>74</v>
      </c>
      <c r="E199" s="25" t="s">
        <v>71</v>
      </c>
      <c r="F199" s="34" t="s">
        <v>70</v>
      </c>
      <c r="G199" s="34" t="s">
        <v>70</v>
      </c>
      <c r="H199" s="34" t="s">
        <v>70</v>
      </c>
      <c r="I199" s="34" t="s">
        <v>70</v>
      </c>
      <c r="J199" s="34" t="s">
        <v>70</v>
      </c>
      <c r="K199" s="34" t="s">
        <v>70</v>
      </c>
      <c r="L199" s="34" t="s">
        <v>70</v>
      </c>
      <c r="M199" s="35" t="str">
        <f>IFERROR('Equations and POD'!$E$5/F199, F199)</f>
        <v>-</v>
      </c>
      <c r="N199" s="35" t="str">
        <f>IFERROR('Equations and POD'!$E$5/G199, G199)</f>
        <v>-</v>
      </c>
      <c r="O199" s="35" t="str">
        <f>IFERROR('Equations and POD'!$E$5/H199, H199)</f>
        <v>-</v>
      </c>
      <c r="P199" s="35" t="str">
        <f>IFERROR('Equations and POD'!$E$5/I199, I199)</f>
        <v>-</v>
      </c>
      <c r="Q199" s="35" t="str">
        <f>IFERROR('Equations and POD'!$E$5/J199, J199)</f>
        <v>-</v>
      </c>
      <c r="R199" s="35" t="str">
        <f>IFERROR('Equations and POD'!$E$5/K199, K199)</f>
        <v>-</v>
      </c>
      <c r="S199" s="35" t="str">
        <f>IFERROR('Equations and POD'!$E$5/L199, L199)</f>
        <v>-</v>
      </c>
      <c r="T199" s="36" t="s">
        <v>70</v>
      </c>
      <c r="U199" s="36" t="s">
        <v>70</v>
      </c>
      <c r="V199" s="36" t="s">
        <v>70</v>
      </c>
      <c r="W199" s="36" t="s">
        <v>70</v>
      </c>
      <c r="X199" s="36" t="s">
        <v>70</v>
      </c>
      <c r="Y199" s="36" t="s">
        <v>70</v>
      </c>
      <c r="Z199" s="36" t="s">
        <v>70</v>
      </c>
    </row>
    <row r="200" spans="1:26">
      <c r="A200" s="25" t="s">
        <v>107</v>
      </c>
      <c r="B200" s="25" t="s">
        <v>100</v>
      </c>
      <c r="C200" s="33" t="s">
        <v>108</v>
      </c>
      <c r="D200" s="25" t="s">
        <v>74</v>
      </c>
      <c r="E200" s="25" t="s">
        <v>72</v>
      </c>
      <c r="F200" s="34" t="s">
        <v>70</v>
      </c>
      <c r="G200" s="34" t="s">
        <v>70</v>
      </c>
      <c r="H200" s="34" t="s">
        <v>70</v>
      </c>
      <c r="I200" s="34" t="s">
        <v>70</v>
      </c>
      <c r="J200" s="34" t="s">
        <v>70</v>
      </c>
      <c r="K200" s="34" t="s">
        <v>70</v>
      </c>
      <c r="L200" s="34" t="s">
        <v>70</v>
      </c>
      <c r="M200" s="35" t="str">
        <f>IFERROR('Equations and POD'!$E$5/F200, F200)</f>
        <v>-</v>
      </c>
      <c r="N200" s="35" t="str">
        <f>IFERROR('Equations and POD'!$E$5/G200, G200)</f>
        <v>-</v>
      </c>
      <c r="O200" s="35" t="str">
        <f>IFERROR('Equations and POD'!$E$5/H200, H200)</f>
        <v>-</v>
      </c>
      <c r="P200" s="35" t="str">
        <f>IFERROR('Equations and POD'!$E$5/I200, I200)</f>
        <v>-</v>
      </c>
      <c r="Q200" s="35" t="str">
        <f>IFERROR('Equations and POD'!$E$5/J200, J200)</f>
        <v>-</v>
      </c>
      <c r="R200" s="35" t="str">
        <f>IFERROR('Equations and POD'!$E$5/K200, K200)</f>
        <v>-</v>
      </c>
      <c r="S200" s="35" t="str">
        <f>IFERROR('Equations and POD'!$E$5/L200, L200)</f>
        <v>-</v>
      </c>
      <c r="T200" s="36" t="s">
        <v>70</v>
      </c>
      <c r="U200" s="36" t="s">
        <v>70</v>
      </c>
      <c r="V200" s="36" t="s">
        <v>70</v>
      </c>
      <c r="W200" s="36" t="s">
        <v>70</v>
      </c>
      <c r="X200" s="36" t="s">
        <v>70</v>
      </c>
      <c r="Y200" s="36" t="s">
        <v>70</v>
      </c>
      <c r="Z200" s="36" t="s">
        <v>70</v>
      </c>
    </row>
    <row r="201" spans="1:26">
      <c r="A201" s="25" t="s">
        <v>107</v>
      </c>
      <c r="B201" s="25" t="s">
        <v>103</v>
      </c>
      <c r="C201" s="33" t="s">
        <v>109</v>
      </c>
      <c r="D201" s="25" t="s">
        <v>68</v>
      </c>
      <c r="E201" s="25" t="s">
        <v>69</v>
      </c>
      <c r="F201" s="25">
        <v>17.57153854289826</v>
      </c>
      <c r="G201" s="25">
        <v>15.026041178223419</v>
      </c>
      <c r="H201" s="25">
        <v>12.986912119554621</v>
      </c>
      <c r="I201" s="25">
        <v>10.4703253753268</v>
      </c>
      <c r="J201" s="25">
        <v>8.2756341408962442</v>
      </c>
      <c r="K201" s="25">
        <v>7.568018620779263</v>
      </c>
      <c r="L201" s="25">
        <v>8.0874389898764623</v>
      </c>
      <c r="M201" s="35">
        <f>IFERROR('Equations and POD'!$E$5/F201, F201)</f>
        <v>119.51144715490717</v>
      </c>
      <c r="N201" s="35">
        <f>IFERROR('Equations and POD'!$E$5/G201, G201)</f>
        <v>139.75737022759114</v>
      </c>
      <c r="O201" s="35">
        <f>IFERROR('Equations and POD'!$E$5/H201, H201)</f>
        <v>161.70125590039169</v>
      </c>
      <c r="P201" s="35">
        <f>IFERROR('Equations and POD'!$E$5/I201, I201)</f>
        <v>200.56683290364839</v>
      </c>
      <c r="Q201" s="35">
        <f>IFERROR('Equations and POD'!$E$5/J201, J201)</f>
        <v>253.7569887994797</v>
      </c>
      <c r="R201" s="35">
        <f>IFERROR('Equations and POD'!$E$5/K201, K201)</f>
        <v>277.48346102559765</v>
      </c>
      <c r="S201" s="35">
        <f>IFERROR('Equations and POD'!$E$5/L201, L201)</f>
        <v>259.66192791422566</v>
      </c>
      <c r="T201" s="38">
        <v>120</v>
      </c>
      <c r="U201" s="38">
        <v>140</v>
      </c>
      <c r="V201" s="38">
        <v>160</v>
      </c>
      <c r="W201" s="38">
        <v>200</v>
      </c>
      <c r="X201" s="38">
        <v>250</v>
      </c>
      <c r="Y201" s="38">
        <v>280</v>
      </c>
      <c r="Z201" s="38">
        <v>260</v>
      </c>
    </row>
    <row r="202" spans="1:26">
      <c r="A202" s="25" t="s">
        <v>107</v>
      </c>
      <c r="B202" s="25" t="s">
        <v>103</v>
      </c>
      <c r="C202" s="33" t="s">
        <v>109</v>
      </c>
      <c r="D202" s="25" t="s">
        <v>68</v>
      </c>
      <c r="E202" s="25" t="s">
        <v>71</v>
      </c>
      <c r="F202" s="25">
        <v>6.2124770297820708</v>
      </c>
      <c r="G202" s="25">
        <v>5.3125078057550406</v>
      </c>
      <c r="H202" s="25">
        <v>4.5915668132054144</v>
      </c>
      <c r="I202" s="25">
        <v>3.7018190370615809</v>
      </c>
      <c r="J202" s="25">
        <v>2.9258785098233209</v>
      </c>
      <c r="K202" s="25">
        <v>2.67569864344954</v>
      </c>
      <c r="L202" s="25">
        <v>2.859341476087065</v>
      </c>
      <c r="M202" s="35">
        <f>IFERROR('Equations and POD'!$E$5/F202, F202)</f>
        <v>338.02941885061045</v>
      </c>
      <c r="N202" s="35">
        <f>IFERROR('Equations and POD'!$E$5/G202, G202)</f>
        <v>395.29353683491433</v>
      </c>
      <c r="O202" s="35">
        <f>IFERROR('Equations and POD'!$E$5/H202, H202)</f>
        <v>457.36021829419292</v>
      </c>
      <c r="P202" s="35">
        <f>IFERROR('Equations and POD'!$E$5/I202, I202)</f>
        <v>567.28867050911595</v>
      </c>
      <c r="Q202" s="35">
        <f>IFERROR('Equations and POD'!$E$5/J202, J202)</f>
        <v>717.7331502143636</v>
      </c>
      <c r="R202" s="35">
        <f>IFERROR('Equations and POD'!$E$5/K202, K202)</f>
        <v>784.84174783325261</v>
      </c>
      <c r="S202" s="35">
        <f>IFERROR('Equations and POD'!$E$5/L202, L202)</f>
        <v>734.43484017648564</v>
      </c>
      <c r="T202" s="38">
        <v>340</v>
      </c>
      <c r="U202" s="38">
        <v>400</v>
      </c>
      <c r="V202" s="38">
        <v>460</v>
      </c>
      <c r="W202" s="38">
        <v>570</v>
      </c>
      <c r="X202" s="38">
        <v>720</v>
      </c>
      <c r="Y202" s="38">
        <v>780</v>
      </c>
      <c r="Z202" s="38">
        <v>730</v>
      </c>
    </row>
    <row r="203" spans="1:26">
      <c r="A203" s="25" t="s">
        <v>107</v>
      </c>
      <c r="B203" s="25" t="s">
        <v>103</v>
      </c>
      <c r="C203" s="33" t="s">
        <v>109</v>
      </c>
      <c r="D203" s="25" t="s">
        <v>68</v>
      </c>
      <c r="E203" s="25" t="s">
        <v>72</v>
      </c>
      <c r="F203" s="25">
        <v>1.757153854289826</v>
      </c>
      <c r="G203" s="25">
        <v>1.5026041178223419</v>
      </c>
      <c r="H203" s="25">
        <v>1.2986912119554621</v>
      </c>
      <c r="I203" s="25">
        <v>1.0470325375326801</v>
      </c>
      <c r="J203" s="25">
        <v>0.82756341408962442</v>
      </c>
      <c r="K203" s="25">
        <v>0.75680186207792643</v>
      </c>
      <c r="L203" s="25">
        <v>0.80874389898764631</v>
      </c>
      <c r="M203" s="35">
        <f>IFERROR('Equations and POD'!$E$5/F203, F203)</f>
        <v>1195.1144715490718</v>
      </c>
      <c r="N203" s="35">
        <f>IFERROR('Equations and POD'!$E$5/G203, G203)</f>
        <v>1397.5737022759113</v>
      </c>
      <c r="O203" s="35">
        <f>IFERROR('Equations and POD'!$E$5/H203, H203)</f>
        <v>1617.012559003917</v>
      </c>
      <c r="P203" s="35">
        <f>IFERROR('Equations and POD'!$E$5/I203, I203)</f>
        <v>2005.6683290364838</v>
      </c>
      <c r="Q203" s="35">
        <f>IFERROR('Equations and POD'!$E$5/J203, J203)</f>
        <v>2537.5698879947968</v>
      </c>
      <c r="R203" s="35">
        <f>IFERROR('Equations and POD'!$E$5/K203, K203)</f>
        <v>2774.8346102559763</v>
      </c>
      <c r="S203" s="35">
        <f>IFERROR('Equations and POD'!$E$5/L203, L203)</f>
        <v>2596.6192791422563</v>
      </c>
      <c r="T203" s="38">
        <v>1200</v>
      </c>
      <c r="U203" s="38">
        <v>1400</v>
      </c>
      <c r="V203" s="38">
        <v>1600</v>
      </c>
      <c r="W203" s="38">
        <v>2000</v>
      </c>
      <c r="X203" s="38">
        <v>2500</v>
      </c>
      <c r="Y203" s="38">
        <v>2800</v>
      </c>
      <c r="Z203" s="38">
        <v>2600</v>
      </c>
    </row>
    <row r="204" spans="1:26">
      <c r="A204" s="25" t="s">
        <v>107</v>
      </c>
      <c r="B204" s="25" t="s">
        <v>103</v>
      </c>
      <c r="C204" s="33" t="s">
        <v>109</v>
      </c>
      <c r="D204" s="25" t="s">
        <v>73</v>
      </c>
      <c r="E204" s="25" t="s">
        <v>69</v>
      </c>
      <c r="F204" s="34" t="s">
        <v>70</v>
      </c>
      <c r="G204" s="34" t="s">
        <v>70</v>
      </c>
      <c r="H204" s="34" t="s">
        <v>70</v>
      </c>
      <c r="I204" s="34" t="s">
        <v>70</v>
      </c>
      <c r="J204" s="34" t="s">
        <v>70</v>
      </c>
      <c r="K204" s="34" t="s">
        <v>70</v>
      </c>
      <c r="L204" s="34" t="s">
        <v>70</v>
      </c>
      <c r="M204" s="35" t="str">
        <f>IFERROR('Equations and POD'!$E$5/F204, F204)</f>
        <v>-</v>
      </c>
      <c r="N204" s="35" t="str">
        <f>IFERROR('Equations and POD'!$E$5/G204, G204)</f>
        <v>-</v>
      </c>
      <c r="O204" s="35" t="str">
        <f>IFERROR('Equations and POD'!$E$5/H204, H204)</f>
        <v>-</v>
      </c>
      <c r="P204" s="35" t="str">
        <f>IFERROR('Equations and POD'!$E$5/I204, I204)</f>
        <v>-</v>
      </c>
      <c r="Q204" s="35" t="str">
        <f>IFERROR('Equations and POD'!$E$5/J204, J204)</f>
        <v>-</v>
      </c>
      <c r="R204" s="35" t="str">
        <f>IFERROR('Equations and POD'!$E$5/K204, K204)</f>
        <v>-</v>
      </c>
      <c r="S204" s="35" t="str">
        <f>IFERROR('Equations and POD'!$E$5/L204, L204)</f>
        <v>-</v>
      </c>
      <c r="T204" s="36" t="s">
        <v>70</v>
      </c>
      <c r="U204" s="36" t="s">
        <v>70</v>
      </c>
      <c r="V204" s="36" t="s">
        <v>70</v>
      </c>
      <c r="W204" s="36" t="s">
        <v>70</v>
      </c>
      <c r="X204" s="36" t="s">
        <v>70</v>
      </c>
      <c r="Y204" s="36" t="s">
        <v>70</v>
      </c>
      <c r="Z204" s="36" t="s">
        <v>70</v>
      </c>
    </row>
    <row r="205" spans="1:26">
      <c r="A205" s="25" t="s">
        <v>107</v>
      </c>
      <c r="B205" s="25" t="s">
        <v>103</v>
      </c>
      <c r="C205" s="33" t="s">
        <v>109</v>
      </c>
      <c r="D205" s="25" t="s">
        <v>73</v>
      </c>
      <c r="E205" s="25" t="s">
        <v>71</v>
      </c>
      <c r="F205" s="34" t="s">
        <v>70</v>
      </c>
      <c r="G205" s="34" t="s">
        <v>70</v>
      </c>
      <c r="H205" s="34" t="s">
        <v>70</v>
      </c>
      <c r="I205" s="34" t="s">
        <v>70</v>
      </c>
      <c r="J205" s="34" t="s">
        <v>70</v>
      </c>
      <c r="K205" s="34" t="s">
        <v>70</v>
      </c>
      <c r="L205" s="34" t="s">
        <v>70</v>
      </c>
      <c r="M205" s="35" t="str">
        <f>IFERROR('Equations and POD'!$E$5/F205, F205)</f>
        <v>-</v>
      </c>
      <c r="N205" s="35" t="str">
        <f>IFERROR('Equations and POD'!$E$5/G205, G205)</f>
        <v>-</v>
      </c>
      <c r="O205" s="35" t="str">
        <f>IFERROR('Equations and POD'!$E$5/H205, H205)</f>
        <v>-</v>
      </c>
      <c r="P205" s="35" t="str">
        <f>IFERROR('Equations and POD'!$E$5/I205, I205)</f>
        <v>-</v>
      </c>
      <c r="Q205" s="35" t="str">
        <f>IFERROR('Equations and POD'!$E$5/J205, J205)</f>
        <v>-</v>
      </c>
      <c r="R205" s="35" t="str">
        <f>IFERROR('Equations and POD'!$E$5/K205, K205)</f>
        <v>-</v>
      </c>
      <c r="S205" s="35" t="str">
        <f>IFERROR('Equations and POD'!$E$5/L205, L205)</f>
        <v>-</v>
      </c>
      <c r="T205" s="36" t="s">
        <v>70</v>
      </c>
      <c r="U205" s="36" t="s">
        <v>70</v>
      </c>
      <c r="V205" s="36" t="s">
        <v>70</v>
      </c>
      <c r="W205" s="36" t="s">
        <v>70</v>
      </c>
      <c r="X205" s="36" t="s">
        <v>70</v>
      </c>
      <c r="Y205" s="36" t="s">
        <v>70</v>
      </c>
      <c r="Z205" s="36" t="s">
        <v>70</v>
      </c>
    </row>
    <row r="206" spans="1:26">
      <c r="A206" s="25" t="s">
        <v>107</v>
      </c>
      <c r="B206" s="25" t="s">
        <v>103</v>
      </c>
      <c r="C206" s="33" t="s">
        <v>109</v>
      </c>
      <c r="D206" s="25" t="s">
        <v>73</v>
      </c>
      <c r="E206" s="25" t="s">
        <v>72</v>
      </c>
      <c r="F206" s="34" t="s">
        <v>70</v>
      </c>
      <c r="G206" s="34" t="s">
        <v>70</v>
      </c>
      <c r="H206" s="34" t="s">
        <v>70</v>
      </c>
      <c r="I206" s="34" t="s">
        <v>70</v>
      </c>
      <c r="J206" s="34" t="s">
        <v>70</v>
      </c>
      <c r="K206" s="34" t="s">
        <v>70</v>
      </c>
      <c r="L206" s="34" t="s">
        <v>70</v>
      </c>
      <c r="M206" s="35" t="str">
        <f>IFERROR('Equations and POD'!$E$5/F206, F206)</f>
        <v>-</v>
      </c>
      <c r="N206" s="35" t="str">
        <f>IFERROR('Equations and POD'!$E$5/G206, G206)</f>
        <v>-</v>
      </c>
      <c r="O206" s="35" t="str">
        <f>IFERROR('Equations and POD'!$E$5/H206, H206)</f>
        <v>-</v>
      </c>
      <c r="P206" s="35" t="str">
        <f>IFERROR('Equations and POD'!$E$5/I206, I206)</f>
        <v>-</v>
      </c>
      <c r="Q206" s="35" t="str">
        <f>IFERROR('Equations and POD'!$E$5/J206, J206)</f>
        <v>-</v>
      </c>
      <c r="R206" s="35" t="str">
        <f>IFERROR('Equations and POD'!$E$5/K206, K206)</f>
        <v>-</v>
      </c>
      <c r="S206" s="35" t="str">
        <f>IFERROR('Equations and POD'!$E$5/L206, L206)</f>
        <v>-</v>
      </c>
      <c r="T206" s="36" t="s">
        <v>70</v>
      </c>
      <c r="U206" s="36" t="s">
        <v>70</v>
      </c>
      <c r="V206" s="36" t="s">
        <v>70</v>
      </c>
      <c r="W206" s="36" t="s">
        <v>70</v>
      </c>
      <c r="X206" s="36" t="s">
        <v>70</v>
      </c>
      <c r="Y206" s="36" t="s">
        <v>70</v>
      </c>
      <c r="Z206" s="36" t="s">
        <v>70</v>
      </c>
    </row>
    <row r="207" spans="1:26">
      <c r="A207" s="25" t="s">
        <v>107</v>
      </c>
      <c r="B207" s="25" t="s">
        <v>103</v>
      </c>
      <c r="C207" s="33" t="s">
        <v>109</v>
      </c>
      <c r="D207" s="25" t="s">
        <v>74</v>
      </c>
      <c r="E207" s="25" t="s">
        <v>69</v>
      </c>
      <c r="F207" s="34" t="s">
        <v>70</v>
      </c>
      <c r="G207" s="34" t="s">
        <v>70</v>
      </c>
      <c r="H207" s="34" t="s">
        <v>70</v>
      </c>
      <c r="I207" s="34" t="s">
        <v>70</v>
      </c>
      <c r="J207" s="34" t="s">
        <v>70</v>
      </c>
      <c r="K207" s="34" t="s">
        <v>70</v>
      </c>
      <c r="L207" s="34" t="s">
        <v>70</v>
      </c>
      <c r="M207" s="35" t="str">
        <f>IFERROR('Equations and POD'!$E$5/F207, F207)</f>
        <v>-</v>
      </c>
      <c r="N207" s="35" t="str">
        <f>IFERROR('Equations and POD'!$E$5/G207, G207)</f>
        <v>-</v>
      </c>
      <c r="O207" s="35" t="str">
        <f>IFERROR('Equations and POD'!$E$5/H207, H207)</f>
        <v>-</v>
      </c>
      <c r="P207" s="35" t="str">
        <f>IFERROR('Equations and POD'!$E$5/I207, I207)</f>
        <v>-</v>
      </c>
      <c r="Q207" s="35" t="str">
        <f>IFERROR('Equations and POD'!$E$5/J207, J207)</f>
        <v>-</v>
      </c>
      <c r="R207" s="35" t="str">
        <f>IFERROR('Equations and POD'!$E$5/K207, K207)</f>
        <v>-</v>
      </c>
      <c r="S207" s="35" t="str">
        <f>IFERROR('Equations and POD'!$E$5/L207, L207)</f>
        <v>-</v>
      </c>
      <c r="T207" s="36" t="s">
        <v>70</v>
      </c>
      <c r="U207" s="36" t="s">
        <v>70</v>
      </c>
      <c r="V207" s="36" t="s">
        <v>70</v>
      </c>
      <c r="W207" s="36" t="s">
        <v>70</v>
      </c>
      <c r="X207" s="36" t="s">
        <v>70</v>
      </c>
      <c r="Y207" s="36" t="s">
        <v>70</v>
      </c>
      <c r="Z207" s="36" t="s">
        <v>70</v>
      </c>
    </row>
    <row r="208" spans="1:26">
      <c r="A208" s="25" t="s">
        <v>107</v>
      </c>
      <c r="B208" s="25" t="s">
        <v>103</v>
      </c>
      <c r="C208" s="33" t="s">
        <v>109</v>
      </c>
      <c r="D208" s="25" t="s">
        <v>74</v>
      </c>
      <c r="E208" s="25" t="s">
        <v>71</v>
      </c>
      <c r="F208" s="34" t="s">
        <v>70</v>
      </c>
      <c r="G208" s="34" t="s">
        <v>70</v>
      </c>
      <c r="H208" s="34" t="s">
        <v>70</v>
      </c>
      <c r="I208" s="34" t="s">
        <v>70</v>
      </c>
      <c r="J208" s="34" t="s">
        <v>70</v>
      </c>
      <c r="K208" s="34" t="s">
        <v>70</v>
      </c>
      <c r="L208" s="34" t="s">
        <v>70</v>
      </c>
      <c r="M208" s="35" t="str">
        <f>IFERROR('Equations and POD'!$E$5/F208, F208)</f>
        <v>-</v>
      </c>
      <c r="N208" s="35" t="str">
        <f>IFERROR('Equations and POD'!$E$5/G208, G208)</f>
        <v>-</v>
      </c>
      <c r="O208" s="35" t="str">
        <f>IFERROR('Equations and POD'!$E$5/H208, H208)</f>
        <v>-</v>
      </c>
      <c r="P208" s="35" t="str">
        <f>IFERROR('Equations and POD'!$E$5/I208, I208)</f>
        <v>-</v>
      </c>
      <c r="Q208" s="35" t="str">
        <f>IFERROR('Equations and POD'!$E$5/J208, J208)</f>
        <v>-</v>
      </c>
      <c r="R208" s="35" t="str">
        <f>IFERROR('Equations and POD'!$E$5/K208, K208)</f>
        <v>-</v>
      </c>
      <c r="S208" s="35" t="str">
        <f>IFERROR('Equations and POD'!$E$5/L208, L208)</f>
        <v>-</v>
      </c>
      <c r="T208" s="36" t="s">
        <v>70</v>
      </c>
      <c r="U208" s="36" t="s">
        <v>70</v>
      </c>
      <c r="V208" s="36" t="s">
        <v>70</v>
      </c>
      <c r="W208" s="36" t="s">
        <v>70</v>
      </c>
      <c r="X208" s="36" t="s">
        <v>70</v>
      </c>
      <c r="Y208" s="36" t="s">
        <v>70</v>
      </c>
      <c r="Z208" s="36" t="s">
        <v>70</v>
      </c>
    </row>
    <row r="209" spans="1:26">
      <c r="A209" s="25" t="s">
        <v>107</v>
      </c>
      <c r="B209" s="25" t="s">
        <v>103</v>
      </c>
      <c r="C209" s="33" t="s">
        <v>109</v>
      </c>
      <c r="D209" s="25" t="s">
        <v>74</v>
      </c>
      <c r="E209" s="25" t="s">
        <v>72</v>
      </c>
      <c r="F209" s="34" t="s">
        <v>70</v>
      </c>
      <c r="G209" s="34" t="s">
        <v>70</v>
      </c>
      <c r="H209" s="34" t="s">
        <v>70</v>
      </c>
      <c r="I209" s="34" t="s">
        <v>70</v>
      </c>
      <c r="J209" s="34" t="s">
        <v>70</v>
      </c>
      <c r="K209" s="34" t="s">
        <v>70</v>
      </c>
      <c r="L209" s="34" t="s">
        <v>70</v>
      </c>
      <c r="M209" s="35" t="str">
        <f>IFERROR('Equations and POD'!$E$5/F209, F209)</f>
        <v>-</v>
      </c>
      <c r="N209" s="35" t="str">
        <f>IFERROR('Equations and POD'!$E$5/G209, G209)</f>
        <v>-</v>
      </c>
      <c r="O209" s="35" t="str">
        <f>IFERROR('Equations and POD'!$E$5/H209, H209)</f>
        <v>-</v>
      </c>
      <c r="P209" s="35" t="str">
        <f>IFERROR('Equations and POD'!$E$5/I209, I209)</f>
        <v>-</v>
      </c>
      <c r="Q209" s="35" t="str">
        <f>IFERROR('Equations and POD'!$E$5/J209, J209)</f>
        <v>-</v>
      </c>
      <c r="R209" s="35" t="str">
        <f>IFERROR('Equations and POD'!$E$5/K209, K209)</f>
        <v>-</v>
      </c>
      <c r="S209" s="35" t="str">
        <f>IFERROR('Equations and POD'!$E$5/L209, L209)</f>
        <v>-</v>
      </c>
      <c r="T209" s="36" t="s">
        <v>70</v>
      </c>
      <c r="U209" s="36" t="s">
        <v>70</v>
      </c>
      <c r="V209" s="36" t="s">
        <v>70</v>
      </c>
      <c r="W209" s="36" t="s">
        <v>70</v>
      </c>
      <c r="X209" s="36" t="s">
        <v>70</v>
      </c>
      <c r="Y209" s="36" t="s">
        <v>70</v>
      </c>
      <c r="Z209" s="36" t="s">
        <v>70</v>
      </c>
    </row>
    <row r="211" spans="1:26">
      <c r="J211" s="43"/>
      <c r="K211" s="43"/>
      <c r="L211" s="43"/>
    </row>
    <row r="212" spans="1:26">
      <c r="J212" s="43"/>
      <c r="K212" s="43"/>
      <c r="L212" s="43"/>
    </row>
    <row r="213" spans="1:26">
      <c r="J213" s="43"/>
      <c r="K213" s="43"/>
      <c r="L213" s="43"/>
    </row>
  </sheetData>
  <sheetProtection sheet="1" objects="1" scenarios="1" formatCells="0" formatColumns="0" formatRows="0" sort="0" autoFilter="0"/>
  <autoFilter ref="A1:Z209" xr:uid="{00000000-0001-0000-03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xmlns:xlrd2="http://schemas.microsoft.com/office/spreadsheetml/2017/richdata2" ref="A4:Z209">
    <sortCondition ref="A3:A209"/>
    <sortCondition ref="B3:B209"/>
    <sortCondition ref="C3:C209"/>
    <sortCondition ref="D3:D209"/>
    <sortCondition ref="E3:E209" customList="High,Med,Low"/>
  </sortState>
  <mergeCells count="7">
    <mergeCell ref="M1:S1"/>
    <mergeCell ref="T1:Z1"/>
    <mergeCell ref="B1:B2"/>
    <mergeCell ref="C1:C2"/>
    <mergeCell ref="D1:D2"/>
    <mergeCell ref="E1:E2"/>
    <mergeCell ref="F1:L1"/>
  </mergeCells>
  <conditionalFormatting sqref="F183:G191">
    <cfRule type="cellIs" dxfId="66" priority="13" operator="lessThan">
      <formula>1</formula>
    </cfRule>
    <cfRule type="cellIs" dxfId="65" priority="14" operator="between">
      <formula>1</formula>
      <formula>10</formula>
    </cfRule>
    <cfRule type="cellIs" dxfId="64" priority="15" operator="greaterThan">
      <formula>10</formula>
    </cfRule>
  </conditionalFormatting>
  <conditionalFormatting sqref="F1:L2">
    <cfRule type="cellIs" dxfId="63" priority="23" operator="lessThan">
      <formula>0.5</formula>
    </cfRule>
  </conditionalFormatting>
  <conditionalFormatting sqref="F3:L182">
    <cfRule type="cellIs" dxfId="62" priority="20" operator="lessThan">
      <formula>1</formula>
    </cfRule>
    <cfRule type="cellIs" dxfId="61" priority="21" operator="between">
      <formula>1</formula>
      <formula>10</formula>
    </cfRule>
    <cfRule type="cellIs" dxfId="60" priority="22" operator="greaterThan">
      <formula>10</formula>
    </cfRule>
  </conditionalFormatting>
  <conditionalFormatting sqref="F192:L209">
    <cfRule type="cellIs" dxfId="59" priority="5" operator="lessThan">
      <formula>1</formula>
    </cfRule>
    <cfRule type="cellIs" dxfId="58" priority="6" operator="between">
      <formula>1</formula>
      <formula>10</formula>
    </cfRule>
    <cfRule type="cellIs" dxfId="57" priority="7" operator="greaterThan">
      <formula>10</formula>
    </cfRule>
  </conditionalFormatting>
  <conditionalFormatting sqref="J211:L213">
    <cfRule type="cellIs" dxfId="56" priority="1" operator="lessThan">
      <formula>1</formula>
    </cfRule>
    <cfRule type="cellIs" dxfId="55" priority="2" operator="between">
      <formula>1</formula>
      <formula>10</formula>
    </cfRule>
    <cfRule type="cellIs" dxfId="54" priority="3" operator="greaterThan">
      <formula>10</formula>
    </cfRule>
  </conditionalFormatting>
  <conditionalFormatting sqref="M3:S209 T66:Z66 T67:U67 T68:T74">
    <cfRule type="cellIs" dxfId="53" priority="4" operator="lessThan">
      <formula>30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Z38"/>
  <sheetViews>
    <sheetView topLeftCell="B1" workbookViewId="0">
      <selection activeCell="T42" sqref="T42"/>
    </sheetView>
  </sheetViews>
  <sheetFormatPr defaultColWidth="8.7109375" defaultRowHeight="12.75"/>
  <cols>
    <col min="1" max="1" width="36.140625" style="25" customWidth="1"/>
    <col min="2" max="2" width="29.42578125" style="25" customWidth="1"/>
    <col min="3" max="3" width="41.140625" style="25" customWidth="1"/>
    <col min="4" max="5" width="8.7109375" style="25"/>
    <col min="6" max="12" width="8.7109375" style="25" customWidth="1"/>
    <col min="13" max="15" width="8.85546875" style="25" customWidth="1"/>
    <col min="16" max="19" width="9.42578125" style="25" customWidth="1"/>
    <col min="20" max="22" width="8.85546875" style="25" bestFit="1" customWidth="1"/>
    <col min="23" max="26" width="9.42578125" style="25" bestFit="1" customWidth="1"/>
    <col min="27" max="16384" width="8.7109375" style="25"/>
  </cols>
  <sheetData>
    <row r="1" spans="1:26" ht="12.95" customHeight="1">
      <c r="A1" s="24" t="s">
        <v>49</v>
      </c>
      <c r="B1" s="113" t="s">
        <v>50</v>
      </c>
      <c r="C1" s="113" t="s">
        <v>51</v>
      </c>
      <c r="D1" s="113" t="s">
        <v>52</v>
      </c>
      <c r="E1" s="113" t="s">
        <v>53</v>
      </c>
      <c r="F1" s="116" t="s">
        <v>110</v>
      </c>
      <c r="G1" s="117"/>
      <c r="H1" s="117"/>
      <c r="I1" s="117"/>
      <c r="J1" s="117"/>
      <c r="K1" s="117"/>
      <c r="L1" s="118"/>
      <c r="M1" s="111" t="s">
        <v>111</v>
      </c>
      <c r="N1" s="111"/>
      <c r="O1" s="111"/>
      <c r="P1" s="111"/>
      <c r="Q1" s="111"/>
      <c r="R1" s="111"/>
      <c r="S1" s="111"/>
      <c r="T1" s="112" t="s">
        <v>56</v>
      </c>
      <c r="U1" s="112"/>
      <c r="V1" s="112"/>
      <c r="W1" s="112"/>
      <c r="X1" s="112"/>
      <c r="Y1" s="112"/>
      <c r="Z1" s="112"/>
    </row>
    <row r="2" spans="1:26" s="32" customFormat="1" ht="25.5">
      <c r="A2" s="26" t="s">
        <v>57</v>
      </c>
      <c r="B2" s="113"/>
      <c r="C2" s="113"/>
      <c r="D2" s="113"/>
      <c r="E2" s="113"/>
      <c r="F2" s="27" t="s">
        <v>58</v>
      </c>
      <c r="G2" s="27" t="s">
        <v>59</v>
      </c>
      <c r="H2" s="27" t="s">
        <v>60</v>
      </c>
      <c r="I2" s="27" t="s">
        <v>61</v>
      </c>
      <c r="J2" s="27" t="s">
        <v>62</v>
      </c>
      <c r="K2" s="27" t="s">
        <v>63</v>
      </c>
      <c r="L2" s="27" t="s">
        <v>64</v>
      </c>
      <c r="M2" s="28" t="s">
        <v>58</v>
      </c>
      <c r="N2" s="28" t="s">
        <v>59</v>
      </c>
      <c r="O2" s="28" t="s">
        <v>60</v>
      </c>
      <c r="P2" s="28" t="s">
        <v>61</v>
      </c>
      <c r="Q2" s="28" t="s">
        <v>62</v>
      </c>
      <c r="R2" s="28" t="s">
        <v>63</v>
      </c>
      <c r="S2" s="29" t="s">
        <v>64</v>
      </c>
      <c r="T2" s="49" t="s">
        <v>58</v>
      </c>
      <c r="U2" s="49" t="s">
        <v>59</v>
      </c>
      <c r="V2" s="49" t="s">
        <v>60</v>
      </c>
      <c r="W2" s="49" t="s">
        <v>61</v>
      </c>
      <c r="X2" s="49" t="s">
        <v>62</v>
      </c>
      <c r="Y2" s="49" t="s">
        <v>63</v>
      </c>
      <c r="Z2" s="50" t="s">
        <v>64</v>
      </c>
    </row>
    <row r="3" spans="1:26">
      <c r="A3" s="25" t="s">
        <v>65</v>
      </c>
      <c r="B3" s="25" t="s">
        <v>66</v>
      </c>
      <c r="C3" s="25" t="s">
        <v>75</v>
      </c>
      <c r="D3" s="43" t="s">
        <v>68</v>
      </c>
      <c r="E3" s="43" t="s">
        <v>69</v>
      </c>
      <c r="F3" s="34" t="s">
        <v>70</v>
      </c>
      <c r="G3" s="34" t="s">
        <v>70</v>
      </c>
      <c r="H3" s="34" t="s">
        <v>70</v>
      </c>
      <c r="I3" s="34" t="s">
        <v>70</v>
      </c>
      <c r="J3" s="25">
        <v>4.4683098591549291</v>
      </c>
      <c r="K3" s="25">
        <v>4.0862430167597772</v>
      </c>
      <c r="L3" s="25">
        <v>4.3666965888689422</v>
      </c>
      <c r="M3" s="51" t="str">
        <f>IFERROR('Equations and POD'!$E$5/F3, F3)</f>
        <v>-</v>
      </c>
      <c r="N3" s="51" t="str">
        <f>IFERROR('Equations and POD'!$E$5/G3, G3)</f>
        <v>-</v>
      </c>
      <c r="O3" s="51" t="str">
        <f>IFERROR('Equations and POD'!$E$5/H3, H3)</f>
        <v>-</v>
      </c>
      <c r="P3" s="51" t="str">
        <f>IFERROR('Equations and POD'!$E$5/I3, I3)</f>
        <v>-</v>
      </c>
      <c r="Q3" s="51">
        <f>IFERROR('Equations and POD'!$E$5/J3, J3)</f>
        <v>469.97635933806151</v>
      </c>
      <c r="R3" s="51">
        <f>IFERROR('Equations and POD'!$E$5/K3, K3)</f>
        <v>513.91950781850801</v>
      </c>
      <c r="S3" s="51">
        <f>IFERROR('Equations and POD'!$E$5/L3, L3)</f>
        <v>480.91273512180067</v>
      </c>
      <c r="T3" s="36" t="s">
        <v>70</v>
      </c>
      <c r="U3" s="36" t="s">
        <v>70</v>
      </c>
      <c r="V3" s="36" t="s">
        <v>70</v>
      </c>
      <c r="W3" s="36" t="s">
        <v>70</v>
      </c>
      <c r="X3" s="38">
        <v>470</v>
      </c>
      <c r="Y3" s="38">
        <v>510</v>
      </c>
      <c r="Z3" s="38">
        <v>480</v>
      </c>
    </row>
    <row r="4" spans="1:26">
      <c r="A4" s="25" t="s">
        <v>65</v>
      </c>
      <c r="B4" s="25" t="s">
        <v>66</v>
      </c>
      <c r="C4" s="25" t="s">
        <v>75</v>
      </c>
      <c r="D4" s="43" t="s">
        <v>68</v>
      </c>
      <c r="E4" s="43" t="s">
        <v>71</v>
      </c>
      <c r="F4" s="34" t="s">
        <v>70</v>
      </c>
      <c r="G4" s="34" t="s">
        <v>70</v>
      </c>
      <c r="H4" s="34" t="s">
        <v>70</v>
      </c>
      <c r="I4" s="34" t="s">
        <v>70</v>
      </c>
      <c r="J4" s="25">
        <v>2.97887323943662</v>
      </c>
      <c r="K4" s="25">
        <v>2.7241620111731848</v>
      </c>
      <c r="L4" s="25">
        <v>2.911131059245962</v>
      </c>
      <c r="M4" s="51" t="str">
        <f>IFERROR('Equations and POD'!$E$5/F4, F4)</f>
        <v>-</v>
      </c>
      <c r="N4" s="51" t="str">
        <f>IFERROR('Equations and POD'!$E$5/G4, G4)</f>
        <v>-</v>
      </c>
      <c r="O4" s="51" t="str">
        <f>IFERROR('Equations and POD'!$E$5/H4, H4)</f>
        <v>-</v>
      </c>
      <c r="P4" s="51" t="str">
        <f>IFERROR('Equations and POD'!$E$5/I4, I4)</f>
        <v>-</v>
      </c>
      <c r="Q4" s="51">
        <f>IFERROR('Equations and POD'!$E$5/J4, J4)</f>
        <v>704.96453900709218</v>
      </c>
      <c r="R4" s="51">
        <f>IFERROR('Equations and POD'!$E$5/K4, K4)</f>
        <v>770.87926172776201</v>
      </c>
      <c r="S4" s="51">
        <f>IFERROR('Equations and POD'!$E$5/L4, L4)</f>
        <v>721.36910268270083</v>
      </c>
      <c r="T4" s="36" t="s">
        <v>70</v>
      </c>
      <c r="U4" s="36" t="s">
        <v>70</v>
      </c>
      <c r="V4" s="36" t="s">
        <v>70</v>
      </c>
      <c r="W4" s="36" t="s">
        <v>70</v>
      </c>
      <c r="X4" s="38">
        <v>700</v>
      </c>
      <c r="Y4" s="38">
        <v>770</v>
      </c>
      <c r="Z4" s="38">
        <v>720</v>
      </c>
    </row>
    <row r="5" spans="1:26">
      <c r="A5" s="25" t="s">
        <v>65</v>
      </c>
      <c r="B5" s="25" t="s">
        <v>66</v>
      </c>
      <c r="C5" s="25" t="s">
        <v>75</v>
      </c>
      <c r="D5" s="43" t="s">
        <v>68</v>
      </c>
      <c r="E5" s="43" t="s">
        <v>72</v>
      </c>
      <c r="F5" s="34" t="s">
        <v>70</v>
      </c>
      <c r="G5" s="34" t="s">
        <v>70</v>
      </c>
      <c r="H5" s="34" t="s">
        <v>70</v>
      </c>
      <c r="I5" s="34" t="s">
        <v>70</v>
      </c>
      <c r="J5" s="25">
        <v>1.48943661971831</v>
      </c>
      <c r="K5" s="25">
        <v>1.3620810055865931</v>
      </c>
      <c r="L5" s="25">
        <v>1.455565529622981</v>
      </c>
      <c r="M5" s="51" t="str">
        <f>IFERROR('Equations and POD'!$E$5/F5, F5)</f>
        <v>-</v>
      </c>
      <c r="N5" s="51" t="str">
        <f>IFERROR('Equations and POD'!$E$5/G5, G5)</f>
        <v>-</v>
      </c>
      <c r="O5" s="51" t="str">
        <f>IFERROR('Equations and POD'!$E$5/H5, H5)</f>
        <v>-</v>
      </c>
      <c r="P5" s="51" t="str">
        <f>IFERROR('Equations and POD'!$E$5/I5, I5)</f>
        <v>-</v>
      </c>
      <c r="Q5" s="51">
        <f>IFERROR('Equations and POD'!$E$5/J5, J5)</f>
        <v>1409.9290780141844</v>
      </c>
      <c r="R5" s="51">
        <f>IFERROR('Equations and POD'!$E$5/K5, K5)</f>
        <v>1541.7585234555231</v>
      </c>
      <c r="S5" s="51">
        <f>IFERROR('Equations and POD'!$E$5/L5, L5)</f>
        <v>1442.7382053654017</v>
      </c>
      <c r="T5" s="36" t="s">
        <v>70</v>
      </c>
      <c r="U5" s="36" t="s">
        <v>70</v>
      </c>
      <c r="V5" s="36" t="s">
        <v>70</v>
      </c>
      <c r="W5" s="36" t="s">
        <v>70</v>
      </c>
      <c r="X5" s="38">
        <v>1400</v>
      </c>
      <c r="Y5" s="38">
        <v>1500</v>
      </c>
      <c r="Z5" s="38">
        <v>1400</v>
      </c>
    </row>
    <row r="6" spans="1:26">
      <c r="A6" s="25" t="s">
        <v>65</v>
      </c>
      <c r="B6" s="25" t="s">
        <v>66</v>
      </c>
      <c r="C6" s="25" t="s">
        <v>75</v>
      </c>
      <c r="D6" s="43" t="s">
        <v>73</v>
      </c>
      <c r="E6" s="43" t="s">
        <v>69</v>
      </c>
      <c r="F6" s="34" t="s">
        <v>70</v>
      </c>
      <c r="G6" s="34" t="s">
        <v>70</v>
      </c>
      <c r="H6" s="34" t="s">
        <v>70</v>
      </c>
      <c r="I6" s="34" t="s">
        <v>70</v>
      </c>
      <c r="J6" s="34" t="s">
        <v>70</v>
      </c>
      <c r="K6" s="34" t="s">
        <v>70</v>
      </c>
      <c r="L6" s="34" t="s">
        <v>70</v>
      </c>
      <c r="M6" s="51" t="str">
        <f>IFERROR('Equations and POD'!$E$5/F6, F6)</f>
        <v>-</v>
      </c>
      <c r="N6" s="51" t="str">
        <f>IFERROR('Equations and POD'!$E$5/G6, G6)</f>
        <v>-</v>
      </c>
      <c r="O6" s="51" t="str">
        <f>IFERROR('Equations and POD'!$E$5/H6, H6)</f>
        <v>-</v>
      </c>
      <c r="P6" s="51" t="str">
        <f>IFERROR('Equations and POD'!$E$5/I6, I6)</f>
        <v>-</v>
      </c>
      <c r="Q6" s="51" t="str">
        <f>IFERROR('Equations and POD'!$E$5/J6, J6)</f>
        <v>-</v>
      </c>
      <c r="R6" s="51" t="str">
        <f>IFERROR('Equations and POD'!$E$5/K6, K6)</f>
        <v>-</v>
      </c>
      <c r="S6" s="51" t="str">
        <f>IFERROR('Equations and POD'!$E$5/L6, L6)</f>
        <v>-</v>
      </c>
      <c r="T6" s="36" t="s">
        <v>70</v>
      </c>
      <c r="U6" s="36" t="s">
        <v>70</v>
      </c>
      <c r="V6" s="36" t="s">
        <v>70</v>
      </c>
      <c r="W6" s="36" t="s">
        <v>70</v>
      </c>
      <c r="X6" s="36" t="s">
        <v>70</v>
      </c>
      <c r="Y6" s="36" t="s">
        <v>70</v>
      </c>
      <c r="Z6" s="36" t="s">
        <v>70</v>
      </c>
    </row>
    <row r="7" spans="1:26">
      <c r="A7" s="25" t="s">
        <v>65</v>
      </c>
      <c r="B7" s="25" t="s">
        <v>66</v>
      </c>
      <c r="C7" s="25" t="s">
        <v>75</v>
      </c>
      <c r="D7" s="43" t="s">
        <v>73</v>
      </c>
      <c r="E7" s="43" t="s">
        <v>71</v>
      </c>
      <c r="F7" s="34" t="s">
        <v>70</v>
      </c>
      <c r="G7" s="34" t="s">
        <v>70</v>
      </c>
      <c r="H7" s="34" t="s">
        <v>70</v>
      </c>
      <c r="I7" s="34" t="s">
        <v>70</v>
      </c>
      <c r="J7" s="34" t="s">
        <v>70</v>
      </c>
      <c r="K7" s="34" t="s">
        <v>70</v>
      </c>
      <c r="L7" s="34" t="s">
        <v>70</v>
      </c>
      <c r="M7" s="51" t="str">
        <f>IFERROR('Equations and POD'!$E$5/F7, F7)</f>
        <v>-</v>
      </c>
      <c r="N7" s="51" t="str">
        <f>IFERROR('Equations and POD'!$E$5/G7, G7)</f>
        <v>-</v>
      </c>
      <c r="O7" s="51" t="str">
        <f>IFERROR('Equations and POD'!$E$5/H7, H7)</f>
        <v>-</v>
      </c>
      <c r="P7" s="51" t="str">
        <f>IFERROR('Equations and POD'!$E$5/I7, I7)</f>
        <v>-</v>
      </c>
      <c r="Q7" s="51" t="str">
        <f>IFERROR('Equations and POD'!$E$5/J7, J7)</f>
        <v>-</v>
      </c>
      <c r="R7" s="51" t="str">
        <f>IFERROR('Equations and POD'!$E$5/K7, K7)</f>
        <v>-</v>
      </c>
      <c r="S7" s="51" t="str">
        <f>IFERROR('Equations and POD'!$E$5/L7, L7)</f>
        <v>-</v>
      </c>
      <c r="T7" s="36" t="s">
        <v>70</v>
      </c>
      <c r="U7" s="36" t="s">
        <v>70</v>
      </c>
      <c r="V7" s="36" t="s">
        <v>70</v>
      </c>
      <c r="W7" s="36" t="s">
        <v>70</v>
      </c>
      <c r="X7" s="36" t="s">
        <v>70</v>
      </c>
      <c r="Y7" s="36" t="s">
        <v>70</v>
      </c>
      <c r="Z7" s="36" t="s">
        <v>70</v>
      </c>
    </row>
    <row r="8" spans="1:26">
      <c r="A8" s="25" t="s">
        <v>65</v>
      </c>
      <c r="B8" s="25" t="s">
        <v>66</v>
      </c>
      <c r="C8" s="25" t="s">
        <v>75</v>
      </c>
      <c r="D8" s="43" t="s">
        <v>73</v>
      </c>
      <c r="E8" s="43" t="s">
        <v>72</v>
      </c>
      <c r="F8" s="34" t="s">
        <v>70</v>
      </c>
      <c r="G8" s="34" t="s">
        <v>70</v>
      </c>
      <c r="H8" s="34" t="s">
        <v>70</v>
      </c>
      <c r="I8" s="34" t="s">
        <v>70</v>
      </c>
      <c r="J8" s="34" t="s">
        <v>70</v>
      </c>
      <c r="K8" s="34" t="s">
        <v>70</v>
      </c>
      <c r="L8" s="34" t="s">
        <v>70</v>
      </c>
      <c r="M8" s="51" t="str">
        <f>IFERROR('Equations and POD'!$E$5/F8, F8)</f>
        <v>-</v>
      </c>
      <c r="N8" s="51" t="str">
        <f>IFERROR('Equations and POD'!$E$5/G8, G8)</f>
        <v>-</v>
      </c>
      <c r="O8" s="51" t="str">
        <f>IFERROR('Equations and POD'!$E$5/H8, H8)</f>
        <v>-</v>
      </c>
      <c r="P8" s="51" t="str">
        <f>IFERROR('Equations and POD'!$E$5/I8, I8)</f>
        <v>-</v>
      </c>
      <c r="Q8" s="51" t="str">
        <f>IFERROR('Equations and POD'!$E$5/J8, J8)</f>
        <v>-</v>
      </c>
      <c r="R8" s="51" t="str">
        <f>IFERROR('Equations and POD'!$E$5/K8, K8)</f>
        <v>-</v>
      </c>
      <c r="S8" s="51" t="str">
        <f>IFERROR('Equations and POD'!$E$5/L8, L8)</f>
        <v>-</v>
      </c>
      <c r="T8" s="36" t="s">
        <v>70</v>
      </c>
      <c r="U8" s="36" t="s">
        <v>70</v>
      </c>
      <c r="V8" s="36" t="s">
        <v>70</v>
      </c>
      <c r="W8" s="36" t="s">
        <v>70</v>
      </c>
      <c r="X8" s="36" t="s">
        <v>70</v>
      </c>
      <c r="Y8" s="36" t="s">
        <v>70</v>
      </c>
      <c r="Z8" s="36" t="s">
        <v>70</v>
      </c>
    </row>
    <row r="9" spans="1:26">
      <c r="A9" s="25" t="s">
        <v>65</v>
      </c>
      <c r="B9" s="25" t="s">
        <v>66</v>
      </c>
      <c r="C9" s="25" t="s">
        <v>75</v>
      </c>
      <c r="D9" s="43" t="s">
        <v>74</v>
      </c>
      <c r="E9" s="43" t="s">
        <v>69</v>
      </c>
      <c r="F9" s="44">
        <v>0.67520875152612703</v>
      </c>
      <c r="G9" s="44">
        <v>0.63606621520577167</v>
      </c>
      <c r="H9" s="44">
        <v>0.51706027816727262</v>
      </c>
      <c r="I9" s="44">
        <v>0.3600374803051537</v>
      </c>
      <c r="J9" s="25">
        <v>0.26885939517565283</v>
      </c>
      <c r="K9" s="25">
        <v>0.23021249621496001</v>
      </c>
      <c r="L9" s="25">
        <v>0.18483016515964321</v>
      </c>
      <c r="M9" s="52">
        <f>IFERROR('Equations and POD'!$E$5/F9, F9)</f>
        <v>3110.1492616224496</v>
      </c>
      <c r="N9" s="52">
        <f>IFERROR('Equations and POD'!$E$5/G9, G9)</f>
        <v>3301.5430623376783</v>
      </c>
      <c r="O9" s="52">
        <f>IFERROR('Equations and POD'!$E$5/H9, H9)</f>
        <v>4061.422021129682</v>
      </c>
      <c r="P9" s="52">
        <f>IFERROR('Equations and POD'!$E$5/I9, I9)</f>
        <v>5832.7260767965663</v>
      </c>
      <c r="Q9" s="51">
        <f>IFERROR('Equations and POD'!$E$5/J9, J9)</f>
        <v>7810.7740985879082</v>
      </c>
      <c r="R9" s="51">
        <f>IFERROR('Equations and POD'!$E$5/K9, K9)</f>
        <v>9122.0069914846554</v>
      </c>
      <c r="S9" s="51">
        <f>IFERROR('Equations and POD'!$E$5/L9, L9)</f>
        <v>11361.781764281652</v>
      </c>
      <c r="T9" s="42">
        <v>3100</v>
      </c>
      <c r="U9" s="42">
        <v>3300</v>
      </c>
      <c r="V9" s="42">
        <v>4100</v>
      </c>
      <c r="W9" s="42">
        <v>5800</v>
      </c>
      <c r="X9" s="38">
        <v>7800</v>
      </c>
      <c r="Y9" s="38">
        <v>9100</v>
      </c>
      <c r="Z9" s="38">
        <v>11000</v>
      </c>
    </row>
    <row r="10" spans="1:26">
      <c r="A10" s="25" t="s">
        <v>65</v>
      </c>
      <c r="B10" s="25" t="s">
        <v>66</v>
      </c>
      <c r="C10" s="25" t="s">
        <v>75</v>
      </c>
      <c r="D10" s="43" t="s">
        <v>74</v>
      </c>
      <c r="E10" s="43" t="s">
        <v>71</v>
      </c>
      <c r="F10" s="44">
        <v>0.43062402867355271</v>
      </c>
      <c r="G10" s="44">
        <v>0.40566031686639031</v>
      </c>
      <c r="H10" s="44">
        <v>0.32976258016235599</v>
      </c>
      <c r="I10" s="44">
        <v>0.22961904728286239</v>
      </c>
      <c r="J10" s="25">
        <v>0.16215100278152769</v>
      </c>
      <c r="K10" s="25">
        <v>0.13884278468195721</v>
      </c>
      <c r="L10" s="25">
        <v>0.1114723798486979</v>
      </c>
      <c r="M10" s="52">
        <f>IFERROR('Equations and POD'!$E$5/F10, F10)</f>
        <v>4876.6438010173533</v>
      </c>
      <c r="N10" s="52">
        <f>IFERROR('Equations and POD'!$E$5/G10, G10)</f>
        <v>5176.7449580030361</v>
      </c>
      <c r="O10" s="52">
        <f>IFERROR('Equations and POD'!$E$5/H10, H10)</f>
        <v>6368.2180038926235</v>
      </c>
      <c r="P10" s="52">
        <f>IFERROR('Equations and POD'!$E$5/I10, I10)</f>
        <v>9145.5827591386987</v>
      </c>
      <c r="Q10" s="51">
        <f>IFERROR('Equations and POD'!$E$5/J10, J10)</f>
        <v>12950.891230869605</v>
      </c>
      <c r="R10" s="51">
        <f>IFERROR('Equations and POD'!$E$5/K10, K10)</f>
        <v>15125.020755024496</v>
      </c>
      <c r="S10" s="51">
        <f>IFERROR('Equations and POD'!$E$5/L10, L10)</f>
        <v>18838.747345758133</v>
      </c>
      <c r="T10" s="42">
        <v>4900</v>
      </c>
      <c r="U10" s="42">
        <v>5200</v>
      </c>
      <c r="V10" s="42">
        <v>6400</v>
      </c>
      <c r="W10" s="42">
        <v>9100</v>
      </c>
      <c r="X10" s="38">
        <v>13000</v>
      </c>
      <c r="Y10" s="38">
        <v>15000</v>
      </c>
      <c r="Z10" s="38">
        <v>19000</v>
      </c>
    </row>
    <row r="11" spans="1:26">
      <c r="A11" s="25" t="s">
        <v>65</v>
      </c>
      <c r="B11" s="25" t="s">
        <v>66</v>
      </c>
      <c r="C11" s="25" t="s">
        <v>75</v>
      </c>
      <c r="D11" s="43" t="s">
        <v>74</v>
      </c>
      <c r="E11" s="43" t="s">
        <v>72</v>
      </c>
      <c r="F11" s="44">
        <v>0.2184785695754205</v>
      </c>
      <c r="G11" s="44">
        <v>0.2058131452522077</v>
      </c>
      <c r="H11" s="44">
        <v>0.16730616968889139</v>
      </c>
      <c r="I11" s="44">
        <v>0.1164980067465327</v>
      </c>
      <c r="J11" s="25">
        <v>8.2344654853194033E-2</v>
      </c>
      <c r="K11" s="25">
        <v>7.0508112730552602E-2</v>
      </c>
      <c r="L11" s="25">
        <v>5.660868256653704E-2</v>
      </c>
      <c r="M11" s="52">
        <f>IFERROR('Equations and POD'!$E$5/F11, F11)</f>
        <v>9611.9267170277944</v>
      </c>
      <c r="N11" s="52">
        <f>IFERROR('Equations and POD'!$E$5/G11, G11)</f>
        <v>10203.429899614121</v>
      </c>
      <c r="O11" s="52">
        <f>IFERROR('Equations and POD'!$E$5/H11, H11)</f>
        <v>12551.838368572928</v>
      </c>
      <c r="P11" s="52">
        <f>IFERROR('Equations and POD'!$E$5/I11, I11)</f>
        <v>18026.059489318275</v>
      </c>
      <c r="Q11" s="51">
        <f>IFERROR('Equations and POD'!$E$5/J11, J11)</f>
        <v>25502.566059010496</v>
      </c>
      <c r="R11" s="51">
        <f>IFERROR('Equations and POD'!$E$5/K11, K11)</f>
        <v>29783.806695056061</v>
      </c>
      <c r="S11" s="51">
        <f>IFERROR('Equations and POD'!$E$5/L11, L11)</f>
        <v>37096.782768821548</v>
      </c>
      <c r="T11" s="42">
        <v>9600</v>
      </c>
      <c r="U11" s="42">
        <v>10000</v>
      </c>
      <c r="V11" s="42">
        <v>13000</v>
      </c>
      <c r="W11" s="42">
        <v>18000</v>
      </c>
      <c r="X11" s="38">
        <v>26000</v>
      </c>
      <c r="Y11" s="38">
        <v>30000</v>
      </c>
      <c r="Z11" s="38">
        <v>37000</v>
      </c>
    </row>
    <row r="12" spans="1:26">
      <c r="A12" s="25" t="s">
        <v>65</v>
      </c>
      <c r="B12" s="25" t="s">
        <v>66</v>
      </c>
      <c r="C12" s="25" t="s">
        <v>76</v>
      </c>
      <c r="D12" s="43" t="s">
        <v>68</v>
      </c>
      <c r="E12" s="43" t="s">
        <v>69</v>
      </c>
      <c r="F12" s="34" t="s">
        <v>70</v>
      </c>
      <c r="G12" s="34" t="s">
        <v>70</v>
      </c>
      <c r="H12" s="34" t="s">
        <v>70</v>
      </c>
      <c r="I12" s="34" t="s">
        <v>70</v>
      </c>
      <c r="J12" s="25">
        <v>7.943661971830986</v>
      </c>
      <c r="K12" s="25">
        <v>7.2644320297951603</v>
      </c>
      <c r="L12" s="25">
        <v>7.7630161579892301</v>
      </c>
      <c r="M12" s="51" t="str">
        <f>IFERROR('Equations and POD'!$E$5/F12, F12)</f>
        <v>-</v>
      </c>
      <c r="N12" s="51" t="str">
        <f>IFERROR('Equations and POD'!$E$5/G12, G12)</f>
        <v>-</v>
      </c>
      <c r="O12" s="51" t="str">
        <f>IFERROR('Equations and POD'!$E$5/H12, H12)</f>
        <v>-</v>
      </c>
      <c r="P12" s="51" t="str">
        <f>IFERROR('Equations and POD'!$E$5/I12, I12)</f>
        <v>-</v>
      </c>
      <c r="Q12" s="51">
        <f>IFERROR('Equations and POD'!$E$5/J12, J12)</f>
        <v>264.36170212765956</v>
      </c>
      <c r="R12" s="51">
        <f>IFERROR('Equations and POD'!$E$5/K12, K12)</f>
        <v>289.07972314791073</v>
      </c>
      <c r="S12" s="51">
        <f>IFERROR('Equations and POD'!$E$5/L12, L12)</f>
        <v>270.51341350601285</v>
      </c>
      <c r="T12" s="36" t="s">
        <v>70</v>
      </c>
      <c r="U12" s="36" t="s">
        <v>70</v>
      </c>
      <c r="V12" s="36" t="s">
        <v>70</v>
      </c>
      <c r="W12" s="36" t="s">
        <v>70</v>
      </c>
      <c r="X12" s="38">
        <v>260</v>
      </c>
      <c r="Y12" s="38">
        <v>290</v>
      </c>
      <c r="Z12" s="38">
        <v>270</v>
      </c>
    </row>
    <row r="13" spans="1:26">
      <c r="A13" s="25" t="s">
        <v>65</v>
      </c>
      <c r="B13" s="25" t="s">
        <v>66</v>
      </c>
      <c r="C13" s="25" t="s">
        <v>76</v>
      </c>
      <c r="D13" s="43" t="s">
        <v>68</v>
      </c>
      <c r="E13" s="43" t="s">
        <v>71</v>
      </c>
      <c r="F13" s="34" t="s">
        <v>70</v>
      </c>
      <c r="G13" s="34" t="s">
        <v>70</v>
      </c>
      <c r="H13" s="34" t="s">
        <v>70</v>
      </c>
      <c r="I13" s="34" t="s">
        <v>70</v>
      </c>
      <c r="J13" s="25">
        <v>3.971830985915493</v>
      </c>
      <c r="K13" s="25">
        <v>3.6322160148975802</v>
      </c>
      <c r="L13" s="25">
        <v>3.881508078994615</v>
      </c>
      <c r="M13" s="51" t="str">
        <f>IFERROR('Equations and POD'!$E$5/F13, F13)</f>
        <v>-</v>
      </c>
      <c r="N13" s="51" t="str">
        <f>IFERROR('Equations and POD'!$E$5/G13, G13)</f>
        <v>-</v>
      </c>
      <c r="O13" s="51" t="str">
        <f>IFERROR('Equations and POD'!$E$5/H13, H13)</f>
        <v>-</v>
      </c>
      <c r="P13" s="51" t="str">
        <f>IFERROR('Equations and POD'!$E$5/I13, I13)</f>
        <v>-</v>
      </c>
      <c r="Q13" s="51">
        <f>IFERROR('Equations and POD'!$E$5/J13, J13)</f>
        <v>528.72340425531911</v>
      </c>
      <c r="R13" s="51">
        <f>IFERROR('Equations and POD'!$E$5/K13, K13)</f>
        <v>578.15944629582145</v>
      </c>
      <c r="S13" s="51">
        <f>IFERROR('Equations and POD'!$E$5/L13, L13)</f>
        <v>541.02682701202571</v>
      </c>
      <c r="T13" s="36" t="s">
        <v>70</v>
      </c>
      <c r="U13" s="36" t="s">
        <v>70</v>
      </c>
      <c r="V13" s="36" t="s">
        <v>70</v>
      </c>
      <c r="W13" s="36" t="s">
        <v>70</v>
      </c>
      <c r="X13" s="38">
        <v>530</v>
      </c>
      <c r="Y13" s="38">
        <v>580</v>
      </c>
      <c r="Z13" s="38">
        <v>540</v>
      </c>
    </row>
    <row r="14" spans="1:26">
      <c r="A14" s="25" t="s">
        <v>65</v>
      </c>
      <c r="B14" s="25" t="s">
        <v>66</v>
      </c>
      <c r="C14" s="25" t="s">
        <v>76</v>
      </c>
      <c r="D14" s="43" t="s">
        <v>68</v>
      </c>
      <c r="E14" s="43" t="s">
        <v>72</v>
      </c>
      <c r="F14" s="34" t="s">
        <v>70</v>
      </c>
      <c r="G14" s="34" t="s">
        <v>70</v>
      </c>
      <c r="H14" s="34" t="s">
        <v>70</v>
      </c>
      <c r="I14" s="34" t="s">
        <v>70</v>
      </c>
      <c r="J14" s="25">
        <v>1.9859154929577461</v>
      </c>
      <c r="K14" s="25">
        <v>1.8161080074487901</v>
      </c>
      <c r="L14" s="25">
        <v>1.940754039497308</v>
      </c>
      <c r="M14" s="51" t="str">
        <f>IFERROR('Equations and POD'!$E$5/F14, F14)</f>
        <v>-</v>
      </c>
      <c r="N14" s="51" t="str">
        <f>IFERROR('Equations and POD'!$E$5/G14, G14)</f>
        <v>-</v>
      </c>
      <c r="O14" s="51" t="str">
        <f>IFERROR('Equations and POD'!$E$5/H14, H14)</f>
        <v>-</v>
      </c>
      <c r="P14" s="51" t="str">
        <f>IFERROR('Equations and POD'!$E$5/I14, I14)</f>
        <v>-</v>
      </c>
      <c r="Q14" s="51">
        <f>IFERROR('Equations and POD'!$E$5/J14, J14)</f>
        <v>1057.4468085106384</v>
      </c>
      <c r="R14" s="51">
        <f>IFERROR('Equations and POD'!$E$5/K14, K14)</f>
        <v>1156.3188925916429</v>
      </c>
      <c r="S14" s="51">
        <f>IFERROR('Equations and POD'!$E$5/L14, L14)</f>
        <v>1082.0536540240512</v>
      </c>
      <c r="T14" s="36" t="s">
        <v>70</v>
      </c>
      <c r="U14" s="36" t="s">
        <v>70</v>
      </c>
      <c r="V14" s="36" t="s">
        <v>70</v>
      </c>
      <c r="W14" s="36" t="s">
        <v>70</v>
      </c>
      <c r="X14" s="38">
        <v>1100</v>
      </c>
      <c r="Y14" s="38">
        <v>1200</v>
      </c>
      <c r="Z14" s="38">
        <v>1100</v>
      </c>
    </row>
    <row r="15" spans="1:26">
      <c r="A15" s="25" t="s">
        <v>65</v>
      </c>
      <c r="B15" s="25" t="s">
        <v>66</v>
      </c>
      <c r="C15" s="25" t="s">
        <v>76</v>
      </c>
      <c r="D15" s="25" t="s">
        <v>73</v>
      </c>
      <c r="E15" s="25" t="s">
        <v>69</v>
      </c>
      <c r="F15" s="34" t="s">
        <v>70</v>
      </c>
      <c r="G15" s="34" t="s">
        <v>70</v>
      </c>
      <c r="H15" s="34" t="s">
        <v>70</v>
      </c>
      <c r="I15" s="34" t="s">
        <v>70</v>
      </c>
      <c r="J15" s="34" t="s">
        <v>70</v>
      </c>
      <c r="K15" s="34" t="s">
        <v>70</v>
      </c>
      <c r="L15" s="34" t="s">
        <v>70</v>
      </c>
      <c r="M15" s="51" t="str">
        <f>IFERROR('Equations and POD'!$E$5/F15, F15)</f>
        <v>-</v>
      </c>
      <c r="N15" s="51" t="str">
        <f>IFERROR('Equations and POD'!$E$5/G15, G15)</f>
        <v>-</v>
      </c>
      <c r="O15" s="51" t="str">
        <f>IFERROR('Equations and POD'!$E$5/H15, H15)</f>
        <v>-</v>
      </c>
      <c r="P15" s="51" t="str">
        <f>IFERROR('Equations and POD'!$E$5/I15, I15)</f>
        <v>-</v>
      </c>
      <c r="Q15" s="51" t="str">
        <f>IFERROR('Equations and POD'!$E$5/J15, J15)</f>
        <v>-</v>
      </c>
      <c r="R15" s="51" t="str">
        <f>IFERROR('Equations and POD'!$E$5/K15, K15)</f>
        <v>-</v>
      </c>
      <c r="S15" s="51" t="str">
        <f>IFERROR('Equations and POD'!$E$5/L15, L15)</f>
        <v>-</v>
      </c>
      <c r="T15" s="36" t="s">
        <v>70</v>
      </c>
      <c r="U15" s="36" t="s">
        <v>70</v>
      </c>
      <c r="V15" s="36" t="s">
        <v>70</v>
      </c>
      <c r="W15" s="36" t="s">
        <v>70</v>
      </c>
      <c r="X15" s="36" t="s">
        <v>70</v>
      </c>
      <c r="Y15" s="36" t="s">
        <v>70</v>
      </c>
      <c r="Z15" s="36" t="s">
        <v>70</v>
      </c>
    </row>
    <row r="16" spans="1:26">
      <c r="A16" s="25" t="s">
        <v>65</v>
      </c>
      <c r="B16" s="25" t="s">
        <v>66</v>
      </c>
      <c r="C16" s="25" t="s">
        <v>76</v>
      </c>
      <c r="D16" s="25" t="s">
        <v>73</v>
      </c>
      <c r="E16" s="25" t="s">
        <v>71</v>
      </c>
      <c r="F16" s="34" t="s">
        <v>70</v>
      </c>
      <c r="G16" s="34" t="s">
        <v>70</v>
      </c>
      <c r="H16" s="34" t="s">
        <v>70</v>
      </c>
      <c r="I16" s="34" t="s">
        <v>70</v>
      </c>
      <c r="J16" s="34" t="s">
        <v>70</v>
      </c>
      <c r="K16" s="34" t="s">
        <v>70</v>
      </c>
      <c r="L16" s="34" t="s">
        <v>70</v>
      </c>
      <c r="M16" s="51" t="str">
        <f>IFERROR('Equations and POD'!$E$5/F16, F16)</f>
        <v>-</v>
      </c>
      <c r="N16" s="51" t="str">
        <f>IFERROR('Equations and POD'!$E$5/G16, G16)</f>
        <v>-</v>
      </c>
      <c r="O16" s="51" t="str">
        <f>IFERROR('Equations and POD'!$E$5/H16, H16)</f>
        <v>-</v>
      </c>
      <c r="P16" s="51" t="str">
        <f>IFERROR('Equations and POD'!$E$5/I16, I16)</f>
        <v>-</v>
      </c>
      <c r="Q16" s="51" t="str">
        <f>IFERROR('Equations and POD'!$E$5/J16, J16)</f>
        <v>-</v>
      </c>
      <c r="R16" s="51" t="str">
        <f>IFERROR('Equations and POD'!$E$5/K16, K16)</f>
        <v>-</v>
      </c>
      <c r="S16" s="51" t="str">
        <f>IFERROR('Equations and POD'!$E$5/L16, L16)</f>
        <v>-</v>
      </c>
      <c r="T16" s="36" t="s">
        <v>70</v>
      </c>
      <c r="U16" s="36" t="s">
        <v>70</v>
      </c>
      <c r="V16" s="36" t="s">
        <v>70</v>
      </c>
      <c r="W16" s="36" t="s">
        <v>70</v>
      </c>
      <c r="X16" s="36" t="s">
        <v>70</v>
      </c>
      <c r="Y16" s="36" t="s">
        <v>70</v>
      </c>
      <c r="Z16" s="36" t="s">
        <v>70</v>
      </c>
    </row>
    <row r="17" spans="1:26">
      <c r="A17" s="25" t="s">
        <v>65</v>
      </c>
      <c r="B17" s="25" t="s">
        <v>66</v>
      </c>
      <c r="C17" s="25" t="s">
        <v>76</v>
      </c>
      <c r="D17" s="25" t="s">
        <v>73</v>
      </c>
      <c r="E17" s="25" t="s">
        <v>72</v>
      </c>
      <c r="F17" s="34" t="s">
        <v>70</v>
      </c>
      <c r="G17" s="34" t="s">
        <v>70</v>
      </c>
      <c r="H17" s="34" t="s">
        <v>70</v>
      </c>
      <c r="I17" s="34" t="s">
        <v>70</v>
      </c>
      <c r="J17" s="34" t="s">
        <v>70</v>
      </c>
      <c r="K17" s="34" t="s">
        <v>70</v>
      </c>
      <c r="L17" s="34" t="s">
        <v>70</v>
      </c>
      <c r="M17" s="51" t="str">
        <f>IFERROR('Equations and POD'!$E$5/F17, F17)</f>
        <v>-</v>
      </c>
      <c r="N17" s="51" t="str">
        <f>IFERROR('Equations and POD'!$E$5/G17, G17)</f>
        <v>-</v>
      </c>
      <c r="O17" s="51" t="str">
        <f>IFERROR('Equations and POD'!$E$5/H17, H17)</f>
        <v>-</v>
      </c>
      <c r="P17" s="51" t="str">
        <f>IFERROR('Equations and POD'!$E$5/I17, I17)</f>
        <v>-</v>
      </c>
      <c r="Q17" s="51" t="str">
        <f>IFERROR('Equations and POD'!$E$5/J17, J17)</f>
        <v>-</v>
      </c>
      <c r="R17" s="51" t="str">
        <f>IFERROR('Equations and POD'!$E$5/K17, K17)</f>
        <v>-</v>
      </c>
      <c r="S17" s="51" t="str">
        <f>IFERROR('Equations and POD'!$E$5/L17, L17)</f>
        <v>-</v>
      </c>
      <c r="T17" s="36" t="s">
        <v>70</v>
      </c>
      <c r="U17" s="36" t="s">
        <v>70</v>
      </c>
      <c r="V17" s="36" t="s">
        <v>70</v>
      </c>
      <c r="W17" s="36" t="s">
        <v>70</v>
      </c>
      <c r="X17" s="36" t="s">
        <v>70</v>
      </c>
      <c r="Y17" s="36" t="s">
        <v>70</v>
      </c>
      <c r="Z17" s="36" t="s">
        <v>70</v>
      </c>
    </row>
    <row r="18" spans="1:26">
      <c r="A18" s="25" t="s">
        <v>65</v>
      </c>
      <c r="B18" s="25" t="s">
        <v>66</v>
      </c>
      <c r="C18" s="25" t="s">
        <v>76</v>
      </c>
      <c r="D18" s="25" t="s">
        <v>74</v>
      </c>
      <c r="E18" s="25" t="s">
        <v>69</v>
      </c>
      <c r="F18" s="44">
        <v>0.76009550283617033</v>
      </c>
      <c r="G18" s="44">
        <v>0.71603199542537799</v>
      </c>
      <c r="H18" s="44">
        <v>0.58206471886192002</v>
      </c>
      <c r="I18" s="44">
        <v>0.47003481528336771</v>
      </c>
      <c r="J18" s="25">
        <v>1.4212527998218309</v>
      </c>
      <c r="K18" s="25">
        <v>1.0585006586172401</v>
      </c>
      <c r="L18" s="25">
        <v>0.95932766774405365</v>
      </c>
      <c r="M18" s="52">
        <f>IFERROR('Equations and POD'!$E$5/F18, F18)</f>
        <v>2762.8107154485169</v>
      </c>
      <c r="N18" s="52">
        <f>IFERROR('Equations and POD'!$E$5/G18, G18)</f>
        <v>2932.8298363991944</v>
      </c>
      <c r="O18" s="52">
        <f>IFERROR('Equations and POD'!$E$5/H18, H18)</f>
        <v>3607.84622731647</v>
      </c>
      <c r="P18" s="52">
        <f>IFERROR('Equations and POD'!$E$5/I18, I18)</f>
        <v>4467.7541571765969</v>
      </c>
      <c r="Q18" s="51">
        <f>IFERROR('Equations and POD'!$E$5/J18, J18)</f>
        <v>1477.5696485968276</v>
      </c>
      <c r="R18" s="51">
        <f>IFERROR('Equations and POD'!$E$5/K18, K18)</f>
        <v>1983.9383026396133</v>
      </c>
      <c r="S18" s="51">
        <f>IFERROR('Equations and POD'!$E$5/L18, L18)</f>
        <v>2189.0330807807736</v>
      </c>
      <c r="T18" s="42">
        <v>2800</v>
      </c>
      <c r="U18" s="42">
        <v>2900</v>
      </c>
      <c r="V18" s="42">
        <v>3600</v>
      </c>
      <c r="W18" s="42">
        <v>4500</v>
      </c>
      <c r="X18" s="38">
        <v>1500</v>
      </c>
      <c r="Y18" s="38">
        <v>2000</v>
      </c>
      <c r="Z18" s="38">
        <v>2200</v>
      </c>
    </row>
    <row r="19" spans="1:26">
      <c r="A19" s="25" t="s">
        <v>65</v>
      </c>
      <c r="B19" s="25" t="s">
        <v>66</v>
      </c>
      <c r="C19" s="25" t="s">
        <v>76</v>
      </c>
      <c r="D19" s="25" t="s">
        <v>74</v>
      </c>
      <c r="E19" s="25" t="s">
        <v>71</v>
      </c>
      <c r="F19" s="44">
        <v>0.760094039306067</v>
      </c>
      <c r="G19" s="44">
        <v>0.71603061673759938</v>
      </c>
      <c r="H19" s="44">
        <v>0.58206359812217734</v>
      </c>
      <c r="I19" s="44">
        <v>0.40530034909675428</v>
      </c>
      <c r="J19" s="25">
        <v>0.8554449100140723</v>
      </c>
      <c r="K19" s="25">
        <v>0.66186714813586167</v>
      </c>
      <c r="L19" s="25">
        <v>0.58018462562269202</v>
      </c>
      <c r="M19" s="52">
        <f>IFERROR('Equations and POD'!$E$5/F19, F19)</f>
        <v>2762.8160351279812</v>
      </c>
      <c r="N19" s="52">
        <f>IFERROR('Equations and POD'!$E$5/G19, G19)</f>
        <v>2932.835483443549</v>
      </c>
      <c r="O19" s="52">
        <f>IFERROR('Equations and POD'!$E$5/H19, H19)</f>
        <v>3607.8531740773833</v>
      </c>
      <c r="P19" s="52">
        <f>IFERROR('Equations and POD'!$E$5/I19, I19)</f>
        <v>5181.3426874169381</v>
      </c>
      <c r="Q19" s="51">
        <f>IFERROR('Equations and POD'!$E$5/J19, J19)</f>
        <v>2454.8629320448636</v>
      </c>
      <c r="R19" s="51">
        <f>IFERROR('Equations and POD'!$E$5/K19, K19)</f>
        <v>3172.842172201199</v>
      </c>
      <c r="S19" s="51">
        <f>IFERROR('Equations and POD'!$E$5/L19, L19)</f>
        <v>3619.5374838589405</v>
      </c>
      <c r="T19" s="42">
        <v>2800</v>
      </c>
      <c r="U19" s="42">
        <v>2900</v>
      </c>
      <c r="V19" s="42">
        <v>3600</v>
      </c>
      <c r="W19" s="42">
        <v>5200</v>
      </c>
      <c r="X19" s="38">
        <v>2500</v>
      </c>
      <c r="Y19" s="38">
        <v>3200</v>
      </c>
      <c r="Z19" s="38">
        <v>3600</v>
      </c>
    </row>
    <row r="20" spans="1:26">
      <c r="A20" s="25" t="s">
        <v>65</v>
      </c>
      <c r="B20" s="25" t="s">
        <v>66</v>
      </c>
      <c r="C20" s="25" t="s">
        <v>76</v>
      </c>
      <c r="D20" s="25" t="s">
        <v>74</v>
      </c>
      <c r="E20" s="25" t="s">
        <v>72</v>
      </c>
      <c r="F20" s="44">
        <v>8.0781043282110061E-3</v>
      </c>
      <c r="G20" s="44">
        <v>7.6098084251263144E-3</v>
      </c>
      <c r="H20" s="44">
        <v>6.1860378165542896E-3</v>
      </c>
      <c r="I20" s="44">
        <v>4.3074387312035728E-3</v>
      </c>
      <c r="J20" s="25">
        <v>1.397723808420823E-2</v>
      </c>
      <c r="K20" s="25">
        <v>1.061188810746256E-2</v>
      </c>
      <c r="L20" s="25">
        <v>9.4570708485122446E-3</v>
      </c>
      <c r="M20" s="52">
        <f>IFERROR('Equations and POD'!$E$5/F20, F20)</f>
        <v>259961.98051889613</v>
      </c>
      <c r="N20" s="52">
        <f>IFERROR('Equations and POD'!$E$5/G20, G20)</f>
        <v>275959.64085852035</v>
      </c>
      <c r="O20" s="52">
        <f>IFERROR('Equations and POD'!$E$5/H20, H20)</f>
        <v>339474.16137357685</v>
      </c>
      <c r="P20" s="52">
        <f>IFERROR('Equations and POD'!$E$5/I20, I20)</f>
        <v>487528.69885005278</v>
      </c>
      <c r="Q20" s="51">
        <f>IFERROR('Equations and POD'!$E$5/J20, J20)</f>
        <v>150244.27482369519</v>
      </c>
      <c r="R20" s="51">
        <f>IFERROR('Equations and POD'!$E$5/K20, K20)</f>
        <v>197891.26861630069</v>
      </c>
      <c r="S20" s="51">
        <f>IFERROR('Equations and POD'!$E$5/L20, L20)</f>
        <v>222056.07144524725</v>
      </c>
      <c r="T20" s="42">
        <v>260000</v>
      </c>
      <c r="U20" s="42">
        <v>280000</v>
      </c>
      <c r="V20" s="42">
        <v>340000</v>
      </c>
      <c r="W20" s="42">
        <v>490000</v>
      </c>
      <c r="X20" s="38">
        <v>150000</v>
      </c>
      <c r="Y20" s="38">
        <v>200000</v>
      </c>
      <c r="Z20" s="38">
        <v>220000</v>
      </c>
    </row>
    <row r="21" spans="1:26">
      <c r="A21" s="25" t="s">
        <v>112</v>
      </c>
      <c r="B21" s="25" t="s">
        <v>77</v>
      </c>
      <c r="C21" s="25" t="s">
        <v>79</v>
      </c>
      <c r="D21" s="25" t="s">
        <v>68</v>
      </c>
      <c r="E21" s="25" t="s">
        <v>69</v>
      </c>
      <c r="F21" s="34" t="s">
        <v>70</v>
      </c>
      <c r="G21" s="34" t="s">
        <v>70</v>
      </c>
      <c r="H21" s="34" t="s">
        <v>70</v>
      </c>
      <c r="I21" s="34" t="s">
        <v>70</v>
      </c>
      <c r="J21" s="25">
        <v>9.9295774647887338</v>
      </c>
      <c r="K21" s="25">
        <v>9.0805400372439475</v>
      </c>
      <c r="L21" s="25">
        <v>9.7037701974865378</v>
      </c>
      <c r="M21" s="51" t="str">
        <f>IFERROR('Equations and POD'!$E$5/F21, F21)</f>
        <v>-</v>
      </c>
      <c r="N21" s="51" t="str">
        <f>IFERROR('Equations and POD'!$E$5/G21, G21)</f>
        <v>-</v>
      </c>
      <c r="O21" s="51" t="str">
        <f>IFERROR('Equations and POD'!$E$5/H21, H21)</f>
        <v>-</v>
      </c>
      <c r="P21" s="51" t="str">
        <f>IFERROR('Equations and POD'!$E$5/I21, I21)</f>
        <v>-</v>
      </c>
      <c r="Q21" s="51">
        <f>IFERROR('Equations and POD'!$E$5/J21, J21)</f>
        <v>211.48936170212764</v>
      </c>
      <c r="R21" s="51">
        <f>IFERROR('Equations and POD'!$E$5/K21, K21)</f>
        <v>231.26377851832865</v>
      </c>
      <c r="S21" s="51">
        <f>IFERROR('Equations and POD'!$E$5/L21, L21)</f>
        <v>216.4107308048103</v>
      </c>
      <c r="T21" s="36" t="s">
        <v>70</v>
      </c>
      <c r="U21" s="36" t="s">
        <v>70</v>
      </c>
      <c r="V21" s="36" t="s">
        <v>70</v>
      </c>
      <c r="W21" s="36" t="s">
        <v>70</v>
      </c>
      <c r="X21" s="38">
        <v>210</v>
      </c>
      <c r="Y21" s="38">
        <v>230</v>
      </c>
      <c r="Z21" s="38">
        <v>220</v>
      </c>
    </row>
    <row r="22" spans="1:26">
      <c r="A22" s="25" t="s">
        <v>112</v>
      </c>
      <c r="B22" s="25" t="s">
        <v>77</v>
      </c>
      <c r="C22" s="25" t="s">
        <v>79</v>
      </c>
      <c r="D22" s="25" t="s">
        <v>68</v>
      </c>
      <c r="E22" s="25" t="s">
        <v>71</v>
      </c>
      <c r="F22" s="34" t="s">
        <v>70</v>
      </c>
      <c r="G22" s="34" t="s">
        <v>70</v>
      </c>
      <c r="H22" s="34" t="s">
        <v>70</v>
      </c>
      <c r="I22" s="34" t="s">
        <v>70</v>
      </c>
      <c r="J22" s="25">
        <v>2.482394366197183</v>
      </c>
      <c r="K22" s="25">
        <v>2.2701350093109869</v>
      </c>
      <c r="L22" s="25">
        <v>2.425942549371634</v>
      </c>
      <c r="M22" s="51" t="str">
        <f>IFERROR('Equations and POD'!$E$5/F22, F22)</f>
        <v>-</v>
      </c>
      <c r="N22" s="51" t="str">
        <f>IFERROR('Equations and POD'!$E$5/G22, G22)</f>
        <v>-</v>
      </c>
      <c r="O22" s="51" t="str">
        <f>IFERROR('Equations and POD'!$E$5/H22, H22)</f>
        <v>-</v>
      </c>
      <c r="P22" s="51" t="str">
        <f>IFERROR('Equations and POD'!$E$5/I22, I22)</f>
        <v>-</v>
      </c>
      <c r="Q22" s="51">
        <f>IFERROR('Equations and POD'!$E$5/J22, J22)</f>
        <v>845.95744680851067</v>
      </c>
      <c r="R22" s="51">
        <f>IFERROR('Equations and POD'!$E$5/K22, K22)</f>
        <v>925.0551140733146</v>
      </c>
      <c r="S22" s="51">
        <f>IFERROR('Equations and POD'!$E$5/L22, L22)</f>
        <v>865.64292321924131</v>
      </c>
      <c r="T22" s="36" t="s">
        <v>70</v>
      </c>
      <c r="U22" s="36" t="s">
        <v>70</v>
      </c>
      <c r="V22" s="36" t="s">
        <v>70</v>
      </c>
      <c r="W22" s="36" t="s">
        <v>70</v>
      </c>
      <c r="X22" s="38">
        <v>850</v>
      </c>
      <c r="Y22" s="38">
        <v>930</v>
      </c>
      <c r="Z22" s="38">
        <v>870</v>
      </c>
    </row>
    <row r="23" spans="1:26">
      <c r="A23" s="25" t="s">
        <v>112</v>
      </c>
      <c r="B23" s="25" t="s">
        <v>77</v>
      </c>
      <c r="C23" s="25" t="s">
        <v>79</v>
      </c>
      <c r="D23" s="25" t="s">
        <v>68</v>
      </c>
      <c r="E23" s="25" t="s">
        <v>72</v>
      </c>
      <c r="F23" s="34" t="s">
        <v>70</v>
      </c>
      <c r="G23" s="34" t="s">
        <v>70</v>
      </c>
      <c r="H23" s="34" t="s">
        <v>70</v>
      </c>
      <c r="I23" s="34" t="s">
        <v>70</v>
      </c>
      <c r="J23" s="25">
        <v>0.49647887323943662</v>
      </c>
      <c r="K23" s="25">
        <v>0.45402700186219752</v>
      </c>
      <c r="L23" s="25">
        <v>0.48518850987432688</v>
      </c>
      <c r="M23" s="51" t="str">
        <f>IFERROR('Equations and POD'!$E$5/F23, F23)</f>
        <v>-</v>
      </c>
      <c r="N23" s="51" t="str">
        <f>IFERROR('Equations and POD'!$E$5/G23, G23)</f>
        <v>-</v>
      </c>
      <c r="O23" s="51" t="str">
        <f>IFERROR('Equations and POD'!$E$5/H23, H23)</f>
        <v>-</v>
      </c>
      <c r="P23" s="51" t="str">
        <f>IFERROR('Equations and POD'!$E$5/I23, I23)</f>
        <v>-</v>
      </c>
      <c r="Q23" s="51">
        <f>IFERROR('Equations and POD'!$E$5/J23, J23)</f>
        <v>4229.7872340425529</v>
      </c>
      <c r="R23" s="51">
        <f>IFERROR('Equations and POD'!$E$5/K23, K23)</f>
        <v>4625.2755703665716</v>
      </c>
      <c r="S23" s="51">
        <f>IFERROR('Equations and POD'!$E$5/L23, L23)</f>
        <v>4328.2146160962056</v>
      </c>
      <c r="T23" s="36" t="s">
        <v>70</v>
      </c>
      <c r="U23" s="36" t="s">
        <v>70</v>
      </c>
      <c r="V23" s="36" t="s">
        <v>70</v>
      </c>
      <c r="W23" s="36" t="s">
        <v>70</v>
      </c>
      <c r="X23" s="38">
        <v>4200</v>
      </c>
      <c r="Y23" s="38">
        <v>4600</v>
      </c>
      <c r="Z23" s="38">
        <v>4300</v>
      </c>
    </row>
    <row r="24" spans="1:26">
      <c r="A24" s="25" t="s">
        <v>112</v>
      </c>
      <c r="B24" s="25" t="s">
        <v>77</v>
      </c>
      <c r="C24" s="25" t="s">
        <v>79</v>
      </c>
      <c r="D24" s="25" t="s">
        <v>73</v>
      </c>
      <c r="E24" s="25" t="s">
        <v>69</v>
      </c>
      <c r="F24" s="34" t="s">
        <v>70</v>
      </c>
      <c r="G24" s="34" t="s">
        <v>70</v>
      </c>
      <c r="H24" s="34" t="s">
        <v>70</v>
      </c>
      <c r="I24" s="34" t="s">
        <v>70</v>
      </c>
      <c r="J24" s="34" t="s">
        <v>70</v>
      </c>
      <c r="K24" s="34" t="s">
        <v>70</v>
      </c>
      <c r="L24" s="34" t="s">
        <v>70</v>
      </c>
      <c r="M24" s="51" t="str">
        <f>IFERROR('Equations and POD'!$E$5/F24, F24)</f>
        <v>-</v>
      </c>
      <c r="N24" s="51" t="str">
        <f>IFERROR('Equations and POD'!$E$5/G24, G24)</f>
        <v>-</v>
      </c>
      <c r="O24" s="51" t="str">
        <f>IFERROR('Equations and POD'!$E$5/H24, H24)</f>
        <v>-</v>
      </c>
      <c r="P24" s="51" t="str">
        <f>IFERROR('Equations and POD'!$E$5/I24, I24)</f>
        <v>-</v>
      </c>
      <c r="Q24" s="51" t="str">
        <f>IFERROR('Equations and POD'!$E$5/J24, J24)</f>
        <v>-</v>
      </c>
      <c r="R24" s="51" t="str">
        <f>IFERROR('Equations and POD'!$E$5/K24, K24)</f>
        <v>-</v>
      </c>
      <c r="S24" s="51" t="str">
        <f>IFERROR('Equations and POD'!$E$5/L24, L24)</f>
        <v>-</v>
      </c>
      <c r="T24" s="36" t="s">
        <v>70</v>
      </c>
      <c r="U24" s="36" t="s">
        <v>70</v>
      </c>
      <c r="V24" s="36" t="s">
        <v>70</v>
      </c>
      <c r="W24" s="36" t="s">
        <v>70</v>
      </c>
      <c r="X24" s="36" t="s">
        <v>70</v>
      </c>
      <c r="Y24" s="36" t="s">
        <v>70</v>
      </c>
      <c r="Z24" s="36" t="s">
        <v>70</v>
      </c>
    </row>
    <row r="25" spans="1:26">
      <c r="A25" s="25" t="s">
        <v>112</v>
      </c>
      <c r="B25" s="25" t="s">
        <v>77</v>
      </c>
      <c r="C25" s="25" t="s">
        <v>79</v>
      </c>
      <c r="D25" s="25" t="s">
        <v>73</v>
      </c>
      <c r="E25" s="25" t="s">
        <v>71</v>
      </c>
      <c r="F25" s="34" t="s">
        <v>70</v>
      </c>
      <c r="G25" s="34" t="s">
        <v>70</v>
      </c>
      <c r="H25" s="34" t="s">
        <v>70</v>
      </c>
      <c r="I25" s="34" t="s">
        <v>70</v>
      </c>
      <c r="J25" s="34" t="s">
        <v>70</v>
      </c>
      <c r="K25" s="34" t="s">
        <v>70</v>
      </c>
      <c r="L25" s="34" t="s">
        <v>70</v>
      </c>
      <c r="M25" s="51" t="str">
        <f>IFERROR('Equations and POD'!$E$5/F25, F25)</f>
        <v>-</v>
      </c>
      <c r="N25" s="51" t="str">
        <f>IFERROR('Equations and POD'!$E$5/G25, G25)</f>
        <v>-</v>
      </c>
      <c r="O25" s="51" t="str">
        <f>IFERROR('Equations and POD'!$E$5/H25, H25)</f>
        <v>-</v>
      </c>
      <c r="P25" s="51" t="str">
        <f>IFERROR('Equations and POD'!$E$5/I25, I25)</f>
        <v>-</v>
      </c>
      <c r="Q25" s="51" t="str">
        <f>IFERROR('Equations and POD'!$E$5/J25, J25)</f>
        <v>-</v>
      </c>
      <c r="R25" s="51" t="str">
        <f>IFERROR('Equations and POD'!$E$5/K25, K25)</f>
        <v>-</v>
      </c>
      <c r="S25" s="51" t="str">
        <f>IFERROR('Equations and POD'!$E$5/L25, L25)</f>
        <v>-</v>
      </c>
      <c r="T25" s="36" t="s">
        <v>70</v>
      </c>
      <c r="U25" s="36" t="s">
        <v>70</v>
      </c>
      <c r="V25" s="36" t="s">
        <v>70</v>
      </c>
      <c r="W25" s="36" t="s">
        <v>70</v>
      </c>
      <c r="X25" s="36" t="s">
        <v>70</v>
      </c>
      <c r="Y25" s="36" t="s">
        <v>70</v>
      </c>
      <c r="Z25" s="36" t="s">
        <v>70</v>
      </c>
    </row>
    <row r="26" spans="1:26">
      <c r="A26" s="25" t="s">
        <v>112</v>
      </c>
      <c r="B26" s="25" t="s">
        <v>77</v>
      </c>
      <c r="C26" s="25" t="s">
        <v>79</v>
      </c>
      <c r="D26" s="25" t="s">
        <v>73</v>
      </c>
      <c r="E26" s="25" t="s">
        <v>72</v>
      </c>
      <c r="F26" s="34" t="s">
        <v>70</v>
      </c>
      <c r="G26" s="34" t="s">
        <v>70</v>
      </c>
      <c r="H26" s="34" t="s">
        <v>70</v>
      </c>
      <c r="I26" s="34" t="s">
        <v>70</v>
      </c>
      <c r="J26" s="34" t="s">
        <v>70</v>
      </c>
      <c r="K26" s="34" t="s">
        <v>70</v>
      </c>
      <c r="L26" s="34" t="s">
        <v>70</v>
      </c>
      <c r="M26" s="51" t="str">
        <f>IFERROR('Equations and POD'!$E$5/F26, F26)</f>
        <v>-</v>
      </c>
      <c r="N26" s="51" t="str">
        <f>IFERROR('Equations and POD'!$E$5/G26, G26)</f>
        <v>-</v>
      </c>
      <c r="O26" s="51" t="str">
        <f>IFERROR('Equations and POD'!$E$5/H26, H26)</f>
        <v>-</v>
      </c>
      <c r="P26" s="51" t="str">
        <f>IFERROR('Equations and POD'!$E$5/I26, I26)</f>
        <v>-</v>
      </c>
      <c r="Q26" s="51" t="str">
        <f>IFERROR('Equations and POD'!$E$5/J26, J26)</f>
        <v>-</v>
      </c>
      <c r="R26" s="51" t="str">
        <f>IFERROR('Equations and POD'!$E$5/K26, K26)</f>
        <v>-</v>
      </c>
      <c r="S26" s="51" t="str">
        <f>IFERROR('Equations and POD'!$E$5/L26, L26)</f>
        <v>-</v>
      </c>
      <c r="T26" s="36" t="s">
        <v>70</v>
      </c>
      <c r="U26" s="36" t="s">
        <v>70</v>
      </c>
      <c r="V26" s="36" t="s">
        <v>70</v>
      </c>
      <c r="W26" s="36" t="s">
        <v>70</v>
      </c>
      <c r="X26" s="36" t="s">
        <v>70</v>
      </c>
      <c r="Y26" s="36" t="s">
        <v>70</v>
      </c>
      <c r="Z26" s="36" t="s">
        <v>70</v>
      </c>
    </row>
    <row r="27" spans="1:26">
      <c r="A27" s="25" t="s">
        <v>112</v>
      </c>
      <c r="B27" s="25" t="s">
        <v>77</v>
      </c>
      <c r="C27" s="25" t="s">
        <v>79</v>
      </c>
      <c r="D27" s="25" t="s">
        <v>74</v>
      </c>
      <c r="E27" s="25" t="s">
        <v>69</v>
      </c>
      <c r="F27" s="44">
        <v>0.43965116008278371</v>
      </c>
      <c r="G27" s="44">
        <v>0.4141641363098687</v>
      </c>
      <c r="H27" s="44">
        <v>0.33667536241963503</v>
      </c>
      <c r="I27" s="44">
        <v>0.23443252998671801</v>
      </c>
      <c r="J27" s="25">
        <v>0.1877178506836244</v>
      </c>
      <c r="K27" s="25">
        <v>0.15771225116121651</v>
      </c>
      <c r="L27" s="25">
        <v>0.12871045308647211</v>
      </c>
      <c r="M27" s="52">
        <f>IFERROR('Equations and POD'!$E$5/F27, F27)</f>
        <v>4776.514179115512</v>
      </c>
      <c r="N27" s="52">
        <f>IFERROR('Equations and POD'!$E$5/G27, G27)</f>
        <v>5070.4535132149276</v>
      </c>
      <c r="O27" s="52">
        <f>IFERROR('Equations and POD'!$E$5/H27, H27)</f>
        <v>6237.4626551453512</v>
      </c>
      <c r="P27" s="52">
        <f>IFERROR('Equations and POD'!$E$5/I27, I27)</f>
        <v>8957.801206679711</v>
      </c>
      <c r="Q27" s="51">
        <f>IFERROR('Equations and POD'!$E$5/J27, J27)</f>
        <v>11187.002154309206</v>
      </c>
      <c r="R27" s="51">
        <f>IFERROR('Equations and POD'!$E$5/K27, K27)</f>
        <v>13315.389163098936</v>
      </c>
      <c r="S27" s="51">
        <f>IFERROR('Equations and POD'!$E$5/L27, L27)</f>
        <v>16315.691147393816</v>
      </c>
      <c r="T27" s="42">
        <v>4800</v>
      </c>
      <c r="U27" s="42">
        <v>5100</v>
      </c>
      <c r="V27" s="42">
        <v>6200</v>
      </c>
      <c r="W27" s="42">
        <v>9000</v>
      </c>
      <c r="X27" s="38">
        <v>11000</v>
      </c>
      <c r="Y27" s="38">
        <v>13000</v>
      </c>
      <c r="Z27" s="38">
        <v>16000</v>
      </c>
    </row>
    <row r="28" spans="1:26">
      <c r="A28" s="25" t="s">
        <v>112</v>
      </c>
      <c r="B28" s="25" t="s">
        <v>77</v>
      </c>
      <c r="C28" s="25" t="s">
        <v>79</v>
      </c>
      <c r="D28" s="25" t="s">
        <v>74</v>
      </c>
      <c r="E28" s="25" t="s">
        <v>71</v>
      </c>
      <c r="F28" s="44">
        <v>7.6637467193209033E-2</v>
      </c>
      <c r="G28" s="44">
        <v>7.2194715471863569E-2</v>
      </c>
      <c r="H28" s="44">
        <v>5.8687317093256842E-2</v>
      </c>
      <c r="I28" s="44">
        <v>4.0864933285960497E-2</v>
      </c>
      <c r="J28" s="25">
        <v>3.0142166415974291E-2</v>
      </c>
      <c r="K28" s="25">
        <v>2.5646361321520782E-2</v>
      </c>
      <c r="L28" s="25">
        <v>2.0703301802296591E-2</v>
      </c>
      <c r="M28" s="52">
        <f>IFERROR('Equations and POD'!$E$5/F28, F28)</f>
        <v>27401.74064867953</v>
      </c>
      <c r="N28" s="52">
        <f>IFERROR('Equations and POD'!$E$5/G28, G28)</f>
        <v>29088.001611675201</v>
      </c>
      <c r="O28" s="52">
        <f>IFERROR('Equations and POD'!$E$5/H28, H28)</f>
        <v>35782.859125473457</v>
      </c>
      <c r="P28" s="52">
        <f>IFERROR('Equations and POD'!$E$5/I28, I28)</f>
        <v>51388.802847292871</v>
      </c>
      <c r="Q28" s="51">
        <f>IFERROR('Equations and POD'!$E$5/J28, J28)</f>
        <v>69669.842937602312</v>
      </c>
      <c r="R28" s="51">
        <f>IFERROR('Equations and POD'!$E$5/K28, K28)</f>
        <v>81882.960848633709</v>
      </c>
      <c r="S28" s="51">
        <f>IFERROR('Equations and POD'!$E$5/L28, L28)</f>
        <v>101433.09603722484</v>
      </c>
      <c r="T28" s="42">
        <v>27000</v>
      </c>
      <c r="U28" s="42">
        <v>29000</v>
      </c>
      <c r="V28" s="42">
        <v>36000</v>
      </c>
      <c r="W28" s="42">
        <v>51000</v>
      </c>
      <c r="X28" s="38">
        <v>70000</v>
      </c>
      <c r="Y28" s="38">
        <v>82000</v>
      </c>
      <c r="Z28" s="38">
        <v>100000</v>
      </c>
    </row>
    <row r="29" spans="1:26">
      <c r="A29" s="25" t="s">
        <v>112</v>
      </c>
      <c r="B29" s="25" t="s">
        <v>77</v>
      </c>
      <c r="C29" s="25" t="s">
        <v>79</v>
      </c>
      <c r="D29" s="25" t="s">
        <v>74</v>
      </c>
      <c r="E29" s="25" t="s">
        <v>72</v>
      </c>
      <c r="F29" s="44">
        <v>3.509539063530227E-3</v>
      </c>
      <c r="G29" s="44">
        <v>3.3060875236154311E-3</v>
      </c>
      <c r="H29" s="44">
        <v>2.6875292127454481E-3</v>
      </c>
      <c r="I29" s="44">
        <v>1.871370296386093E-3</v>
      </c>
      <c r="J29" s="25">
        <v>1.404980704087623E-3</v>
      </c>
      <c r="K29" s="25">
        <v>1.2009096662206509E-3</v>
      </c>
      <c r="L29" s="25">
        <v>9.6563201882694566E-4</v>
      </c>
      <c r="M29" s="52">
        <f>IFERROR('Equations and POD'!$E$5/F29, F29)</f>
        <v>598369.1766882973</v>
      </c>
      <c r="N29" s="52">
        <f>IFERROR('Equations and POD'!$E$5/G29, G29)</f>
        <v>635191.89525373105</v>
      </c>
      <c r="O29" s="52">
        <f>IFERROR('Equations and POD'!$E$5/H29, H29)</f>
        <v>781386.85527244664</v>
      </c>
      <c r="P29" s="52">
        <f>IFERROR('Equations and POD'!$E$5/I29, I29)</f>
        <v>1122172.3482815917</v>
      </c>
      <c r="Q29" s="51">
        <f>IFERROR('Equations and POD'!$E$5/J29, J29)</f>
        <v>1494682.4492964933</v>
      </c>
      <c r="R29" s="51">
        <f>IFERROR('Equations and POD'!$E$5/K29, K29)</f>
        <v>1748674.4082998773</v>
      </c>
      <c r="S29" s="51">
        <f>IFERROR('Equations and POD'!$E$5/L29, L29)</f>
        <v>2174741.4740359271</v>
      </c>
      <c r="T29" s="42">
        <v>600000</v>
      </c>
      <c r="U29" s="42">
        <v>640000</v>
      </c>
      <c r="V29" s="42">
        <v>780000</v>
      </c>
      <c r="W29" s="42">
        <v>1100000</v>
      </c>
      <c r="X29" s="38">
        <v>1500000</v>
      </c>
      <c r="Y29" s="38">
        <v>1700000</v>
      </c>
      <c r="Z29" s="38">
        <v>2200000</v>
      </c>
    </row>
    <row r="30" spans="1:26">
      <c r="A30" s="25" t="s">
        <v>112</v>
      </c>
      <c r="B30" s="25" t="s">
        <v>77</v>
      </c>
      <c r="C30" s="25" t="s">
        <v>80</v>
      </c>
      <c r="D30" s="25" t="s">
        <v>68</v>
      </c>
      <c r="E30" s="25" t="s">
        <v>69</v>
      </c>
      <c r="F30" s="34" t="s">
        <v>70</v>
      </c>
      <c r="G30" s="34" t="s">
        <v>70</v>
      </c>
      <c r="H30" s="34" t="s">
        <v>70</v>
      </c>
      <c r="I30" s="34" t="s">
        <v>70</v>
      </c>
      <c r="J30" s="25">
        <v>9.9295774647887338</v>
      </c>
      <c r="K30" s="25">
        <v>9.0805400372439475</v>
      </c>
      <c r="L30" s="25">
        <v>9.7037701974865378</v>
      </c>
      <c r="M30" s="51" t="str">
        <f>IFERROR('Equations and POD'!$E$5/F30, F30)</f>
        <v>-</v>
      </c>
      <c r="N30" s="51" t="str">
        <f>IFERROR('Equations and POD'!$E$5/G30, G30)</f>
        <v>-</v>
      </c>
      <c r="O30" s="51" t="str">
        <f>IFERROR('Equations and POD'!$E$5/H30, H30)</f>
        <v>-</v>
      </c>
      <c r="P30" s="51" t="str">
        <f>IFERROR('Equations and POD'!$E$5/I30, I30)</f>
        <v>-</v>
      </c>
      <c r="Q30" s="51">
        <f>IFERROR('Equations and POD'!$E$5/J30, J30)</f>
        <v>211.48936170212764</v>
      </c>
      <c r="R30" s="51">
        <f>IFERROR('Equations and POD'!$E$5/K30, K30)</f>
        <v>231.26377851832865</v>
      </c>
      <c r="S30" s="51">
        <f>IFERROR('Equations and POD'!$E$5/L30, L30)</f>
        <v>216.4107308048103</v>
      </c>
      <c r="T30" s="36" t="s">
        <v>70</v>
      </c>
      <c r="U30" s="36" t="s">
        <v>70</v>
      </c>
      <c r="V30" s="36" t="s">
        <v>70</v>
      </c>
      <c r="W30" s="36" t="s">
        <v>70</v>
      </c>
      <c r="X30" s="38">
        <v>210</v>
      </c>
      <c r="Y30" s="38">
        <v>230</v>
      </c>
      <c r="Z30" s="38">
        <v>220</v>
      </c>
    </row>
    <row r="31" spans="1:26">
      <c r="A31" s="25" t="s">
        <v>112</v>
      </c>
      <c r="B31" s="25" t="s">
        <v>77</v>
      </c>
      <c r="C31" s="25" t="s">
        <v>80</v>
      </c>
      <c r="D31" s="25" t="s">
        <v>68</v>
      </c>
      <c r="E31" s="25" t="s">
        <v>71</v>
      </c>
      <c r="F31" s="34" t="s">
        <v>70</v>
      </c>
      <c r="G31" s="34" t="s">
        <v>70</v>
      </c>
      <c r="H31" s="34" t="s">
        <v>70</v>
      </c>
      <c r="I31" s="34" t="s">
        <v>70</v>
      </c>
      <c r="J31" s="25">
        <v>2.482394366197183</v>
      </c>
      <c r="K31" s="25">
        <v>2.2701350093109869</v>
      </c>
      <c r="L31" s="25">
        <v>2.425942549371634</v>
      </c>
      <c r="M31" s="51" t="str">
        <f>IFERROR('Equations and POD'!$E$5/F31, F31)</f>
        <v>-</v>
      </c>
      <c r="N31" s="51" t="str">
        <f>IFERROR('Equations and POD'!$E$5/G31, G31)</f>
        <v>-</v>
      </c>
      <c r="O31" s="51" t="str">
        <f>IFERROR('Equations and POD'!$E$5/H31, H31)</f>
        <v>-</v>
      </c>
      <c r="P31" s="51" t="str">
        <f>IFERROR('Equations and POD'!$E$5/I31, I31)</f>
        <v>-</v>
      </c>
      <c r="Q31" s="51">
        <f>IFERROR('Equations and POD'!$E$5/J31, J31)</f>
        <v>845.95744680851067</v>
      </c>
      <c r="R31" s="51">
        <f>IFERROR('Equations and POD'!$E$5/K31, K31)</f>
        <v>925.0551140733146</v>
      </c>
      <c r="S31" s="51">
        <f>IFERROR('Equations and POD'!$E$5/L31, L31)</f>
        <v>865.64292321924131</v>
      </c>
      <c r="T31" s="36" t="s">
        <v>70</v>
      </c>
      <c r="U31" s="36" t="s">
        <v>70</v>
      </c>
      <c r="V31" s="36" t="s">
        <v>70</v>
      </c>
      <c r="W31" s="36" t="s">
        <v>70</v>
      </c>
      <c r="X31" s="38">
        <v>850</v>
      </c>
      <c r="Y31" s="38">
        <v>930</v>
      </c>
      <c r="Z31" s="38">
        <v>870</v>
      </c>
    </row>
    <row r="32" spans="1:26">
      <c r="A32" s="25" t="s">
        <v>112</v>
      </c>
      <c r="B32" s="25" t="s">
        <v>77</v>
      </c>
      <c r="C32" s="25" t="s">
        <v>80</v>
      </c>
      <c r="D32" s="25" t="s">
        <v>68</v>
      </c>
      <c r="E32" s="25" t="s">
        <v>72</v>
      </c>
      <c r="F32" s="34" t="s">
        <v>70</v>
      </c>
      <c r="G32" s="34" t="s">
        <v>70</v>
      </c>
      <c r="H32" s="34" t="s">
        <v>70</v>
      </c>
      <c r="I32" s="34" t="s">
        <v>70</v>
      </c>
      <c r="J32" s="25">
        <v>0.49647887323943662</v>
      </c>
      <c r="K32" s="25">
        <v>0.45402700186219752</v>
      </c>
      <c r="L32" s="25">
        <v>0.48518850987432688</v>
      </c>
      <c r="M32" s="51" t="str">
        <f>IFERROR('Equations and POD'!$E$5/F32, F32)</f>
        <v>-</v>
      </c>
      <c r="N32" s="51" t="str">
        <f>IFERROR('Equations and POD'!$E$5/G32, G32)</f>
        <v>-</v>
      </c>
      <c r="O32" s="51" t="str">
        <f>IFERROR('Equations and POD'!$E$5/H32, H32)</f>
        <v>-</v>
      </c>
      <c r="P32" s="51" t="str">
        <f>IFERROR('Equations and POD'!$E$5/I32, I32)</f>
        <v>-</v>
      </c>
      <c r="Q32" s="51">
        <f>IFERROR('Equations and POD'!$E$5/J32, J32)</f>
        <v>4229.7872340425529</v>
      </c>
      <c r="R32" s="51">
        <f>IFERROR('Equations and POD'!$E$5/K32, K32)</f>
        <v>4625.2755703665716</v>
      </c>
      <c r="S32" s="51">
        <f>IFERROR('Equations and POD'!$E$5/L32, L32)</f>
        <v>4328.2146160962056</v>
      </c>
      <c r="T32" s="36" t="s">
        <v>70</v>
      </c>
      <c r="U32" s="36" t="s">
        <v>70</v>
      </c>
      <c r="V32" s="36" t="s">
        <v>70</v>
      </c>
      <c r="W32" s="36" t="s">
        <v>70</v>
      </c>
      <c r="X32" s="38">
        <v>4200</v>
      </c>
      <c r="Y32" s="38">
        <v>4600</v>
      </c>
      <c r="Z32" s="38">
        <v>4300</v>
      </c>
    </row>
    <row r="33" spans="1:26">
      <c r="A33" s="25" t="s">
        <v>112</v>
      </c>
      <c r="B33" s="25" t="s">
        <v>77</v>
      </c>
      <c r="C33" s="25" t="s">
        <v>80</v>
      </c>
      <c r="D33" s="25" t="s">
        <v>73</v>
      </c>
      <c r="E33" s="25" t="s">
        <v>69</v>
      </c>
      <c r="F33" s="34" t="s">
        <v>70</v>
      </c>
      <c r="G33" s="34" t="s">
        <v>70</v>
      </c>
      <c r="H33" s="34" t="s">
        <v>70</v>
      </c>
      <c r="I33" s="34" t="s">
        <v>70</v>
      </c>
      <c r="J33" s="34" t="s">
        <v>70</v>
      </c>
      <c r="K33" s="34" t="s">
        <v>70</v>
      </c>
      <c r="L33" s="34" t="s">
        <v>70</v>
      </c>
      <c r="M33" s="35" t="str">
        <f>IFERROR('Equations and POD'!$E$5/F33, F33)</f>
        <v>-</v>
      </c>
      <c r="N33" s="35" t="str">
        <f>IFERROR('Equations and POD'!$E$5/G33, G33)</f>
        <v>-</v>
      </c>
      <c r="O33" s="35" t="str">
        <f>IFERROR('Equations and POD'!$E$5/H33, H33)</f>
        <v>-</v>
      </c>
      <c r="P33" s="35" t="str">
        <f>IFERROR('Equations and POD'!$E$5/I33, I33)</f>
        <v>-</v>
      </c>
      <c r="Q33" s="35" t="str">
        <f>IFERROR('Equations and POD'!$E$5/J33, J33)</f>
        <v>-</v>
      </c>
      <c r="R33" s="35" t="str">
        <f>IFERROR('Equations and POD'!$E$5/K33, K33)</f>
        <v>-</v>
      </c>
      <c r="S33" s="35" t="str">
        <f>IFERROR('Equations and POD'!$E$5/L33, L33)</f>
        <v>-</v>
      </c>
      <c r="T33" s="35" t="str">
        <f>IFERROR('Equations and POD'!$E$5/M33, M33)</f>
        <v>-</v>
      </c>
      <c r="U33" s="35" t="str">
        <f>IFERROR('Equations and POD'!$E$5/N33, N33)</f>
        <v>-</v>
      </c>
      <c r="V33" s="35" t="str">
        <f>IFERROR('Equations and POD'!$E$5/O33, O33)</f>
        <v>-</v>
      </c>
      <c r="W33" s="35" t="str">
        <f>IFERROR('Equations and POD'!$E$5/P33, P33)</f>
        <v>-</v>
      </c>
      <c r="X33" s="35" t="str">
        <f>IFERROR('Equations and POD'!$E$5/Q33, Q33)</f>
        <v>-</v>
      </c>
      <c r="Y33" s="35" t="str">
        <f>IFERROR('Equations and POD'!$E$5/R33, R33)</f>
        <v>-</v>
      </c>
      <c r="Z33" s="35" t="str">
        <f>IFERROR('Equations and POD'!$E$5/S33, S33)</f>
        <v>-</v>
      </c>
    </row>
    <row r="34" spans="1:26">
      <c r="A34" s="25" t="s">
        <v>112</v>
      </c>
      <c r="B34" s="25" t="s">
        <v>77</v>
      </c>
      <c r="C34" s="25" t="s">
        <v>80</v>
      </c>
      <c r="D34" s="25" t="s">
        <v>73</v>
      </c>
      <c r="E34" s="25" t="s">
        <v>71</v>
      </c>
      <c r="F34" s="34" t="s">
        <v>70</v>
      </c>
      <c r="G34" s="34" t="s">
        <v>70</v>
      </c>
      <c r="H34" s="34" t="s">
        <v>70</v>
      </c>
      <c r="I34" s="34" t="s">
        <v>70</v>
      </c>
      <c r="J34" s="34" t="s">
        <v>70</v>
      </c>
      <c r="K34" s="34" t="s">
        <v>70</v>
      </c>
      <c r="L34" s="34" t="s">
        <v>70</v>
      </c>
      <c r="M34" s="35" t="str">
        <f>IFERROR('Equations and POD'!$E$5/F34, F34)</f>
        <v>-</v>
      </c>
      <c r="N34" s="35" t="str">
        <f>IFERROR('Equations and POD'!$E$5/G34, G34)</f>
        <v>-</v>
      </c>
      <c r="O34" s="35" t="str">
        <f>IFERROR('Equations and POD'!$E$5/H34, H34)</f>
        <v>-</v>
      </c>
      <c r="P34" s="35" t="str">
        <f>IFERROR('Equations and POD'!$E$5/I34, I34)</f>
        <v>-</v>
      </c>
      <c r="Q34" s="35" t="str">
        <f>IFERROR('Equations and POD'!$E$5/J34, J34)</f>
        <v>-</v>
      </c>
      <c r="R34" s="35" t="str">
        <f>IFERROR('Equations and POD'!$E$5/K34, K34)</f>
        <v>-</v>
      </c>
      <c r="S34" s="35" t="str">
        <f>IFERROR('Equations and POD'!$E$5/L34, L34)</f>
        <v>-</v>
      </c>
      <c r="T34" s="35" t="str">
        <f>IFERROR('Equations and POD'!$E$5/M34, M34)</f>
        <v>-</v>
      </c>
      <c r="U34" s="35" t="str">
        <f>IFERROR('Equations and POD'!$E$5/N34, N34)</f>
        <v>-</v>
      </c>
      <c r="V34" s="35" t="str">
        <f>IFERROR('Equations and POD'!$E$5/O34, O34)</f>
        <v>-</v>
      </c>
      <c r="W34" s="35" t="str">
        <f>IFERROR('Equations and POD'!$E$5/P34, P34)</f>
        <v>-</v>
      </c>
      <c r="X34" s="35" t="str">
        <f>IFERROR('Equations and POD'!$E$5/Q34, Q34)</f>
        <v>-</v>
      </c>
      <c r="Y34" s="35" t="str">
        <f>IFERROR('Equations and POD'!$E$5/R34, R34)</f>
        <v>-</v>
      </c>
      <c r="Z34" s="35" t="str">
        <f>IFERROR('Equations and POD'!$E$5/S34, S34)</f>
        <v>-</v>
      </c>
    </row>
    <row r="35" spans="1:26">
      <c r="A35" s="25" t="s">
        <v>112</v>
      </c>
      <c r="B35" s="25" t="s">
        <v>77</v>
      </c>
      <c r="C35" s="25" t="s">
        <v>80</v>
      </c>
      <c r="D35" s="25" t="s">
        <v>73</v>
      </c>
      <c r="E35" s="25" t="s">
        <v>72</v>
      </c>
      <c r="F35" s="34" t="s">
        <v>70</v>
      </c>
      <c r="G35" s="34" t="s">
        <v>70</v>
      </c>
      <c r="H35" s="34" t="s">
        <v>70</v>
      </c>
      <c r="I35" s="34" t="s">
        <v>70</v>
      </c>
      <c r="J35" s="34" t="s">
        <v>70</v>
      </c>
      <c r="K35" s="34" t="s">
        <v>70</v>
      </c>
      <c r="L35" s="34" t="s">
        <v>70</v>
      </c>
      <c r="M35" s="35" t="str">
        <f>IFERROR('Equations and POD'!$E$5/F35, F35)</f>
        <v>-</v>
      </c>
      <c r="N35" s="35" t="str">
        <f>IFERROR('Equations and POD'!$E$5/G35, G35)</f>
        <v>-</v>
      </c>
      <c r="O35" s="35" t="str">
        <f>IFERROR('Equations and POD'!$E$5/H35, H35)</f>
        <v>-</v>
      </c>
      <c r="P35" s="35" t="str">
        <f>IFERROR('Equations and POD'!$E$5/I35, I35)</f>
        <v>-</v>
      </c>
      <c r="Q35" s="35" t="str">
        <f>IFERROR('Equations and POD'!$E$5/J35, J35)</f>
        <v>-</v>
      </c>
      <c r="R35" s="35" t="str">
        <f>IFERROR('Equations and POD'!$E$5/K35, K35)</f>
        <v>-</v>
      </c>
      <c r="S35" s="35" t="str">
        <f>IFERROR('Equations and POD'!$E$5/L35, L35)</f>
        <v>-</v>
      </c>
      <c r="T35" s="35" t="str">
        <f>IFERROR('Equations and POD'!$E$5/M35, M35)</f>
        <v>-</v>
      </c>
      <c r="U35" s="35" t="str">
        <f>IFERROR('Equations and POD'!$E$5/N35, N35)</f>
        <v>-</v>
      </c>
      <c r="V35" s="35" t="str">
        <f>IFERROR('Equations and POD'!$E$5/O35, O35)</f>
        <v>-</v>
      </c>
      <c r="W35" s="35" t="str">
        <f>IFERROR('Equations and POD'!$E$5/P35, P35)</f>
        <v>-</v>
      </c>
      <c r="X35" s="35" t="str">
        <f>IFERROR('Equations and POD'!$E$5/Q35, Q35)</f>
        <v>-</v>
      </c>
      <c r="Y35" s="35" t="str">
        <f>IFERROR('Equations and POD'!$E$5/R35, R35)</f>
        <v>-</v>
      </c>
      <c r="Z35" s="35" t="str">
        <f>IFERROR('Equations and POD'!$E$5/S35, S35)</f>
        <v>-</v>
      </c>
    </row>
    <row r="36" spans="1:26">
      <c r="A36" s="25" t="s">
        <v>112</v>
      </c>
      <c r="B36" s="25" t="s">
        <v>77</v>
      </c>
      <c r="C36" s="25" t="s">
        <v>80</v>
      </c>
      <c r="D36" s="25" t="s">
        <v>74</v>
      </c>
      <c r="E36" s="25" t="s">
        <v>69</v>
      </c>
      <c r="F36" s="34" t="s">
        <v>70</v>
      </c>
      <c r="G36" s="34" t="s">
        <v>70</v>
      </c>
      <c r="H36" s="34" t="s">
        <v>70</v>
      </c>
      <c r="I36" s="34" t="s">
        <v>70</v>
      </c>
      <c r="J36" s="34" t="s">
        <v>70</v>
      </c>
      <c r="K36" s="34" t="s">
        <v>70</v>
      </c>
      <c r="L36" s="34" t="s">
        <v>70</v>
      </c>
      <c r="M36" s="35" t="str">
        <f>IFERROR('Equations and POD'!$E$5/F36, F36)</f>
        <v>-</v>
      </c>
      <c r="N36" s="35" t="str">
        <f>IFERROR('Equations and POD'!$E$5/G36, G36)</f>
        <v>-</v>
      </c>
      <c r="O36" s="35" t="str">
        <f>IFERROR('Equations and POD'!$E$5/H36, H36)</f>
        <v>-</v>
      </c>
      <c r="P36" s="35" t="str">
        <f>IFERROR('Equations and POD'!$E$5/I36, I36)</f>
        <v>-</v>
      </c>
      <c r="Q36" s="35" t="str">
        <f>IFERROR('Equations and POD'!$E$5/J36, J36)</f>
        <v>-</v>
      </c>
      <c r="R36" s="35" t="str">
        <f>IFERROR('Equations and POD'!$E$5/K36, K36)</f>
        <v>-</v>
      </c>
      <c r="S36" s="35" t="str">
        <f>IFERROR('Equations and POD'!$E$5/L36, L36)</f>
        <v>-</v>
      </c>
      <c r="T36" s="35" t="str">
        <f>IFERROR('Equations and POD'!$E$5/M36, M36)</f>
        <v>-</v>
      </c>
      <c r="U36" s="35" t="str">
        <f>IFERROR('Equations and POD'!$E$5/N36, N36)</f>
        <v>-</v>
      </c>
      <c r="V36" s="35" t="str">
        <f>IFERROR('Equations and POD'!$E$5/O36, O36)</f>
        <v>-</v>
      </c>
      <c r="W36" s="35" t="str">
        <f>IFERROR('Equations and POD'!$E$5/P36, P36)</f>
        <v>-</v>
      </c>
      <c r="X36" s="35" t="str">
        <f>IFERROR('Equations and POD'!$E$5/Q36, Q36)</f>
        <v>-</v>
      </c>
      <c r="Y36" s="35" t="str">
        <f>IFERROR('Equations and POD'!$E$5/R36, R36)</f>
        <v>-</v>
      </c>
      <c r="Z36" s="35" t="str">
        <f>IFERROR('Equations and POD'!$E$5/S36, S36)</f>
        <v>-</v>
      </c>
    </row>
    <row r="37" spans="1:26">
      <c r="A37" s="25" t="s">
        <v>112</v>
      </c>
      <c r="B37" s="25" t="s">
        <v>77</v>
      </c>
      <c r="C37" s="25" t="s">
        <v>80</v>
      </c>
      <c r="D37" s="25" t="s">
        <v>74</v>
      </c>
      <c r="E37" s="25" t="s">
        <v>71</v>
      </c>
      <c r="F37" s="34" t="s">
        <v>70</v>
      </c>
      <c r="G37" s="34" t="s">
        <v>70</v>
      </c>
      <c r="H37" s="34" t="s">
        <v>70</v>
      </c>
      <c r="I37" s="34" t="s">
        <v>70</v>
      </c>
      <c r="J37" s="34" t="s">
        <v>70</v>
      </c>
      <c r="K37" s="34" t="s">
        <v>70</v>
      </c>
      <c r="L37" s="34" t="s">
        <v>70</v>
      </c>
      <c r="M37" s="35" t="str">
        <f>IFERROR('Equations and POD'!$E$5/F37, F37)</f>
        <v>-</v>
      </c>
      <c r="N37" s="35" t="str">
        <f>IFERROR('Equations and POD'!$E$5/G37, G37)</f>
        <v>-</v>
      </c>
      <c r="O37" s="35" t="str">
        <f>IFERROR('Equations and POD'!$E$5/H37, H37)</f>
        <v>-</v>
      </c>
      <c r="P37" s="35" t="str">
        <f>IFERROR('Equations and POD'!$E$5/I37, I37)</f>
        <v>-</v>
      </c>
      <c r="Q37" s="35" t="str">
        <f>IFERROR('Equations and POD'!$E$5/J37, J37)</f>
        <v>-</v>
      </c>
      <c r="R37" s="35" t="str">
        <f>IFERROR('Equations and POD'!$E$5/K37, K37)</f>
        <v>-</v>
      </c>
      <c r="S37" s="35" t="str">
        <f>IFERROR('Equations and POD'!$E$5/L37, L37)</f>
        <v>-</v>
      </c>
      <c r="T37" s="35" t="str">
        <f>IFERROR('Equations and POD'!$E$5/M37, M37)</f>
        <v>-</v>
      </c>
      <c r="U37" s="35" t="str">
        <f>IFERROR('Equations and POD'!$E$5/N37, N37)</f>
        <v>-</v>
      </c>
      <c r="V37" s="35" t="str">
        <f>IFERROR('Equations and POD'!$E$5/O37, O37)</f>
        <v>-</v>
      </c>
      <c r="W37" s="35" t="str">
        <f>IFERROR('Equations and POD'!$E$5/P37, P37)</f>
        <v>-</v>
      </c>
      <c r="X37" s="35" t="str">
        <f>IFERROR('Equations and POD'!$E$5/Q37, Q37)</f>
        <v>-</v>
      </c>
      <c r="Y37" s="35" t="str">
        <f>IFERROR('Equations and POD'!$E$5/R37, R37)</f>
        <v>-</v>
      </c>
      <c r="Z37" s="35" t="str">
        <f>IFERROR('Equations and POD'!$E$5/S37, S37)</f>
        <v>-</v>
      </c>
    </row>
    <row r="38" spans="1:26">
      <c r="A38" s="25" t="s">
        <v>112</v>
      </c>
      <c r="B38" s="25" t="s">
        <v>77</v>
      </c>
      <c r="C38" s="25" t="s">
        <v>80</v>
      </c>
      <c r="D38" s="25" t="s">
        <v>74</v>
      </c>
      <c r="E38" s="25" t="s">
        <v>72</v>
      </c>
      <c r="F38" s="34" t="s">
        <v>70</v>
      </c>
      <c r="G38" s="34" t="s">
        <v>70</v>
      </c>
      <c r="H38" s="34" t="s">
        <v>70</v>
      </c>
      <c r="I38" s="34" t="s">
        <v>70</v>
      </c>
      <c r="J38" s="34" t="s">
        <v>70</v>
      </c>
      <c r="K38" s="34" t="s">
        <v>70</v>
      </c>
      <c r="L38" s="34" t="s">
        <v>70</v>
      </c>
      <c r="M38" s="35" t="str">
        <f>IFERROR('Equations and POD'!$E$5/F38, F38)</f>
        <v>-</v>
      </c>
      <c r="N38" s="35" t="str">
        <f>IFERROR('Equations and POD'!$E$5/G38, G38)</f>
        <v>-</v>
      </c>
      <c r="O38" s="35" t="str">
        <f>IFERROR('Equations and POD'!$E$5/H38, H38)</f>
        <v>-</v>
      </c>
      <c r="P38" s="35" t="str">
        <f>IFERROR('Equations and POD'!$E$5/I38, I38)</f>
        <v>-</v>
      </c>
      <c r="Q38" s="35" t="str">
        <f>IFERROR('Equations and POD'!$E$5/J38, J38)</f>
        <v>-</v>
      </c>
      <c r="R38" s="35" t="str">
        <f>IFERROR('Equations and POD'!$E$5/K38, K38)</f>
        <v>-</v>
      </c>
      <c r="S38" s="35" t="str">
        <f>IFERROR('Equations and POD'!$E$5/L38, L38)</f>
        <v>-</v>
      </c>
      <c r="T38" s="35" t="str">
        <f>IFERROR('Equations and POD'!$E$5/M38, M38)</f>
        <v>-</v>
      </c>
      <c r="U38" s="35" t="str">
        <f>IFERROR('Equations and POD'!$E$5/N38, N38)</f>
        <v>-</v>
      </c>
      <c r="V38" s="35" t="str">
        <f>IFERROR('Equations and POD'!$E$5/O38, O38)</f>
        <v>-</v>
      </c>
      <c r="W38" s="35" t="str">
        <f>IFERROR('Equations and POD'!$E$5/P38, P38)</f>
        <v>-</v>
      </c>
      <c r="X38" s="35" t="str">
        <f>IFERROR('Equations and POD'!$E$5/Q38, Q38)</f>
        <v>-</v>
      </c>
      <c r="Y38" s="35" t="str">
        <f>IFERROR('Equations and POD'!$E$5/R38, R38)</f>
        <v>-</v>
      </c>
      <c r="Z38" s="35" t="str">
        <f>IFERROR('Equations and POD'!$E$5/S38, S38)</f>
        <v>-</v>
      </c>
    </row>
  </sheetData>
  <sheetProtection sheet="1" objects="1" scenarios="1" formatCells="0" formatColumns="0" formatRows="0" sort="0" autoFilter="0"/>
  <autoFilter ref="A1:Z38" xr:uid="{00000000-0001-0000-00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xmlns:xlrd2="http://schemas.microsoft.com/office/spreadsheetml/2017/richdata2" ref="A4:Z38">
    <sortCondition ref="A3:A38"/>
    <sortCondition ref="B3:B38"/>
    <sortCondition ref="C3:C38"/>
    <sortCondition ref="D3:D38"/>
    <sortCondition ref="E3:E38" customList="High,Med,Low"/>
  </sortState>
  <mergeCells count="7">
    <mergeCell ref="M1:S1"/>
    <mergeCell ref="T1:Z1"/>
    <mergeCell ref="B1:B2"/>
    <mergeCell ref="C1:C2"/>
    <mergeCell ref="D1:D2"/>
    <mergeCell ref="E1:E2"/>
    <mergeCell ref="F1:L1"/>
  </mergeCells>
  <conditionalFormatting sqref="F3:L38">
    <cfRule type="cellIs" dxfId="52" priority="3" operator="lessThan">
      <formula>1</formula>
    </cfRule>
    <cfRule type="cellIs" dxfId="51" priority="4" operator="between">
      <formula>1</formula>
      <formula>10</formula>
    </cfRule>
    <cfRule type="cellIs" dxfId="50" priority="5" operator="greaterThan">
      <formula>10</formula>
    </cfRule>
  </conditionalFormatting>
  <conditionalFormatting sqref="M3:S38">
    <cfRule type="cellIs" dxfId="49" priority="2" operator="lessThan">
      <formula>30</formula>
    </cfRule>
  </conditionalFormatting>
  <conditionalFormatting sqref="T33:Z38">
    <cfRule type="cellIs" dxfId="48" priority="1" operator="lessThan">
      <formula>30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Z164"/>
  <sheetViews>
    <sheetView zoomScaleNormal="100" workbookViewId="0">
      <selection activeCell="C23" sqref="C23"/>
    </sheetView>
  </sheetViews>
  <sheetFormatPr defaultColWidth="8.7109375" defaultRowHeight="12.75"/>
  <cols>
    <col min="1" max="1" width="25.140625" style="25" customWidth="1"/>
    <col min="2" max="2" width="21" style="25" customWidth="1"/>
    <col min="3" max="3" width="21.42578125" style="25" customWidth="1"/>
    <col min="4" max="5" width="8.7109375" style="25"/>
    <col min="6" max="12" width="8.7109375" style="25" customWidth="1"/>
    <col min="13" max="14" width="10.42578125" style="25" customWidth="1"/>
    <col min="15" max="15" width="13" style="25" customWidth="1"/>
    <col min="16" max="16" width="14.140625" style="25" customWidth="1"/>
    <col min="17" max="17" width="12.140625" style="25" customWidth="1"/>
    <col min="18" max="18" width="13.28515625" style="25" customWidth="1"/>
    <col min="19" max="19" width="13.85546875" style="25" customWidth="1"/>
    <col min="20" max="21" width="10.42578125" style="25" bestFit="1" customWidth="1"/>
    <col min="22" max="26" width="13.140625" style="25" bestFit="1" customWidth="1"/>
    <col min="27" max="16384" width="8.7109375" style="25"/>
  </cols>
  <sheetData>
    <row r="1" spans="1:26" ht="12.95" customHeight="1">
      <c r="A1" s="24" t="s">
        <v>49</v>
      </c>
      <c r="B1" s="113" t="s">
        <v>50</v>
      </c>
      <c r="C1" s="113" t="s">
        <v>51</v>
      </c>
      <c r="D1" s="113" t="s">
        <v>52</v>
      </c>
      <c r="E1" s="113" t="s">
        <v>53</v>
      </c>
      <c r="F1" s="117" t="s">
        <v>113</v>
      </c>
      <c r="G1" s="117"/>
      <c r="H1" s="117"/>
      <c r="I1" s="117"/>
      <c r="J1" s="117"/>
      <c r="K1" s="117"/>
      <c r="L1" s="117"/>
      <c r="M1" s="111" t="s">
        <v>114</v>
      </c>
      <c r="N1" s="111"/>
      <c r="O1" s="111"/>
      <c r="P1" s="111"/>
      <c r="Q1" s="111"/>
      <c r="R1" s="111"/>
      <c r="S1" s="119"/>
      <c r="T1" s="112" t="s">
        <v>56</v>
      </c>
      <c r="U1" s="112"/>
      <c r="V1" s="112"/>
      <c r="W1" s="112"/>
      <c r="X1" s="112"/>
      <c r="Y1" s="112"/>
      <c r="Z1" s="112"/>
    </row>
    <row r="2" spans="1:26" s="32" customFormat="1" ht="25.5">
      <c r="A2" s="26" t="s">
        <v>57</v>
      </c>
      <c r="B2" s="113"/>
      <c r="C2" s="113"/>
      <c r="D2" s="113"/>
      <c r="E2" s="113"/>
      <c r="F2" s="27" t="s">
        <v>58</v>
      </c>
      <c r="G2" s="27" t="s">
        <v>59</v>
      </c>
      <c r="H2" s="27" t="s">
        <v>60</v>
      </c>
      <c r="I2" s="27" t="s">
        <v>61</v>
      </c>
      <c r="J2" s="27" t="s">
        <v>62</v>
      </c>
      <c r="K2" s="27" t="s">
        <v>63</v>
      </c>
      <c r="L2" s="27" t="s">
        <v>64</v>
      </c>
      <c r="M2" s="53" t="s">
        <v>58</v>
      </c>
      <c r="N2" s="28" t="s">
        <v>59</v>
      </c>
      <c r="O2" s="28" t="s">
        <v>60</v>
      </c>
      <c r="P2" s="28" t="s">
        <v>61</v>
      </c>
      <c r="Q2" s="28" t="s">
        <v>62</v>
      </c>
      <c r="R2" s="28" t="s">
        <v>63</v>
      </c>
      <c r="S2" s="29" t="s">
        <v>64</v>
      </c>
      <c r="T2" s="30" t="s">
        <v>58</v>
      </c>
      <c r="U2" s="30" t="s">
        <v>59</v>
      </c>
      <c r="V2" s="30" t="s">
        <v>60</v>
      </c>
      <c r="W2" s="30" t="s">
        <v>61</v>
      </c>
      <c r="X2" s="30" t="s">
        <v>62</v>
      </c>
      <c r="Y2" s="30" t="s">
        <v>63</v>
      </c>
      <c r="Z2" s="31" t="s">
        <v>64</v>
      </c>
    </row>
    <row r="3" spans="1:26">
      <c r="A3" s="25" t="s">
        <v>65</v>
      </c>
      <c r="B3" s="25" t="s">
        <v>66</v>
      </c>
      <c r="C3" s="25" t="s">
        <v>67</v>
      </c>
      <c r="D3" s="25" t="s">
        <v>68</v>
      </c>
      <c r="E3" s="25" t="s">
        <v>69</v>
      </c>
      <c r="F3" s="34" t="s">
        <v>70</v>
      </c>
      <c r="G3" s="34" t="s">
        <v>70</v>
      </c>
      <c r="H3" s="34" t="s">
        <v>70</v>
      </c>
      <c r="I3" s="34" t="s">
        <v>70</v>
      </c>
      <c r="J3" s="25">
        <v>42.438742041288833</v>
      </c>
      <c r="K3" s="25">
        <v>38.809979337261808</v>
      </c>
      <c r="L3" s="25">
        <v>41.47364796733973</v>
      </c>
      <c r="M3" s="35" t="str">
        <f>IFERROR('Equations and POD'!$E$5/F3, F3)</f>
        <v>-</v>
      </c>
      <c r="N3" s="35" t="str">
        <f>IFERROR('Equations and POD'!$E$5/G3, G3)</f>
        <v>-</v>
      </c>
      <c r="O3" s="35" t="str">
        <f>IFERROR('Equations and POD'!$E$5/H3, H3)</f>
        <v>-</v>
      </c>
      <c r="P3" s="35" t="str">
        <f>IFERROR('Equations and POD'!$E$5/I3, I3)</f>
        <v>-</v>
      </c>
      <c r="Q3" s="35">
        <f>IFERROR('Equations and POD'!$E$5/J3, J3)</f>
        <v>49.483087834151661</v>
      </c>
      <c r="R3" s="35">
        <f>IFERROR('Equations and POD'!$E$5/K3, K3)</f>
        <v>54.109794332814069</v>
      </c>
      <c r="S3" s="35">
        <f>IFERROR('Equations and POD'!$E$5/L3, L3)</f>
        <v>50.634562015228042</v>
      </c>
      <c r="T3" s="36" t="s">
        <v>70</v>
      </c>
      <c r="U3" s="36" t="s">
        <v>70</v>
      </c>
      <c r="V3" s="36" t="s">
        <v>70</v>
      </c>
      <c r="W3" s="36" t="s">
        <v>70</v>
      </c>
      <c r="X3" s="38">
        <v>49</v>
      </c>
      <c r="Y3" s="38">
        <v>54</v>
      </c>
      <c r="Z3" s="38">
        <v>51</v>
      </c>
    </row>
    <row r="4" spans="1:26">
      <c r="A4" s="25" t="s">
        <v>65</v>
      </c>
      <c r="B4" s="25" t="s">
        <v>66</v>
      </c>
      <c r="C4" s="25" t="s">
        <v>67</v>
      </c>
      <c r="D4" s="25" t="s">
        <v>68</v>
      </c>
      <c r="E4" s="25" t="s">
        <v>71</v>
      </c>
      <c r="F4" s="34" t="s">
        <v>70</v>
      </c>
      <c r="G4" s="34" t="s">
        <v>70</v>
      </c>
      <c r="H4" s="34" t="s">
        <v>70</v>
      </c>
      <c r="I4" s="34" t="s">
        <v>70</v>
      </c>
      <c r="J4" s="25">
        <v>10.60968551032221</v>
      </c>
      <c r="K4" s="25">
        <v>9.702494834315452</v>
      </c>
      <c r="L4" s="25">
        <v>10.368411991834931</v>
      </c>
      <c r="M4" s="35" t="str">
        <f>IFERROR('Equations and POD'!$E$5/F4, F4)</f>
        <v>-</v>
      </c>
      <c r="N4" s="35" t="str">
        <f>IFERROR('Equations and POD'!$E$5/G4, G4)</f>
        <v>-</v>
      </c>
      <c r="O4" s="35" t="str">
        <f>IFERROR('Equations and POD'!$E$5/H4, H4)</f>
        <v>-</v>
      </c>
      <c r="P4" s="35" t="str">
        <f>IFERROR('Equations and POD'!$E$5/I4, I4)</f>
        <v>-</v>
      </c>
      <c r="Q4" s="35">
        <f>IFERROR('Equations and POD'!$E$5/J4, J4)</f>
        <v>197.93235133660662</v>
      </c>
      <c r="R4" s="35">
        <f>IFERROR('Equations and POD'!$E$5/K4, K4)</f>
        <v>216.43917733125627</v>
      </c>
      <c r="S4" s="35">
        <f>IFERROR('Equations and POD'!$E$5/L4, L4)</f>
        <v>202.5382480609122</v>
      </c>
      <c r="T4" s="36" t="s">
        <v>70</v>
      </c>
      <c r="U4" s="36" t="s">
        <v>70</v>
      </c>
      <c r="V4" s="36" t="s">
        <v>70</v>
      </c>
      <c r="W4" s="36" t="s">
        <v>70</v>
      </c>
      <c r="X4" s="38">
        <v>200</v>
      </c>
      <c r="Y4" s="38">
        <v>220</v>
      </c>
      <c r="Z4" s="38">
        <v>200</v>
      </c>
    </row>
    <row r="5" spans="1:26">
      <c r="A5" s="25" t="s">
        <v>65</v>
      </c>
      <c r="B5" s="25" t="s">
        <v>66</v>
      </c>
      <c r="C5" s="25" t="s">
        <v>67</v>
      </c>
      <c r="D5" s="25" t="s">
        <v>68</v>
      </c>
      <c r="E5" s="25" t="s">
        <v>72</v>
      </c>
      <c r="F5" s="34" t="s">
        <v>70</v>
      </c>
      <c r="G5" s="34" t="s">
        <v>70</v>
      </c>
      <c r="H5" s="34" t="s">
        <v>70</v>
      </c>
      <c r="I5" s="34" t="s">
        <v>70</v>
      </c>
      <c r="J5" s="25">
        <v>2.1219371020644409</v>
      </c>
      <c r="K5" s="25">
        <v>1.940498966863091</v>
      </c>
      <c r="L5" s="25">
        <v>2.0736823983669859</v>
      </c>
      <c r="M5" s="35" t="str">
        <f>IFERROR('Equations and POD'!$E$5/F5, F5)</f>
        <v>-</v>
      </c>
      <c r="N5" s="35" t="str">
        <f>IFERROR('Equations and POD'!$E$5/G5, G5)</f>
        <v>-</v>
      </c>
      <c r="O5" s="35" t="str">
        <f>IFERROR('Equations and POD'!$E$5/H5, H5)</f>
        <v>-</v>
      </c>
      <c r="P5" s="35" t="str">
        <f>IFERROR('Equations and POD'!$E$5/I5, I5)</f>
        <v>-</v>
      </c>
      <c r="Q5" s="35">
        <f>IFERROR('Equations and POD'!$E$5/J5, J5)</f>
        <v>989.66175668303356</v>
      </c>
      <c r="R5" s="35">
        <f>IFERROR('Equations and POD'!$E$5/K5, K5)</f>
        <v>1082.1958866562811</v>
      </c>
      <c r="S5" s="35">
        <f>IFERROR('Equations and POD'!$E$5/L5, L5)</f>
        <v>1012.6912403045611</v>
      </c>
      <c r="T5" s="36" t="s">
        <v>70</v>
      </c>
      <c r="U5" s="36" t="s">
        <v>70</v>
      </c>
      <c r="V5" s="36" t="s">
        <v>70</v>
      </c>
      <c r="W5" s="36" t="s">
        <v>70</v>
      </c>
      <c r="X5" s="38">
        <v>990</v>
      </c>
      <c r="Y5" s="38">
        <v>1100</v>
      </c>
      <c r="Z5" s="38">
        <v>1000</v>
      </c>
    </row>
    <row r="6" spans="1:26">
      <c r="A6" s="25" t="s">
        <v>65</v>
      </c>
      <c r="B6" s="25" t="s">
        <v>66</v>
      </c>
      <c r="C6" s="25" t="s">
        <v>67</v>
      </c>
      <c r="D6" s="25" t="s">
        <v>73</v>
      </c>
      <c r="E6" s="25" t="s">
        <v>69</v>
      </c>
      <c r="F6" s="34" t="s">
        <v>70</v>
      </c>
      <c r="G6" s="34" t="s">
        <v>70</v>
      </c>
      <c r="H6" s="34" t="s">
        <v>70</v>
      </c>
      <c r="I6" s="34" t="s">
        <v>70</v>
      </c>
      <c r="J6" s="34" t="s">
        <v>70</v>
      </c>
      <c r="K6" s="34" t="s">
        <v>70</v>
      </c>
      <c r="L6" s="34" t="s">
        <v>70</v>
      </c>
      <c r="M6" s="35" t="str">
        <f>IFERROR('Equations and POD'!$E$5/F6, F6)</f>
        <v>-</v>
      </c>
      <c r="N6" s="35" t="str">
        <f>IFERROR('Equations and POD'!$E$5/G6, G6)</f>
        <v>-</v>
      </c>
      <c r="O6" s="35" t="str">
        <f>IFERROR('Equations and POD'!$E$5/H6, H6)</f>
        <v>-</v>
      </c>
      <c r="P6" s="35" t="str">
        <f>IFERROR('Equations and POD'!$E$5/I6, I6)</f>
        <v>-</v>
      </c>
      <c r="Q6" s="35" t="str">
        <f>IFERROR('Equations and POD'!$E$5/J6, J6)</f>
        <v>-</v>
      </c>
      <c r="R6" s="35" t="str">
        <f>IFERROR('Equations and POD'!$E$5/K6, K6)</f>
        <v>-</v>
      </c>
      <c r="S6" s="35" t="str">
        <f>IFERROR('Equations and POD'!$E$5/L6, L6)</f>
        <v>-</v>
      </c>
      <c r="T6" s="36" t="s">
        <v>70</v>
      </c>
      <c r="U6" s="36" t="s">
        <v>70</v>
      </c>
      <c r="V6" s="36" t="s">
        <v>70</v>
      </c>
      <c r="W6" s="36" t="s">
        <v>70</v>
      </c>
      <c r="X6" s="36" t="s">
        <v>70</v>
      </c>
      <c r="Y6" s="36" t="s">
        <v>70</v>
      </c>
      <c r="Z6" s="36" t="s">
        <v>70</v>
      </c>
    </row>
    <row r="7" spans="1:26">
      <c r="A7" s="25" t="s">
        <v>65</v>
      </c>
      <c r="B7" s="25" t="s">
        <v>66</v>
      </c>
      <c r="C7" s="25" t="s">
        <v>67</v>
      </c>
      <c r="D7" s="25" t="s">
        <v>73</v>
      </c>
      <c r="E7" s="25" t="s">
        <v>71</v>
      </c>
      <c r="F7" s="34" t="s">
        <v>70</v>
      </c>
      <c r="G7" s="34" t="s">
        <v>70</v>
      </c>
      <c r="H7" s="34" t="s">
        <v>70</v>
      </c>
      <c r="I7" s="34" t="s">
        <v>70</v>
      </c>
      <c r="J7" s="34" t="s">
        <v>70</v>
      </c>
      <c r="K7" s="34" t="s">
        <v>70</v>
      </c>
      <c r="L7" s="34" t="s">
        <v>70</v>
      </c>
      <c r="M7" s="35" t="str">
        <f>IFERROR('Equations and POD'!$E$5/F7, F7)</f>
        <v>-</v>
      </c>
      <c r="N7" s="35" t="str">
        <f>IFERROR('Equations and POD'!$E$5/G7, G7)</f>
        <v>-</v>
      </c>
      <c r="O7" s="35" t="str">
        <f>IFERROR('Equations and POD'!$E$5/H7, H7)</f>
        <v>-</v>
      </c>
      <c r="P7" s="35" t="str">
        <f>IFERROR('Equations and POD'!$E$5/I7, I7)</f>
        <v>-</v>
      </c>
      <c r="Q7" s="35" t="str">
        <f>IFERROR('Equations and POD'!$E$5/J7, J7)</f>
        <v>-</v>
      </c>
      <c r="R7" s="35" t="str">
        <f>IFERROR('Equations and POD'!$E$5/K7, K7)</f>
        <v>-</v>
      </c>
      <c r="S7" s="35" t="str">
        <f>IFERROR('Equations and POD'!$E$5/L7, L7)</f>
        <v>-</v>
      </c>
      <c r="T7" s="36" t="s">
        <v>70</v>
      </c>
      <c r="U7" s="36" t="s">
        <v>70</v>
      </c>
      <c r="V7" s="36" t="s">
        <v>70</v>
      </c>
      <c r="W7" s="36" t="s">
        <v>70</v>
      </c>
      <c r="X7" s="36" t="s">
        <v>70</v>
      </c>
      <c r="Y7" s="36" t="s">
        <v>70</v>
      </c>
      <c r="Z7" s="36" t="s">
        <v>70</v>
      </c>
    </row>
    <row r="8" spans="1:26">
      <c r="A8" s="25" t="s">
        <v>65</v>
      </c>
      <c r="B8" s="25" t="s">
        <v>66</v>
      </c>
      <c r="C8" s="25" t="s">
        <v>67</v>
      </c>
      <c r="D8" s="25" t="s">
        <v>73</v>
      </c>
      <c r="E8" s="25" t="s">
        <v>72</v>
      </c>
      <c r="F8" s="34" t="s">
        <v>70</v>
      </c>
      <c r="G8" s="34" t="s">
        <v>70</v>
      </c>
      <c r="H8" s="34" t="s">
        <v>70</v>
      </c>
      <c r="I8" s="34" t="s">
        <v>70</v>
      </c>
      <c r="J8" s="34" t="s">
        <v>70</v>
      </c>
      <c r="K8" s="34" t="s">
        <v>70</v>
      </c>
      <c r="L8" s="34" t="s">
        <v>70</v>
      </c>
      <c r="M8" s="35" t="str">
        <f>IFERROR('Equations and POD'!$E$5/F8, F8)</f>
        <v>-</v>
      </c>
      <c r="N8" s="35" t="str">
        <f>IFERROR('Equations and POD'!$E$5/G8, G8)</f>
        <v>-</v>
      </c>
      <c r="O8" s="35" t="str">
        <f>IFERROR('Equations and POD'!$E$5/H8, H8)</f>
        <v>-</v>
      </c>
      <c r="P8" s="35" t="str">
        <f>IFERROR('Equations and POD'!$E$5/I8, I8)</f>
        <v>-</v>
      </c>
      <c r="Q8" s="35" t="str">
        <f>IFERROR('Equations and POD'!$E$5/J8, J8)</f>
        <v>-</v>
      </c>
      <c r="R8" s="35" t="str">
        <f>IFERROR('Equations and POD'!$E$5/K8, K8)</f>
        <v>-</v>
      </c>
      <c r="S8" s="35" t="str">
        <f>IFERROR('Equations and POD'!$E$5/L8, L8)</f>
        <v>-</v>
      </c>
      <c r="T8" s="36" t="s">
        <v>70</v>
      </c>
      <c r="U8" s="36" t="s">
        <v>70</v>
      </c>
      <c r="V8" s="36" t="s">
        <v>70</v>
      </c>
      <c r="W8" s="36" t="s">
        <v>70</v>
      </c>
      <c r="X8" s="36" t="s">
        <v>70</v>
      </c>
      <c r="Y8" s="36" t="s">
        <v>70</v>
      </c>
      <c r="Z8" s="36" t="s">
        <v>70</v>
      </c>
    </row>
    <row r="9" spans="1:26">
      <c r="A9" s="25" t="s">
        <v>65</v>
      </c>
      <c r="B9" s="25" t="s">
        <v>66</v>
      </c>
      <c r="C9" s="25" t="s">
        <v>67</v>
      </c>
      <c r="D9" s="43" t="s">
        <v>74</v>
      </c>
      <c r="E9" s="43" t="s">
        <v>69</v>
      </c>
      <c r="F9" s="44">
        <v>79.657338989142019</v>
      </c>
      <c r="G9" s="44">
        <v>75.039522236148272</v>
      </c>
      <c r="H9" s="44">
        <v>60.999869688739892</v>
      </c>
      <c r="I9" s="44">
        <v>42.475201265744303</v>
      </c>
      <c r="J9" s="25">
        <v>41.093075602794897</v>
      </c>
      <c r="K9" s="25">
        <v>33.620754537099863</v>
      </c>
      <c r="L9" s="25">
        <v>28.074724978825021</v>
      </c>
      <c r="M9" s="41">
        <f>IFERROR('Equations and POD'!$E$5/F9, F9)</f>
        <v>26.362919307237316</v>
      </c>
      <c r="N9" s="41">
        <f>IFERROR('Equations and POD'!$E$5/G9, G9)</f>
        <v>27.985252803067308</v>
      </c>
      <c r="O9" s="41">
        <f>IFERROR('Equations and POD'!$E$5/H9, H9)</f>
        <v>34.426303051392317</v>
      </c>
      <c r="P9" s="41">
        <f>IFERROR('Equations and POD'!$E$5/I9, I9)</f>
        <v>49.440613285418912</v>
      </c>
      <c r="Q9" s="35">
        <f>IFERROR('Equations and POD'!$E$5/J9, J9)</f>
        <v>51.103500266044115</v>
      </c>
      <c r="R9" s="35">
        <f>IFERROR('Equations and POD'!$E$5/K9, K9)</f>
        <v>62.461417922155491</v>
      </c>
      <c r="S9" s="35">
        <f>IFERROR('Equations and POD'!$E$5/L9, L9)</f>
        <v>74.800376551645527</v>
      </c>
      <c r="T9" s="37">
        <v>26</v>
      </c>
      <c r="U9" s="37">
        <v>28</v>
      </c>
      <c r="V9" s="42">
        <v>34</v>
      </c>
      <c r="W9" s="42">
        <v>49</v>
      </c>
      <c r="X9" s="38">
        <v>51</v>
      </c>
      <c r="Y9" s="38">
        <v>62</v>
      </c>
      <c r="Z9" s="38">
        <v>75</v>
      </c>
    </row>
    <row r="10" spans="1:26">
      <c r="A10" s="25" t="s">
        <v>65</v>
      </c>
      <c r="B10" s="25" t="s">
        <v>66</v>
      </c>
      <c r="C10" s="25" t="s">
        <v>67</v>
      </c>
      <c r="D10" s="43" t="s">
        <v>74</v>
      </c>
      <c r="E10" s="43" t="s">
        <v>71</v>
      </c>
      <c r="F10" s="44">
        <v>15.908394383144509</v>
      </c>
      <c r="G10" s="44">
        <v>14.986168621802801</v>
      </c>
      <c r="H10" s="44">
        <v>12.182304815142921</v>
      </c>
      <c r="I10" s="44">
        <v>8.482736955737435</v>
      </c>
      <c r="J10" s="25">
        <v>7.3452397328044174</v>
      </c>
      <c r="K10" s="25">
        <v>6.1206253244221793</v>
      </c>
      <c r="L10" s="25">
        <v>5.0306784667456768</v>
      </c>
      <c r="M10" s="41">
        <f>IFERROR('Equations and POD'!$E$5/F10, F10)</f>
        <v>132.00577942831379</v>
      </c>
      <c r="N10" s="41">
        <f>IFERROR('Equations and POD'!$E$5/G10, G10)</f>
        <v>140.1292120085177</v>
      </c>
      <c r="O10" s="41">
        <f>IFERROR('Equations and POD'!$E$5/H10, H10)</f>
        <v>172.38117350254163</v>
      </c>
      <c r="P10" s="41">
        <f>IFERROR('Equations and POD'!$E$5/I10, I10)</f>
        <v>247.56160788171456</v>
      </c>
      <c r="Q10" s="35">
        <f>IFERROR('Equations and POD'!$E$5/J10, J10)</f>
        <v>285.89945003717645</v>
      </c>
      <c r="R10" s="35">
        <f>IFERROR('Equations and POD'!$E$5/K10, K10)</f>
        <v>343.10219768243229</v>
      </c>
      <c r="S10" s="35">
        <f>IFERROR('Equations and POD'!$E$5/L10, L10)</f>
        <v>417.43872399749699</v>
      </c>
      <c r="T10" s="42">
        <v>130</v>
      </c>
      <c r="U10" s="42">
        <v>140</v>
      </c>
      <c r="V10" s="42">
        <v>170</v>
      </c>
      <c r="W10" s="42">
        <v>250</v>
      </c>
      <c r="X10" s="38">
        <v>290</v>
      </c>
      <c r="Y10" s="38">
        <v>340</v>
      </c>
      <c r="Z10" s="38">
        <v>420</v>
      </c>
    </row>
    <row r="11" spans="1:26">
      <c r="A11" s="25" t="s">
        <v>65</v>
      </c>
      <c r="B11" s="25" t="s">
        <v>66</v>
      </c>
      <c r="C11" s="25" t="s">
        <v>67</v>
      </c>
      <c r="D11" s="43" t="s">
        <v>74</v>
      </c>
      <c r="E11" s="43" t="s">
        <v>72</v>
      </c>
      <c r="F11" s="44">
        <v>1.951575150467336</v>
      </c>
      <c r="G11" s="44">
        <v>1.8384403591358951</v>
      </c>
      <c r="H11" s="44">
        <v>1.4944740983943401</v>
      </c>
      <c r="I11" s="44">
        <v>1.0406266183788091</v>
      </c>
      <c r="J11" s="25">
        <v>0.92972865164610607</v>
      </c>
      <c r="K11" s="25">
        <v>0.78108614293420719</v>
      </c>
      <c r="L11" s="25">
        <v>0.63747346446471043</v>
      </c>
      <c r="M11" s="41">
        <f>IFERROR('Equations and POD'!$E$5/F11, F11)</f>
        <v>1076.053873455563</v>
      </c>
      <c r="N11" s="41">
        <f>IFERROR('Equations and POD'!$E$5/G11, G11)</f>
        <v>1142.2725733605214</v>
      </c>
      <c r="O11" s="41">
        <f>IFERROR('Equations and POD'!$E$5/H11, H11)</f>
        <v>1405.1765783403243</v>
      </c>
      <c r="P11" s="41">
        <f>IFERROR('Equations and POD'!$E$5/I11, I11)</f>
        <v>2018.0148796035867</v>
      </c>
      <c r="Q11" s="35">
        <f>IFERROR('Equations and POD'!$E$5/J11, J11)</f>
        <v>2258.7235493731441</v>
      </c>
      <c r="R11" s="35">
        <f>IFERROR('Equations and POD'!$E$5/K11, K11)</f>
        <v>2688.5638914437741</v>
      </c>
      <c r="S11" s="35">
        <f>IFERROR('Equations and POD'!$E$5/L11, L11)</f>
        <v>3294.2547683351499</v>
      </c>
      <c r="T11" s="42">
        <v>1100</v>
      </c>
      <c r="U11" s="42">
        <v>1100</v>
      </c>
      <c r="V11" s="42">
        <v>1400</v>
      </c>
      <c r="W11" s="42">
        <v>2000</v>
      </c>
      <c r="X11" s="38">
        <v>2300</v>
      </c>
      <c r="Y11" s="38">
        <v>2700</v>
      </c>
      <c r="Z11" s="38">
        <v>3300</v>
      </c>
    </row>
    <row r="12" spans="1:26">
      <c r="A12" s="25" t="s">
        <v>65</v>
      </c>
      <c r="B12" s="25" t="s">
        <v>77</v>
      </c>
      <c r="C12" s="33" t="s">
        <v>78</v>
      </c>
      <c r="D12" s="43" t="s">
        <v>68</v>
      </c>
      <c r="E12" s="43" t="s">
        <v>69</v>
      </c>
      <c r="F12" s="34" t="s">
        <v>70</v>
      </c>
      <c r="G12" s="34" t="s">
        <v>70</v>
      </c>
      <c r="H12" s="34" t="s">
        <v>70</v>
      </c>
      <c r="I12" s="34" t="s">
        <v>70</v>
      </c>
      <c r="J12" s="25">
        <v>4.2438742041288826</v>
      </c>
      <c r="K12" s="25">
        <v>3.8809979337261815</v>
      </c>
      <c r="L12" s="25">
        <v>4.1473647967339726</v>
      </c>
      <c r="M12" s="35" t="str">
        <f>IFERROR('Equations and POD'!$E$5/F12, F12)</f>
        <v>-</v>
      </c>
      <c r="N12" s="35" t="str">
        <f>IFERROR('Equations and POD'!$E$5/G12, G12)</f>
        <v>-</v>
      </c>
      <c r="O12" s="35" t="str">
        <f>IFERROR('Equations and POD'!$E$5/H12, H12)</f>
        <v>-</v>
      </c>
      <c r="P12" s="35" t="str">
        <f>IFERROR('Equations and POD'!$E$5/I12, I12)</f>
        <v>-</v>
      </c>
      <c r="Q12" s="35">
        <f>IFERROR('Equations and POD'!$E$5/J12, J12)</f>
        <v>494.83087834151667</v>
      </c>
      <c r="R12" s="35">
        <f>IFERROR('Equations and POD'!$E$5/K12, K12)</f>
        <v>541.09794332814056</v>
      </c>
      <c r="S12" s="35">
        <f>IFERROR('Equations and POD'!$E$5/L12, L12)</f>
        <v>506.34562015228045</v>
      </c>
      <c r="T12" s="36" t="s">
        <v>70</v>
      </c>
      <c r="U12" s="36" t="s">
        <v>70</v>
      </c>
      <c r="V12" s="36" t="s">
        <v>70</v>
      </c>
      <c r="W12" s="36" t="s">
        <v>70</v>
      </c>
      <c r="X12" s="38">
        <v>490</v>
      </c>
      <c r="Y12" s="38">
        <v>540</v>
      </c>
      <c r="Z12" s="38">
        <v>510</v>
      </c>
    </row>
    <row r="13" spans="1:26">
      <c r="A13" s="25" t="s">
        <v>65</v>
      </c>
      <c r="B13" s="25" t="s">
        <v>77</v>
      </c>
      <c r="C13" s="33" t="s">
        <v>78</v>
      </c>
      <c r="D13" s="43" t="s">
        <v>68</v>
      </c>
      <c r="E13" s="43" t="s">
        <v>71</v>
      </c>
      <c r="F13" s="34" t="s">
        <v>70</v>
      </c>
      <c r="G13" s="34" t="s">
        <v>70</v>
      </c>
      <c r="H13" s="34" t="s">
        <v>70</v>
      </c>
      <c r="I13" s="34" t="s">
        <v>70</v>
      </c>
      <c r="J13" s="25">
        <v>2.1219371020644413</v>
      </c>
      <c r="K13" s="25">
        <v>1.9404989668630908</v>
      </c>
      <c r="L13" s="25">
        <v>2.0736823983669863</v>
      </c>
      <c r="M13" s="35" t="str">
        <f>IFERROR('Equations and POD'!$E$5/F13, F13)</f>
        <v>-</v>
      </c>
      <c r="N13" s="35" t="str">
        <f>IFERROR('Equations and POD'!$E$5/G13, G13)</f>
        <v>-</v>
      </c>
      <c r="O13" s="35" t="str">
        <f>IFERROR('Equations and POD'!$E$5/H13, H13)</f>
        <v>-</v>
      </c>
      <c r="P13" s="35" t="str">
        <f>IFERROR('Equations and POD'!$E$5/I13, I13)</f>
        <v>-</v>
      </c>
      <c r="Q13" s="35">
        <f>IFERROR('Equations and POD'!$E$5/J13, J13)</f>
        <v>989.66175668303333</v>
      </c>
      <c r="R13" s="35">
        <f>IFERROR('Equations and POD'!$E$5/K13, K13)</f>
        <v>1082.1958866562811</v>
      </c>
      <c r="S13" s="35">
        <f>IFERROR('Equations and POD'!$E$5/L13, L13)</f>
        <v>1012.6912403045609</v>
      </c>
      <c r="T13" s="36" t="s">
        <v>70</v>
      </c>
      <c r="U13" s="36" t="s">
        <v>70</v>
      </c>
      <c r="V13" s="36" t="s">
        <v>70</v>
      </c>
      <c r="W13" s="36" t="s">
        <v>70</v>
      </c>
      <c r="X13" s="38">
        <v>990</v>
      </c>
      <c r="Y13" s="38">
        <v>1100</v>
      </c>
      <c r="Z13" s="38">
        <v>1000</v>
      </c>
    </row>
    <row r="14" spans="1:26">
      <c r="A14" s="25" t="s">
        <v>65</v>
      </c>
      <c r="B14" s="25" t="s">
        <v>77</v>
      </c>
      <c r="C14" s="33" t="s">
        <v>78</v>
      </c>
      <c r="D14" s="43" t="s">
        <v>68</v>
      </c>
      <c r="E14" s="43" t="s">
        <v>72</v>
      </c>
      <c r="F14" s="34" t="s">
        <v>70</v>
      </c>
      <c r="G14" s="34" t="s">
        <v>70</v>
      </c>
      <c r="H14" s="34" t="s">
        <v>70</v>
      </c>
      <c r="I14" s="34" t="s">
        <v>70</v>
      </c>
      <c r="J14" s="25">
        <v>1.0609685510322207</v>
      </c>
      <c r="K14" s="25">
        <v>0.97024948343154538</v>
      </c>
      <c r="L14" s="25">
        <v>1.0368411991834932</v>
      </c>
      <c r="M14" s="35" t="str">
        <f>IFERROR('Equations and POD'!$E$5/F14, F14)</f>
        <v>-</v>
      </c>
      <c r="N14" s="35" t="str">
        <f>IFERROR('Equations and POD'!$E$5/G14, G14)</f>
        <v>-</v>
      </c>
      <c r="O14" s="35" t="str">
        <f>IFERROR('Equations and POD'!$E$5/H14, H14)</f>
        <v>-</v>
      </c>
      <c r="P14" s="35" t="str">
        <f>IFERROR('Equations and POD'!$E$5/I14, I14)</f>
        <v>-</v>
      </c>
      <c r="Q14" s="35">
        <f>IFERROR('Equations and POD'!$E$5/J14, J14)</f>
        <v>1979.3235133660667</v>
      </c>
      <c r="R14" s="35">
        <f>IFERROR('Equations and POD'!$E$5/K14, K14)</f>
        <v>2164.3917733125622</v>
      </c>
      <c r="S14" s="35">
        <f>IFERROR('Equations and POD'!$E$5/L14, L14)</f>
        <v>2025.3824806091218</v>
      </c>
      <c r="T14" s="36" t="s">
        <v>70</v>
      </c>
      <c r="U14" s="36" t="s">
        <v>70</v>
      </c>
      <c r="V14" s="36" t="s">
        <v>70</v>
      </c>
      <c r="W14" s="36" t="s">
        <v>70</v>
      </c>
      <c r="X14" s="38">
        <v>2000</v>
      </c>
      <c r="Y14" s="38">
        <v>2200</v>
      </c>
      <c r="Z14" s="38">
        <v>2000</v>
      </c>
    </row>
    <row r="15" spans="1:26">
      <c r="A15" s="25" t="s">
        <v>65</v>
      </c>
      <c r="B15" s="25" t="s">
        <v>77</v>
      </c>
      <c r="C15" s="25" t="s">
        <v>78</v>
      </c>
      <c r="D15" s="25" t="s">
        <v>73</v>
      </c>
      <c r="E15" s="25" t="s">
        <v>69</v>
      </c>
      <c r="F15" s="34" t="s">
        <v>70</v>
      </c>
      <c r="G15" s="34" t="s">
        <v>70</v>
      </c>
      <c r="H15" s="34" t="s">
        <v>70</v>
      </c>
      <c r="I15" s="34" t="s">
        <v>70</v>
      </c>
      <c r="J15" s="34" t="s">
        <v>70</v>
      </c>
      <c r="K15" s="34" t="s">
        <v>70</v>
      </c>
      <c r="L15" s="34" t="s">
        <v>70</v>
      </c>
      <c r="M15" s="35" t="str">
        <f>IFERROR('Equations and POD'!$E$5/F15, F15)</f>
        <v>-</v>
      </c>
      <c r="N15" s="35" t="str">
        <f>IFERROR('Equations and POD'!$E$5/G15, G15)</f>
        <v>-</v>
      </c>
      <c r="O15" s="35" t="str">
        <f>IFERROR('Equations and POD'!$E$5/H15, H15)</f>
        <v>-</v>
      </c>
      <c r="P15" s="35" t="str">
        <f>IFERROR('Equations and POD'!$E$5/I15, I15)</f>
        <v>-</v>
      </c>
      <c r="Q15" s="35" t="str">
        <f>IFERROR('Equations and POD'!$E$5/J15, J15)</f>
        <v>-</v>
      </c>
      <c r="R15" s="35" t="str">
        <f>IFERROR('Equations and POD'!$E$5/K15, K15)</f>
        <v>-</v>
      </c>
      <c r="S15" s="35" t="str">
        <f>IFERROR('Equations and POD'!$E$5/L15, L15)</f>
        <v>-</v>
      </c>
      <c r="T15" s="36" t="s">
        <v>70</v>
      </c>
      <c r="U15" s="36" t="s">
        <v>70</v>
      </c>
      <c r="V15" s="36" t="s">
        <v>70</v>
      </c>
      <c r="W15" s="36" t="s">
        <v>70</v>
      </c>
      <c r="X15" s="36" t="s">
        <v>70</v>
      </c>
      <c r="Y15" s="36" t="s">
        <v>70</v>
      </c>
      <c r="Z15" s="36" t="s">
        <v>70</v>
      </c>
    </row>
    <row r="16" spans="1:26">
      <c r="A16" s="25" t="s">
        <v>65</v>
      </c>
      <c r="B16" s="25" t="s">
        <v>77</v>
      </c>
      <c r="C16" s="25" t="s">
        <v>78</v>
      </c>
      <c r="D16" s="25" t="s">
        <v>73</v>
      </c>
      <c r="E16" s="25" t="s">
        <v>71</v>
      </c>
      <c r="F16" s="34" t="s">
        <v>70</v>
      </c>
      <c r="G16" s="34" t="s">
        <v>70</v>
      </c>
      <c r="H16" s="34" t="s">
        <v>70</v>
      </c>
      <c r="I16" s="34" t="s">
        <v>70</v>
      </c>
      <c r="J16" s="34" t="s">
        <v>70</v>
      </c>
      <c r="K16" s="34" t="s">
        <v>70</v>
      </c>
      <c r="L16" s="34" t="s">
        <v>70</v>
      </c>
      <c r="M16" s="35" t="str">
        <f>IFERROR('Equations and POD'!$E$5/F16, F16)</f>
        <v>-</v>
      </c>
      <c r="N16" s="35" t="str">
        <f>IFERROR('Equations and POD'!$E$5/G16, G16)</f>
        <v>-</v>
      </c>
      <c r="O16" s="35" t="str">
        <f>IFERROR('Equations and POD'!$E$5/H16, H16)</f>
        <v>-</v>
      </c>
      <c r="P16" s="35" t="str">
        <f>IFERROR('Equations and POD'!$E$5/I16, I16)</f>
        <v>-</v>
      </c>
      <c r="Q16" s="35" t="str">
        <f>IFERROR('Equations and POD'!$E$5/J16, J16)</f>
        <v>-</v>
      </c>
      <c r="R16" s="35" t="str">
        <f>IFERROR('Equations and POD'!$E$5/K16, K16)</f>
        <v>-</v>
      </c>
      <c r="S16" s="35" t="str">
        <f>IFERROR('Equations and POD'!$E$5/L16, L16)</f>
        <v>-</v>
      </c>
      <c r="T16" s="36" t="s">
        <v>70</v>
      </c>
      <c r="U16" s="36" t="s">
        <v>70</v>
      </c>
      <c r="V16" s="36" t="s">
        <v>70</v>
      </c>
      <c r="W16" s="36" t="s">
        <v>70</v>
      </c>
      <c r="X16" s="36" t="s">
        <v>70</v>
      </c>
      <c r="Y16" s="36" t="s">
        <v>70</v>
      </c>
      <c r="Z16" s="36" t="s">
        <v>70</v>
      </c>
    </row>
    <row r="17" spans="1:26">
      <c r="A17" s="25" t="s">
        <v>65</v>
      </c>
      <c r="B17" s="25" t="s">
        <v>77</v>
      </c>
      <c r="C17" s="25" t="s">
        <v>78</v>
      </c>
      <c r="D17" s="25" t="s">
        <v>73</v>
      </c>
      <c r="E17" s="25" t="s">
        <v>72</v>
      </c>
      <c r="F17" s="34" t="s">
        <v>70</v>
      </c>
      <c r="G17" s="34" t="s">
        <v>70</v>
      </c>
      <c r="H17" s="34" t="s">
        <v>70</v>
      </c>
      <c r="I17" s="34" t="s">
        <v>70</v>
      </c>
      <c r="J17" s="34" t="s">
        <v>70</v>
      </c>
      <c r="K17" s="34" t="s">
        <v>70</v>
      </c>
      <c r="L17" s="34" t="s">
        <v>70</v>
      </c>
      <c r="M17" s="35" t="str">
        <f>IFERROR('Equations and POD'!$E$5/F17, F17)</f>
        <v>-</v>
      </c>
      <c r="N17" s="35" t="str">
        <f>IFERROR('Equations and POD'!$E$5/G17, G17)</f>
        <v>-</v>
      </c>
      <c r="O17" s="35" t="str">
        <f>IFERROR('Equations and POD'!$E$5/H17, H17)</f>
        <v>-</v>
      </c>
      <c r="P17" s="35" t="str">
        <f>IFERROR('Equations and POD'!$E$5/I17, I17)</f>
        <v>-</v>
      </c>
      <c r="Q17" s="35" t="str">
        <f>IFERROR('Equations and POD'!$E$5/J17, J17)</f>
        <v>-</v>
      </c>
      <c r="R17" s="35" t="str">
        <f>IFERROR('Equations and POD'!$E$5/K17, K17)</f>
        <v>-</v>
      </c>
      <c r="S17" s="35" t="str">
        <f>IFERROR('Equations and POD'!$E$5/L17, L17)</f>
        <v>-</v>
      </c>
      <c r="T17" s="36" t="s">
        <v>70</v>
      </c>
      <c r="U17" s="36" t="s">
        <v>70</v>
      </c>
      <c r="V17" s="36" t="s">
        <v>70</v>
      </c>
      <c r="W17" s="36" t="s">
        <v>70</v>
      </c>
      <c r="X17" s="36" t="s">
        <v>70</v>
      </c>
      <c r="Y17" s="36" t="s">
        <v>70</v>
      </c>
      <c r="Z17" s="36" t="s">
        <v>70</v>
      </c>
    </row>
    <row r="18" spans="1:26">
      <c r="A18" s="25" t="s">
        <v>65</v>
      </c>
      <c r="B18" s="25" t="s">
        <v>77</v>
      </c>
      <c r="C18" s="25" t="s">
        <v>78</v>
      </c>
      <c r="D18" s="25" t="s">
        <v>74</v>
      </c>
      <c r="E18" s="25" t="s">
        <v>69</v>
      </c>
      <c r="F18" s="34" t="s">
        <v>70</v>
      </c>
      <c r="G18" s="34" t="s">
        <v>70</v>
      </c>
      <c r="H18" s="34" t="s">
        <v>70</v>
      </c>
      <c r="I18" s="34" t="s">
        <v>70</v>
      </c>
      <c r="J18" s="34" t="s">
        <v>70</v>
      </c>
      <c r="K18" s="34" t="s">
        <v>70</v>
      </c>
      <c r="L18" s="34" t="s">
        <v>70</v>
      </c>
      <c r="M18" s="35" t="str">
        <f>IFERROR('Equations and POD'!$E$5/F18, F18)</f>
        <v>-</v>
      </c>
      <c r="N18" s="35" t="str">
        <f>IFERROR('Equations and POD'!$E$5/G18, G18)</f>
        <v>-</v>
      </c>
      <c r="O18" s="35" t="str">
        <f>IFERROR('Equations and POD'!$E$5/H18, H18)</f>
        <v>-</v>
      </c>
      <c r="P18" s="35" t="str">
        <f>IFERROR('Equations and POD'!$E$5/I18, I18)</f>
        <v>-</v>
      </c>
      <c r="Q18" s="35" t="str">
        <f>IFERROR('Equations and POD'!$E$5/J18, J18)</f>
        <v>-</v>
      </c>
      <c r="R18" s="35" t="str">
        <f>IFERROR('Equations and POD'!$E$5/K18, K18)</f>
        <v>-</v>
      </c>
      <c r="S18" s="35" t="str">
        <f>IFERROR('Equations and POD'!$E$5/L18, L18)</f>
        <v>-</v>
      </c>
      <c r="T18" s="36" t="s">
        <v>70</v>
      </c>
      <c r="U18" s="36" t="s">
        <v>70</v>
      </c>
      <c r="V18" s="36" t="s">
        <v>70</v>
      </c>
      <c r="W18" s="36" t="s">
        <v>70</v>
      </c>
      <c r="X18" s="36" t="s">
        <v>70</v>
      </c>
      <c r="Y18" s="36" t="s">
        <v>70</v>
      </c>
      <c r="Z18" s="36" t="s">
        <v>70</v>
      </c>
    </row>
    <row r="19" spans="1:26">
      <c r="A19" s="25" t="s">
        <v>65</v>
      </c>
      <c r="B19" s="25" t="s">
        <v>77</v>
      </c>
      <c r="C19" s="25" t="s">
        <v>78</v>
      </c>
      <c r="D19" s="25" t="s">
        <v>74</v>
      </c>
      <c r="E19" s="25" t="s">
        <v>71</v>
      </c>
      <c r="F19" s="34" t="s">
        <v>70</v>
      </c>
      <c r="G19" s="34" t="s">
        <v>70</v>
      </c>
      <c r="H19" s="34" t="s">
        <v>70</v>
      </c>
      <c r="I19" s="34" t="s">
        <v>70</v>
      </c>
      <c r="J19" s="34" t="s">
        <v>70</v>
      </c>
      <c r="K19" s="34" t="s">
        <v>70</v>
      </c>
      <c r="L19" s="34" t="s">
        <v>70</v>
      </c>
      <c r="M19" s="35" t="str">
        <f>IFERROR('Equations and POD'!$E$5/F19, F19)</f>
        <v>-</v>
      </c>
      <c r="N19" s="35" t="str">
        <f>IFERROR('Equations and POD'!$E$5/G19, G19)</f>
        <v>-</v>
      </c>
      <c r="O19" s="35" t="str">
        <f>IFERROR('Equations and POD'!$E$5/H19, H19)</f>
        <v>-</v>
      </c>
      <c r="P19" s="35" t="str">
        <f>IFERROR('Equations and POD'!$E$5/I19, I19)</f>
        <v>-</v>
      </c>
      <c r="Q19" s="35" t="str">
        <f>IFERROR('Equations and POD'!$E$5/J19, J19)</f>
        <v>-</v>
      </c>
      <c r="R19" s="35" t="str">
        <f>IFERROR('Equations and POD'!$E$5/K19, K19)</f>
        <v>-</v>
      </c>
      <c r="S19" s="35" t="str">
        <f>IFERROR('Equations and POD'!$E$5/L19, L19)</f>
        <v>-</v>
      </c>
      <c r="T19" s="36" t="s">
        <v>70</v>
      </c>
      <c r="U19" s="36" t="s">
        <v>70</v>
      </c>
      <c r="V19" s="36" t="s">
        <v>70</v>
      </c>
      <c r="W19" s="36" t="s">
        <v>70</v>
      </c>
      <c r="X19" s="36" t="s">
        <v>70</v>
      </c>
      <c r="Y19" s="36" t="s">
        <v>70</v>
      </c>
      <c r="Z19" s="36" t="s">
        <v>70</v>
      </c>
    </row>
    <row r="20" spans="1:26">
      <c r="A20" s="25" t="s">
        <v>65</v>
      </c>
      <c r="B20" s="25" t="s">
        <v>77</v>
      </c>
      <c r="C20" s="25" t="s">
        <v>78</v>
      </c>
      <c r="D20" s="25" t="s">
        <v>74</v>
      </c>
      <c r="E20" s="25" t="s">
        <v>72</v>
      </c>
      <c r="F20" s="34" t="s">
        <v>70</v>
      </c>
      <c r="G20" s="34" t="s">
        <v>70</v>
      </c>
      <c r="H20" s="34" t="s">
        <v>70</v>
      </c>
      <c r="I20" s="34" t="s">
        <v>70</v>
      </c>
      <c r="J20" s="34" t="s">
        <v>70</v>
      </c>
      <c r="K20" s="34" t="s">
        <v>70</v>
      </c>
      <c r="L20" s="34" t="s">
        <v>70</v>
      </c>
      <c r="M20" s="35" t="str">
        <f>IFERROR('Equations and POD'!$E$5/F20, F20)</f>
        <v>-</v>
      </c>
      <c r="N20" s="35" t="str">
        <f>IFERROR('Equations and POD'!$E$5/G20, G20)</f>
        <v>-</v>
      </c>
      <c r="O20" s="35" t="str">
        <f>IFERROR('Equations and POD'!$E$5/H20, H20)</f>
        <v>-</v>
      </c>
      <c r="P20" s="35" t="str">
        <f>IFERROR('Equations and POD'!$E$5/I20, I20)</f>
        <v>-</v>
      </c>
      <c r="Q20" s="35" t="str">
        <f>IFERROR('Equations and POD'!$E$5/J20, J20)</f>
        <v>-</v>
      </c>
      <c r="R20" s="35" t="str">
        <f>IFERROR('Equations and POD'!$E$5/K20, K20)</f>
        <v>-</v>
      </c>
      <c r="S20" s="35" t="str">
        <f>IFERROR('Equations and POD'!$E$5/L20, L20)</f>
        <v>-</v>
      </c>
      <c r="T20" s="36" t="s">
        <v>70</v>
      </c>
      <c r="U20" s="36" t="s">
        <v>70</v>
      </c>
      <c r="V20" s="36" t="s">
        <v>70</v>
      </c>
      <c r="W20" s="36" t="s">
        <v>70</v>
      </c>
      <c r="X20" s="36" t="s">
        <v>70</v>
      </c>
      <c r="Y20" s="36" t="s">
        <v>70</v>
      </c>
      <c r="Z20" s="36" t="s">
        <v>70</v>
      </c>
    </row>
    <row r="21" spans="1:26">
      <c r="A21" s="25" t="s">
        <v>81</v>
      </c>
      <c r="B21" s="25" t="s">
        <v>82</v>
      </c>
      <c r="C21" s="25" t="s">
        <v>83</v>
      </c>
      <c r="D21" s="25" t="s">
        <v>68</v>
      </c>
      <c r="E21" s="25" t="s">
        <v>69</v>
      </c>
      <c r="F21" s="34" t="s">
        <v>70</v>
      </c>
      <c r="G21" s="34" t="s">
        <v>70</v>
      </c>
      <c r="H21" s="34" t="s">
        <v>70</v>
      </c>
      <c r="I21" s="34" t="s">
        <v>70</v>
      </c>
      <c r="J21" s="34" t="s">
        <v>70</v>
      </c>
      <c r="K21" s="34" t="s">
        <v>70</v>
      </c>
      <c r="L21" s="34" t="s">
        <v>70</v>
      </c>
      <c r="M21" s="35" t="str">
        <f>IFERROR('Equations and POD'!$E$5/F21, F21)</f>
        <v>-</v>
      </c>
      <c r="N21" s="35" t="str">
        <f>IFERROR('Equations and POD'!$E$5/G21, G21)</f>
        <v>-</v>
      </c>
      <c r="O21" s="35" t="str">
        <f>IFERROR('Equations and POD'!$E$5/H21, H21)</f>
        <v>-</v>
      </c>
      <c r="P21" s="35" t="str">
        <f>IFERROR('Equations and POD'!$E$5/I21, I21)</f>
        <v>-</v>
      </c>
      <c r="Q21" s="35" t="str">
        <f>IFERROR('Equations and POD'!$E$5/J21, J21)</f>
        <v>-</v>
      </c>
      <c r="R21" s="35" t="str">
        <f>IFERROR('Equations and POD'!$E$5/K21, K21)</f>
        <v>-</v>
      </c>
      <c r="S21" s="35" t="str">
        <f>IFERROR('Equations and POD'!$E$5/L21, L21)</f>
        <v>-</v>
      </c>
      <c r="T21" s="36" t="s">
        <v>70</v>
      </c>
      <c r="U21" s="36" t="s">
        <v>70</v>
      </c>
      <c r="V21" s="36" t="s">
        <v>70</v>
      </c>
      <c r="W21" s="36" t="s">
        <v>70</v>
      </c>
      <c r="X21" s="36" t="s">
        <v>70</v>
      </c>
      <c r="Y21" s="36" t="s">
        <v>70</v>
      </c>
      <c r="Z21" s="36" t="s">
        <v>70</v>
      </c>
    </row>
    <row r="22" spans="1:26">
      <c r="A22" s="25" t="s">
        <v>81</v>
      </c>
      <c r="B22" s="25" t="s">
        <v>82</v>
      </c>
      <c r="C22" s="25" t="s">
        <v>83</v>
      </c>
      <c r="D22" s="25" t="s">
        <v>68</v>
      </c>
      <c r="E22" s="25" t="s">
        <v>71</v>
      </c>
      <c r="F22" s="34" t="s">
        <v>70</v>
      </c>
      <c r="G22" s="34" t="s">
        <v>70</v>
      </c>
      <c r="H22" s="34" t="s">
        <v>70</v>
      </c>
      <c r="I22" s="34" t="s">
        <v>70</v>
      </c>
      <c r="J22" s="25">
        <v>4.3073206920869351</v>
      </c>
      <c r="K22" s="25">
        <v>3.9221794143689439</v>
      </c>
      <c r="L22" s="25">
        <v>4.144246560980088</v>
      </c>
      <c r="M22" s="35" t="str">
        <f>IFERROR('Equations and POD'!$E$5/F22, F22)</f>
        <v>-</v>
      </c>
      <c r="N22" s="35" t="str">
        <f>IFERROR('Equations and POD'!$E$5/G22, G22)</f>
        <v>-</v>
      </c>
      <c r="O22" s="35" t="str">
        <f>IFERROR('Equations and POD'!$E$5/H22, H22)</f>
        <v>-</v>
      </c>
      <c r="P22" s="35" t="str">
        <f>IFERROR('Equations and POD'!$E$5/I22, I22)</f>
        <v>-</v>
      </c>
      <c r="Q22" s="35">
        <f>IFERROR('Equations and POD'!$E$5/J22, J22)</f>
        <v>487.54205923370228</v>
      </c>
      <c r="R22" s="35">
        <f>IFERROR('Equations and POD'!$E$5/K22, K22)</f>
        <v>535.41660850766505</v>
      </c>
      <c r="S22" s="35">
        <f>IFERROR('Equations and POD'!$E$5/L22, L22)</f>
        <v>506.72660738200943</v>
      </c>
      <c r="T22" s="36" t="s">
        <v>70</v>
      </c>
      <c r="U22" s="36" t="s">
        <v>70</v>
      </c>
      <c r="V22" s="36" t="s">
        <v>70</v>
      </c>
      <c r="W22" s="36" t="s">
        <v>70</v>
      </c>
      <c r="X22" s="38">
        <v>490</v>
      </c>
      <c r="Y22" s="38">
        <v>540</v>
      </c>
      <c r="Z22" s="38">
        <v>510</v>
      </c>
    </row>
    <row r="23" spans="1:26">
      <c r="A23" s="25" t="s">
        <v>81</v>
      </c>
      <c r="B23" s="25" t="s">
        <v>82</v>
      </c>
      <c r="C23" s="25" t="s">
        <v>83</v>
      </c>
      <c r="D23" s="25" t="s">
        <v>68</v>
      </c>
      <c r="E23" s="25" t="s">
        <v>72</v>
      </c>
      <c r="F23" s="34" t="s">
        <v>70</v>
      </c>
      <c r="G23" s="34" t="s">
        <v>70</v>
      </c>
      <c r="H23" s="34" t="s">
        <v>70</v>
      </c>
      <c r="I23" s="34" t="s">
        <v>70</v>
      </c>
      <c r="J23" s="25">
        <v>1.1789944529496019</v>
      </c>
      <c r="K23" s="25">
        <v>1.0781834747411549</v>
      </c>
      <c r="L23" s="25">
        <v>1.152183088968701</v>
      </c>
      <c r="M23" s="35" t="str">
        <f>IFERROR('Equations and POD'!$E$5/F23, F23)</f>
        <v>-</v>
      </c>
      <c r="N23" s="35" t="str">
        <f>IFERROR('Equations and POD'!$E$5/G23, G23)</f>
        <v>-</v>
      </c>
      <c r="O23" s="35" t="str">
        <f>IFERROR('Equations and POD'!$E$5/H23, H23)</f>
        <v>-</v>
      </c>
      <c r="P23" s="35" t="str">
        <f>IFERROR('Equations and POD'!$E$5/I23, I23)</f>
        <v>-</v>
      </c>
      <c r="Q23" s="35">
        <f>IFERROR('Equations and POD'!$E$5/J23, J23)</f>
        <v>1781.1788636886556</v>
      </c>
      <c r="R23" s="35">
        <f>IFERROR('Equations and POD'!$E$5/K23, K23)</f>
        <v>1947.7204475835226</v>
      </c>
      <c r="S23" s="35">
        <f>IFERROR('Equations and POD'!$E$5/L23, L23)</f>
        <v>1822.6269940133154</v>
      </c>
      <c r="T23" s="36" t="s">
        <v>70</v>
      </c>
      <c r="U23" s="36" t="s">
        <v>70</v>
      </c>
      <c r="V23" s="36" t="s">
        <v>70</v>
      </c>
      <c r="W23" s="36" t="s">
        <v>70</v>
      </c>
      <c r="X23" s="38">
        <v>1800</v>
      </c>
      <c r="Y23" s="38">
        <v>1900</v>
      </c>
      <c r="Z23" s="38">
        <v>1800</v>
      </c>
    </row>
    <row r="24" spans="1:26">
      <c r="A24" s="25" t="s">
        <v>81</v>
      </c>
      <c r="B24" s="25" t="s">
        <v>82</v>
      </c>
      <c r="C24" s="25" t="s">
        <v>83</v>
      </c>
      <c r="D24" s="25" t="s">
        <v>73</v>
      </c>
      <c r="E24" s="25" t="s">
        <v>69</v>
      </c>
      <c r="F24" s="34" t="s">
        <v>70</v>
      </c>
      <c r="G24" s="34" t="s">
        <v>70</v>
      </c>
      <c r="H24" s="34" t="s">
        <v>70</v>
      </c>
      <c r="I24" s="34" t="s">
        <v>70</v>
      </c>
      <c r="J24" s="34" t="s">
        <v>70</v>
      </c>
      <c r="K24" s="34" t="s">
        <v>70</v>
      </c>
      <c r="L24" s="34" t="s">
        <v>70</v>
      </c>
      <c r="M24" s="35" t="str">
        <f>IFERROR('Equations and POD'!$E$5/F24, F24)</f>
        <v>-</v>
      </c>
      <c r="N24" s="35" t="str">
        <f>IFERROR('Equations and POD'!$E$5/G24, G24)</f>
        <v>-</v>
      </c>
      <c r="O24" s="35" t="str">
        <f>IFERROR('Equations and POD'!$E$5/H24, H24)</f>
        <v>-</v>
      </c>
      <c r="P24" s="35" t="str">
        <f>IFERROR('Equations and POD'!$E$5/I24, I24)</f>
        <v>-</v>
      </c>
      <c r="Q24" s="35" t="str">
        <f>IFERROR('Equations and POD'!$E$5/J24, J24)</f>
        <v>-</v>
      </c>
      <c r="R24" s="35" t="str">
        <f>IFERROR('Equations and POD'!$E$5/K24, K24)</f>
        <v>-</v>
      </c>
      <c r="S24" s="35" t="str">
        <f>IFERROR('Equations and POD'!$E$5/L24, L24)</f>
        <v>-</v>
      </c>
      <c r="T24" s="36" t="s">
        <v>70</v>
      </c>
      <c r="U24" s="36" t="s">
        <v>70</v>
      </c>
      <c r="V24" s="36" t="s">
        <v>70</v>
      </c>
      <c r="W24" s="36" t="s">
        <v>70</v>
      </c>
      <c r="X24" s="36" t="s">
        <v>70</v>
      </c>
      <c r="Y24" s="36" t="s">
        <v>70</v>
      </c>
      <c r="Z24" s="36" t="s">
        <v>70</v>
      </c>
    </row>
    <row r="25" spans="1:26">
      <c r="A25" s="25" t="s">
        <v>81</v>
      </c>
      <c r="B25" s="25" t="s">
        <v>82</v>
      </c>
      <c r="C25" s="25" t="s">
        <v>83</v>
      </c>
      <c r="D25" s="25" t="s">
        <v>73</v>
      </c>
      <c r="E25" s="25" t="s">
        <v>71</v>
      </c>
      <c r="F25" s="34" t="s">
        <v>70</v>
      </c>
      <c r="G25" s="34" t="s">
        <v>70</v>
      </c>
      <c r="H25" s="34" t="s">
        <v>70</v>
      </c>
      <c r="I25" s="34" t="s">
        <v>70</v>
      </c>
      <c r="J25" s="34" t="s">
        <v>70</v>
      </c>
      <c r="K25" s="34" t="s">
        <v>70</v>
      </c>
      <c r="L25" s="34" t="s">
        <v>70</v>
      </c>
      <c r="M25" s="35" t="str">
        <f>IFERROR('Equations and POD'!$E$5/F25, F25)</f>
        <v>-</v>
      </c>
      <c r="N25" s="35" t="str">
        <f>IFERROR('Equations and POD'!$E$5/G25, G25)</f>
        <v>-</v>
      </c>
      <c r="O25" s="35" t="str">
        <f>IFERROR('Equations and POD'!$E$5/H25, H25)</f>
        <v>-</v>
      </c>
      <c r="P25" s="35" t="str">
        <f>IFERROR('Equations and POD'!$E$5/I25, I25)</f>
        <v>-</v>
      </c>
      <c r="Q25" s="35" t="str">
        <f>IFERROR('Equations and POD'!$E$5/J25, J25)</f>
        <v>-</v>
      </c>
      <c r="R25" s="35" t="str">
        <f>IFERROR('Equations and POD'!$E$5/K25, K25)</f>
        <v>-</v>
      </c>
      <c r="S25" s="35" t="str">
        <f>IFERROR('Equations and POD'!$E$5/L25, L25)</f>
        <v>-</v>
      </c>
      <c r="T25" s="36" t="s">
        <v>70</v>
      </c>
      <c r="U25" s="36" t="s">
        <v>70</v>
      </c>
      <c r="V25" s="36" t="s">
        <v>70</v>
      </c>
      <c r="W25" s="36" t="s">
        <v>70</v>
      </c>
      <c r="X25" s="36" t="s">
        <v>70</v>
      </c>
      <c r="Y25" s="36" t="s">
        <v>70</v>
      </c>
      <c r="Z25" s="36" t="s">
        <v>70</v>
      </c>
    </row>
    <row r="26" spans="1:26">
      <c r="A26" s="25" t="s">
        <v>81</v>
      </c>
      <c r="B26" s="25" t="s">
        <v>82</v>
      </c>
      <c r="C26" s="25" t="s">
        <v>83</v>
      </c>
      <c r="D26" s="25" t="s">
        <v>73</v>
      </c>
      <c r="E26" s="25" t="s">
        <v>72</v>
      </c>
      <c r="F26" s="34" t="s">
        <v>70</v>
      </c>
      <c r="G26" s="34" t="s">
        <v>70</v>
      </c>
      <c r="H26" s="34" t="s">
        <v>70</v>
      </c>
      <c r="I26" s="34" t="s">
        <v>70</v>
      </c>
      <c r="J26" s="34" t="s">
        <v>70</v>
      </c>
      <c r="K26" s="34" t="s">
        <v>70</v>
      </c>
      <c r="L26" s="34" t="s">
        <v>70</v>
      </c>
      <c r="M26" s="35" t="str">
        <f>IFERROR('Equations and POD'!$E$5/F26, F26)</f>
        <v>-</v>
      </c>
      <c r="N26" s="35" t="str">
        <f>IFERROR('Equations and POD'!$E$5/G26, G26)</f>
        <v>-</v>
      </c>
      <c r="O26" s="35" t="str">
        <f>IFERROR('Equations and POD'!$E$5/H26, H26)</f>
        <v>-</v>
      </c>
      <c r="P26" s="35" t="str">
        <f>IFERROR('Equations and POD'!$E$5/I26, I26)</f>
        <v>-</v>
      </c>
      <c r="Q26" s="35" t="str">
        <f>IFERROR('Equations and POD'!$E$5/J26, J26)</f>
        <v>-</v>
      </c>
      <c r="R26" s="35" t="str">
        <f>IFERROR('Equations and POD'!$E$5/K26, K26)</f>
        <v>-</v>
      </c>
      <c r="S26" s="35" t="str">
        <f>IFERROR('Equations and POD'!$E$5/L26, L26)</f>
        <v>-</v>
      </c>
      <c r="T26" s="36" t="s">
        <v>70</v>
      </c>
      <c r="U26" s="36" t="s">
        <v>70</v>
      </c>
      <c r="V26" s="36" t="s">
        <v>70</v>
      </c>
      <c r="W26" s="36" t="s">
        <v>70</v>
      </c>
      <c r="X26" s="36" t="s">
        <v>70</v>
      </c>
      <c r="Y26" s="36" t="s">
        <v>70</v>
      </c>
      <c r="Z26" s="36" t="s">
        <v>70</v>
      </c>
    </row>
    <row r="27" spans="1:26">
      <c r="A27" s="25" t="s">
        <v>81</v>
      </c>
      <c r="B27" s="25" t="s">
        <v>82</v>
      </c>
      <c r="C27" s="25" t="s">
        <v>83</v>
      </c>
      <c r="D27" s="25" t="s">
        <v>74</v>
      </c>
      <c r="E27" s="25" t="s">
        <v>69</v>
      </c>
      <c r="F27" s="34" t="s">
        <v>70</v>
      </c>
      <c r="G27" s="34" t="s">
        <v>70</v>
      </c>
      <c r="H27" s="34" t="s">
        <v>70</v>
      </c>
      <c r="I27" s="34" t="s">
        <v>70</v>
      </c>
      <c r="J27" s="34" t="s">
        <v>70</v>
      </c>
      <c r="K27" s="34" t="s">
        <v>70</v>
      </c>
      <c r="L27" s="34" t="s">
        <v>70</v>
      </c>
      <c r="M27" s="35" t="str">
        <f>IFERROR('Equations and POD'!$E$5/F27, F27)</f>
        <v>-</v>
      </c>
      <c r="N27" s="35" t="str">
        <f>IFERROR('Equations and POD'!$E$5/G27, G27)</f>
        <v>-</v>
      </c>
      <c r="O27" s="35" t="str">
        <f>IFERROR('Equations and POD'!$E$5/H27, H27)</f>
        <v>-</v>
      </c>
      <c r="P27" s="35" t="str">
        <f>IFERROR('Equations and POD'!$E$5/I27, I27)</f>
        <v>-</v>
      </c>
      <c r="Q27" s="35" t="str">
        <f>IFERROR('Equations and POD'!$E$5/J27, J27)</f>
        <v>-</v>
      </c>
      <c r="R27" s="35" t="str">
        <f>IFERROR('Equations and POD'!$E$5/K27, K27)</f>
        <v>-</v>
      </c>
      <c r="S27" s="35" t="str">
        <f>IFERROR('Equations and POD'!$E$5/L27, L27)</f>
        <v>-</v>
      </c>
      <c r="T27" s="36" t="s">
        <v>70</v>
      </c>
      <c r="U27" s="36" t="s">
        <v>70</v>
      </c>
      <c r="V27" s="36" t="s">
        <v>70</v>
      </c>
      <c r="W27" s="36" t="s">
        <v>70</v>
      </c>
      <c r="X27" s="36" t="s">
        <v>70</v>
      </c>
      <c r="Y27" s="36" t="s">
        <v>70</v>
      </c>
      <c r="Z27" s="36" t="s">
        <v>70</v>
      </c>
    </row>
    <row r="28" spans="1:26">
      <c r="A28" s="25" t="s">
        <v>81</v>
      </c>
      <c r="B28" s="25" t="s">
        <v>82</v>
      </c>
      <c r="C28" s="25" t="s">
        <v>83</v>
      </c>
      <c r="D28" s="25" t="s">
        <v>74</v>
      </c>
      <c r="E28" s="25" t="s">
        <v>71</v>
      </c>
      <c r="F28" s="34" t="s">
        <v>70</v>
      </c>
      <c r="G28" s="34" t="s">
        <v>70</v>
      </c>
      <c r="H28" s="34" t="s">
        <v>70</v>
      </c>
      <c r="I28" s="34" t="s">
        <v>70</v>
      </c>
      <c r="J28" s="34" t="s">
        <v>70</v>
      </c>
      <c r="K28" s="34" t="s">
        <v>70</v>
      </c>
      <c r="L28" s="34" t="s">
        <v>70</v>
      </c>
      <c r="M28" s="35" t="str">
        <f>IFERROR('Equations and POD'!$E$5/F28, F28)</f>
        <v>-</v>
      </c>
      <c r="N28" s="35" t="str">
        <f>IFERROR('Equations and POD'!$E$5/G28, G28)</f>
        <v>-</v>
      </c>
      <c r="O28" s="35" t="str">
        <f>IFERROR('Equations and POD'!$E$5/H28, H28)</f>
        <v>-</v>
      </c>
      <c r="P28" s="35" t="str">
        <f>IFERROR('Equations and POD'!$E$5/I28, I28)</f>
        <v>-</v>
      </c>
      <c r="Q28" s="35" t="str">
        <f>IFERROR('Equations and POD'!$E$5/J28, J28)</f>
        <v>-</v>
      </c>
      <c r="R28" s="35" t="str">
        <f>IFERROR('Equations and POD'!$E$5/K28, K28)</f>
        <v>-</v>
      </c>
      <c r="S28" s="35" t="str">
        <f>IFERROR('Equations and POD'!$E$5/L28, L28)</f>
        <v>-</v>
      </c>
      <c r="T28" s="36" t="s">
        <v>70</v>
      </c>
      <c r="U28" s="36" t="s">
        <v>70</v>
      </c>
      <c r="V28" s="36" t="s">
        <v>70</v>
      </c>
      <c r="W28" s="36" t="s">
        <v>70</v>
      </c>
      <c r="X28" s="36" t="s">
        <v>70</v>
      </c>
      <c r="Y28" s="36" t="s">
        <v>70</v>
      </c>
      <c r="Z28" s="36" t="s">
        <v>70</v>
      </c>
    </row>
    <row r="29" spans="1:26">
      <c r="A29" s="25" t="s">
        <v>81</v>
      </c>
      <c r="B29" s="25" t="s">
        <v>82</v>
      </c>
      <c r="C29" s="25" t="s">
        <v>83</v>
      </c>
      <c r="D29" s="25" t="s">
        <v>74</v>
      </c>
      <c r="E29" s="25" t="s">
        <v>72</v>
      </c>
      <c r="F29" s="34" t="s">
        <v>70</v>
      </c>
      <c r="G29" s="34" t="s">
        <v>70</v>
      </c>
      <c r="H29" s="34" t="s">
        <v>70</v>
      </c>
      <c r="I29" s="34" t="s">
        <v>70</v>
      </c>
      <c r="J29" s="34" t="s">
        <v>70</v>
      </c>
      <c r="K29" s="34" t="s">
        <v>70</v>
      </c>
      <c r="L29" s="34" t="s">
        <v>70</v>
      </c>
      <c r="M29" s="35" t="str">
        <f>IFERROR('Equations and POD'!$E$5/F29, F29)</f>
        <v>-</v>
      </c>
      <c r="N29" s="35" t="str">
        <f>IFERROR('Equations and POD'!$E$5/G29, G29)</f>
        <v>-</v>
      </c>
      <c r="O29" s="35" t="str">
        <f>IFERROR('Equations and POD'!$E$5/H29, H29)</f>
        <v>-</v>
      </c>
      <c r="P29" s="35" t="str">
        <f>IFERROR('Equations and POD'!$E$5/I29, I29)</f>
        <v>-</v>
      </c>
      <c r="Q29" s="35" t="str">
        <f>IFERROR('Equations and POD'!$E$5/J29, J29)</f>
        <v>-</v>
      </c>
      <c r="R29" s="35" t="str">
        <f>IFERROR('Equations and POD'!$E$5/K29, K29)</f>
        <v>-</v>
      </c>
      <c r="S29" s="35" t="str">
        <f>IFERROR('Equations and POD'!$E$5/L29, L29)</f>
        <v>-</v>
      </c>
      <c r="T29" s="36" t="s">
        <v>70</v>
      </c>
      <c r="U29" s="36" t="s">
        <v>70</v>
      </c>
      <c r="V29" s="36" t="s">
        <v>70</v>
      </c>
      <c r="W29" s="36" t="s">
        <v>70</v>
      </c>
      <c r="X29" s="36" t="s">
        <v>70</v>
      </c>
      <c r="Y29" s="36" t="s">
        <v>70</v>
      </c>
      <c r="Z29" s="36" t="s">
        <v>70</v>
      </c>
    </row>
    <row r="30" spans="1:26">
      <c r="A30" s="25" t="s">
        <v>81</v>
      </c>
      <c r="B30" s="25" t="s">
        <v>82</v>
      </c>
      <c r="C30" s="25" t="s">
        <v>84</v>
      </c>
      <c r="D30" s="25" t="s">
        <v>68</v>
      </c>
      <c r="E30" s="25" t="s">
        <v>69</v>
      </c>
      <c r="F30" s="34" t="s">
        <v>70</v>
      </c>
      <c r="G30" s="34" t="s">
        <v>70</v>
      </c>
      <c r="H30" s="34" t="s">
        <v>70</v>
      </c>
      <c r="I30" s="34" t="s">
        <v>70</v>
      </c>
      <c r="J30" s="34" t="s">
        <v>70</v>
      </c>
      <c r="K30" s="34" t="s">
        <v>70</v>
      </c>
      <c r="L30" s="34" t="s">
        <v>70</v>
      </c>
      <c r="M30" s="35" t="str">
        <f>IFERROR('Equations and POD'!$E$5/F30, F30)</f>
        <v>-</v>
      </c>
      <c r="N30" s="35" t="str">
        <f>IFERROR('Equations and POD'!$E$5/G30, G30)</f>
        <v>-</v>
      </c>
      <c r="O30" s="35" t="str">
        <f>IFERROR('Equations and POD'!$E$5/H30, H30)</f>
        <v>-</v>
      </c>
      <c r="P30" s="35" t="str">
        <f>IFERROR('Equations and POD'!$E$5/I30, I30)</f>
        <v>-</v>
      </c>
      <c r="Q30" s="35" t="str">
        <f>IFERROR('Equations and POD'!$E$5/J30, J30)</f>
        <v>-</v>
      </c>
      <c r="R30" s="35" t="str">
        <f>IFERROR('Equations and POD'!$E$5/K30, K30)</f>
        <v>-</v>
      </c>
      <c r="S30" s="35" t="str">
        <f>IFERROR('Equations and POD'!$E$5/L30, L30)</f>
        <v>-</v>
      </c>
      <c r="T30" s="36" t="s">
        <v>70</v>
      </c>
      <c r="U30" s="36" t="s">
        <v>70</v>
      </c>
      <c r="V30" s="36" t="s">
        <v>70</v>
      </c>
      <c r="W30" s="36" t="s">
        <v>70</v>
      </c>
      <c r="X30" s="36" t="s">
        <v>70</v>
      </c>
      <c r="Y30" s="36" t="s">
        <v>70</v>
      </c>
      <c r="Z30" s="36" t="s">
        <v>70</v>
      </c>
    </row>
    <row r="31" spans="1:26">
      <c r="A31" s="25" t="s">
        <v>81</v>
      </c>
      <c r="B31" s="25" t="s">
        <v>82</v>
      </c>
      <c r="C31" s="25" t="s">
        <v>84</v>
      </c>
      <c r="D31" s="25" t="s">
        <v>68</v>
      </c>
      <c r="E31" s="25" t="s">
        <v>71</v>
      </c>
      <c r="F31" s="34" t="s">
        <v>70</v>
      </c>
      <c r="G31" s="34" t="s">
        <v>70</v>
      </c>
      <c r="H31" s="25">
        <v>50.631331345616459</v>
      </c>
      <c r="I31" s="25">
        <v>38.905392232647209</v>
      </c>
      <c r="J31" s="25">
        <v>30.23407793484099</v>
      </c>
      <c r="K31" s="25">
        <v>27.530682427782001</v>
      </c>
      <c r="L31" s="25">
        <v>29.089422976110221</v>
      </c>
      <c r="M31" s="35" t="str">
        <f>IFERROR('Equations and POD'!$E$5/F31, F31)</f>
        <v>-</v>
      </c>
      <c r="N31" s="35" t="str">
        <f>IFERROR('Equations and POD'!$E$5/G31, G31)</f>
        <v>-</v>
      </c>
      <c r="O31" s="35">
        <f>IFERROR('Equations and POD'!$E$5/H31, H31)</f>
        <v>41.476294306091027</v>
      </c>
      <c r="P31" s="35">
        <f>IFERROR('Equations and POD'!$E$5/I31, I31)</f>
        <v>53.977093649188262</v>
      </c>
      <c r="Q31" s="35">
        <f>IFERROR('Equations and POD'!$E$5/J31, J31)</f>
        <v>69.458046794938397</v>
      </c>
      <c r="R31" s="35">
        <f>IFERROR('Equations and POD'!$E$5/K31, K31)</f>
        <v>76.278530527119443</v>
      </c>
      <c r="S31" s="35">
        <f>IFERROR('Equations and POD'!$E$5/L31, L31)</f>
        <v>72.191187900998642</v>
      </c>
      <c r="T31" s="36" t="s">
        <v>70</v>
      </c>
      <c r="U31" s="36" t="s">
        <v>70</v>
      </c>
      <c r="V31" s="38">
        <v>41</v>
      </c>
      <c r="W31" s="38">
        <v>54</v>
      </c>
      <c r="X31" s="38">
        <v>69</v>
      </c>
      <c r="Y31" s="38">
        <v>76</v>
      </c>
      <c r="Z31" s="38">
        <v>72</v>
      </c>
    </row>
    <row r="32" spans="1:26">
      <c r="A32" s="25" t="s">
        <v>81</v>
      </c>
      <c r="B32" s="25" t="s">
        <v>82</v>
      </c>
      <c r="C32" s="25" t="s">
        <v>84</v>
      </c>
      <c r="D32" s="25" t="s">
        <v>68</v>
      </c>
      <c r="E32" s="25" t="s">
        <v>72</v>
      </c>
      <c r="F32" s="34" t="s">
        <v>70</v>
      </c>
      <c r="G32" s="25">
        <v>15.02604117822343</v>
      </c>
      <c r="H32" s="25">
        <v>12.986912119554621</v>
      </c>
      <c r="I32" s="25">
        <v>10.4703253753268</v>
      </c>
      <c r="J32" s="25">
        <v>8.2756341408962459</v>
      </c>
      <c r="K32" s="25">
        <v>7.568018620779263</v>
      </c>
      <c r="L32" s="25">
        <v>8.0874389898764623</v>
      </c>
      <c r="M32" s="35" t="str">
        <f>IFERROR('Equations and POD'!$E$5/F32, F32)</f>
        <v>-</v>
      </c>
      <c r="N32" s="35">
        <f>IFERROR('Equations and POD'!$E$5/G32, G32)</f>
        <v>139.75737022759103</v>
      </c>
      <c r="O32" s="35">
        <f>IFERROR('Equations and POD'!$E$5/H32, H32)</f>
        <v>161.70125590039169</v>
      </c>
      <c r="P32" s="35">
        <f>IFERROR('Equations and POD'!$E$5/I32, I32)</f>
        <v>200.56683290364839</v>
      </c>
      <c r="Q32" s="35">
        <f>IFERROR('Equations and POD'!$E$5/J32, J32)</f>
        <v>253.75698879947964</v>
      </c>
      <c r="R32" s="35">
        <f>IFERROR('Equations and POD'!$E$5/K32, K32)</f>
        <v>277.48346102559765</v>
      </c>
      <c r="S32" s="35">
        <f>IFERROR('Equations and POD'!$E$5/L32, L32)</f>
        <v>259.66192791422566</v>
      </c>
      <c r="T32" s="36" t="s">
        <v>70</v>
      </c>
      <c r="U32" s="38">
        <v>140</v>
      </c>
      <c r="V32" s="38">
        <v>160</v>
      </c>
      <c r="W32" s="38">
        <v>200</v>
      </c>
      <c r="X32" s="38">
        <v>250</v>
      </c>
      <c r="Y32" s="38">
        <v>280</v>
      </c>
      <c r="Z32" s="38">
        <v>260</v>
      </c>
    </row>
    <row r="33" spans="1:26">
      <c r="A33" s="25" t="s">
        <v>81</v>
      </c>
      <c r="B33" s="25" t="s">
        <v>82</v>
      </c>
      <c r="C33" s="25" t="s">
        <v>84</v>
      </c>
      <c r="D33" s="25" t="s">
        <v>73</v>
      </c>
      <c r="E33" s="25" t="s">
        <v>69</v>
      </c>
      <c r="F33" s="34" t="s">
        <v>70</v>
      </c>
      <c r="G33" s="25">
        <v>14.7830521770996</v>
      </c>
      <c r="H33" s="25">
        <v>9.4937681179348257</v>
      </c>
      <c r="I33" s="25">
        <v>8.3224668781906855E-4</v>
      </c>
      <c r="J33" s="25">
        <v>4.6606319474218631E-4</v>
      </c>
      <c r="K33" s="25">
        <v>3.6976341527844803E-4</v>
      </c>
      <c r="L33" s="25">
        <v>1.6564942573630209E-4</v>
      </c>
      <c r="M33" s="35" t="str">
        <f>IFERROR('Equations and POD'!$E$5/F33, F33)</f>
        <v>-</v>
      </c>
      <c r="N33" s="35">
        <f>IFERROR('Equations and POD'!$E$5/G33, G33)</f>
        <v>142.05456186193445</v>
      </c>
      <c r="O33" s="35">
        <f>IFERROR('Equations and POD'!$E$5/H33, H33)</f>
        <v>221.19773454681891</v>
      </c>
      <c r="P33" s="35">
        <f>IFERROR('Equations and POD'!$E$5/I33, I33)</f>
        <v>2523290.3065113099</v>
      </c>
      <c r="Q33" s="35">
        <f>IFERROR('Equations and POD'!$E$5/J33, J33)</f>
        <v>4505826.7284153681</v>
      </c>
      <c r="R33" s="35">
        <f>IFERROR('Equations and POD'!$E$5/K33, K33)</f>
        <v>5679307.1278255265</v>
      </c>
      <c r="S33" s="35">
        <f>IFERROR('Equations and POD'!$E$5/L33, L33)</f>
        <v>12677375.672542309</v>
      </c>
      <c r="T33" s="36" t="s">
        <v>70</v>
      </c>
      <c r="U33" s="38">
        <v>140</v>
      </c>
      <c r="V33" s="38">
        <v>220</v>
      </c>
      <c r="W33" s="38">
        <v>2500000</v>
      </c>
      <c r="X33" s="38">
        <v>4500000</v>
      </c>
      <c r="Y33" s="38">
        <v>5700000</v>
      </c>
      <c r="Z33" s="38">
        <v>13000000</v>
      </c>
    </row>
    <row r="34" spans="1:26">
      <c r="A34" s="25" t="s">
        <v>81</v>
      </c>
      <c r="B34" s="25" t="s">
        <v>82</v>
      </c>
      <c r="C34" s="25" t="s">
        <v>84</v>
      </c>
      <c r="D34" s="25" t="s">
        <v>73</v>
      </c>
      <c r="E34" s="25" t="s">
        <v>71</v>
      </c>
      <c r="F34" s="34" t="s">
        <v>70</v>
      </c>
      <c r="G34" s="25">
        <v>5.4852409932632753</v>
      </c>
      <c r="H34" s="25">
        <v>3.1402361865306361</v>
      </c>
      <c r="I34" s="25">
        <v>8.2941694517510157E-5</v>
      </c>
      <c r="J34" s="25">
        <v>4.6451394687784083E-5</v>
      </c>
      <c r="K34" s="25">
        <v>3.6854508487866698E-5</v>
      </c>
      <c r="L34" s="25">
        <v>1.6515584837215948E-5</v>
      </c>
      <c r="M34" s="35" t="str">
        <f>IFERROR('Equations and POD'!$E$5/F34, F34)</f>
        <v>-</v>
      </c>
      <c r="N34" s="35">
        <f>IFERROR('Equations and POD'!$E$5/G34, G34)</f>
        <v>382.845530867126</v>
      </c>
      <c r="O34" s="35">
        <f>IFERROR('Equations and POD'!$E$5/H34, H34)</f>
        <v>668.7395072407279</v>
      </c>
      <c r="P34" s="35">
        <f>IFERROR('Equations and POD'!$E$5/I34, I34)</f>
        <v>25318990.794872902</v>
      </c>
      <c r="Q34" s="35">
        <f>IFERROR('Equations and POD'!$E$5/J34, J34)</f>
        <v>45208545.709226333</v>
      </c>
      <c r="R34" s="35">
        <f>IFERROR('Equations and POD'!$E$5/K34, K34)</f>
        <v>56980816.897649452</v>
      </c>
      <c r="S34" s="35">
        <f>IFERROR('Equations and POD'!$E$5/L34, L34)</f>
        <v>127152627.09122443</v>
      </c>
      <c r="T34" s="36" t="s">
        <v>70</v>
      </c>
      <c r="U34" s="38">
        <v>380</v>
      </c>
      <c r="V34" s="38">
        <v>670</v>
      </c>
      <c r="W34" s="38">
        <v>25000000</v>
      </c>
      <c r="X34" s="38">
        <v>45000000</v>
      </c>
      <c r="Y34" s="38">
        <v>57000000</v>
      </c>
      <c r="Z34" s="38">
        <v>130000000</v>
      </c>
    </row>
    <row r="35" spans="1:26">
      <c r="A35" s="25" t="s">
        <v>81</v>
      </c>
      <c r="B35" s="25" t="s">
        <v>82</v>
      </c>
      <c r="C35" s="25" t="s">
        <v>84</v>
      </c>
      <c r="D35" s="25" t="s">
        <v>73</v>
      </c>
      <c r="E35" s="25" t="s">
        <v>72</v>
      </c>
      <c r="F35" s="34" t="s">
        <v>70</v>
      </c>
      <c r="G35" s="25">
        <v>2.7665163437970201E-2</v>
      </c>
      <c r="H35" s="25">
        <v>1.5514375514166821E-2</v>
      </c>
      <c r="I35" s="25">
        <v>5.6038409785010288E-5</v>
      </c>
      <c r="J35" s="25">
        <v>3.1388296869782607E-5</v>
      </c>
      <c r="K35" s="25">
        <v>2.4904692268853791E-5</v>
      </c>
      <c r="L35" s="25">
        <v>1.116649732693589E-5</v>
      </c>
      <c r="M35" s="35" t="str">
        <f>IFERROR('Equations and POD'!$E$5/F35, F35)</f>
        <v>-</v>
      </c>
      <c r="N35" s="35">
        <f>IFERROR('Equations and POD'!$E$5/G35, G35)</f>
        <v>75907.738796068996</v>
      </c>
      <c r="O35" s="35">
        <f>IFERROR('Equations and POD'!$E$5/H35, H35)</f>
        <v>135358.33254019168</v>
      </c>
      <c r="P35" s="35">
        <f>IFERROR('Equations and POD'!$E$5/I35, I35)</f>
        <v>37474296.791371994</v>
      </c>
      <c r="Q35" s="35">
        <f>IFERROR('Equations and POD'!$E$5/J35, J35)</f>
        <v>66903916.72769165</v>
      </c>
      <c r="R35" s="35">
        <f>IFERROR('Equations and POD'!$E$5/K35, K35)</f>
        <v>84321459.479597494</v>
      </c>
      <c r="S35" s="35">
        <f>IFERROR('Equations and POD'!$E$5/L35, L35)</f>
        <v>188062553.41452217</v>
      </c>
      <c r="T35" s="36" t="s">
        <v>70</v>
      </c>
      <c r="U35" s="38">
        <v>76000</v>
      </c>
      <c r="V35" s="38">
        <v>140000</v>
      </c>
      <c r="W35" s="38">
        <v>37000000</v>
      </c>
      <c r="X35" s="38">
        <v>67000000</v>
      </c>
      <c r="Y35" s="38">
        <v>84000000</v>
      </c>
      <c r="Z35" s="38">
        <v>190000000</v>
      </c>
    </row>
    <row r="36" spans="1:26">
      <c r="A36" s="25" t="s">
        <v>81</v>
      </c>
      <c r="B36" s="25" t="s">
        <v>82</v>
      </c>
      <c r="C36" s="25" t="s">
        <v>84</v>
      </c>
      <c r="D36" s="25" t="s">
        <v>74</v>
      </c>
      <c r="E36" s="25" t="s">
        <v>69</v>
      </c>
      <c r="F36" s="34" t="s">
        <v>70</v>
      </c>
      <c r="G36" s="44">
        <v>3.3414998620448083E-2</v>
      </c>
      <c r="H36" s="44">
        <v>2.7163160168880381E-2</v>
      </c>
      <c r="I36" s="44">
        <v>1.8914150162517782E-2</v>
      </c>
      <c r="J36" s="25">
        <v>1.33424677590099E-2</v>
      </c>
      <c r="K36" s="25">
        <v>1.1424569360734211E-2</v>
      </c>
      <c r="L36" s="25">
        <v>9.172417121313E-3</v>
      </c>
      <c r="M36" s="41" t="str">
        <f>IFERROR('Equations and POD'!$E$5/F36, F36)</f>
        <v>-</v>
      </c>
      <c r="N36" s="41">
        <f>IFERROR('Equations and POD'!$E$5/G36, G36)</f>
        <v>62846.029827902465</v>
      </c>
      <c r="O36" s="41">
        <f>IFERROR('Equations and POD'!$E$5/H36, H36)</f>
        <v>77310.592248610163</v>
      </c>
      <c r="P36" s="41">
        <f>IFERROR('Equations and POD'!$E$5/I36, I36)</f>
        <v>111027.98602929436</v>
      </c>
      <c r="Q36" s="35">
        <f>IFERROR('Equations and POD'!$E$5/J36, J36)</f>
        <v>157392.17346670464</v>
      </c>
      <c r="R36" s="35">
        <f>IFERROR('Equations and POD'!$E$5/K36, K36)</f>
        <v>183814.36828749243</v>
      </c>
      <c r="S36" s="35">
        <f>IFERROR('Equations and POD'!$E$5/L36, L36)</f>
        <v>228947.28534754994</v>
      </c>
      <c r="T36" s="36" t="s">
        <v>70</v>
      </c>
      <c r="U36" s="42">
        <v>63000</v>
      </c>
      <c r="V36" s="42">
        <v>77000</v>
      </c>
      <c r="W36" s="42">
        <v>110000</v>
      </c>
      <c r="X36" s="38">
        <v>160000</v>
      </c>
      <c r="Y36" s="38">
        <v>180000</v>
      </c>
      <c r="Z36" s="38">
        <v>230000</v>
      </c>
    </row>
    <row r="37" spans="1:26">
      <c r="A37" s="25" t="s">
        <v>81</v>
      </c>
      <c r="B37" s="25" t="s">
        <v>82</v>
      </c>
      <c r="C37" s="25" t="s">
        <v>84</v>
      </c>
      <c r="D37" s="25" t="s">
        <v>74</v>
      </c>
      <c r="E37" s="25" t="s">
        <v>71</v>
      </c>
      <c r="F37" s="34" t="s">
        <v>70</v>
      </c>
      <c r="G37" s="44">
        <v>3.2808767055102438E-3</v>
      </c>
      <c r="H37" s="44">
        <v>2.667035257382521E-3</v>
      </c>
      <c r="I37" s="44">
        <v>1.8571000219869309E-3</v>
      </c>
      <c r="J37" s="25">
        <v>1.310040205650922E-3</v>
      </c>
      <c r="K37" s="25">
        <v>1.121729912721939E-3</v>
      </c>
      <c r="L37" s="25">
        <v>9.0060065566256221E-4</v>
      </c>
      <c r="M37" s="41" t="str">
        <f>IFERROR('Equations and POD'!$E$5/F37, F37)</f>
        <v>-</v>
      </c>
      <c r="N37" s="41">
        <f>IFERROR('Equations and POD'!$E$5/G37, G37)</f>
        <v>640072.81848569401</v>
      </c>
      <c r="O37" s="41">
        <f>IFERROR('Equations and POD'!$E$5/H37, H37)</f>
        <v>787391.16559748061</v>
      </c>
      <c r="P37" s="41">
        <f>IFERROR('Equations and POD'!$E$5/I37, I37)</f>
        <v>1130795.3126580592</v>
      </c>
      <c r="Q37" s="35">
        <f>IFERROR('Equations and POD'!$E$5/J37, J37)</f>
        <v>1603004.2367719312</v>
      </c>
      <c r="R37" s="35">
        <f>IFERROR('Equations and POD'!$E$5/K37, K37)</f>
        <v>1872108.4070088095</v>
      </c>
      <c r="S37" s="35">
        <f>IFERROR('Equations and POD'!$E$5/L37, L37)</f>
        <v>2331777.1165234745</v>
      </c>
      <c r="T37" s="36" t="s">
        <v>70</v>
      </c>
      <c r="U37" s="42">
        <v>640000</v>
      </c>
      <c r="V37" s="42">
        <v>790000</v>
      </c>
      <c r="W37" s="42">
        <v>1100000</v>
      </c>
      <c r="X37" s="38">
        <v>1600000</v>
      </c>
      <c r="Y37" s="38">
        <v>1900000</v>
      </c>
      <c r="Z37" s="38">
        <v>2300000</v>
      </c>
    </row>
    <row r="38" spans="1:26">
      <c r="A38" s="25" t="s">
        <v>81</v>
      </c>
      <c r="B38" s="25" t="s">
        <v>82</v>
      </c>
      <c r="C38" s="25" t="s">
        <v>84</v>
      </c>
      <c r="D38" s="25" t="s">
        <v>74</v>
      </c>
      <c r="E38" s="25" t="s">
        <v>72</v>
      </c>
      <c r="F38" s="34" t="s">
        <v>70</v>
      </c>
      <c r="G38" s="44">
        <v>2.1603056359111592E-3</v>
      </c>
      <c r="H38" s="44">
        <v>1.7561194201600389E-3</v>
      </c>
      <c r="I38" s="44">
        <v>1.2228145108931091E-3</v>
      </c>
      <c r="J38" s="25">
        <v>8.6260091236734318E-4</v>
      </c>
      <c r="K38" s="25">
        <v>7.386072900433684E-4</v>
      </c>
      <c r="L38" s="25">
        <v>5.9300389705761313E-4</v>
      </c>
      <c r="M38" s="41" t="str">
        <f>IFERROR('Equations and POD'!$E$5/F38, F38)</f>
        <v>-</v>
      </c>
      <c r="N38" s="41">
        <f>IFERROR('Equations and POD'!$E$5/G38, G38)</f>
        <v>972084.67408097838</v>
      </c>
      <c r="O38" s="41">
        <f>IFERROR('Equations and POD'!$E$5/H38, H38)</f>
        <v>1195818.4482742196</v>
      </c>
      <c r="P38" s="41">
        <f>IFERROR('Equations and POD'!$E$5/I38, I38)</f>
        <v>1717349.5908763951</v>
      </c>
      <c r="Q38" s="35">
        <f>IFERROR('Equations and POD'!$E$5/J38, J38)</f>
        <v>2434497.7728306688</v>
      </c>
      <c r="R38" s="35">
        <f>IFERROR('Equations and POD'!$E$5/K38, K38)</f>
        <v>2843188.834321816</v>
      </c>
      <c r="S38" s="35">
        <f>IFERROR('Equations and POD'!$E$5/L38, L38)</f>
        <v>3541292.0731547489</v>
      </c>
      <c r="T38" s="36" t="s">
        <v>70</v>
      </c>
      <c r="U38" s="42">
        <v>970000</v>
      </c>
      <c r="V38" s="42">
        <v>1200000</v>
      </c>
      <c r="W38" s="42">
        <v>1700000</v>
      </c>
      <c r="X38" s="38">
        <v>2400000</v>
      </c>
      <c r="Y38" s="38">
        <v>2800000</v>
      </c>
      <c r="Z38" s="38">
        <v>3500000</v>
      </c>
    </row>
    <row r="39" spans="1:26">
      <c r="A39" s="25" t="s">
        <v>81</v>
      </c>
      <c r="B39" s="25" t="s">
        <v>85</v>
      </c>
      <c r="C39" s="43" t="s">
        <v>86</v>
      </c>
      <c r="D39" s="25" t="s">
        <v>68</v>
      </c>
      <c r="E39" s="25" t="s">
        <v>69</v>
      </c>
      <c r="F39" s="34" t="s">
        <v>70</v>
      </c>
      <c r="G39" s="34" t="s">
        <v>70</v>
      </c>
      <c r="H39" s="34" t="s">
        <v>70</v>
      </c>
      <c r="I39" s="34" t="s">
        <v>70</v>
      </c>
      <c r="J39" s="25">
        <v>10.609685510322208</v>
      </c>
      <c r="K39" s="25">
        <v>9.702494834315452</v>
      </c>
      <c r="L39" s="25">
        <v>10.368411991834932</v>
      </c>
      <c r="M39" s="35" t="str">
        <f>IFERROR('Equations and POD'!$E$5/F39, F39)</f>
        <v>-</v>
      </c>
      <c r="N39" s="35" t="str">
        <f>IFERROR('Equations and POD'!$E$5/G39, G39)</f>
        <v>-</v>
      </c>
      <c r="O39" s="35" t="str">
        <f>IFERROR('Equations and POD'!$E$5/H39, H39)</f>
        <v>-</v>
      </c>
      <c r="P39" s="35" t="str">
        <f>IFERROR('Equations and POD'!$E$5/I39, I39)</f>
        <v>-</v>
      </c>
      <c r="Q39" s="35">
        <f>IFERROR('Equations and POD'!$E$5/J39, J39)</f>
        <v>197.93235133660664</v>
      </c>
      <c r="R39" s="35">
        <f>IFERROR('Equations and POD'!$E$5/K39, K39)</f>
        <v>216.43917733125627</v>
      </c>
      <c r="S39" s="35">
        <f>IFERROR('Equations and POD'!$E$5/L39, L39)</f>
        <v>202.53824806091217</v>
      </c>
      <c r="T39" s="36" t="s">
        <v>70</v>
      </c>
      <c r="U39" s="36" t="s">
        <v>70</v>
      </c>
      <c r="V39" s="36" t="s">
        <v>70</v>
      </c>
      <c r="W39" s="36" t="s">
        <v>70</v>
      </c>
      <c r="X39" s="38">
        <v>200</v>
      </c>
      <c r="Y39" s="38">
        <v>220</v>
      </c>
      <c r="Z39" s="38">
        <v>200</v>
      </c>
    </row>
    <row r="40" spans="1:26">
      <c r="A40" s="25" t="s">
        <v>81</v>
      </c>
      <c r="B40" s="25" t="s">
        <v>85</v>
      </c>
      <c r="C40" s="43" t="s">
        <v>86</v>
      </c>
      <c r="D40" s="25" t="s">
        <v>68</v>
      </c>
      <c r="E40" s="25" t="s">
        <v>71</v>
      </c>
      <c r="F40" s="34" t="s">
        <v>70</v>
      </c>
      <c r="G40" s="34" t="s">
        <v>70</v>
      </c>
      <c r="H40" s="34" t="s">
        <v>70</v>
      </c>
      <c r="I40" s="34" t="s">
        <v>70</v>
      </c>
      <c r="J40" s="25">
        <v>2.6524213775805521</v>
      </c>
      <c r="K40" s="25">
        <v>2.425623708578863</v>
      </c>
      <c r="L40" s="25">
        <v>2.5921029979587331</v>
      </c>
      <c r="M40" s="35" t="str">
        <f>IFERROR('Equations and POD'!$E$5/F40, F40)</f>
        <v>-</v>
      </c>
      <c r="N40" s="35" t="str">
        <f>IFERROR('Equations and POD'!$E$5/G40, G40)</f>
        <v>-</v>
      </c>
      <c r="O40" s="35" t="str">
        <f>IFERROR('Equations and POD'!$E$5/H40, H40)</f>
        <v>-</v>
      </c>
      <c r="P40" s="35" t="str">
        <f>IFERROR('Equations and POD'!$E$5/I40, I40)</f>
        <v>-</v>
      </c>
      <c r="Q40" s="35">
        <f>IFERROR('Equations and POD'!$E$5/J40, J40)</f>
        <v>791.72940534642657</v>
      </c>
      <c r="R40" s="35">
        <f>IFERROR('Equations and POD'!$E$5/K40, K40)</f>
        <v>865.7567093250251</v>
      </c>
      <c r="S40" s="35">
        <f>IFERROR('Equations and POD'!$E$5/L40, L40)</f>
        <v>810.15299224364867</v>
      </c>
      <c r="T40" s="36" t="s">
        <v>70</v>
      </c>
      <c r="U40" s="36" t="s">
        <v>70</v>
      </c>
      <c r="V40" s="36" t="s">
        <v>70</v>
      </c>
      <c r="W40" s="36" t="s">
        <v>70</v>
      </c>
      <c r="X40" s="38">
        <v>790</v>
      </c>
      <c r="Y40" s="38">
        <v>870</v>
      </c>
      <c r="Z40" s="38">
        <v>810</v>
      </c>
    </row>
    <row r="41" spans="1:26">
      <c r="A41" s="25" t="s">
        <v>81</v>
      </c>
      <c r="B41" s="25" t="s">
        <v>85</v>
      </c>
      <c r="C41" s="43" t="s">
        <v>86</v>
      </c>
      <c r="D41" s="25" t="s">
        <v>68</v>
      </c>
      <c r="E41" s="25" t="s">
        <v>72</v>
      </c>
      <c r="F41" s="34" t="s">
        <v>70</v>
      </c>
      <c r="G41" s="34" t="s">
        <v>70</v>
      </c>
      <c r="H41" s="34" t="s">
        <v>70</v>
      </c>
      <c r="I41" s="34" t="s">
        <v>70</v>
      </c>
      <c r="J41" s="25">
        <v>0.35365618367740692</v>
      </c>
      <c r="K41" s="25">
        <v>0.32341649447718174</v>
      </c>
      <c r="L41" s="25">
        <v>0.34561373306116439</v>
      </c>
      <c r="M41" s="35" t="str">
        <f>IFERROR('Equations and POD'!$E$5/F41, F41)</f>
        <v>-</v>
      </c>
      <c r="N41" s="35" t="str">
        <f>IFERROR('Equations and POD'!$E$5/G41, G41)</f>
        <v>-</v>
      </c>
      <c r="O41" s="35" t="str">
        <f>IFERROR('Equations and POD'!$E$5/H41, H41)</f>
        <v>-</v>
      </c>
      <c r="P41" s="35" t="str">
        <f>IFERROR('Equations and POD'!$E$5/I41, I41)</f>
        <v>-</v>
      </c>
      <c r="Q41" s="35">
        <f>IFERROR('Equations and POD'!$E$5/J41, J41)</f>
        <v>5937.9705400981993</v>
      </c>
      <c r="R41" s="35">
        <f>IFERROR('Equations and POD'!$E$5/K41, K41)</f>
        <v>6493.1753199376881</v>
      </c>
      <c r="S41" s="35">
        <f>IFERROR('Equations and POD'!$E$5/L41, L41)</f>
        <v>6076.1474418273656</v>
      </c>
      <c r="T41" s="36" t="s">
        <v>70</v>
      </c>
      <c r="U41" s="36" t="s">
        <v>70</v>
      </c>
      <c r="V41" s="36" t="s">
        <v>70</v>
      </c>
      <c r="W41" s="36" t="s">
        <v>70</v>
      </c>
      <c r="X41" s="38">
        <v>5900</v>
      </c>
      <c r="Y41" s="38">
        <v>6500</v>
      </c>
      <c r="Z41" s="38">
        <v>6100</v>
      </c>
    </row>
    <row r="42" spans="1:26">
      <c r="A42" s="25" t="s">
        <v>81</v>
      </c>
      <c r="B42" s="25" t="s">
        <v>85</v>
      </c>
      <c r="C42" s="43" t="s">
        <v>86</v>
      </c>
      <c r="D42" s="25" t="s">
        <v>73</v>
      </c>
      <c r="E42" s="25" t="s">
        <v>69</v>
      </c>
      <c r="F42" s="34" t="s">
        <v>70</v>
      </c>
      <c r="G42" s="34" t="s">
        <v>70</v>
      </c>
      <c r="H42" s="34" t="s">
        <v>70</v>
      </c>
      <c r="I42" s="34" t="s">
        <v>70</v>
      </c>
      <c r="J42" s="34" t="s">
        <v>70</v>
      </c>
      <c r="K42" s="34" t="s">
        <v>70</v>
      </c>
      <c r="L42" s="34" t="s">
        <v>70</v>
      </c>
      <c r="M42" s="35" t="str">
        <f>IFERROR('Equations and POD'!$E$5/F42, F42)</f>
        <v>-</v>
      </c>
      <c r="N42" s="35" t="str">
        <f>IFERROR('Equations and POD'!$E$5/G42, G42)</f>
        <v>-</v>
      </c>
      <c r="O42" s="35" t="str">
        <f>IFERROR('Equations and POD'!$E$5/H42, H42)</f>
        <v>-</v>
      </c>
      <c r="P42" s="35" t="str">
        <f>IFERROR('Equations and POD'!$E$5/I42, I42)</f>
        <v>-</v>
      </c>
      <c r="Q42" s="35" t="str">
        <f>IFERROR('Equations and POD'!$E$5/J42, J42)</f>
        <v>-</v>
      </c>
      <c r="R42" s="35" t="str">
        <f>IFERROR('Equations and POD'!$E$5/K42, K42)</f>
        <v>-</v>
      </c>
      <c r="S42" s="35" t="str">
        <f>IFERROR('Equations and POD'!$E$5/L42, L42)</f>
        <v>-</v>
      </c>
      <c r="T42" s="36" t="s">
        <v>70</v>
      </c>
      <c r="U42" s="36" t="s">
        <v>70</v>
      </c>
      <c r="V42" s="36" t="s">
        <v>70</v>
      </c>
      <c r="W42" s="36" t="s">
        <v>70</v>
      </c>
      <c r="X42" s="36" t="s">
        <v>70</v>
      </c>
      <c r="Y42" s="36" t="s">
        <v>70</v>
      </c>
      <c r="Z42" s="36" t="s">
        <v>70</v>
      </c>
    </row>
    <row r="43" spans="1:26">
      <c r="A43" s="25" t="s">
        <v>81</v>
      </c>
      <c r="B43" s="25" t="s">
        <v>85</v>
      </c>
      <c r="C43" s="43" t="s">
        <v>86</v>
      </c>
      <c r="D43" s="25" t="s">
        <v>73</v>
      </c>
      <c r="E43" s="25" t="s">
        <v>71</v>
      </c>
      <c r="F43" s="34" t="s">
        <v>70</v>
      </c>
      <c r="G43" s="34" t="s">
        <v>70</v>
      </c>
      <c r="H43" s="34" t="s">
        <v>70</v>
      </c>
      <c r="I43" s="34" t="s">
        <v>70</v>
      </c>
      <c r="J43" s="34" t="s">
        <v>70</v>
      </c>
      <c r="K43" s="34" t="s">
        <v>70</v>
      </c>
      <c r="L43" s="34" t="s">
        <v>70</v>
      </c>
      <c r="M43" s="35" t="str">
        <f>IFERROR('Equations and POD'!$E$5/F43, F43)</f>
        <v>-</v>
      </c>
      <c r="N43" s="35" t="str">
        <f>IFERROR('Equations and POD'!$E$5/G43, G43)</f>
        <v>-</v>
      </c>
      <c r="O43" s="35" t="str">
        <f>IFERROR('Equations and POD'!$E$5/H43, H43)</f>
        <v>-</v>
      </c>
      <c r="P43" s="35" t="str">
        <f>IFERROR('Equations and POD'!$E$5/I43, I43)</f>
        <v>-</v>
      </c>
      <c r="Q43" s="35" t="str">
        <f>IFERROR('Equations and POD'!$E$5/J43, J43)</f>
        <v>-</v>
      </c>
      <c r="R43" s="35" t="str">
        <f>IFERROR('Equations and POD'!$E$5/K43, K43)</f>
        <v>-</v>
      </c>
      <c r="S43" s="35" t="str">
        <f>IFERROR('Equations and POD'!$E$5/L43, L43)</f>
        <v>-</v>
      </c>
      <c r="T43" s="36" t="s">
        <v>70</v>
      </c>
      <c r="U43" s="36" t="s">
        <v>70</v>
      </c>
      <c r="V43" s="36" t="s">
        <v>70</v>
      </c>
      <c r="W43" s="36" t="s">
        <v>70</v>
      </c>
      <c r="X43" s="36" t="s">
        <v>70</v>
      </c>
      <c r="Y43" s="36" t="s">
        <v>70</v>
      </c>
      <c r="Z43" s="36" t="s">
        <v>70</v>
      </c>
    </row>
    <row r="44" spans="1:26">
      <c r="A44" s="25" t="s">
        <v>81</v>
      </c>
      <c r="B44" s="25" t="s">
        <v>85</v>
      </c>
      <c r="C44" s="43" t="s">
        <v>86</v>
      </c>
      <c r="D44" s="25" t="s">
        <v>73</v>
      </c>
      <c r="E44" s="25" t="s">
        <v>72</v>
      </c>
      <c r="F44" s="34" t="s">
        <v>70</v>
      </c>
      <c r="G44" s="34" t="s">
        <v>70</v>
      </c>
      <c r="H44" s="34" t="s">
        <v>70</v>
      </c>
      <c r="I44" s="34" t="s">
        <v>70</v>
      </c>
      <c r="J44" s="34" t="s">
        <v>70</v>
      </c>
      <c r="K44" s="34" t="s">
        <v>70</v>
      </c>
      <c r="L44" s="34" t="s">
        <v>70</v>
      </c>
      <c r="M44" s="35" t="str">
        <f>IFERROR('Equations and POD'!$E$5/F44, F44)</f>
        <v>-</v>
      </c>
      <c r="N44" s="35" t="str">
        <f>IFERROR('Equations and POD'!$E$5/G44, G44)</f>
        <v>-</v>
      </c>
      <c r="O44" s="35" t="str">
        <f>IFERROR('Equations and POD'!$E$5/H44, H44)</f>
        <v>-</v>
      </c>
      <c r="P44" s="35" t="str">
        <f>IFERROR('Equations and POD'!$E$5/I44, I44)</f>
        <v>-</v>
      </c>
      <c r="Q44" s="35" t="str">
        <f>IFERROR('Equations and POD'!$E$5/J44, J44)</f>
        <v>-</v>
      </c>
      <c r="R44" s="35" t="str">
        <f>IFERROR('Equations and POD'!$E$5/K44, K44)</f>
        <v>-</v>
      </c>
      <c r="S44" s="35" t="str">
        <f>IFERROR('Equations and POD'!$E$5/L44, L44)</f>
        <v>-</v>
      </c>
      <c r="T44" s="36" t="s">
        <v>70</v>
      </c>
      <c r="U44" s="36" t="s">
        <v>70</v>
      </c>
      <c r="V44" s="36" t="s">
        <v>70</v>
      </c>
      <c r="W44" s="36" t="s">
        <v>70</v>
      </c>
      <c r="X44" s="36" t="s">
        <v>70</v>
      </c>
      <c r="Y44" s="36" t="s">
        <v>70</v>
      </c>
      <c r="Z44" s="36" t="s">
        <v>70</v>
      </c>
    </row>
    <row r="45" spans="1:26">
      <c r="A45" s="25" t="s">
        <v>81</v>
      </c>
      <c r="B45" s="25" t="s">
        <v>85</v>
      </c>
      <c r="C45" s="43" t="s">
        <v>86</v>
      </c>
      <c r="D45" s="25" t="s">
        <v>74</v>
      </c>
      <c r="E45" s="25" t="s">
        <v>69</v>
      </c>
      <c r="F45" s="44">
        <v>1.8069960363820709E-2</v>
      </c>
      <c r="G45" s="44">
        <v>1.7022426429686169E-2</v>
      </c>
      <c r="H45" s="44">
        <v>1.383758535574489E-2</v>
      </c>
      <c r="I45" s="44">
        <v>9.6353357149167023E-3</v>
      </c>
      <c r="J45" s="25">
        <v>1.5657233220256871E-2</v>
      </c>
      <c r="K45" s="25">
        <v>1.256053614284487E-2</v>
      </c>
      <c r="L45" s="25">
        <v>1.0669072969632751E-2</v>
      </c>
      <c r="M45" s="41">
        <f>IFERROR('Equations and POD'!$E$5/F45, F45)</f>
        <v>116214.97544646393</v>
      </c>
      <c r="N45" s="41">
        <f>IFERROR('Equations and POD'!$E$5/G45, G45)</f>
        <v>123366.66624316944</v>
      </c>
      <c r="O45" s="41">
        <f>IFERROR('Equations and POD'!$E$5/H45, H45)</f>
        <v>151760.58148961316</v>
      </c>
      <c r="P45" s="41">
        <f>IFERROR('Equations and POD'!$E$5/I45, I45)</f>
        <v>217947.77702959927</v>
      </c>
      <c r="Q45" s="35">
        <f>IFERROR('Equations and POD'!$E$5/J45, J45)</f>
        <v>134123.31351640602</v>
      </c>
      <c r="R45" s="35">
        <f>IFERROR('Equations and POD'!$E$5/K45, K45)</f>
        <v>167190.31545450934</v>
      </c>
      <c r="S45" s="35">
        <f>IFERROR('Equations and POD'!$E$5/L45, L45)</f>
        <v>196830.59680791423</v>
      </c>
      <c r="T45" s="42">
        <v>120000</v>
      </c>
      <c r="U45" s="42">
        <v>120000</v>
      </c>
      <c r="V45" s="42">
        <v>150000</v>
      </c>
      <c r="W45" s="42">
        <v>220000</v>
      </c>
      <c r="X45" s="38">
        <v>130000</v>
      </c>
      <c r="Y45" s="38">
        <v>170000</v>
      </c>
      <c r="Z45" s="38">
        <v>200000</v>
      </c>
    </row>
    <row r="46" spans="1:26">
      <c r="A46" s="25" t="s">
        <v>81</v>
      </c>
      <c r="B46" s="25" t="s">
        <v>85</v>
      </c>
      <c r="C46" s="43" t="s">
        <v>86</v>
      </c>
      <c r="D46" s="25" t="s">
        <v>74</v>
      </c>
      <c r="E46" s="25" t="s">
        <v>71</v>
      </c>
      <c r="F46" s="44">
        <v>8.9135872966380446E-3</v>
      </c>
      <c r="G46" s="44">
        <v>8.3968575982822161E-3</v>
      </c>
      <c r="H46" s="44">
        <v>6.8258326282810257E-3</v>
      </c>
      <c r="I46" s="44">
        <v>4.7529382631786134E-3</v>
      </c>
      <c r="J46" s="25">
        <v>7.6506930632479382E-3</v>
      </c>
      <c r="K46" s="25">
        <v>6.2287276041866797E-3</v>
      </c>
      <c r="L46" s="25">
        <v>5.2234989631400807E-3</v>
      </c>
      <c r="M46" s="41">
        <f>IFERROR('Equations and POD'!$E$5/F46, F46)</f>
        <v>235595.38153534001</v>
      </c>
      <c r="N46" s="41">
        <f>IFERROR('Equations and POD'!$E$5/G46, G46)</f>
        <v>250093.5588605917</v>
      </c>
      <c r="O46" s="41">
        <f>IFERROR('Equations and POD'!$E$5/H46, H46)</f>
        <v>307654.77478882321</v>
      </c>
      <c r="P46" s="41">
        <f>IFERROR('Equations and POD'!$E$5/I46, I46)</f>
        <v>441831.95398704527</v>
      </c>
      <c r="Q46" s="35">
        <f>IFERROR('Equations and POD'!$E$5/J46, J46)</f>
        <v>274484.93654619181</v>
      </c>
      <c r="R46" s="35">
        <f>IFERROR('Equations and POD'!$E$5/K46, K46)</f>
        <v>337147.50964361831</v>
      </c>
      <c r="S46" s="35">
        <f>IFERROR('Equations and POD'!$E$5/L46, L46)</f>
        <v>402029.37050792394</v>
      </c>
      <c r="T46" s="42">
        <v>240000</v>
      </c>
      <c r="U46" s="42">
        <v>250000</v>
      </c>
      <c r="V46" s="42">
        <v>310000</v>
      </c>
      <c r="W46" s="42">
        <v>440000</v>
      </c>
      <c r="X46" s="38">
        <v>270000</v>
      </c>
      <c r="Y46" s="38">
        <v>340000</v>
      </c>
      <c r="Z46" s="38">
        <v>400000</v>
      </c>
    </row>
    <row r="47" spans="1:26">
      <c r="A47" s="25" t="s">
        <v>81</v>
      </c>
      <c r="B47" s="25" t="s">
        <v>85</v>
      </c>
      <c r="C47" s="43" t="s">
        <v>86</v>
      </c>
      <c r="D47" s="25" t="s">
        <v>74</v>
      </c>
      <c r="E47" s="25" t="s">
        <v>72</v>
      </c>
      <c r="F47" s="44">
        <v>2.9457547169556191E-3</v>
      </c>
      <c r="G47" s="44">
        <v>2.7749863275668869E-3</v>
      </c>
      <c r="H47" s="44">
        <v>2.2557953372479198E-3</v>
      </c>
      <c r="I47" s="44">
        <v>1.5707469778680489E-3</v>
      </c>
      <c r="J47" s="25">
        <v>2.4567240938649692E-3</v>
      </c>
      <c r="K47" s="25">
        <v>2.0424324744906402E-3</v>
      </c>
      <c r="L47" s="25">
        <v>1.682058888620414E-3</v>
      </c>
      <c r="M47" s="41">
        <f>IFERROR('Equations and POD'!$E$5/F47, F47)</f>
        <v>712890.31225597416</v>
      </c>
      <c r="N47" s="41">
        <f>IFERROR('Equations and POD'!$E$5/G47, G47)</f>
        <v>756760.4853178804</v>
      </c>
      <c r="O47" s="41">
        <f>IFERROR('Equations and POD'!$E$5/H47, H47)</f>
        <v>930935.51765294862</v>
      </c>
      <c r="P47" s="41">
        <f>IFERROR('Equations and POD'!$E$5/I47, I47)</f>
        <v>1336943.524061589</v>
      </c>
      <c r="Q47" s="35">
        <f>IFERROR('Equations and POD'!$E$5/J47, J47)</f>
        <v>854796.84317999124</v>
      </c>
      <c r="R47" s="35">
        <f>IFERROR('Equations and POD'!$E$5/K47, K47)</f>
        <v>1028185.7668384932</v>
      </c>
      <c r="S47" s="35">
        <f>IFERROR('Equations and POD'!$E$5/L47, L47)</f>
        <v>1248469.9639275838</v>
      </c>
      <c r="T47" s="42">
        <v>710000</v>
      </c>
      <c r="U47" s="42">
        <v>760000</v>
      </c>
      <c r="V47" s="42">
        <v>930000</v>
      </c>
      <c r="W47" s="42">
        <v>1300000</v>
      </c>
      <c r="X47" s="38">
        <v>850000</v>
      </c>
      <c r="Y47" s="38">
        <v>1000000</v>
      </c>
      <c r="Z47" s="38">
        <v>1200000</v>
      </c>
    </row>
    <row r="48" spans="1:26">
      <c r="A48" s="25" t="s">
        <v>81</v>
      </c>
      <c r="B48" s="25" t="s">
        <v>85</v>
      </c>
      <c r="C48" s="25" t="s">
        <v>87</v>
      </c>
      <c r="D48" s="25" t="s">
        <v>68</v>
      </c>
      <c r="E48" s="25" t="s">
        <v>69</v>
      </c>
      <c r="F48" s="34" t="s">
        <v>70</v>
      </c>
      <c r="G48" s="34" t="s">
        <v>70</v>
      </c>
      <c r="H48" s="34" t="s">
        <v>70</v>
      </c>
      <c r="I48" s="34" t="s">
        <v>70</v>
      </c>
      <c r="J48" s="25">
        <v>21.21937102064442</v>
      </c>
      <c r="K48" s="25">
        <v>19.4049896686309</v>
      </c>
      <c r="L48" s="25">
        <v>20.736823983669861</v>
      </c>
      <c r="M48" s="35" t="str">
        <f>IFERROR('Equations and POD'!$E$5/F48, F48)</f>
        <v>-</v>
      </c>
      <c r="N48" s="35" t="str">
        <f>IFERROR('Equations and POD'!$E$5/G48, G48)</f>
        <v>-</v>
      </c>
      <c r="O48" s="35" t="str">
        <f>IFERROR('Equations and POD'!$E$5/H48, H48)</f>
        <v>-</v>
      </c>
      <c r="P48" s="35" t="str">
        <f>IFERROR('Equations and POD'!$E$5/I48, I48)</f>
        <v>-</v>
      </c>
      <c r="Q48" s="35">
        <f>IFERROR('Equations and POD'!$E$5/J48, J48)</f>
        <v>98.966175668303308</v>
      </c>
      <c r="R48" s="35">
        <f>IFERROR('Equations and POD'!$E$5/K48, K48)</f>
        <v>108.21958866562815</v>
      </c>
      <c r="S48" s="35">
        <f>IFERROR('Equations and POD'!$E$5/L48, L48)</f>
        <v>101.2691240304561</v>
      </c>
      <c r="T48" s="36" t="s">
        <v>70</v>
      </c>
      <c r="U48" s="36" t="s">
        <v>70</v>
      </c>
      <c r="V48" s="36" t="s">
        <v>70</v>
      </c>
      <c r="W48" s="36" t="s">
        <v>70</v>
      </c>
      <c r="X48" s="38">
        <v>99</v>
      </c>
      <c r="Y48" s="38">
        <v>110</v>
      </c>
      <c r="Z48" s="38">
        <v>100</v>
      </c>
    </row>
    <row r="49" spans="1:26">
      <c r="A49" s="25" t="s">
        <v>81</v>
      </c>
      <c r="B49" s="25" t="s">
        <v>85</v>
      </c>
      <c r="C49" s="25" t="s">
        <v>87</v>
      </c>
      <c r="D49" s="25" t="s">
        <v>68</v>
      </c>
      <c r="E49" s="25" t="s">
        <v>71</v>
      </c>
      <c r="F49" s="34" t="s">
        <v>70</v>
      </c>
      <c r="G49" s="34" t="s">
        <v>70</v>
      </c>
      <c r="H49" s="34" t="s">
        <v>70</v>
      </c>
      <c r="I49" s="34" t="s">
        <v>70</v>
      </c>
      <c r="J49" s="25">
        <v>5.3048427551611042</v>
      </c>
      <c r="K49" s="25">
        <v>4.851247417157726</v>
      </c>
      <c r="L49" s="25">
        <v>5.1842059959174662</v>
      </c>
      <c r="M49" s="35" t="str">
        <f>IFERROR('Equations and POD'!$E$5/F49, F49)</f>
        <v>-</v>
      </c>
      <c r="N49" s="35" t="str">
        <f>IFERROR('Equations and POD'!$E$5/G49, G49)</f>
        <v>-</v>
      </c>
      <c r="O49" s="35" t="str">
        <f>IFERROR('Equations and POD'!$E$5/H49, H49)</f>
        <v>-</v>
      </c>
      <c r="P49" s="35" t="str">
        <f>IFERROR('Equations and POD'!$E$5/I49, I49)</f>
        <v>-</v>
      </c>
      <c r="Q49" s="35">
        <f>IFERROR('Equations and POD'!$E$5/J49, J49)</f>
        <v>395.86470267321329</v>
      </c>
      <c r="R49" s="35">
        <f>IFERROR('Equations and POD'!$E$5/K49, K49)</f>
        <v>432.87835466251255</v>
      </c>
      <c r="S49" s="35">
        <f>IFERROR('Equations and POD'!$E$5/L49, L49)</f>
        <v>405.07649612182433</v>
      </c>
      <c r="T49" s="36" t="s">
        <v>70</v>
      </c>
      <c r="U49" s="36" t="s">
        <v>70</v>
      </c>
      <c r="V49" s="36" t="s">
        <v>70</v>
      </c>
      <c r="W49" s="36" t="s">
        <v>70</v>
      </c>
      <c r="X49" s="38">
        <v>400</v>
      </c>
      <c r="Y49" s="38">
        <v>430</v>
      </c>
      <c r="Z49" s="38">
        <v>410</v>
      </c>
    </row>
    <row r="50" spans="1:26">
      <c r="A50" s="25" t="s">
        <v>81</v>
      </c>
      <c r="B50" s="25" t="s">
        <v>85</v>
      </c>
      <c r="C50" s="25" t="s">
        <v>87</v>
      </c>
      <c r="D50" s="25" t="s">
        <v>68</v>
      </c>
      <c r="E50" s="25" t="s">
        <v>72</v>
      </c>
      <c r="F50" s="34" t="s">
        <v>70</v>
      </c>
      <c r="G50" s="34" t="s">
        <v>70</v>
      </c>
      <c r="H50" s="34" t="s">
        <v>70</v>
      </c>
      <c r="I50" s="34" t="s">
        <v>70</v>
      </c>
      <c r="J50" s="25">
        <v>1.0609685510322211</v>
      </c>
      <c r="K50" s="25">
        <v>0.97024948343154538</v>
      </c>
      <c r="L50" s="25">
        <v>1.0368411991834929</v>
      </c>
      <c r="M50" s="35" t="str">
        <f>IFERROR('Equations and POD'!$E$5/F50, F50)</f>
        <v>-</v>
      </c>
      <c r="N50" s="35" t="str">
        <f>IFERROR('Equations and POD'!$E$5/G50, G50)</f>
        <v>-</v>
      </c>
      <c r="O50" s="35" t="str">
        <f>IFERROR('Equations and POD'!$E$5/H50, H50)</f>
        <v>-</v>
      </c>
      <c r="P50" s="35" t="str">
        <f>IFERROR('Equations and POD'!$E$5/I50, I50)</f>
        <v>-</v>
      </c>
      <c r="Q50" s="35">
        <f>IFERROR('Equations and POD'!$E$5/J50, J50)</f>
        <v>1979.3235133660658</v>
      </c>
      <c r="R50" s="35">
        <f>IFERROR('Equations and POD'!$E$5/K50, K50)</f>
        <v>2164.3917733125622</v>
      </c>
      <c r="S50" s="35">
        <f>IFERROR('Equations and POD'!$E$5/L50, L50)</f>
        <v>2025.3824806091222</v>
      </c>
      <c r="T50" s="36" t="s">
        <v>70</v>
      </c>
      <c r="U50" s="36" t="s">
        <v>70</v>
      </c>
      <c r="V50" s="36" t="s">
        <v>70</v>
      </c>
      <c r="W50" s="36" t="s">
        <v>70</v>
      </c>
      <c r="X50" s="38">
        <v>2000</v>
      </c>
      <c r="Y50" s="38">
        <v>2200</v>
      </c>
      <c r="Z50" s="38">
        <v>2000</v>
      </c>
    </row>
    <row r="51" spans="1:26">
      <c r="A51" s="25" t="s">
        <v>81</v>
      </c>
      <c r="B51" s="25" t="s">
        <v>85</v>
      </c>
      <c r="C51" s="25" t="s">
        <v>87</v>
      </c>
      <c r="D51" s="25" t="s">
        <v>73</v>
      </c>
      <c r="E51" s="25" t="s">
        <v>69</v>
      </c>
      <c r="F51" s="34" t="s">
        <v>70</v>
      </c>
      <c r="G51" s="34" t="s">
        <v>70</v>
      </c>
      <c r="H51" s="34" t="s">
        <v>70</v>
      </c>
      <c r="I51" s="34" t="s">
        <v>70</v>
      </c>
      <c r="J51" s="34" t="s">
        <v>70</v>
      </c>
      <c r="K51" s="34" t="s">
        <v>70</v>
      </c>
      <c r="L51" s="34" t="s">
        <v>70</v>
      </c>
      <c r="M51" s="35" t="str">
        <f>IFERROR('Equations and POD'!$E$5/F51, F51)</f>
        <v>-</v>
      </c>
      <c r="N51" s="35" t="str">
        <f>IFERROR('Equations and POD'!$E$5/G51, G51)</f>
        <v>-</v>
      </c>
      <c r="O51" s="35" t="str">
        <f>IFERROR('Equations and POD'!$E$5/H51, H51)</f>
        <v>-</v>
      </c>
      <c r="P51" s="35" t="str">
        <f>IFERROR('Equations and POD'!$E$5/I51, I51)</f>
        <v>-</v>
      </c>
      <c r="Q51" s="35" t="str">
        <f>IFERROR('Equations and POD'!$E$5/J51, J51)</f>
        <v>-</v>
      </c>
      <c r="R51" s="35" t="str">
        <f>IFERROR('Equations and POD'!$E$5/K51, K51)</f>
        <v>-</v>
      </c>
      <c r="S51" s="35" t="str">
        <f>IFERROR('Equations and POD'!$E$5/L51, L51)</f>
        <v>-</v>
      </c>
      <c r="T51" s="36" t="s">
        <v>70</v>
      </c>
      <c r="U51" s="36" t="s">
        <v>70</v>
      </c>
      <c r="V51" s="36" t="s">
        <v>70</v>
      </c>
      <c r="W51" s="36" t="s">
        <v>70</v>
      </c>
      <c r="X51" s="36" t="s">
        <v>70</v>
      </c>
      <c r="Y51" s="36" t="s">
        <v>70</v>
      </c>
      <c r="Z51" s="36" t="s">
        <v>70</v>
      </c>
    </row>
    <row r="52" spans="1:26">
      <c r="A52" s="25" t="s">
        <v>81</v>
      </c>
      <c r="B52" s="25" t="s">
        <v>85</v>
      </c>
      <c r="C52" s="25" t="s">
        <v>87</v>
      </c>
      <c r="D52" s="25" t="s">
        <v>73</v>
      </c>
      <c r="E52" s="25" t="s">
        <v>71</v>
      </c>
      <c r="F52" s="34" t="s">
        <v>70</v>
      </c>
      <c r="G52" s="34" t="s">
        <v>70</v>
      </c>
      <c r="H52" s="34" t="s">
        <v>70</v>
      </c>
      <c r="I52" s="34" t="s">
        <v>70</v>
      </c>
      <c r="J52" s="34" t="s">
        <v>70</v>
      </c>
      <c r="K52" s="34" t="s">
        <v>70</v>
      </c>
      <c r="L52" s="34" t="s">
        <v>70</v>
      </c>
      <c r="M52" s="35" t="str">
        <f>IFERROR('Equations and POD'!$E$5/F52, F52)</f>
        <v>-</v>
      </c>
      <c r="N52" s="35" t="str">
        <f>IFERROR('Equations and POD'!$E$5/G52, G52)</f>
        <v>-</v>
      </c>
      <c r="O52" s="35" t="str">
        <f>IFERROR('Equations and POD'!$E$5/H52, H52)</f>
        <v>-</v>
      </c>
      <c r="P52" s="35" t="str">
        <f>IFERROR('Equations and POD'!$E$5/I52, I52)</f>
        <v>-</v>
      </c>
      <c r="Q52" s="35" t="str">
        <f>IFERROR('Equations and POD'!$E$5/J52, J52)</f>
        <v>-</v>
      </c>
      <c r="R52" s="35" t="str">
        <f>IFERROR('Equations and POD'!$E$5/K52, K52)</f>
        <v>-</v>
      </c>
      <c r="S52" s="35" t="str">
        <f>IFERROR('Equations and POD'!$E$5/L52, L52)</f>
        <v>-</v>
      </c>
      <c r="T52" s="36" t="s">
        <v>70</v>
      </c>
      <c r="U52" s="36" t="s">
        <v>70</v>
      </c>
      <c r="V52" s="36" t="s">
        <v>70</v>
      </c>
      <c r="W52" s="36" t="s">
        <v>70</v>
      </c>
      <c r="X52" s="36" t="s">
        <v>70</v>
      </c>
      <c r="Y52" s="36" t="s">
        <v>70</v>
      </c>
      <c r="Z52" s="36" t="s">
        <v>70</v>
      </c>
    </row>
    <row r="53" spans="1:26">
      <c r="A53" s="25" t="s">
        <v>81</v>
      </c>
      <c r="B53" s="25" t="s">
        <v>85</v>
      </c>
      <c r="C53" s="25" t="s">
        <v>87</v>
      </c>
      <c r="D53" s="25" t="s">
        <v>73</v>
      </c>
      <c r="E53" s="25" t="s">
        <v>72</v>
      </c>
      <c r="F53" s="34" t="s">
        <v>70</v>
      </c>
      <c r="G53" s="34" t="s">
        <v>70</v>
      </c>
      <c r="H53" s="34" t="s">
        <v>70</v>
      </c>
      <c r="I53" s="34" t="s">
        <v>70</v>
      </c>
      <c r="J53" s="34" t="s">
        <v>70</v>
      </c>
      <c r="K53" s="34" t="s">
        <v>70</v>
      </c>
      <c r="L53" s="34" t="s">
        <v>70</v>
      </c>
      <c r="M53" s="35" t="str">
        <f>IFERROR('Equations and POD'!$E$5/F53, F53)</f>
        <v>-</v>
      </c>
      <c r="N53" s="35" t="str">
        <f>IFERROR('Equations and POD'!$E$5/G53, G53)</f>
        <v>-</v>
      </c>
      <c r="O53" s="35" t="str">
        <f>IFERROR('Equations and POD'!$E$5/H53, H53)</f>
        <v>-</v>
      </c>
      <c r="P53" s="35" t="str">
        <f>IFERROR('Equations and POD'!$E$5/I53, I53)</f>
        <v>-</v>
      </c>
      <c r="Q53" s="35" t="str">
        <f>IFERROR('Equations and POD'!$E$5/J53, J53)</f>
        <v>-</v>
      </c>
      <c r="R53" s="35" t="str">
        <f>IFERROR('Equations and POD'!$E$5/K53, K53)</f>
        <v>-</v>
      </c>
      <c r="S53" s="35" t="str">
        <f>IFERROR('Equations and POD'!$E$5/L53, L53)</f>
        <v>-</v>
      </c>
      <c r="T53" s="36" t="s">
        <v>70</v>
      </c>
      <c r="U53" s="36" t="s">
        <v>70</v>
      </c>
      <c r="V53" s="36" t="s">
        <v>70</v>
      </c>
      <c r="W53" s="36" t="s">
        <v>70</v>
      </c>
      <c r="X53" s="36" t="s">
        <v>70</v>
      </c>
      <c r="Y53" s="36" t="s">
        <v>70</v>
      </c>
      <c r="Z53" s="36" t="s">
        <v>70</v>
      </c>
    </row>
    <row r="54" spans="1:26">
      <c r="A54" s="25" t="s">
        <v>81</v>
      </c>
      <c r="B54" s="25" t="s">
        <v>85</v>
      </c>
      <c r="C54" s="25" t="s">
        <v>87</v>
      </c>
      <c r="D54" s="25" t="s">
        <v>74</v>
      </c>
      <c r="E54" s="25" t="s">
        <v>69</v>
      </c>
      <c r="F54" s="44">
        <v>0.245653212975734</v>
      </c>
      <c r="G54" s="44">
        <v>0.2314124470061262</v>
      </c>
      <c r="H54" s="44">
        <v>0.18811592466304461</v>
      </c>
      <c r="I54" s="44">
        <v>0.13098817755063749</v>
      </c>
      <c r="J54" s="25">
        <v>0.1051600711935293</v>
      </c>
      <c r="K54" s="25">
        <v>8.8462172414645282E-2</v>
      </c>
      <c r="L54" s="25">
        <v>7.2116414328393233E-2</v>
      </c>
      <c r="M54" s="41">
        <f>IFERROR('Equations and POD'!$E$5/F54, F54)</f>
        <v>8548.6364072406468</v>
      </c>
      <c r="N54" s="41">
        <f>IFERROR('Equations and POD'!$E$5/G54, G54)</f>
        <v>9074.7063399939179</v>
      </c>
      <c r="O54" s="41">
        <f>IFERROR('Equations and POD'!$E$5/H54, H54)</f>
        <v>11163.329227770291</v>
      </c>
      <c r="P54" s="41">
        <f>IFERROR('Equations and POD'!$E$5/I54, I54)</f>
        <v>16031.981200655919</v>
      </c>
      <c r="Q54" s="35">
        <f>IFERROR('Equations and POD'!$E$5/J54, J54)</f>
        <v>19969.556659345595</v>
      </c>
      <c r="R54" s="35">
        <f>IFERROR('Equations and POD'!$E$5/K54, K54)</f>
        <v>23738.960311270133</v>
      </c>
      <c r="S54" s="35">
        <f>IFERROR('Equations and POD'!$E$5/L54, L54)</f>
        <v>29119.584210569948</v>
      </c>
      <c r="T54" s="42">
        <v>8500</v>
      </c>
      <c r="U54" s="42">
        <v>9100</v>
      </c>
      <c r="V54" s="42">
        <v>11000</v>
      </c>
      <c r="W54" s="42">
        <v>16000</v>
      </c>
      <c r="X54" s="38">
        <v>20000</v>
      </c>
      <c r="Y54" s="38">
        <v>24000</v>
      </c>
      <c r="Z54" s="38">
        <v>29000</v>
      </c>
    </row>
    <row r="55" spans="1:26">
      <c r="A55" s="25" t="s">
        <v>81</v>
      </c>
      <c r="B55" s="25" t="s">
        <v>85</v>
      </c>
      <c r="C55" s="25" t="s">
        <v>87</v>
      </c>
      <c r="D55" s="25" t="s">
        <v>74</v>
      </c>
      <c r="E55" s="25" t="s">
        <v>71</v>
      </c>
      <c r="F55" s="44">
        <v>0.1535585886120909</v>
      </c>
      <c r="G55" s="44">
        <v>0.1446566414461726</v>
      </c>
      <c r="H55" s="44">
        <v>0.1175918504659209</v>
      </c>
      <c r="I55" s="44">
        <v>8.1881117799720321E-2</v>
      </c>
      <c r="J55" s="25">
        <v>6.4371484839838261E-2</v>
      </c>
      <c r="K55" s="25">
        <v>5.462468495018355E-2</v>
      </c>
      <c r="L55" s="25">
        <v>4.4197598492372751E-2</v>
      </c>
      <c r="M55" s="41">
        <f>IFERROR('Equations and POD'!$E$5/F55, F55)</f>
        <v>13675.562005228343</v>
      </c>
      <c r="N55" s="41">
        <f>IFERROR('Equations and POD'!$E$5/G55, G55)</f>
        <v>14517.135051703932</v>
      </c>
      <c r="O55" s="41">
        <f>IFERROR('Equations and POD'!$E$5/H55, H55)</f>
        <v>17858.380420746907</v>
      </c>
      <c r="P55" s="41">
        <f>IFERROR('Equations and POD'!$E$5/I55, I55)</f>
        <v>25646.93859134362</v>
      </c>
      <c r="Q55" s="35">
        <f>IFERROR('Equations and POD'!$E$5/J55, J55)</f>
        <v>32623.14059128788</v>
      </c>
      <c r="R55" s="35">
        <f>IFERROR('Equations and POD'!$E$5/K55, K55)</f>
        <v>38444.157653543472</v>
      </c>
      <c r="S55" s="35">
        <f>IFERROR('Equations and POD'!$E$5/L55, L55)</f>
        <v>47513.893777789766</v>
      </c>
      <c r="T55" s="42">
        <v>14000</v>
      </c>
      <c r="U55" s="42">
        <v>15000</v>
      </c>
      <c r="V55" s="42">
        <v>18000</v>
      </c>
      <c r="W55" s="42">
        <v>26000</v>
      </c>
      <c r="X55" s="38">
        <v>33000</v>
      </c>
      <c r="Y55" s="38">
        <v>38000</v>
      </c>
      <c r="Z55" s="38">
        <v>48000</v>
      </c>
    </row>
    <row r="56" spans="1:26">
      <c r="A56" s="25" t="s">
        <v>81</v>
      </c>
      <c r="B56" s="25" t="s">
        <v>85</v>
      </c>
      <c r="C56" s="25" t="s">
        <v>87</v>
      </c>
      <c r="D56" s="25" t="s">
        <v>74</v>
      </c>
      <c r="E56" s="25" t="s">
        <v>72</v>
      </c>
      <c r="F56" s="44">
        <v>9.214032441193451E-2</v>
      </c>
      <c r="G56" s="44">
        <v>8.6798856330083218E-2</v>
      </c>
      <c r="H56" s="44">
        <v>7.0559070307035385E-2</v>
      </c>
      <c r="I56" s="44">
        <v>4.9131428111367857E-2</v>
      </c>
      <c r="J56" s="25">
        <v>3.8217164662643487E-2</v>
      </c>
      <c r="K56" s="25">
        <v>3.2575659607367198E-2</v>
      </c>
      <c r="L56" s="25">
        <v>2.6256224343971599E-2</v>
      </c>
      <c r="M56" s="41">
        <f>IFERROR('Equations and POD'!$E$5/F56, F56)</f>
        <v>22791.324139596763</v>
      </c>
      <c r="N56" s="41">
        <f>IFERROR('Equations and POD'!$E$5/G56, G56)</f>
        <v>24193.867163571955</v>
      </c>
      <c r="O56" s="41">
        <f>IFERROR('Equations and POD'!$E$5/H56, H56)</f>
        <v>29762.296907568674</v>
      </c>
      <c r="P56" s="41">
        <f>IFERROR('Equations and POD'!$E$5/I56, I56)</f>
        <v>42742.498655643787</v>
      </c>
      <c r="Q56" s="35">
        <f>IFERROR('Equations and POD'!$E$5/J56, J56)</f>
        <v>54949.131327178438</v>
      </c>
      <c r="R56" s="35">
        <f>IFERROR('Equations and POD'!$E$5/K56, K56)</f>
        <v>64465.310152156409</v>
      </c>
      <c r="S56" s="35">
        <f>IFERROR('Equations and POD'!$E$5/L56, L56)</f>
        <v>79981.035067677498</v>
      </c>
      <c r="T56" s="42">
        <v>23000</v>
      </c>
      <c r="U56" s="42">
        <v>24000</v>
      </c>
      <c r="V56" s="42">
        <v>30000</v>
      </c>
      <c r="W56" s="42">
        <v>43000</v>
      </c>
      <c r="X56" s="38">
        <v>55000</v>
      </c>
      <c r="Y56" s="38">
        <v>64000</v>
      </c>
      <c r="Z56" s="38">
        <v>80000</v>
      </c>
    </row>
    <row r="57" spans="1:26">
      <c r="A57" s="25" t="s">
        <v>81</v>
      </c>
      <c r="B57" s="25" t="s">
        <v>88</v>
      </c>
      <c r="C57" s="25" t="s">
        <v>89</v>
      </c>
      <c r="D57" s="25" t="s">
        <v>68</v>
      </c>
      <c r="E57" s="25" t="s">
        <v>69</v>
      </c>
      <c r="F57" s="25">
        <v>8.7857692714491282</v>
      </c>
      <c r="G57" s="25">
        <v>7.5130205891117132</v>
      </c>
      <c r="H57" s="25">
        <v>6.4934560597773094</v>
      </c>
      <c r="I57" s="25">
        <v>5.235162687663399</v>
      </c>
      <c r="J57" s="25">
        <v>4.137817070448123</v>
      </c>
      <c r="K57" s="25">
        <v>3.784009310389632</v>
      </c>
      <c r="L57" s="25">
        <v>4.0437194949382311</v>
      </c>
      <c r="M57" s="35">
        <f>IFERROR('Equations and POD'!$E$5/F57, F57)</f>
        <v>239.0228943098144</v>
      </c>
      <c r="N57" s="35">
        <f>IFERROR('Equations and POD'!$E$5/G57, G57)</f>
        <v>279.51474045518211</v>
      </c>
      <c r="O57" s="35">
        <f>IFERROR('Equations and POD'!$E$5/H57, H57)</f>
        <v>323.40251180078343</v>
      </c>
      <c r="P57" s="35">
        <f>IFERROR('Equations and POD'!$E$5/I57, I57)</f>
        <v>401.13366580729689</v>
      </c>
      <c r="Q57" s="35">
        <f>IFERROR('Equations and POD'!$E$5/J57, J57)</f>
        <v>507.51397759895929</v>
      </c>
      <c r="R57" s="35">
        <f>IFERROR('Equations and POD'!$E$5/K57, K57)</f>
        <v>554.9669220511953</v>
      </c>
      <c r="S57" s="35">
        <f>IFERROR('Equations and POD'!$E$5/L57, L57)</f>
        <v>519.32385582845131</v>
      </c>
      <c r="T57" s="38">
        <v>240</v>
      </c>
      <c r="U57" s="38">
        <v>280</v>
      </c>
      <c r="V57" s="38">
        <v>320</v>
      </c>
      <c r="W57" s="38">
        <v>400</v>
      </c>
      <c r="X57" s="38">
        <v>510</v>
      </c>
      <c r="Y57" s="38">
        <v>550</v>
      </c>
      <c r="Z57" s="38">
        <v>520</v>
      </c>
    </row>
    <row r="58" spans="1:26">
      <c r="A58" s="25" t="s">
        <v>81</v>
      </c>
      <c r="B58" s="25" t="s">
        <v>88</v>
      </c>
      <c r="C58" s="25" t="s">
        <v>89</v>
      </c>
      <c r="D58" s="25" t="s">
        <v>68</v>
      </c>
      <c r="E58" s="25" t="s">
        <v>71</v>
      </c>
      <c r="F58" s="25">
        <v>6.2124770297820708</v>
      </c>
      <c r="G58" s="25">
        <v>5.3125078057550423</v>
      </c>
      <c r="H58" s="25">
        <v>4.5915668132054144</v>
      </c>
      <c r="I58" s="25">
        <v>3.7018190370615809</v>
      </c>
      <c r="J58" s="25">
        <v>2.9258785098233222</v>
      </c>
      <c r="K58" s="25">
        <v>2.67569864344954</v>
      </c>
      <c r="L58" s="25">
        <v>2.859341476087065</v>
      </c>
      <c r="M58" s="35">
        <f>IFERROR('Equations and POD'!$E$5/F58, F58)</f>
        <v>338.02941885061045</v>
      </c>
      <c r="N58" s="35">
        <f>IFERROR('Equations and POD'!$E$5/G58, G58)</f>
        <v>395.29353683491422</v>
      </c>
      <c r="O58" s="35">
        <f>IFERROR('Equations and POD'!$E$5/H58, H58)</f>
        <v>457.36021829419292</v>
      </c>
      <c r="P58" s="35">
        <f>IFERROR('Equations and POD'!$E$5/I58, I58)</f>
        <v>567.28867050911595</v>
      </c>
      <c r="Q58" s="35">
        <f>IFERROR('Equations and POD'!$E$5/J58, J58)</f>
        <v>717.73315021436326</v>
      </c>
      <c r="R58" s="35">
        <f>IFERROR('Equations and POD'!$E$5/K58, K58)</f>
        <v>784.84174783325261</v>
      </c>
      <c r="S58" s="35">
        <f>IFERROR('Equations and POD'!$E$5/L58, L58)</f>
        <v>734.43484017648564</v>
      </c>
      <c r="T58" s="38">
        <v>340</v>
      </c>
      <c r="U58" s="38">
        <v>400</v>
      </c>
      <c r="V58" s="38">
        <v>460</v>
      </c>
      <c r="W58" s="38">
        <v>570</v>
      </c>
      <c r="X58" s="38">
        <v>720</v>
      </c>
      <c r="Y58" s="38">
        <v>780</v>
      </c>
      <c r="Z58" s="38">
        <v>730</v>
      </c>
    </row>
    <row r="59" spans="1:26">
      <c r="A59" s="25" t="s">
        <v>81</v>
      </c>
      <c r="B59" s="25" t="s">
        <v>88</v>
      </c>
      <c r="C59" s="25" t="s">
        <v>89</v>
      </c>
      <c r="D59" s="25" t="s">
        <v>68</v>
      </c>
      <c r="E59" s="25" t="s">
        <v>72</v>
      </c>
      <c r="F59" s="25">
        <v>4.3928846357245641</v>
      </c>
      <c r="G59" s="25">
        <v>3.7565102945558571</v>
      </c>
      <c r="H59" s="25">
        <v>3.2467280298886538</v>
      </c>
      <c r="I59" s="25">
        <v>2.617581343831699</v>
      </c>
      <c r="J59" s="25">
        <v>2.068908535224061</v>
      </c>
      <c r="K59" s="25">
        <v>1.892004655194816</v>
      </c>
      <c r="L59" s="25">
        <v>2.021859747469116</v>
      </c>
      <c r="M59" s="35">
        <f>IFERROR('Equations and POD'!$E$5/F59, F59)</f>
        <v>478.04578861962881</v>
      </c>
      <c r="N59" s="35">
        <f>IFERROR('Equations and POD'!$E$5/G59, G59)</f>
        <v>559.02948091036421</v>
      </c>
      <c r="O59" s="35">
        <f>IFERROR('Equations and POD'!$E$5/H59, H59)</f>
        <v>646.80502360156709</v>
      </c>
      <c r="P59" s="35">
        <f>IFERROR('Equations and POD'!$E$5/I59, I59)</f>
        <v>802.2673316145939</v>
      </c>
      <c r="Q59" s="35">
        <f>IFERROR('Equations and POD'!$E$5/J59, J59)</f>
        <v>1015.0279551979188</v>
      </c>
      <c r="R59" s="35">
        <f>IFERROR('Equations and POD'!$E$5/K59, K59)</f>
        <v>1109.9338441023906</v>
      </c>
      <c r="S59" s="35">
        <f>IFERROR('Equations and POD'!$E$5/L59, L59)</f>
        <v>1038.6477116569024</v>
      </c>
      <c r="T59" s="38">
        <v>480</v>
      </c>
      <c r="U59" s="38">
        <v>560</v>
      </c>
      <c r="V59" s="38">
        <v>650</v>
      </c>
      <c r="W59" s="38">
        <v>800</v>
      </c>
      <c r="X59" s="38">
        <v>1000</v>
      </c>
      <c r="Y59" s="38">
        <v>1100</v>
      </c>
      <c r="Z59" s="38">
        <v>1000</v>
      </c>
    </row>
    <row r="60" spans="1:26">
      <c r="A60" s="25" t="s">
        <v>81</v>
      </c>
      <c r="B60" s="25" t="s">
        <v>88</v>
      </c>
      <c r="C60" s="25" t="s">
        <v>89</v>
      </c>
      <c r="D60" s="25" t="s">
        <v>73</v>
      </c>
      <c r="E60" s="25" t="s">
        <v>69</v>
      </c>
      <c r="F60" s="25">
        <v>2.6561121449953571E-2</v>
      </c>
      <c r="G60" s="25">
        <v>3.2883975409891332E-2</v>
      </c>
      <c r="H60" s="25">
        <v>3.7125839264869787E-2</v>
      </c>
      <c r="I60" s="25">
        <v>1.3030160259092659E-2</v>
      </c>
      <c r="J60" s="25">
        <v>7.295375026474071E-3</v>
      </c>
      <c r="K60" s="25">
        <v>5.7874902727453343E-3</v>
      </c>
      <c r="L60" s="25">
        <v>2.590374533730145E-3</v>
      </c>
      <c r="M60" s="35">
        <f>IFERROR('Equations and POD'!$E$5/F60, F60)</f>
        <v>79062.926765227778</v>
      </c>
      <c r="N60" s="35">
        <f>IFERROR('Equations and POD'!$E$5/G60, G60)</f>
        <v>63860.891933653824</v>
      </c>
      <c r="O60" s="35">
        <f>IFERROR('Equations and POD'!$E$5/H60, H60)</f>
        <v>56564.377845246956</v>
      </c>
      <c r="P60" s="35">
        <f>IFERROR('Equations and POD'!$E$5/I60, I60)</f>
        <v>161164.55655521087</v>
      </c>
      <c r="Q60" s="35">
        <f>IFERROR('Equations and POD'!$E$5/J60, J60)</f>
        <v>287853.60483585054</v>
      </c>
      <c r="R60" s="35">
        <f>IFERROR('Equations and POD'!$E$5/K60, K60)</f>
        <v>362851.58177965303</v>
      </c>
      <c r="S60" s="35">
        <f>IFERROR('Equations and POD'!$E$5/L60, L60)</f>
        <v>810693.57834366732</v>
      </c>
      <c r="T60" s="38">
        <v>79000</v>
      </c>
      <c r="U60" s="38">
        <v>64000</v>
      </c>
      <c r="V60" s="38">
        <v>57000</v>
      </c>
      <c r="W60" s="38">
        <v>160000</v>
      </c>
      <c r="X60" s="38">
        <v>290000</v>
      </c>
      <c r="Y60" s="38">
        <v>360000</v>
      </c>
      <c r="Z60" s="38">
        <v>810000</v>
      </c>
    </row>
    <row r="61" spans="1:26">
      <c r="A61" s="25" t="s">
        <v>81</v>
      </c>
      <c r="B61" s="25" t="s">
        <v>88</v>
      </c>
      <c r="C61" s="25" t="s">
        <v>89</v>
      </c>
      <c r="D61" s="25" t="s">
        <v>73</v>
      </c>
      <c r="E61" s="25" t="s">
        <v>71</v>
      </c>
      <c r="F61" s="25">
        <v>1.328188092593904E-2</v>
      </c>
      <c r="G61" s="25">
        <v>1.6443620909814431E-2</v>
      </c>
      <c r="H61" s="25">
        <v>1.8564762235961259E-2</v>
      </c>
      <c r="I61" s="25">
        <v>6.5157279668813257E-3</v>
      </c>
      <c r="J61" s="25">
        <v>3.6480505594877108E-3</v>
      </c>
      <c r="K61" s="25">
        <v>2.8940332459025621E-3</v>
      </c>
      <c r="L61" s="25">
        <v>1.295316709912595E-3</v>
      </c>
      <c r="M61" s="35">
        <f>IFERROR('Equations and POD'!$E$5/F61, F61)</f>
        <v>158110.13603493274</v>
      </c>
      <c r="N61" s="35">
        <f>IFERROR('Equations and POD'!$E$5/G61, G61)</f>
        <v>127709.09834990223</v>
      </c>
      <c r="O61" s="35">
        <f>IFERROR('Equations and POD'!$E$5/H61, H61)</f>
        <v>113117.52735147619</v>
      </c>
      <c r="P61" s="35">
        <f>IFERROR('Equations and POD'!$E$5/I61, I61)</f>
        <v>322297.06499013642</v>
      </c>
      <c r="Q61" s="35">
        <f>IFERROR('Equations and POD'!$E$5/J61, J61)</f>
        <v>575649.91651182028</v>
      </c>
      <c r="R61" s="35">
        <f>IFERROR('Equations and POD'!$E$5/K61, K61)</f>
        <v>725630.91767284553</v>
      </c>
      <c r="S61" s="35">
        <f>IFERROR('Equations and POD'!$E$5/L61, L61)</f>
        <v>1621225.1289043459</v>
      </c>
      <c r="T61" s="38">
        <v>160000</v>
      </c>
      <c r="U61" s="38">
        <v>130000</v>
      </c>
      <c r="V61" s="38">
        <v>110000</v>
      </c>
      <c r="W61" s="38">
        <v>320000</v>
      </c>
      <c r="X61" s="38">
        <v>580000</v>
      </c>
      <c r="Y61" s="38">
        <v>730000</v>
      </c>
      <c r="Z61" s="38">
        <v>1600000</v>
      </c>
    </row>
    <row r="62" spans="1:26">
      <c r="A62" s="25" t="s">
        <v>81</v>
      </c>
      <c r="B62" s="25" t="s">
        <v>88</v>
      </c>
      <c r="C62" s="25" t="s">
        <v>89</v>
      </c>
      <c r="D62" s="25" t="s">
        <v>73</v>
      </c>
      <c r="E62" s="25" t="s">
        <v>72</v>
      </c>
      <c r="F62" s="25">
        <v>6.6422606301802019E-3</v>
      </c>
      <c r="G62" s="25">
        <v>8.2234436179888896E-3</v>
      </c>
      <c r="H62" s="25">
        <v>9.2842236743285976E-3</v>
      </c>
      <c r="I62" s="25">
        <v>3.2585118042182028E-3</v>
      </c>
      <c r="J62" s="25">
        <v>1.82438831672454E-3</v>
      </c>
      <c r="K62" s="25">
        <v>1.4473047251272839E-3</v>
      </c>
      <c r="L62" s="25">
        <v>6.4778779471273381E-4</v>
      </c>
      <c r="M62" s="35">
        <f>IFERROR('Equations and POD'!$E$5/F62, F62)</f>
        <v>316157.42243812373</v>
      </c>
      <c r="N62" s="35">
        <f>IFERROR('Equations and POD'!$E$5/G62, G62)</f>
        <v>255367.47104415268</v>
      </c>
      <c r="O62" s="35">
        <f>IFERROR('Equations and POD'!$E$5/H62, H62)</f>
        <v>226190.15586694863</v>
      </c>
      <c r="P62" s="35">
        <f>IFERROR('Equations and POD'!$E$5/I62, I62)</f>
        <v>644465.97900351684</v>
      </c>
      <c r="Q62" s="35">
        <f>IFERROR('Equations and POD'!$E$5/J62, J62)</f>
        <v>1151070.7346395894</v>
      </c>
      <c r="R62" s="35">
        <f>IFERROR('Equations and POD'!$E$5/K62, K62)</f>
        <v>1450972.9454626872</v>
      </c>
      <c r="S62" s="35">
        <f>IFERROR('Equations and POD'!$E$5/L62, L62)</f>
        <v>3241802.3574082009</v>
      </c>
      <c r="T62" s="38">
        <v>320000</v>
      </c>
      <c r="U62" s="38">
        <v>260000</v>
      </c>
      <c r="V62" s="38">
        <v>230000</v>
      </c>
      <c r="W62" s="38">
        <v>640000</v>
      </c>
      <c r="X62" s="38">
        <v>1200000</v>
      </c>
      <c r="Y62" s="38">
        <v>1500000</v>
      </c>
      <c r="Z62" s="38">
        <v>3200000</v>
      </c>
    </row>
    <row r="63" spans="1:26">
      <c r="A63" s="25" t="s">
        <v>81</v>
      </c>
      <c r="B63" s="25" t="s">
        <v>88</v>
      </c>
      <c r="C63" s="25" t="s">
        <v>89</v>
      </c>
      <c r="D63" s="25" t="s">
        <v>74</v>
      </c>
      <c r="E63" s="25" t="s">
        <v>69</v>
      </c>
      <c r="F63" s="25">
        <v>0.55802809570868517</v>
      </c>
      <c r="G63" s="25">
        <v>0.52567864088499316</v>
      </c>
      <c r="H63" s="25">
        <v>0.4273258629129621</v>
      </c>
      <c r="I63" s="25">
        <v>0.29755394767075088</v>
      </c>
      <c r="J63" s="25">
        <v>0.20990126012802199</v>
      </c>
      <c r="K63" s="25">
        <v>0.1797292336433608</v>
      </c>
      <c r="L63" s="25">
        <v>0.14429878692293061</v>
      </c>
      <c r="M63" s="35">
        <f>IFERROR('Equations and POD'!$E$5/F63, F63)</f>
        <v>3763.2513777519384</v>
      </c>
      <c r="N63" s="35">
        <f>IFERROR('Equations and POD'!$E$5/G63, G63)</f>
        <v>3994.8360779212894</v>
      </c>
      <c r="O63" s="35">
        <f>IFERROR('Equations and POD'!$E$5/H63, H63)</f>
        <v>4914.2824768079363</v>
      </c>
      <c r="P63" s="35">
        <f>IFERROR('Equations and POD'!$E$5/I63, I63)</f>
        <v>7057.5437376609434</v>
      </c>
      <c r="Q63" s="35">
        <f>IFERROR('Equations and POD'!$E$5/J63, J63)</f>
        <v>10004.704110490704</v>
      </c>
      <c r="R63" s="35">
        <f>IFERROR('Equations and POD'!$E$5/K63, K63)</f>
        <v>11684.242776926647</v>
      </c>
      <c r="S63" s="35">
        <f>IFERROR('Equations and POD'!$E$5/L63, L63)</f>
        <v>14553.136895888123</v>
      </c>
      <c r="T63" s="38">
        <v>3800</v>
      </c>
      <c r="U63" s="38">
        <v>4000</v>
      </c>
      <c r="V63" s="38">
        <v>4900</v>
      </c>
      <c r="W63" s="38">
        <v>7100</v>
      </c>
      <c r="X63" s="38">
        <v>10000</v>
      </c>
      <c r="Y63" s="38">
        <v>12000</v>
      </c>
      <c r="Z63" s="38">
        <v>15000</v>
      </c>
    </row>
    <row r="64" spans="1:26">
      <c r="A64" s="25" t="s">
        <v>81</v>
      </c>
      <c r="B64" s="25" t="s">
        <v>88</v>
      </c>
      <c r="C64" s="25" t="s">
        <v>89</v>
      </c>
      <c r="D64" s="25" t="s">
        <v>74</v>
      </c>
      <c r="E64" s="25" t="s">
        <v>71</v>
      </c>
      <c r="F64" s="25">
        <v>0.27901410449029579</v>
      </c>
      <c r="G64" s="25">
        <v>0.26283937379520611</v>
      </c>
      <c r="H64" s="25">
        <v>0.21366297482707081</v>
      </c>
      <c r="I64" s="25">
        <v>0.14877700403502239</v>
      </c>
      <c r="J64" s="25">
        <v>0.10495065136752239</v>
      </c>
      <c r="K64" s="25">
        <v>8.9864635062942025E-2</v>
      </c>
      <c r="L64" s="25">
        <v>7.214940810678408E-2</v>
      </c>
      <c r="M64" s="35">
        <f>IFERROR('Equations and POD'!$E$5/F64, F64)</f>
        <v>7526.5012277292908</v>
      </c>
      <c r="N64" s="35">
        <f>IFERROR('Equations and POD'!$E$5/G64, G64)</f>
        <v>7989.6705340510962</v>
      </c>
      <c r="O64" s="35">
        <f>IFERROR('Equations and POD'!$E$5/H64, H64)</f>
        <v>9828.5629585549177</v>
      </c>
      <c r="P64" s="35">
        <f>IFERROR('Equations and POD'!$E$5/I64, I64)</f>
        <v>14115.08461015693</v>
      </c>
      <c r="Q64" s="35">
        <f>IFERROR('Equations and POD'!$E$5/J64, J64)</f>
        <v>20009.404159351958</v>
      </c>
      <c r="R64" s="35">
        <f>IFERROR('Equations and POD'!$E$5/K64, K64)</f>
        <v>23368.480810378194</v>
      </c>
      <c r="S64" s="35">
        <f>IFERROR('Equations and POD'!$E$5/L64, L64)</f>
        <v>29106.267883610548</v>
      </c>
      <c r="T64" s="38">
        <v>7500</v>
      </c>
      <c r="U64" s="38">
        <v>8000</v>
      </c>
      <c r="V64" s="38">
        <v>9800</v>
      </c>
      <c r="W64" s="38">
        <v>14000</v>
      </c>
      <c r="X64" s="38">
        <v>20000</v>
      </c>
      <c r="Y64" s="38">
        <v>23000</v>
      </c>
      <c r="Z64" s="38">
        <v>29000</v>
      </c>
    </row>
    <row r="65" spans="1:26">
      <c r="A65" s="25" t="s">
        <v>81</v>
      </c>
      <c r="B65" s="25" t="s">
        <v>88</v>
      </c>
      <c r="C65" s="25" t="s">
        <v>89</v>
      </c>
      <c r="D65" s="25" t="s">
        <v>74</v>
      </c>
      <c r="E65" s="25" t="s">
        <v>72</v>
      </c>
      <c r="F65" s="25">
        <v>0.13950710887808801</v>
      </c>
      <c r="G65" s="25">
        <v>0.1314197402474741</v>
      </c>
      <c r="H65" s="25">
        <v>0.1068315307818177</v>
      </c>
      <c r="I65" s="25">
        <v>7.438853221555139E-2</v>
      </c>
      <c r="J65" s="25">
        <v>5.2475346986139343E-2</v>
      </c>
      <c r="K65" s="25">
        <v>4.4932335771762123E-2</v>
      </c>
      <c r="L65" s="25">
        <v>3.6074718697931663E-2</v>
      </c>
      <c r="M65" s="35">
        <f>IFERROR('Equations and POD'!$E$5/F65, F65)</f>
        <v>15052.996344689078</v>
      </c>
      <c r="N65" s="35">
        <f>IFERROR('Equations and POD'!$E$5/G65, G65)</f>
        <v>15979.334581285342</v>
      </c>
      <c r="O65" s="35">
        <f>IFERROR('Equations and POD'!$E$5/H65, H65)</f>
        <v>19657.117937295454</v>
      </c>
      <c r="P65" s="35">
        <f>IFERROR('Equations and POD'!$E$5/I65, I65)</f>
        <v>28230.157760270766</v>
      </c>
      <c r="Q65" s="35">
        <f>IFERROR('Equations and POD'!$E$5/J65, J65)</f>
        <v>40018.792073060264</v>
      </c>
      <c r="R65" s="35">
        <f>IFERROR('Equations and POD'!$E$5/K65, K65)</f>
        <v>46736.942647877033</v>
      </c>
      <c r="S65" s="35">
        <f>IFERROR('Equations and POD'!$E$5/L65, L65)</f>
        <v>58212.512135829988</v>
      </c>
      <c r="T65" s="38">
        <v>15000</v>
      </c>
      <c r="U65" s="38">
        <v>16000</v>
      </c>
      <c r="V65" s="38">
        <v>20000</v>
      </c>
      <c r="W65" s="38">
        <v>28000</v>
      </c>
      <c r="X65" s="38">
        <v>40000</v>
      </c>
      <c r="Y65" s="38">
        <v>47000</v>
      </c>
      <c r="Z65" s="38">
        <v>58000</v>
      </c>
    </row>
    <row r="66" spans="1:26">
      <c r="A66" s="25" t="s">
        <v>81</v>
      </c>
      <c r="B66" s="25" t="s">
        <v>88</v>
      </c>
      <c r="C66" s="25" t="s">
        <v>90</v>
      </c>
      <c r="D66" s="25" t="s">
        <v>68</v>
      </c>
      <c r="E66" s="25" t="s">
        <v>69</v>
      </c>
      <c r="F66" s="25">
        <v>17.57153854289826</v>
      </c>
      <c r="G66" s="25">
        <v>15.02604117822343</v>
      </c>
      <c r="H66" s="25">
        <v>12.986912119554621</v>
      </c>
      <c r="I66" s="25">
        <v>10.4703253753268</v>
      </c>
      <c r="J66" s="25">
        <v>8.2756341408962459</v>
      </c>
      <c r="K66" s="25">
        <v>7.568018620779263</v>
      </c>
      <c r="L66" s="25">
        <v>2.2157367095551952E-2</v>
      </c>
      <c r="M66" s="35">
        <f>IFERROR('Equations and POD'!$E$5/F66, F66)</f>
        <v>119.51144715490717</v>
      </c>
      <c r="N66" s="35">
        <f>IFERROR('Equations and POD'!$E$5/G66, G66)</f>
        <v>139.75737022759103</v>
      </c>
      <c r="O66" s="35">
        <f>IFERROR('Equations and POD'!$E$5/H66, H66)</f>
        <v>161.70125590039169</v>
      </c>
      <c r="P66" s="35">
        <f>IFERROR('Equations and POD'!$E$5/I66, I66)</f>
        <v>200.56683290364839</v>
      </c>
      <c r="Q66" s="35">
        <f>IFERROR('Equations and POD'!$E$5/J66, J66)</f>
        <v>253.75698879947964</v>
      </c>
      <c r="R66" s="35">
        <f>IFERROR('Equations and POD'!$E$5/K66, K66)</f>
        <v>277.48346102559765</v>
      </c>
      <c r="S66" s="35">
        <f>IFERROR('Equations and POD'!$E$5/L66, L66)</f>
        <v>94776.603688692368</v>
      </c>
      <c r="T66" s="38">
        <v>120</v>
      </c>
      <c r="U66" s="38">
        <v>140</v>
      </c>
      <c r="V66" s="38">
        <v>160</v>
      </c>
      <c r="W66" s="38">
        <v>200</v>
      </c>
      <c r="X66" s="38">
        <v>250</v>
      </c>
      <c r="Y66" s="38">
        <v>280</v>
      </c>
      <c r="Z66" s="38">
        <v>95000</v>
      </c>
    </row>
    <row r="67" spans="1:26">
      <c r="A67" s="25" t="s">
        <v>81</v>
      </c>
      <c r="B67" s="25" t="s">
        <v>88</v>
      </c>
      <c r="C67" s="25" t="s">
        <v>90</v>
      </c>
      <c r="D67" s="25" t="s">
        <v>68</v>
      </c>
      <c r="E67" s="25" t="s">
        <v>71</v>
      </c>
      <c r="F67" s="25">
        <v>12.42495405956414</v>
      </c>
      <c r="G67" s="25">
        <v>10.625015611510079</v>
      </c>
      <c r="H67" s="25">
        <v>9.1831336264108288</v>
      </c>
      <c r="I67" s="25">
        <v>7.4036380741231618</v>
      </c>
      <c r="J67" s="25">
        <v>5.8517570196466444</v>
      </c>
      <c r="K67" s="25">
        <v>5.3513972868990809</v>
      </c>
      <c r="L67" s="25">
        <v>4.4314734191103905E-2</v>
      </c>
      <c r="M67" s="35">
        <f>IFERROR('Equations and POD'!$E$5/F67, F67)</f>
        <v>169.01470942530526</v>
      </c>
      <c r="N67" s="35">
        <f>IFERROR('Equations and POD'!$E$5/G67, G67)</f>
        <v>197.6467684174572</v>
      </c>
      <c r="O67" s="35">
        <f>IFERROR('Equations and POD'!$E$5/H67, H67)</f>
        <v>228.68010914709646</v>
      </c>
      <c r="P67" s="35">
        <f>IFERROR('Equations and POD'!$E$5/I67, I67)</f>
        <v>283.64433525455797</v>
      </c>
      <c r="Q67" s="35">
        <f>IFERROR('Equations and POD'!$E$5/J67, J67)</f>
        <v>358.86657510718163</v>
      </c>
      <c r="R67" s="35">
        <f>IFERROR('Equations and POD'!$E$5/K67, K67)</f>
        <v>392.42087391662625</v>
      </c>
      <c r="S67" s="35">
        <f>IFERROR('Equations and POD'!$E$5/L67, L67)</f>
        <v>47388.301844346184</v>
      </c>
      <c r="T67" s="38">
        <v>170</v>
      </c>
      <c r="U67" s="38">
        <v>200</v>
      </c>
      <c r="V67" s="38">
        <v>230</v>
      </c>
      <c r="W67" s="38">
        <v>280</v>
      </c>
      <c r="X67" s="38">
        <v>360</v>
      </c>
      <c r="Y67" s="38">
        <v>390</v>
      </c>
      <c r="Z67" s="38">
        <v>47000</v>
      </c>
    </row>
    <row r="68" spans="1:26">
      <c r="A68" s="25" t="s">
        <v>81</v>
      </c>
      <c r="B68" s="25" t="s">
        <v>88</v>
      </c>
      <c r="C68" s="25" t="s">
        <v>90</v>
      </c>
      <c r="D68" s="25" t="s">
        <v>68</v>
      </c>
      <c r="E68" s="25" t="s">
        <v>72</v>
      </c>
      <c r="F68" s="25">
        <v>8.7857692714491282</v>
      </c>
      <c r="G68" s="25">
        <v>7.5130205891117132</v>
      </c>
      <c r="H68" s="25">
        <v>6.4934560597773094</v>
      </c>
      <c r="I68" s="25">
        <v>5.235162687663399</v>
      </c>
      <c r="J68" s="25">
        <v>4.137817070448123</v>
      </c>
      <c r="K68" s="25">
        <v>3.784009310389632</v>
      </c>
      <c r="L68" s="25">
        <v>3.1335249053008926E-2</v>
      </c>
      <c r="M68" s="35">
        <f>IFERROR('Equations and POD'!$E$5/F68, F68)</f>
        <v>239.0228943098144</v>
      </c>
      <c r="N68" s="35">
        <f>IFERROR('Equations and POD'!$E$5/G68, G68)</f>
        <v>279.51474045518211</v>
      </c>
      <c r="O68" s="35">
        <f>IFERROR('Equations and POD'!$E$5/H68, H68)</f>
        <v>323.40251180078343</v>
      </c>
      <c r="P68" s="35">
        <f>IFERROR('Equations and POD'!$E$5/I68, I68)</f>
        <v>401.13366580729689</v>
      </c>
      <c r="Q68" s="35">
        <f>IFERROR('Equations and POD'!$E$5/J68, J68)</f>
        <v>507.51397759895929</v>
      </c>
      <c r="R68" s="35">
        <f>IFERROR('Equations and POD'!$E$5/K68, K68)</f>
        <v>554.9669220511953</v>
      </c>
      <c r="S68" s="35">
        <f>IFERROR('Equations and POD'!$E$5/L68, L68)</f>
        <v>67017.179166104324</v>
      </c>
      <c r="T68" s="38">
        <v>240</v>
      </c>
      <c r="U68" s="38">
        <v>280</v>
      </c>
      <c r="V68" s="38">
        <v>320</v>
      </c>
      <c r="W68" s="38">
        <v>400</v>
      </c>
      <c r="X68" s="38">
        <v>510</v>
      </c>
      <c r="Y68" s="38">
        <v>550</v>
      </c>
      <c r="Z68" s="38">
        <v>67000</v>
      </c>
    </row>
    <row r="69" spans="1:26">
      <c r="A69" s="25" t="s">
        <v>81</v>
      </c>
      <c r="B69" s="25" t="s">
        <v>88</v>
      </c>
      <c r="C69" s="25" t="s">
        <v>90</v>
      </c>
      <c r="D69" s="25" t="s">
        <v>73</v>
      </c>
      <c r="E69" s="25" t="s">
        <v>69</v>
      </c>
      <c r="F69" s="25">
        <v>6.1158526393088044E-3</v>
      </c>
      <c r="G69" s="25">
        <v>7.5717265185971556E-3</v>
      </c>
      <c r="H69" s="25">
        <v>8.5484403266244072E-3</v>
      </c>
      <c r="I69" s="25">
        <v>3.0002701574069852E-3</v>
      </c>
      <c r="J69" s="25">
        <v>1.6798025169119321E-3</v>
      </c>
      <c r="K69" s="25">
        <v>1.3326032856285439E-3</v>
      </c>
      <c r="L69" s="25">
        <v>5.964487999211782E-4</v>
      </c>
      <c r="M69" s="35">
        <f>IFERROR('Equations and POD'!$E$5/F69, F69)</f>
        <v>343369.94755278074</v>
      </c>
      <c r="N69" s="35">
        <f>IFERROR('Equations and POD'!$E$5/G69, G69)</f>
        <v>277347.57651932142</v>
      </c>
      <c r="O69" s="35">
        <f>IFERROR('Equations and POD'!$E$5/H69, H69)</f>
        <v>245658.84766832597</v>
      </c>
      <c r="P69" s="35">
        <f>IFERROR('Equations and POD'!$E$5/I69, I69)</f>
        <v>699936.96894780535</v>
      </c>
      <c r="Q69" s="35">
        <f>IFERROR('Equations and POD'!$E$5/J69, J69)</f>
        <v>1250146.9540958533</v>
      </c>
      <c r="R69" s="35">
        <f>IFERROR('Equations and POD'!$E$5/K69, K69)</f>
        <v>1575862.8412877587</v>
      </c>
      <c r="S69" s="35">
        <f>IFERROR('Equations and POD'!$E$5/L69, L69)</f>
        <v>3520838.6709429524</v>
      </c>
      <c r="T69" s="38">
        <v>340000</v>
      </c>
      <c r="U69" s="38">
        <v>280000</v>
      </c>
      <c r="V69" s="38">
        <v>250000</v>
      </c>
      <c r="W69" s="38">
        <v>700000</v>
      </c>
      <c r="X69" s="38">
        <v>1300000</v>
      </c>
      <c r="Y69" s="38">
        <v>1600000</v>
      </c>
      <c r="Z69" s="38">
        <v>3500000</v>
      </c>
    </row>
    <row r="70" spans="1:26">
      <c r="A70" s="25" t="s">
        <v>81</v>
      </c>
      <c r="B70" s="25" t="s">
        <v>88</v>
      </c>
      <c r="C70" s="25" t="s">
        <v>90</v>
      </c>
      <c r="D70" s="25" t="s">
        <v>73</v>
      </c>
      <c r="E70" s="25" t="s">
        <v>71</v>
      </c>
      <c r="F70" s="25">
        <v>1.7329988694097609E-3</v>
      </c>
      <c r="G70" s="25">
        <v>2.145537711159357E-3</v>
      </c>
      <c r="H70" s="25">
        <v>2.4223008812746831E-3</v>
      </c>
      <c r="I70" s="25">
        <v>8.5016190623056725E-4</v>
      </c>
      <c r="J70" s="25">
        <v>4.7599188288708271E-4</v>
      </c>
      <c r="K70" s="25">
        <v>3.776088933961035E-4</v>
      </c>
      <c r="L70" s="25">
        <v>1.6901088258904941E-4</v>
      </c>
      <c r="M70" s="35">
        <f>IFERROR('Equations and POD'!$E$5/F70, F70)</f>
        <v>1211772.2850651573</v>
      </c>
      <c r="N70" s="35">
        <f>IFERROR('Equations and POD'!$E$5/G70, G70)</f>
        <v>978775.61838111421</v>
      </c>
      <c r="O70" s="35">
        <f>IFERROR('Equations and POD'!$E$5/H70, H70)</f>
        <v>866944.32398295659</v>
      </c>
      <c r="P70" s="35">
        <f>IFERROR('Equations and POD'!$E$5/I70, I70)</f>
        <v>2470117.7324104565</v>
      </c>
      <c r="Q70" s="35">
        <f>IFERROR('Equations and POD'!$E$5/J70, J70)</f>
        <v>4411839.9399221959</v>
      </c>
      <c r="R70" s="35">
        <f>IFERROR('Equations and POD'!$E$5/K70, K70)</f>
        <v>5561309.6956303567</v>
      </c>
      <c r="S70" s="35">
        <f>IFERROR('Equations and POD'!$E$5/L70, L70)</f>
        <v>12425235.39212654</v>
      </c>
      <c r="T70" s="38">
        <v>1200000</v>
      </c>
      <c r="U70" s="38">
        <v>980000</v>
      </c>
      <c r="V70" s="38">
        <v>870000</v>
      </c>
      <c r="W70" s="38">
        <v>2500000</v>
      </c>
      <c r="X70" s="38">
        <v>4400000</v>
      </c>
      <c r="Y70" s="38">
        <v>5600000</v>
      </c>
      <c r="Z70" s="38">
        <v>12000000</v>
      </c>
    </row>
    <row r="71" spans="1:26">
      <c r="A71" s="25" t="s">
        <v>81</v>
      </c>
      <c r="B71" s="25" t="s">
        <v>88</v>
      </c>
      <c r="C71" s="25" t="s">
        <v>90</v>
      </c>
      <c r="D71" s="25" t="s">
        <v>73</v>
      </c>
      <c r="E71" s="25" t="s">
        <v>72</v>
      </c>
      <c r="F71" s="25">
        <v>4.5882709937959361E-4</v>
      </c>
      <c r="G71" s="25">
        <v>5.680503943745628E-4</v>
      </c>
      <c r="H71" s="25">
        <v>6.4132584233083376E-4</v>
      </c>
      <c r="I71" s="25">
        <v>2.2508805425485121E-4</v>
      </c>
      <c r="J71" s="25">
        <v>1.260231794717912E-4</v>
      </c>
      <c r="K71" s="25">
        <v>9.9975395429134048E-5</v>
      </c>
      <c r="L71" s="25">
        <v>4.4747205468694918E-5</v>
      </c>
      <c r="M71" s="35">
        <f>IFERROR('Equations and POD'!$E$5/F71, F71)</f>
        <v>4576887.4655388277</v>
      </c>
      <c r="N71" s="35">
        <f>IFERROR('Equations and POD'!$E$5/G71, G71)</f>
        <v>3696855.1043999372</v>
      </c>
      <c r="O71" s="35">
        <f>IFERROR('Equations and POD'!$E$5/H71, H71)</f>
        <v>3274466.5213673022</v>
      </c>
      <c r="P71" s="35">
        <f>IFERROR('Equations and POD'!$E$5/I71, I71)</f>
        <v>9329682.1412935555</v>
      </c>
      <c r="Q71" s="35">
        <f>IFERROR('Equations and POD'!$E$5/J71, J71)</f>
        <v>16663601.16291194</v>
      </c>
      <c r="R71" s="35">
        <f>IFERROR('Equations and POD'!$E$5/K71, K71)</f>
        <v>21005168.231503032</v>
      </c>
      <c r="S71" s="35">
        <f>IFERROR('Equations and POD'!$E$5/L71, L71)</f>
        <v>46930304.987853535</v>
      </c>
      <c r="T71" s="38">
        <v>4600000</v>
      </c>
      <c r="U71" s="38">
        <v>3700000</v>
      </c>
      <c r="V71" s="38">
        <v>3300000</v>
      </c>
      <c r="W71" s="38">
        <v>9300000</v>
      </c>
      <c r="X71" s="38">
        <v>17000000</v>
      </c>
      <c r="Y71" s="38">
        <v>21000000</v>
      </c>
      <c r="Z71" s="38">
        <v>47000000</v>
      </c>
    </row>
    <row r="72" spans="1:26">
      <c r="A72" s="25" t="s">
        <v>81</v>
      </c>
      <c r="B72" s="25" t="s">
        <v>88</v>
      </c>
      <c r="C72" s="25" t="s">
        <v>90</v>
      </c>
      <c r="D72" s="25" t="s">
        <v>74</v>
      </c>
      <c r="E72" s="25" t="s">
        <v>69</v>
      </c>
      <c r="F72" s="25">
        <v>0.12848908515362931</v>
      </c>
      <c r="G72" s="25">
        <v>0.1210404425360276</v>
      </c>
      <c r="H72" s="25">
        <v>9.8394166190577212E-2</v>
      </c>
      <c r="I72" s="25">
        <v>6.8513458039260872E-2</v>
      </c>
      <c r="J72" s="25">
        <v>4.8330937266146221E-2</v>
      </c>
      <c r="K72" s="25">
        <v>4.1383659682708872E-2</v>
      </c>
      <c r="L72" s="25">
        <v>3.3225601476139559E-2</v>
      </c>
      <c r="M72" s="35">
        <f>IFERROR('Equations and POD'!$E$5/F72, F72)</f>
        <v>16343.800700963146</v>
      </c>
      <c r="N72" s="35">
        <f>IFERROR('Equations and POD'!$E$5/G72, G72)</f>
        <v>17349.573051791649</v>
      </c>
      <c r="O72" s="35">
        <f>IFERROR('Equations and POD'!$E$5/H72, H72)</f>
        <v>21342.728754188152</v>
      </c>
      <c r="P72" s="35">
        <f>IFERROR('Equations and POD'!$E$5/I72, I72)</f>
        <v>30650.912391498594</v>
      </c>
      <c r="Q72" s="35">
        <f>IFERROR('Equations and POD'!$E$5/J72, J72)</f>
        <v>43450.429865157224</v>
      </c>
      <c r="R72" s="35">
        <f>IFERROR('Equations and POD'!$E$5/K72, K72)</f>
        <v>50744.666278933095</v>
      </c>
      <c r="S72" s="35">
        <f>IFERROR('Equations and POD'!$E$5/L72, L72)</f>
        <v>63204.27341272006</v>
      </c>
      <c r="T72" s="38">
        <v>16000</v>
      </c>
      <c r="U72" s="38">
        <v>17000</v>
      </c>
      <c r="V72" s="38">
        <v>21000</v>
      </c>
      <c r="W72" s="38">
        <v>31000</v>
      </c>
      <c r="X72" s="38">
        <v>43000</v>
      </c>
      <c r="Y72" s="38">
        <v>51000</v>
      </c>
      <c r="Z72" s="38">
        <v>63000</v>
      </c>
    </row>
    <row r="73" spans="1:26">
      <c r="A73" s="25" t="s">
        <v>81</v>
      </c>
      <c r="B73" s="25" t="s">
        <v>88</v>
      </c>
      <c r="C73" s="25" t="s">
        <v>90</v>
      </c>
      <c r="D73" s="25" t="s">
        <v>74</v>
      </c>
      <c r="E73" s="25" t="s">
        <v>71</v>
      </c>
      <c r="F73" s="25">
        <v>3.640524825676688E-2</v>
      </c>
      <c r="G73" s="25">
        <v>3.4294799082461538E-2</v>
      </c>
      <c r="H73" s="25">
        <v>2.7878352802517131E-2</v>
      </c>
      <c r="I73" s="25">
        <v>1.9412150424034842E-2</v>
      </c>
      <c r="J73" s="25">
        <v>1.3693768366025139E-2</v>
      </c>
      <c r="K73" s="25">
        <v>1.1725372647187969E-2</v>
      </c>
      <c r="L73" s="25">
        <v>9.4139223481356938E-3</v>
      </c>
      <c r="M73" s="35">
        <f>IFERROR('Equations and POD'!$E$5/F73, F73)</f>
        <v>57683.990648509294</v>
      </c>
      <c r="N73" s="35">
        <f>IFERROR('Equations and POD'!$E$5/G73, G73)</f>
        <v>61233.774688417587</v>
      </c>
      <c r="O73" s="35">
        <f>IFERROR('Equations and POD'!$E$5/H73, H73)</f>
        <v>75327.262513529538</v>
      </c>
      <c r="P73" s="35">
        <f>IFERROR('Equations and POD'!$E$5/I73, I73)</f>
        <v>108179.66861620435</v>
      </c>
      <c r="Q73" s="35">
        <f>IFERROR('Equations and POD'!$E$5/J73, J73)</f>
        <v>153354.42690926447</v>
      </c>
      <c r="R73" s="35">
        <f>IFERROR('Equations and POD'!$E$5/K73, K73)</f>
        <v>179098.78544488148</v>
      </c>
      <c r="S73" s="35">
        <f>IFERROR('Equations and POD'!$E$5/L73, L73)</f>
        <v>223073.86043139372</v>
      </c>
      <c r="T73" s="38">
        <v>58000</v>
      </c>
      <c r="U73" s="38">
        <v>61000</v>
      </c>
      <c r="V73" s="38">
        <v>75000</v>
      </c>
      <c r="W73" s="38">
        <v>110000</v>
      </c>
      <c r="X73" s="38">
        <v>150000</v>
      </c>
      <c r="Y73" s="38">
        <v>180000</v>
      </c>
      <c r="Z73" s="38">
        <v>220000</v>
      </c>
    </row>
    <row r="74" spans="1:26">
      <c r="A74" s="25" t="s">
        <v>81</v>
      </c>
      <c r="B74" s="25" t="s">
        <v>88</v>
      </c>
      <c r="C74" s="25" t="s">
        <v>90</v>
      </c>
      <c r="D74" s="25" t="s">
        <v>74</v>
      </c>
      <c r="E74" s="25" t="s">
        <v>72</v>
      </c>
      <c r="F74" s="25">
        <v>9.6366873135070759E-3</v>
      </c>
      <c r="G74" s="25">
        <v>9.078038773593625E-3</v>
      </c>
      <c r="H74" s="25">
        <v>7.3795670030503014E-3</v>
      </c>
      <c r="I74" s="25">
        <v>5.1385125133548816E-3</v>
      </c>
      <c r="J74" s="25">
        <v>3.6248225243856241E-3</v>
      </c>
      <c r="K74" s="25">
        <v>3.10377638516162E-3</v>
      </c>
      <c r="L74" s="25">
        <v>2.49192164335145E-3</v>
      </c>
      <c r="M74" s="35">
        <f>IFERROR('Equations and POD'!$E$5/F74, F74)</f>
        <v>217917.20865079598</v>
      </c>
      <c r="N74" s="35">
        <f>IFERROR('Equations and POD'!$E$5/G74, G74)</f>
        <v>231327.4984139218</v>
      </c>
      <c r="O74" s="35">
        <f>IFERROR('Equations and POD'!$E$5/H74, H74)</f>
        <v>284569.54169966571</v>
      </c>
      <c r="P74" s="35">
        <f>IFERROR('Equations and POD'!$E$5/I74, I74)</f>
        <v>408678.58053126192</v>
      </c>
      <c r="Q74" s="35">
        <f>IFERROR('Equations and POD'!$E$5/J74, J74)</f>
        <v>579338.70854985702</v>
      </c>
      <c r="R74" s="35">
        <f>IFERROR('Equations and POD'!$E$5/K74, K74)</f>
        <v>676595.13424986915</v>
      </c>
      <c r="S74" s="35">
        <f>IFERROR('Equations and POD'!$E$5/L74, L74)</f>
        <v>842723.12719097198</v>
      </c>
      <c r="T74" s="38">
        <v>220000</v>
      </c>
      <c r="U74" s="38">
        <v>230000</v>
      </c>
      <c r="V74" s="38">
        <v>280000</v>
      </c>
      <c r="W74" s="38">
        <v>410000</v>
      </c>
      <c r="X74" s="38">
        <v>580000</v>
      </c>
      <c r="Y74" s="38">
        <v>680000</v>
      </c>
      <c r="Z74" s="38">
        <v>840000</v>
      </c>
    </row>
    <row r="75" spans="1:26">
      <c r="A75" s="25" t="s">
        <v>92</v>
      </c>
      <c r="B75" s="25" t="s">
        <v>95</v>
      </c>
      <c r="C75" s="54" t="s">
        <v>96</v>
      </c>
      <c r="D75" s="25" t="s">
        <v>68</v>
      </c>
      <c r="E75" s="25" t="s">
        <v>69</v>
      </c>
      <c r="F75" s="25">
        <v>17.57153854289826</v>
      </c>
      <c r="G75" s="25">
        <v>15.02604117822343</v>
      </c>
      <c r="H75" s="25">
        <v>12.986912119554621</v>
      </c>
      <c r="I75" s="25">
        <v>10.4703253753268</v>
      </c>
      <c r="J75" s="25">
        <v>8.2756341408962459</v>
      </c>
      <c r="K75" s="25">
        <v>7.568018620779263</v>
      </c>
      <c r="L75" s="25">
        <v>8.0874389898764623</v>
      </c>
      <c r="M75" s="35">
        <f>IFERROR('Equations and POD'!$E$5/F75, F75)</f>
        <v>119.51144715490717</v>
      </c>
      <c r="N75" s="35">
        <f>IFERROR('Equations and POD'!$E$5/G75, G75)</f>
        <v>139.75737022759103</v>
      </c>
      <c r="O75" s="35">
        <f>IFERROR('Equations and POD'!$E$5/H75, H75)</f>
        <v>161.70125590039169</v>
      </c>
      <c r="P75" s="35">
        <f>IFERROR('Equations and POD'!$E$5/I75, I75)</f>
        <v>200.56683290364839</v>
      </c>
      <c r="Q75" s="35">
        <f>IFERROR('Equations and POD'!$E$5/J75, J75)</f>
        <v>253.75698879947964</v>
      </c>
      <c r="R75" s="35">
        <f>IFERROR('Equations and POD'!$E$5/K75, K75)</f>
        <v>277.48346102559765</v>
      </c>
      <c r="S75" s="35">
        <f>IFERROR('Equations and POD'!$E$5/L75, L75)</f>
        <v>259.66192791422566</v>
      </c>
      <c r="T75" s="38">
        <v>120</v>
      </c>
      <c r="U75" s="38">
        <v>140</v>
      </c>
      <c r="V75" s="38">
        <v>160</v>
      </c>
      <c r="W75" s="38">
        <v>200</v>
      </c>
      <c r="X75" s="38">
        <v>250</v>
      </c>
      <c r="Y75" s="38">
        <v>280</v>
      </c>
      <c r="Z75" s="38">
        <v>260</v>
      </c>
    </row>
    <row r="76" spans="1:26">
      <c r="A76" s="25" t="s">
        <v>92</v>
      </c>
      <c r="B76" s="25" t="s">
        <v>95</v>
      </c>
      <c r="C76" s="54" t="s">
        <v>96</v>
      </c>
      <c r="D76" s="25" t="s">
        <v>68</v>
      </c>
      <c r="E76" s="25" t="s">
        <v>71</v>
      </c>
      <c r="F76" s="25">
        <v>6.2124770297820708</v>
      </c>
      <c r="G76" s="25">
        <v>5.3125078057550423</v>
      </c>
      <c r="H76" s="25">
        <v>4.5915668132054144</v>
      </c>
      <c r="I76" s="25">
        <v>3.7018190370615809</v>
      </c>
      <c r="J76" s="25">
        <v>2.9258785098233222</v>
      </c>
      <c r="K76" s="25">
        <v>2.67569864344954</v>
      </c>
      <c r="L76" s="25">
        <v>2.859341476087065</v>
      </c>
      <c r="M76" s="35">
        <f>IFERROR('Equations and POD'!$E$5/F76, F76)</f>
        <v>338.02941885061045</v>
      </c>
      <c r="N76" s="35">
        <f>IFERROR('Equations and POD'!$E$5/G76, G76)</f>
        <v>395.29353683491422</v>
      </c>
      <c r="O76" s="35">
        <f>IFERROR('Equations and POD'!$E$5/H76, H76)</f>
        <v>457.36021829419292</v>
      </c>
      <c r="P76" s="35">
        <f>IFERROR('Equations and POD'!$E$5/I76, I76)</f>
        <v>567.28867050911595</v>
      </c>
      <c r="Q76" s="35">
        <f>IFERROR('Equations and POD'!$E$5/J76, J76)</f>
        <v>717.73315021436326</v>
      </c>
      <c r="R76" s="35">
        <f>IFERROR('Equations and POD'!$E$5/K76, K76)</f>
        <v>784.84174783325261</v>
      </c>
      <c r="S76" s="35">
        <f>IFERROR('Equations and POD'!$E$5/L76, L76)</f>
        <v>734.43484017648564</v>
      </c>
      <c r="T76" s="38">
        <v>340</v>
      </c>
      <c r="U76" s="38">
        <v>400</v>
      </c>
      <c r="V76" s="38">
        <v>460</v>
      </c>
      <c r="W76" s="38">
        <v>570</v>
      </c>
      <c r="X76" s="38">
        <v>720</v>
      </c>
      <c r="Y76" s="38">
        <v>780</v>
      </c>
      <c r="Z76" s="38">
        <v>730</v>
      </c>
    </row>
    <row r="77" spans="1:26">
      <c r="A77" s="25" t="s">
        <v>92</v>
      </c>
      <c r="B77" s="25" t="s">
        <v>95</v>
      </c>
      <c r="C77" s="54" t="s">
        <v>96</v>
      </c>
      <c r="D77" s="25" t="s">
        <v>68</v>
      </c>
      <c r="E77" s="25" t="s">
        <v>72</v>
      </c>
      <c r="F77" s="25">
        <v>1.757153854289826</v>
      </c>
      <c r="G77" s="25">
        <v>1.5026041178223419</v>
      </c>
      <c r="H77" s="25">
        <v>1.2986912119554621</v>
      </c>
      <c r="I77" s="25">
        <v>1.0470325375326801</v>
      </c>
      <c r="J77" s="25">
        <v>0.82756341408962431</v>
      </c>
      <c r="K77" s="25">
        <v>0.75680186207792632</v>
      </c>
      <c r="L77" s="25">
        <v>0.80874389898764631</v>
      </c>
      <c r="M77" s="35">
        <f>IFERROR('Equations and POD'!$E$5/F77, F77)</f>
        <v>1195.1144715490718</v>
      </c>
      <c r="N77" s="35">
        <f>IFERROR('Equations and POD'!$E$5/G77, G77)</f>
        <v>1397.5737022759113</v>
      </c>
      <c r="O77" s="35">
        <f>IFERROR('Equations and POD'!$E$5/H77, H77)</f>
        <v>1617.012559003917</v>
      </c>
      <c r="P77" s="35">
        <f>IFERROR('Equations and POD'!$E$5/I77, I77)</f>
        <v>2005.6683290364838</v>
      </c>
      <c r="Q77" s="35">
        <f>IFERROR('Equations and POD'!$E$5/J77, J77)</f>
        <v>2537.5698879947972</v>
      </c>
      <c r="R77" s="35">
        <f>IFERROR('Equations and POD'!$E$5/K77, K77)</f>
        <v>2774.8346102559767</v>
      </c>
      <c r="S77" s="35">
        <f>IFERROR('Equations and POD'!$E$5/L77, L77)</f>
        <v>2596.6192791422563</v>
      </c>
      <c r="T77" s="38">
        <v>1200</v>
      </c>
      <c r="U77" s="38">
        <v>1400</v>
      </c>
      <c r="V77" s="38">
        <v>1600</v>
      </c>
      <c r="W77" s="38">
        <v>2000</v>
      </c>
      <c r="X77" s="38">
        <v>2500</v>
      </c>
      <c r="Y77" s="38">
        <v>2800</v>
      </c>
      <c r="Z77" s="38">
        <v>2600</v>
      </c>
    </row>
    <row r="78" spans="1:26">
      <c r="A78" s="25" t="s">
        <v>92</v>
      </c>
      <c r="B78" s="25" t="s">
        <v>95</v>
      </c>
      <c r="C78" s="54" t="s">
        <v>96</v>
      </c>
      <c r="D78" s="25" t="s">
        <v>73</v>
      </c>
      <c r="E78" s="25" t="s">
        <v>69</v>
      </c>
      <c r="F78" s="34" t="s">
        <v>70</v>
      </c>
      <c r="G78" s="34" t="s">
        <v>70</v>
      </c>
      <c r="H78" s="34" t="s">
        <v>70</v>
      </c>
      <c r="I78" s="34" t="s">
        <v>70</v>
      </c>
      <c r="J78" s="34" t="s">
        <v>70</v>
      </c>
      <c r="K78" s="34" t="s">
        <v>70</v>
      </c>
      <c r="L78" s="34" t="s">
        <v>70</v>
      </c>
      <c r="M78" s="35" t="str">
        <f>IFERROR('Equations and POD'!$E$5/F78, F78)</f>
        <v>-</v>
      </c>
      <c r="N78" s="35" t="str">
        <f>IFERROR('Equations and POD'!$E$5/G78, G78)</f>
        <v>-</v>
      </c>
      <c r="O78" s="35" t="str">
        <f>IFERROR('Equations and POD'!$E$5/H78, H78)</f>
        <v>-</v>
      </c>
      <c r="P78" s="35" t="str">
        <f>IFERROR('Equations and POD'!$E$5/I78, I78)</f>
        <v>-</v>
      </c>
      <c r="Q78" s="35" t="str">
        <f>IFERROR('Equations and POD'!$E$5/J78, J78)</f>
        <v>-</v>
      </c>
      <c r="R78" s="35" t="str">
        <f>IFERROR('Equations and POD'!$E$5/K78, K78)</f>
        <v>-</v>
      </c>
      <c r="S78" s="35" t="str">
        <f>IFERROR('Equations and POD'!$E$5/L78, L78)</f>
        <v>-</v>
      </c>
      <c r="T78" s="36" t="s">
        <v>70</v>
      </c>
      <c r="U78" s="36" t="s">
        <v>70</v>
      </c>
      <c r="V78" s="36" t="s">
        <v>70</v>
      </c>
      <c r="W78" s="36" t="s">
        <v>70</v>
      </c>
      <c r="X78" s="36" t="s">
        <v>70</v>
      </c>
      <c r="Y78" s="36" t="s">
        <v>70</v>
      </c>
      <c r="Z78" s="36" t="s">
        <v>70</v>
      </c>
    </row>
    <row r="79" spans="1:26">
      <c r="A79" s="25" t="s">
        <v>92</v>
      </c>
      <c r="B79" s="25" t="s">
        <v>95</v>
      </c>
      <c r="C79" s="54" t="s">
        <v>96</v>
      </c>
      <c r="D79" s="25" t="s">
        <v>73</v>
      </c>
      <c r="E79" s="25" t="s">
        <v>71</v>
      </c>
      <c r="F79" s="34" t="s">
        <v>70</v>
      </c>
      <c r="G79" s="34" t="s">
        <v>70</v>
      </c>
      <c r="H79" s="34" t="s">
        <v>70</v>
      </c>
      <c r="I79" s="34" t="s">
        <v>70</v>
      </c>
      <c r="J79" s="34" t="s">
        <v>70</v>
      </c>
      <c r="K79" s="34" t="s">
        <v>70</v>
      </c>
      <c r="L79" s="34" t="s">
        <v>70</v>
      </c>
      <c r="M79" s="35" t="str">
        <f>IFERROR('Equations and POD'!$E$5/F79, F79)</f>
        <v>-</v>
      </c>
      <c r="N79" s="35" t="str">
        <f>IFERROR('Equations and POD'!$E$5/G79, G79)</f>
        <v>-</v>
      </c>
      <c r="O79" s="35" t="str">
        <f>IFERROR('Equations and POD'!$E$5/H79, H79)</f>
        <v>-</v>
      </c>
      <c r="P79" s="35" t="str">
        <f>IFERROR('Equations and POD'!$E$5/I79, I79)</f>
        <v>-</v>
      </c>
      <c r="Q79" s="35" t="str">
        <f>IFERROR('Equations and POD'!$E$5/J79, J79)</f>
        <v>-</v>
      </c>
      <c r="R79" s="35" t="str">
        <f>IFERROR('Equations and POD'!$E$5/K79, K79)</f>
        <v>-</v>
      </c>
      <c r="S79" s="35" t="str">
        <f>IFERROR('Equations and POD'!$E$5/L79, L79)</f>
        <v>-</v>
      </c>
      <c r="T79" s="36" t="s">
        <v>70</v>
      </c>
      <c r="U79" s="36" t="s">
        <v>70</v>
      </c>
      <c r="V79" s="36" t="s">
        <v>70</v>
      </c>
      <c r="W79" s="36" t="s">
        <v>70</v>
      </c>
      <c r="X79" s="36" t="s">
        <v>70</v>
      </c>
      <c r="Y79" s="36" t="s">
        <v>70</v>
      </c>
      <c r="Z79" s="36" t="s">
        <v>70</v>
      </c>
    </row>
    <row r="80" spans="1:26">
      <c r="A80" s="25" t="s">
        <v>92</v>
      </c>
      <c r="B80" s="25" t="s">
        <v>95</v>
      </c>
      <c r="C80" s="54" t="s">
        <v>96</v>
      </c>
      <c r="D80" s="25" t="s">
        <v>73</v>
      </c>
      <c r="E80" s="25" t="s">
        <v>72</v>
      </c>
      <c r="F80" s="34" t="s">
        <v>70</v>
      </c>
      <c r="G80" s="34" t="s">
        <v>70</v>
      </c>
      <c r="H80" s="34" t="s">
        <v>70</v>
      </c>
      <c r="I80" s="34" t="s">
        <v>70</v>
      </c>
      <c r="J80" s="34" t="s">
        <v>70</v>
      </c>
      <c r="K80" s="34" t="s">
        <v>70</v>
      </c>
      <c r="L80" s="34" t="s">
        <v>70</v>
      </c>
      <c r="M80" s="35" t="str">
        <f>IFERROR('Equations and POD'!$E$5/F80, F80)</f>
        <v>-</v>
      </c>
      <c r="N80" s="35" t="str">
        <f>IFERROR('Equations and POD'!$E$5/G80, G80)</f>
        <v>-</v>
      </c>
      <c r="O80" s="35" t="str">
        <f>IFERROR('Equations and POD'!$E$5/H80, H80)</f>
        <v>-</v>
      </c>
      <c r="P80" s="35" t="str">
        <f>IFERROR('Equations and POD'!$E$5/I80, I80)</f>
        <v>-</v>
      </c>
      <c r="Q80" s="35" t="str">
        <f>IFERROR('Equations and POD'!$E$5/J80, J80)</f>
        <v>-</v>
      </c>
      <c r="R80" s="35" t="str">
        <f>IFERROR('Equations and POD'!$E$5/K80, K80)</f>
        <v>-</v>
      </c>
      <c r="S80" s="35" t="str">
        <f>IFERROR('Equations and POD'!$E$5/L80, L80)</f>
        <v>-</v>
      </c>
      <c r="T80" s="36" t="s">
        <v>70</v>
      </c>
      <c r="U80" s="36" t="s">
        <v>70</v>
      </c>
      <c r="V80" s="36" t="s">
        <v>70</v>
      </c>
      <c r="W80" s="36" t="s">
        <v>70</v>
      </c>
      <c r="X80" s="36" t="s">
        <v>70</v>
      </c>
      <c r="Y80" s="36" t="s">
        <v>70</v>
      </c>
      <c r="Z80" s="36" t="s">
        <v>70</v>
      </c>
    </row>
    <row r="81" spans="1:26">
      <c r="A81" s="25" t="s">
        <v>92</v>
      </c>
      <c r="B81" s="25" t="s">
        <v>95</v>
      </c>
      <c r="C81" s="54" t="s">
        <v>96</v>
      </c>
      <c r="D81" s="25" t="s">
        <v>74</v>
      </c>
      <c r="E81" s="25" t="s">
        <v>69</v>
      </c>
      <c r="F81" s="34" t="s">
        <v>70</v>
      </c>
      <c r="G81" s="34" t="s">
        <v>70</v>
      </c>
      <c r="H81" s="34" t="s">
        <v>70</v>
      </c>
      <c r="I81" s="34" t="s">
        <v>70</v>
      </c>
      <c r="J81" s="34" t="s">
        <v>70</v>
      </c>
      <c r="K81" s="34" t="s">
        <v>70</v>
      </c>
      <c r="L81" s="34" t="s">
        <v>70</v>
      </c>
      <c r="M81" s="35" t="str">
        <f>IFERROR('Equations and POD'!$E$5/F81, F81)</f>
        <v>-</v>
      </c>
      <c r="N81" s="35" t="str">
        <f>IFERROR('Equations and POD'!$E$5/G81, G81)</f>
        <v>-</v>
      </c>
      <c r="O81" s="35" t="str">
        <f>IFERROR('Equations and POD'!$E$5/H81, H81)</f>
        <v>-</v>
      </c>
      <c r="P81" s="35" t="str">
        <f>IFERROR('Equations and POD'!$E$5/I81, I81)</f>
        <v>-</v>
      </c>
      <c r="Q81" s="35" t="str">
        <f>IFERROR('Equations and POD'!$E$5/J81, J81)</f>
        <v>-</v>
      </c>
      <c r="R81" s="35" t="str">
        <f>IFERROR('Equations and POD'!$E$5/K81, K81)</f>
        <v>-</v>
      </c>
      <c r="S81" s="35" t="str">
        <f>IFERROR('Equations and POD'!$E$5/L81, L81)</f>
        <v>-</v>
      </c>
      <c r="T81" s="36" t="s">
        <v>70</v>
      </c>
      <c r="U81" s="36" t="s">
        <v>70</v>
      </c>
      <c r="V81" s="36" t="s">
        <v>70</v>
      </c>
      <c r="W81" s="36" t="s">
        <v>70</v>
      </c>
      <c r="X81" s="36" t="s">
        <v>70</v>
      </c>
      <c r="Y81" s="36" t="s">
        <v>70</v>
      </c>
      <c r="Z81" s="36" t="s">
        <v>70</v>
      </c>
    </row>
    <row r="82" spans="1:26">
      <c r="A82" s="25" t="s">
        <v>92</v>
      </c>
      <c r="B82" s="25" t="s">
        <v>95</v>
      </c>
      <c r="C82" s="54" t="s">
        <v>96</v>
      </c>
      <c r="D82" s="25" t="s">
        <v>74</v>
      </c>
      <c r="E82" s="25" t="s">
        <v>71</v>
      </c>
      <c r="F82" s="34" t="s">
        <v>70</v>
      </c>
      <c r="G82" s="34" t="s">
        <v>70</v>
      </c>
      <c r="H82" s="34" t="s">
        <v>70</v>
      </c>
      <c r="I82" s="34" t="s">
        <v>70</v>
      </c>
      <c r="J82" s="34" t="s">
        <v>70</v>
      </c>
      <c r="K82" s="34" t="s">
        <v>70</v>
      </c>
      <c r="L82" s="34" t="s">
        <v>70</v>
      </c>
      <c r="M82" s="35" t="str">
        <f>IFERROR('Equations and POD'!$E$5/F82, F82)</f>
        <v>-</v>
      </c>
      <c r="N82" s="35" t="str">
        <f>IFERROR('Equations and POD'!$E$5/G82, G82)</f>
        <v>-</v>
      </c>
      <c r="O82" s="35" t="str">
        <f>IFERROR('Equations and POD'!$E$5/H82, H82)</f>
        <v>-</v>
      </c>
      <c r="P82" s="35" t="str">
        <f>IFERROR('Equations and POD'!$E$5/I82, I82)</f>
        <v>-</v>
      </c>
      <c r="Q82" s="35" t="str">
        <f>IFERROR('Equations and POD'!$E$5/J82, J82)</f>
        <v>-</v>
      </c>
      <c r="R82" s="35" t="str">
        <f>IFERROR('Equations and POD'!$E$5/K82, K82)</f>
        <v>-</v>
      </c>
      <c r="S82" s="35" t="str">
        <f>IFERROR('Equations and POD'!$E$5/L82, L82)</f>
        <v>-</v>
      </c>
      <c r="T82" s="36" t="s">
        <v>70</v>
      </c>
      <c r="U82" s="36" t="s">
        <v>70</v>
      </c>
      <c r="V82" s="36" t="s">
        <v>70</v>
      </c>
      <c r="W82" s="36" t="s">
        <v>70</v>
      </c>
      <c r="X82" s="36" t="s">
        <v>70</v>
      </c>
      <c r="Y82" s="36" t="s">
        <v>70</v>
      </c>
      <c r="Z82" s="36" t="s">
        <v>70</v>
      </c>
    </row>
    <row r="83" spans="1:26">
      <c r="A83" s="25" t="s">
        <v>92</v>
      </c>
      <c r="B83" s="25" t="s">
        <v>95</v>
      </c>
      <c r="C83" s="54" t="s">
        <v>96</v>
      </c>
      <c r="D83" s="25" t="s">
        <v>74</v>
      </c>
      <c r="E83" s="25" t="s">
        <v>72</v>
      </c>
      <c r="F83" s="34" t="s">
        <v>70</v>
      </c>
      <c r="G83" s="34" t="s">
        <v>70</v>
      </c>
      <c r="H83" s="34" t="s">
        <v>70</v>
      </c>
      <c r="I83" s="34" t="s">
        <v>70</v>
      </c>
      <c r="J83" s="34" t="s">
        <v>70</v>
      </c>
      <c r="K83" s="34" t="s">
        <v>70</v>
      </c>
      <c r="L83" s="34" t="s">
        <v>70</v>
      </c>
      <c r="M83" s="35" t="str">
        <f>IFERROR('Equations and POD'!$E$5/F83, F83)</f>
        <v>-</v>
      </c>
      <c r="N83" s="35" t="str">
        <f>IFERROR('Equations and POD'!$E$5/G83, G83)</f>
        <v>-</v>
      </c>
      <c r="O83" s="35" t="str">
        <f>IFERROR('Equations and POD'!$E$5/H83, H83)</f>
        <v>-</v>
      </c>
      <c r="P83" s="35" t="str">
        <f>IFERROR('Equations and POD'!$E$5/I83, I83)</f>
        <v>-</v>
      </c>
      <c r="Q83" s="35" t="str">
        <f>IFERROR('Equations and POD'!$E$5/J83, J83)</f>
        <v>-</v>
      </c>
      <c r="R83" s="35" t="str">
        <f>IFERROR('Equations and POD'!$E$5/K83, K83)</f>
        <v>-</v>
      </c>
      <c r="S83" s="35" t="str">
        <f>IFERROR('Equations and POD'!$E$5/L83, L83)</f>
        <v>-</v>
      </c>
      <c r="T83" s="36" t="s">
        <v>70</v>
      </c>
      <c r="U83" s="36" t="s">
        <v>70</v>
      </c>
      <c r="V83" s="36" t="s">
        <v>70</v>
      </c>
      <c r="W83" s="36" t="s">
        <v>70</v>
      </c>
      <c r="X83" s="36" t="s">
        <v>70</v>
      </c>
      <c r="Y83" s="36" t="s">
        <v>70</v>
      </c>
      <c r="Z83" s="36" t="s">
        <v>70</v>
      </c>
    </row>
    <row r="84" spans="1:26">
      <c r="A84" s="25" t="s">
        <v>92</v>
      </c>
      <c r="B84" s="25" t="s">
        <v>97</v>
      </c>
      <c r="C84" s="25" t="s">
        <v>98</v>
      </c>
      <c r="D84" s="25" t="s">
        <v>68</v>
      </c>
      <c r="E84" s="25" t="s">
        <v>69</v>
      </c>
      <c r="F84" s="34" t="s">
        <v>70</v>
      </c>
      <c r="G84" s="34" t="s">
        <v>70</v>
      </c>
      <c r="H84" s="34" t="s">
        <v>70</v>
      </c>
      <c r="I84" s="34" t="s">
        <v>70</v>
      </c>
      <c r="J84" s="34" t="s">
        <v>70</v>
      </c>
      <c r="K84" s="25">
        <v>2.67569864344954</v>
      </c>
      <c r="L84" s="25">
        <v>2.859341476087065</v>
      </c>
      <c r="M84" s="35" t="str">
        <f>IFERROR('Equations and POD'!$E$5/F84, F84)</f>
        <v>-</v>
      </c>
      <c r="N84" s="35" t="str">
        <f>IFERROR('Equations and POD'!$E$5/G84, G84)</f>
        <v>-</v>
      </c>
      <c r="O84" s="35" t="str">
        <f>IFERROR('Equations and POD'!$E$5/H84, H84)</f>
        <v>-</v>
      </c>
      <c r="P84" s="35" t="str">
        <f>IFERROR('Equations and POD'!$E$5/I84, I84)</f>
        <v>-</v>
      </c>
      <c r="Q84" s="35" t="str">
        <f>IFERROR('Equations and POD'!$E$5/J84, J84)</f>
        <v>-</v>
      </c>
      <c r="R84" s="35">
        <f>IFERROR('Equations and POD'!$E$5/K84, K84)</f>
        <v>784.84174783325261</v>
      </c>
      <c r="S84" s="35">
        <f>IFERROR('Equations and POD'!$E$5/L84, L84)</f>
        <v>734.43484017648564</v>
      </c>
      <c r="T84" s="36" t="s">
        <v>70</v>
      </c>
      <c r="U84" s="36" t="s">
        <v>70</v>
      </c>
      <c r="V84" s="36" t="s">
        <v>70</v>
      </c>
      <c r="W84" s="36" t="s">
        <v>70</v>
      </c>
      <c r="X84" s="36" t="s">
        <v>70</v>
      </c>
      <c r="Y84" s="38">
        <v>780</v>
      </c>
      <c r="Z84" s="38">
        <v>730</v>
      </c>
    </row>
    <row r="85" spans="1:26">
      <c r="A85" s="25" t="s">
        <v>92</v>
      </c>
      <c r="B85" s="25" t="s">
        <v>97</v>
      </c>
      <c r="C85" s="25" t="s">
        <v>98</v>
      </c>
      <c r="D85" s="25" t="s">
        <v>68</v>
      </c>
      <c r="E85" s="25" t="s">
        <v>71</v>
      </c>
      <c r="F85" s="34" t="s">
        <v>70</v>
      </c>
      <c r="G85" s="34" t="s">
        <v>70</v>
      </c>
      <c r="H85" s="34" t="s">
        <v>70</v>
      </c>
      <c r="I85" s="34" t="s">
        <v>70</v>
      </c>
      <c r="J85" s="34" t="s">
        <v>70</v>
      </c>
      <c r="K85" s="25">
        <v>1.892004655194816</v>
      </c>
      <c r="L85" s="25">
        <v>2.021859747469116</v>
      </c>
      <c r="M85" s="35" t="str">
        <f>IFERROR('Equations and POD'!$E$5/F85, F85)</f>
        <v>-</v>
      </c>
      <c r="N85" s="35" t="str">
        <f>IFERROR('Equations and POD'!$E$5/G85, G85)</f>
        <v>-</v>
      </c>
      <c r="O85" s="35" t="str">
        <f>IFERROR('Equations and POD'!$E$5/H85, H85)</f>
        <v>-</v>
      </c>
      <c r="P85" s="35" t="str">
        <f>IFERROR('Equations and POD'!$E$5/I85, I85)</f>
        <v>-</v>
      </c>
      <c r="Q85" s="35" t="str">
        <f>IFERROR('Equations and POD'!$E$5/J85, J85)</f>
        <v>-</v>
      </c>
      <c r="R85" s="35">
        <f>IFERROR('Equations and POD'!$E$5/K85, K85)</f>
        <v>1109.9338441023906</v>
      </c>
      <c r="S85" s="35">
        <f>IFERROR('Equations and POD'!$E$5/L85, L85)</f>
        <v>1038.6477116569024</v>
      </c>
      <c r="T85" s="36" t="s">
        <v>70</v>
      </c>
      <c r="U85" s="36" t="s">
        <v>70</v>
      </c>
      <c r="V85" s="36" t="s">
        <v>70</v>
      </c>
      <c r="W85" s="36" t="s">
        <v>70</v>
      </c>
      <c r="X85" s="36" t="s">
        <v>70</v>
      </c>
      <c r="Y85" s="38">
        <v>1100</v>
      </c>
      <c r="Z85" s="38">
        <v>1000</v>
      </c>
    </row>
    <row r="86" spans="1:26">
      <c r="A86" s="25" t="s">
        <v>92</v>
      </c>
      <c r="B86" s="25" t="s">
        <v>97</v>
      </c>
      <c r="C86" s="25" t="s">
        <v>98</v>
      </c>
      <c r="D86" s="25" t="s">
        <v>68</v>
      </c>
      <c r="E86" s="25" t="s">
        <v>72</v>
      </c>
      <c r="F86" s="34" t="s">
        <v>70</v>
      </c>
      <c r="G86" s="34" t="s">
        <v>70</v>
      </c>
      <c r="H86" s="34" t="s">
        <v>70</v>
      </c>
      <c r="I86" s="34" t="s">
        <v>70</v>
      </c>
      <c r="J86" s="34" t="s">
        <v>70</v>
      </c>
      <c r="K86" s="25">
        <v>1.33784932172477</v>
      </c>
      <c r="L86" s="25">
        <v>1.4296707380435321</v>
      </c>
      <c r="M86" s="35" t="str">
        <f>IFERROR('Equations and POD'!$E$5/F86, F86)</f>
        <v>-</v>
      </c>
      <c r="N86" s="35" t="str">
        <f>IFERROR('Equations and POD'!$E$5/G86, G86)</f>
        <v>-</v>
      </c>
      <c r="O86" s="35" t="str">
        <f>IFERROR('Equations and POD'!$E$5/H86, H86)</f>
        <v>-</v>
      </c>
      <c r="P86" s="35" t="str">
        <f>IFERROR('Equations and POD'!$E$5/I86, I86)</f>
        <v>-</v>
      </c>
      <c r="Q86" s="35" t="str">
        <f>IFERROR('Equations and POD'!$E$5/J86, J86)</f>
        <v>-</v>
      </c>
      <c r="R86" s="35">
        <f>IFERROR('Equations and POD'!$E$5/K86, K86)</f>
        <v>1569.6834956665052</v>
      </c>
      <c r="S86" s="35">
        <f>IFERROR('Equations and POD'!$E$5/L86, L86)</f>
        <v>1468.8696803529717</v>
      </c>
      <c r="T86" s="36" t="s">
        <v>70</v>
      </c>
      <c r="U86" s="36" t="s">
        <v>70</v>
      </c>
      <c r="V86" s="36" t="s">
        <v>70</v>
      </c>
      <c r="W86" s="36" t="s">
        <v>70</v>
      </c>
      <c r="X86" s="36" t="s">
        <v>70</v>
      </c>
      <c r="Y86" s="38">
        <v>1600</v>
      </c>
      <c r="Z86" s="38">
        <v>1500</v>
      </c>
    </row>
    <row r="87" spans="1:26">
      <c r="A87" s="25" t="s">
        <v>92</v>
      </c>
      <c r="B87" s="25" t="s">
        <v>97</v>
      </c>
      <c r="C87" s="25" t="s">
        <v>98</v>
      </c>
      <c r="D87" s="25" t="s">
        <v>73</v>
      </c>
      <c r="E87" s="25" t="s">
        <v>69</v>
      </c>
      <c r="F87" s="34" t="s">
        <v>70</v>
      </c>
      <c r="G87" s="34" t="s">
        <v>70</v>
      </c>
      <c r="H87" s="34" t="s">
        <v>70</v>
      </c>
      <c r="I87" s="34" t="s">
        <v>70</v>
      </c>
      <c r="J87" s="34" t="s">
        <v>70</v>
      </c>
      <c r="K87" s="25">
        <v>67.737430167597779</v>
      </c>
      <c r="L87" s="25">
        <v>60.625000000000007</v>
      </c>
      <c r="M87" s="35" t="str">
        <f>IFERROR('Equations and POD'!$E$5/F87, F87)</f>
        <v>-</v>
      </c>
      <c r="N87" s="35" t="str">
        <f>IFERROR('Equations and POD'!$E$5/G87, G87)</f>
        <v>-</v>
      </c>
      <c r="O87" s="35" t="str">
        <f>IFERROR('Equations and POD'!$E$5/H87, H87)</f>
        <v>-</v>
      </c>
      <c r="P87" s="35" t="str">
        <f>IFERROR('Equations and POD'!$E$5/I87, I87)</f>
        <v>-</v>
      </c>
      <c r="Q87" s="35" t="str">
        <f>IFERROR('Equations and POD'!$E$5/J87, J87)</f>
        <v>-</v>
      </c>
      <c r="R87" s="35">
        <f>IFERROR('Equations and POD'!$E$5/K87, K87)</f>
        <v>31.002061855670096</v>
      </c>
      <c r="S87" s="35">
        <f>IFERROR('Equations and POD'!$E$5/L87, L87)</f>
        <v>34.639175257731956</v>
      </c>
      <c r="T87" s="36" t="s">
        <v>70</v>
      </c>
      <c r="U87" s="36" t="s">
        <v>70</v>
      </c>
      <c r="V87" s="36" t="s">
        <v>70</v>
      </c>
      <c r="W87" s="36" t="s">
        <v>70</v>
      </c>
      <c r="X87" s="36" t="s">
        <v>70</v>
      </c>
      <c r="Y87" s="38">
        <v>31</v>
      </c>
      <c r="Z87" s="38">
        <v>35</v>
      </c>
    </row>
    <row r="88" spans="1:26">
      <c r="A88" s="25" t="s">
        <v>92</v>
      </c>
      <c r="B88" s="25" t="s">
        <v>97</v>
      </c>
      <c r="C88" s="25" t="s">
        <v>98</v>
      </c>
      <c r="D88" s="25" t="s">
        <v>73</v>
      </c>
      <c r="E88" s="25" t="s">
        <v>71</v>
      </c>
      <c r="F88" s="34" t="s">
        <v>70</v>
      </c>
      <c r="G88" s="34" t="s">
        <v>70</v>
      </c>
      <c r="H88" s="34" t="s">
        <v>70</v>
      </c>
      <c r="I88" s="34" t="s">
        <v>70</v>
      </c>
      <c r="J88" s="34" t="s">
        <v>70</v>
      </c>
      <c r="K88" s="25">
        <v>11.28382681564246</v>
      </c>
      <c r="L88" s="25">
        <v>10.099024999999999</v>
      </c>
      <c r="M88" s="35" t="str">
        <f>IFERROR('Equations and POD'!$E$5/F88, F88)</f>
        <v>-</v>
      </c>
      <c r="N88" s="35" t="str">
        <f>IFERROR('Equations and POD'!$E$5/G88, G88)</f>
        <v>-</v>
      </c>
      <c r="O88" s="35" t="str">
        <f>IFERROR('Equations and POD'!$E$5/H88, H88)</f>
        <v>-</v>
      </c>
      <c r="P88" s="35" t="str">
        <f>IFERROR('Equations and POD'!$E$5/I88, I88)</f>
        <v>-</v>
      </c>
      <c r="Q88" s="35" t="str">
        <f>IFERROR('Equations and POD'!$E$5/J88, J88)</f>
        <v>-</v>
      </c>
      <c r="R88" s="35">
        <f>IFERROR('Equations and POD'!$E$5/K88, K88)</f>
        <v>186.10707469285398</v>
      </c>
      <c r="S88" s="35">
        <f>IFERROR('Equations and POD'!$E$5/L88, L88)</f>
        <v>207.94086557860786</v>
      </c>
      <c r="T88" s="36" t="s">
        <v>70</v>
      </c>
      <c r="U88" s="36" t="s">
        <v>70</v>
      </c>
      <c r="V88" s="36" t="s">
        <v>70</v>
      </c>
      <c r="W88" s="36" t="s">
        <v>70</v>
      </c>
      <c r="X88" s="36" t="s">
        <v>70</v>
      </c>
      <c r="Y88" s="38">
        <v>190</v>
      </c>
      <c r="Z88" s="38">
        <v>210</v>
      </c>
    </row>
    <row r="89" spans="1:26">
      <c r="A89" s="25" t="s">
        <v>92</v>
      </c>
      <c r="B89" s="25" t="s">
        <v>97</v>
      </c>
      <c r="C89" s="25" t="s">
        <v>98</v>
      </c>
      <c r="D89" s="25" t="s">
        <v>73</v>
      </c>
      <c r="E89" s="25" t="s">
        <v>72</v>
      </c>
      <c r="F89" s="34" t="s">
        <v>70</v>
      </c>
      <c r="G89" s="34" t="s">
        <v>70</v>
      </c>
      <c r="H89" s="34" t="s">
        <v>70</v>
      </c>
      <c r="I89" s="34" t="s">
        <v>70</v>
      </c>
      <c r="J89" s="34" t="s">
        <v>70</v>
      </c>
      <c r="K89" s="25">
        <v>3.9888268156424579E-2</v>
      </c>
      <c r="L89" s="25">
        <v>3.570000000000001E-2</v>
      </c>
      <c r="M89" s="35" t="str">
        <f>IFERROR('Equations and POD'!$E$5/F89, F89)</f>
        <v>-</v>
      </c>
      <c r="N89" s="35" t="str">
        <f>IFERROR('Equations and POD'!$E$5/G89, G89)</f>
        <v>-</v>
      </c>
      <c r="O89" s="35" t="str">
        <f>IFERROR('Equations and POD'!$E$5/H89, H89)</f>
        <v>-</v>
      </c>
      <c r="P89" s="35" t="str">
        <f>IFERROR('Equations and POD'!$E$5/I89, I89)</f>
        <v>-</v>
      </c>
      <c r="Q89" s="35" t="str">
        <f>IFERROR('Equations and POD'!$E$5/J89, J89)</f>
        <v>-</v>
      </c>
      <c r="R89" s="35">
        <f>IFERROR('Equations and POD'!$E$5/K89, K89)</f>
        <v>52647.058823529413</v>
      </c>
      <c r="S89" s="35">
        <f>IFERROR('Equations and POD'!$E$5/L89, L89)</f>
        <v>58823.529411764692</v>
      </c>
      <c r="T89" s="36" t="s">
        <v>70</v>
      </c>
      <c r="U89" s="36" t="s">
        <v>70</v>
      </c>
      <c r="V89" s="36" t="s">
        <v>70</v>
      </c>
      <c r="W89" s="36" t="s">
        <v>70</v>
      </c>
      <c r="X89" s="36" t="s">
        <v>70</v>
      </c>
      <c r="Y89" s="38">
        <v>53000</v>
      </c>
      <c r="Z89" s="38">
        <v>59000</v>
      </c>
    </row>
    <row r="90" spans="1:26">
      <c r="A90" s="25" t="s">
        <v>92</v>
      </c>
      <c r="B90" s="25" t="s">
        <v>97</v>
      </c>
      <c r="C90" s="25" t="s">
        <v>98</v>
      </c>
      <c r="D90" s="43" t="s">
        <v>74</v>
      </c>
      <c r="E90" s="43" t="s">
        <v>69</v>
      </c>
      <c r="F90" s="34" t="s">
        <v>70</v>
      </c>
      <c r="G90" s="34" t="s">
        <v>70</v>
      </c>
      <c r="H90" s="34" t="s">
        <v>70</v>
      </c>
      <c r="I90" s="34" t="s">
        <v>70</v>
      </c>
      <c r="J90" s="34" t="s">
        <v>70</v>
      </c>
      <c r="K90" s="34" t="s">
        <v>70</v>
      </c>
      <c r="L90" s="34" t="s">
        <v>70</v>
      </c>
      <c r="M90" s="35" t="str">
        <f>IFERROR('Equations and POD'!$E$5/F90, F90)</f>
        <v>-</v>
      </c>
      <c r="N90" s="35" t="str">
        <f>IFERROR('Equations and POD'!$E$5/G90, G90)</f>
        <v>-</v>
      </c>
      <c r="O90" s="35" t="str">
        <f>IFERROR('Equations and POD'!$E$5/H90, H90)</f>
        <v>-</v>
      </c>
      <c r="P90" s="35" t="str">
        <f>IFERROR('Equations and POD'!$E$5/I90, I90)</f>
        <v>-</v>
      </c>
      <c r="Q90" s="35" t="str">
        <f>IFERROR('Equations and POD'!$E$5/J90, J90)</f>
        <v>-</v>
      </c>
      <c r="R90" s="35" t="str">
        <f>IFERROR('Equations and POD'!$E$5/K90, K90)</f>
        <v>-</v>
      </c>
      <c r="S90" s="35" t="str">
        <f>IFERROR('Equations and POD'!$E$5/L90, L90)</f>
        <v>-</v>
      </c>
      <c r="T90" s="36" t="s">
        <v>70</v>
      </c>
      <c r="U90" s="36" t="s">
        <v>70</v>
      </c>
      <c r="V90" s="36" t="s">
        <v>70</v>
      </c>
      <c r="W90" s="36" t="s">
        <v>70</v>
      </c>
      <c r="X90" s="36" t="s">
        <v>70</v>
      </c>
      <c r="Y90" s="36" t="s">
        <v>70</v>
      </c>
      <c r="Z90" s="36" t="s">
        <v>70</v>
      </c>
    </row>
    <row r="91" spans="1:26">
      <c r="A91" s="25" t="s">
        <v>92</v>
      </c>
      <c r="B91" s="25" t="s">
        <v>97</v>
      </c>
      <c r="C91" s="25" t="s">
        <v>98</v>
      </c>
      <c r="D91" s="43" t="s">
        <v>74</v>
      </c>
      <c r="E91" s="43" t="s">
        <v>71</v>
      </c>
      <c r="F91" s="34" t="s">
        <v>70</v>
      </c>
      <c r="G91" s="34" t="s">
        <v>70</v>
      </c>
      <c r="H91" s="34" t="s">
        <v>70</v>
      </c>
      <c r="I91" s="34" t="s">
        <v>70</v>
      </c>
      <c r="J91" s="34" t="s">
        <v>70</v>
      </c>
      <c r="K91" s="34" t="s">
        <v>70</v>
      </c>
      <c r="L91" s="34" t="s">
        <v>70</v>
      </c>
      <c r="M91" s="35" t="str">
        <f>IFERROR('Equations and POD'!$E$5/F91, F91)</f>
        <v>-</v>
      </c>
      <c r="N91" s="35" t="str">
        <f>IFERROR('Equations and POD'!$E$5/G91, G91)</f>
        <v>-</v>
      </c>
      <c r="O91" s="35" t="str">
        <f>IFERROR('Equations and POD'!$E$5/H91, H91)</f>
        <v>-</v>
      </c>
      <c r="P91" s="35" t="str">
        <f>IFERROR('Equations and POD'!$E$5/I91, I91)</f>
        <v>-</v>
      </c>
      <c r="Q91" s="35" t="str">
        <f>IFERROR('Equations and POD'!$E$5/J91, J91)</f>
        <v>-</v>
      </c>
      <c r="R91" s="35" t="str">
        <f>IFERROR('Equations and POD'!$E$5/K91, K91)</f>
        <v>-</v>
      </c>
      <c r="S91" s="35" t="str">
        <f>IFERROR('Equations and POD'!$E$5/L91, L91)</f>
        <v>-</v>
      </c>
      <c r="T91" s="36" t="s">
        <v>70</v>
      </c>
      <c r="U91" s="36" t="s">
        <v>70</v>
      </c>
      <c r="V91" s="36" t="s">
        <v>70</v>
      </c>
      <c r="W91" s="36" t="s">
        <v>70</v>
      </c>
      <c r="X91" s="36" t="s">
        <v>70</v>
      </c>
      <c r="Y91" s="36" t="s">
        <v>70</v>
      </c>
      <c r="Z91" s="36" t="s">
        <v>70</v>
      </c>
    </row>
    <row r="92" spans="1:26">
      <c r="A92" s="25" t="s">
        <v>92</v>
      </c>
      <c r="B92" s="25" t="s">
        <v>97</v>
      </c>
      <c r="C92" s="25" t="s">
        <v>98</v>
      </c>
      <c r="D92" s="43" t="s">
        <v>74</v>
      </c>
      <c r="E92" s="43" t="s">
        <v>72</v>
      </c>
      <c r="F92" s="34" t="s">
        <v>70</v>
      </c>
      <c r="G92" s="34" t="s">
        <v>70</v>
      </c>
      <c r="H92" s="34" t="s">
        <v>70</v>
      </c>
      <c r="I92" s="34" t="s">
        <v>70</v>
      </c>
      <c r="J92" s="34" t="s">
        <v>70</v>
      </c>
      <c r="K92" s="34" t="s">
        <v>70</v>
      </c>
      <c r="L92" s="34" t="s">
        <v>70</v>
      </c>
      <c r="M92" s="35" t="str">
        <f>IFERROR('Equations and POD'!$E$5/F92, F92)</f>
        <v>-</v>
      </c>
      <c r="N92" s="35" t="str">
        <f>IFERROR('Equations and POD'!$E$5/G92, G92)</f>
        <v>-</v>
      </c>
      <c r="O92" s="35" t="str">
        <f>IFERROR('Equations and POD'!$E$5/H92, H92)</f>
        <v>-</v>
      </c>
      <c r="P92" s="35" t="str">
        <f>IFERROR('Equations and POD'!$E$5/I92, I92)</f>
        <v>-</v>
      </c>
      <c r="Q92" s="35" t="str">
        <f>IFERROR('Equations and POD'!$E$5/J92, J92)</f>
        <v>-</v>
      </c>
      <c r="R92" s="35" t="str">
        <f>IFERROR('Equations and POD'!$E$5/K92, K92)</f>
        <v>-</v>
      </c>
      <c r="S92" s="35" t="str">
        <f>IFERROR('Equations and POD'!$E$5/L92, L92)</f>
        <v>-</v>
      </c>
      <c r="T92" s="36" t="s">
        <v>70</v>
      </c>
      <c r="U92" s="36" t="s">
        <v>70</v>
      </c>
      <c r="V92" s="36" t="s">
        <v>70</v>
      </c>
      <c r="W92" s="36" t="s">
        <v>70</v>
      </c>
      <c r="X92" s="36" t="s">
        <v>70</v>
      </c>
      <c r="Y92" s="36" t="s">
        <v>70</v>
      </c>
      <c r="Z92" s="36" t="s">
        <v>70</v>
      </c>
    </row>
    <row r="93" spans="1:26">
      <c r="A93" s="25" t="s">
        <v>92</v>
      </c>
      <c r="B93" s="25" t="s">
        <v>115</v>
      </c>
      <c r="C93" s="25" t="s">
        <v>94</v>
      </c>
      <c r="D93" s="25" t="s">
        <v>68</v>
      </c>
      <c r="E93" s="25" t="s">
        <v>69</v>
      </c>
      <c r="F93" s="34" t="s">
        <v>70</v>
      </c>
      <c r="G93" s="34" t="s">
        <v>70</v>
      </c>
      <c r="H93" s="34" t="s">
        <v>70</v>
      </c>
      <c r="I93" s="34" t="s">
        <v>70</v>
      </c>
      <c r="J93" s="25">
        <v>0.16673499453239751</v>
      </c>
      <c r="K93" s="25">
        <v>0.15247816927054911</v>
      </c>
      <c r="L93" s="25">
        <v>0.16294329507564639</v>
      </c>
      <c r="M93" s="35" t="str">
        <f>IFERROR('Equations and POD'!$E$5/F93, F93)</f>
        <v>-</v>
      </c>
      <c r="N93" s="35" t="str">
        <f>IFERROR('Equations and POD'!$E$5/G93, G93)</f>
        <v>-</v>
      </c>
      <c r="O93" s="35" t="str">
        <f>IFERROR('Equations and POD'!$E$5/H93, H93)</f>
        <v>-</v>
      </c>
      <c r="P93" s="35" t="str">
        <f>IFERROR('Equations and POD'!$E$5/I93, I93)</f>
        <v>-</v>
      </c>
      <c r="Q93" s="35">
        <f>IFERROR('Equations and POD'!$E$5/J93, J93)</f>
        <v>12594.836530203973</v>
      </c>
      <c r="R93" s="35">
        <f>IFERROR('Equations and POD'!$E$5/K93, K93)</f>
        <v>13772.46336342006</v>
      </c>
      <c r="S93" s="35">
        <f>IFERROR('Equations and POD'!$E$5/L93, L93)</f>
        <v>12887.91907040468</v>
      </c>
      <c r="T93" s="36" t="s">
        <v>70</v>
      </c>
      <c r="U93" s="36" t="s">
        <v>70</v>
      </c>
      <c r="V93" s="36" t="s">
        <v>70</v>
      </c>
      <c r="W93" s="36" t="s">
        <v>70</v>
      </c>
      <c r="X93" s="38">
        <v>13000</v>
      </c>
      <c r="Y93" s="38">
        <v>14000</v>
      </c>
      <c r="Z93" s="38">
        <v>13000</v>
      </c>
    </row>
    <row r="94" spans="1:26">
      <c r="A94" s="25" t="s">
        <v>92</v>
      </c>
      <c r="B94" s="25" t="s">
        <v>115</v>
      </c>
      <c r="C94" s="25" t="s">
        <v>94</v>
      </c>
      <c r="D94" s="25" t="s">
        <v>68</v>
      </c>
      <c r="E94" s="25" t="s">
        <v>71</v>
      </c>
      <c r="F94" s="34" t="s">
        <v>70</v>
      </c>
      <c r="G94" s="34" t="s">
        <v>70</v>
      </c>
      <c r="H94" s="34" t="s">
        <v>70</v>
      </c>
      <c r="I94" s="34" t="s">
        <v>70</v>
      </c>
      <c r="J94" s="25">
        <v>0.1178994452949602</v>
      </c>
      <c r="K94" s="25">
        <v>0.10781834747411551</v>
      </c>
      <c r="L94" s="25">
        <v>0.1152183088968701</v>
      </c>
      <c r="M94" s="35" t="str">
        <f>IFERROR('Equations and POD'!$E$5/F94, F94)</f>
        <v>-</v>
      </c>
      <c r="N94" s="35" t="str">
        <f>IFERROR('Equations and POD'!$E$5/G94, G94)</f>
        <v>-</v>
      </c>
      <c r="O94" s="35" t="str">
        <f>IFERROR('Equations and POD'!$E$5/H94, H94)</f>
        <v>-</v>
      </c>
      <c r="P94" s="35" t="str">
        <f>IFERROR('Equations and POD'!$E$5/I94, I94)</f>
        <v>-</v>
      </c>
      <c r="Q94" s="35">
        <f>IFERROR('Equations and POD'!$E$5/J94, J94)</f>
        <v>17811.788636886555</v>
      </c>
      <c r="R94" s="35">
        <f>IFERROR('Equations and POD'!$E$5/K94, K94)</f>
        <v>19477.204475835224</v>
      </c>
      <c r="S94" s="35">
        <f>IFERROR('Equations and POD'!$E$5/L94, L94)</f>
        <v>18226.269940133156</v>
      </c>
      <c r="T94" s="36" t="s">
        <v>70</v>
      </c>
      <c r="U94" s="36" t="s">
        <v>70</v>
      </c>
      <c r="V94" s="36" t="s">
        <v>70</v>
      </c>
      <c r="W94" s="36" t="s">
        <v>70</v>
      </c>
      <c r="X94" s="38">
        <v>18000</v>
      </c>
      <c r="Y94" s="38">
        <v>19000</v>
      </c>
      <c r="Z94" s="38">
        <v>18000</v>
      </c>
    </row>
    <row r="95" spans="1:26">
      <c r="A95" s="25" t="s">
        <v>92</v>
      </c>
      <c r="B95" s="25" t="s">
        <v>115</v>
      </c>
      <c r="C95" s="25" t="s">
        <v>94</v>
      </c>
      <c r="D95" s="25" t="s">
        <v>68</v>
      </c>
      <c r="E95" s="25" t="s">
        <v>72</v>
      </c>
      <c r="F95" s="34" t="s">
        <v>70</v>
      </c>
      <c r="G95" s="34" t="s">
        <v>70</v>
      </c>
      <c r="H95" s="34" t="s">
        <v>70</v>
      </c>
      <c r="I95" s="34" t="s">
        <v>70</v>
      </c>
      <c r="J95" s="25">
        <v>8.3367497266198742E-2</v>
      </c>
      <c r="K95" s="25">
        <v>7.6239084635274568E-2</v>
      </c>
      <c r="L95" s="25">
        <v>8.1471647537823211E-2</v>
      </c>
      <c r="M95" s="35" t="str">
        <f>IFERROR('Equations and POD'!$E$5/F95, F95)</f>
        <v>-</v>
      </c>
      <c r="N95" s="35" t="str">
        <f>IFERROR('Equations and POD'!$E$5/G95, G95)</f>
        <v>-</v>
      </c>
      <c r="O95" s="35" t="str">
        <f>IFERROR('Equations and POD'!$E$5/H95, H95)</f>
        <v>-</v>
      </c>
      <c r="P95" s="35" t="str">
        <f>IFERROR('Equations and POD'!$E$5/I95, I95)</f>
        <v>-</v>
      </c>
      <c r="Q95" s="35">
        <f>IFERROR('Equations and POD'!$E$5/J95, J95)</f>
        <v>25189.673060407953</v>
      </c>
      <c r="R95" s="35">
        <f>IFERROR('Equations and POD'!$E$5/K95, K95)</f>
        <v>27544.926726840116</v>
      </c>
      <c r="S95" s="35">
        <f>IFERROR('Equations and POD'!$E$5/L95, L95)</f>
        <v>25775.838140809356</v>
      </c>
      <c r="T95" s="36" t="s">
        <v>70</v>
      </c>
      <c r="U95" s="36" t="s">
        <v>70</v>
      </c>
      <c r="V95" s="36" t="s">
        <v>70</v>
      </c>
      <c r="W95" s="36" t="s">
        <v>70</v>
      </c>
      <c r="X95" s="38">
        <v>25000</v>
      </c>
      <c r="Y95" s="38">
        <v>28000</v>
      </c>
      <c r="Z95" s="38">
        <v>26000</v>
      </c>
    </row>
    <row r="96" spans="1:26">
      <c r="A96" s="25" t="s">
        <v>92</v>
      </c>
      <c r="B96" s="25" t="s">
        <v>115</v>
      </c>
      <c r="C96" s="25" t="s">
        <v>94</v>
      </c>
      <c r="D96" s="25" t="s">
        <v>73</v>
      </c>
      <c r="E96" s="25" t="s">
        <v>69</v>
      </c>
      <c r="F96" s="25">
        <v>1.637906903827729E-4</v>
      </c>
      <c r="G96" s="25">
        <v>1.989791259322878E-4</v>
      </c>
      <c r="H96" s="25">
        <v>2.2082216176780431E-4</v>
      </c>
      <c r="I96" s="25">
        <v>8.0899009727220019E-5</v>
      </c>
      <c r="J96" s="25">
        <v>4.6290724687098551E-5</v>
      </c>
      <c r="K96" s="25">
        <v>3.7026960005867608E-5</v>
      </c>
      <c r="L96" s="25">
        <v>1.8042223860648098E-5</v>
      </c>
      <c r="M96" s="35">
        <f>IFERROR('Equations and POD'!$E$5/F96, F96)</f>
        <v>12821241.519236388</v>
      </c>
      <c r="N96" s="35">
        <f>IFERROR('Equations and POD'!$E$5/G96, G96)</f>
        <v>10553870.865402363</v>
      </c>
      <c r="O96" s="35">
        <f>IFERROR('Equations and POD'!$E$5/H96, H96)</f>
        <v>9509915.0519509967</v>
      </c>
      <c r="P96" s="35">
        <f>IFERROR('Equations and POD'!$E$5/I96, I96)</f>
        <v>25958290.553628556</v>
      </c>
      <c r="Q96" s="35">
        <f>IFERROR('Equations and POD'!$E$5/J96, J96)</f>
        <v>45365459.586016811</v>
      </c>
      <c r="R96" s="35">
        <f>IFERROR('Equations and POD'!$E$5/K96, K96)</f>
        <v>56715431.125515468</v>
      </c>
      <c r="S96" s="35">
        <f>IFERROR('Equations and POD'!$E$5/L96, L96)</f>
        <v>116393633.9677234</v>
      </c>
      <c r="T96" s="38">
        <v>13000000</v>
      </c>
      <c r="U96" s="38">
        <v>11000000</v>
      </c>
      <c r="V96" s="38">
        <v>9500000</v>
      </c>
      <c r="W96" s="38">
        <v>26000000</v>
      </c>
      <c r="X96" s="38">
        <v>45000000</v>
      </c>
      <c r="Y96" s="38">
        <v>57000000</v>
      </c>
      <c r="Z96" s="38">
        <v>120000000</v>
      </c>
    </row>
    <row r="97" spans="1:26">
      <c r="A97" s="25" t="s">
        <v>92</v>
      </c>
      <c r="B97" s="25" t="s">
        <v>115</v>
      </c>
      <c r="C97" s="25" t="s">
        <v>94</v>
      </c>
      <c r="D97" s="25" t="s">
        <v>73</v>
      </c>
      <c r="E97" s="25" t="s">
        <v>71</v>
      </c>
      <c r="F97" s="25">
        <v>1.637906903827729E-4</v>
      </c>
      <c r="G97" s="25">
        <v>1.989791259322878E-4</v>
      </c>
      <c r="H97" s="25">
        <v>2.2082216176780431E-4</v>
      </c>
      <c r="I97" s="25">
        <v>8.0899009727220019E-5</v>
      </c>
      <c r="J97" s="25">
        <v>4.6290724687098551E-5</v>
      </c>
      <c r="K97" s="25">
        <v>3.7026960005867608E-5</v>
      </c>
      <c r="L97" s="25">
        <v>1.8042223860648098E-5</v>
      </c>
      <c r="M97" s="35">
        <f>IFERROR('Equations and POD'!$E$5/F97, F97)</f>
        <v>12821241.519236388</v>
      </c>
      <c r="N97" s="35">
        <f>IFERROR('Equations and POD'!$E$5/G97, G97)</f>
        <v>10553870.865402363</v>
      </c>
      <c r="O97" s="35">
        <f>IFERROR('Equations and POD'!$E$5/H97, H97)</f>
        <v>9509915.0519509967</v>
      </c>
      <c r="P97" s="35">
        <f>IFERROR('Equations and POD'!$E$5/I97, I97)</f>
        <v>25958290.553628556</v>
      </c>
      <c r="Q97" s="35">
        <f>IFERROR('Equations and POD'!$E$5/J97, J97)</f>
        <v>45365459.586016811</v>
      </c>
      <c r="R97" s="35">
        <f>IFERROR('Equations and POD'!$E$5/K97, K97)</f>
        <v>56715431.125515468</v>
      </c>
      <c r="S97" s="35">
        <f>IFERROR('Equations and POD'!$E$5/L97, L97)</f>
        <v>116393633.9677234</v>
      </c>
      <c r="T97" s="38">
        <v>13000000</v>
      </c>
      <c r="U97" s="38">
        <v>11000000</v>
      </c>
      <c r="V97" s="38">
        <v>9500000</v>
      </c>
      <c r="W97" s="38">
        <v>26000000</v>
      </c>
      <c r="X97" s="38">
        <v>45000000</v>
      </c>
      <c r="Y97" s="38">
        <v>57000000</v>
      </c>
      <c r="Z97" s="38">
        <v>120000000</v>
      </c>
    </row>
    <row r="98" spans="1:26">
      <c r="A98" s="25" t="s">
        <v>92</v>
      </c>
      <c r="B98" s="25" t="s">
        <v>115</v>
      </c>
      <c r="C98" s="25" t="s">
        <v>94</v>
      </c>
      <c r="D98" s="25" t="s">
        <v>73</v>
      </c>
      <c r="E98" s="25" t="s">
        <v>72</v>
      </c>
      <c r="F98" s="25">
        <v>1.637906903827729E-4</v>
      </c>
      <c r="G98" s="25">
        <v>1.989791259322878E-4</v>
      </c>
      <c r="H98" s="25">
        <v>2.2082216176780431E-4</v>
      </c>
      <c r="I98" s="25">
        <v>8.0899009727220019E-5</v>
      </c>
      <c r="J98" s="25">
        <v>4.6290724687098551E-5</v>
      </c>
      <c r="K98" s="25">
        <v>3.7026960005867608E-5</v>
      </c>
      <c r="L98" s="25">
        <v>1.8042223860648098E-5</v>
      </c>
      <c r="M98" s="35">
        <f>IFERROR('Equations and POD'!$E$5/F98, F98)</f>
        <v>12821241.519236388</v>
      </c>
      <c r="N98" s="35">
        <f>IFERROR('Equations and POD'!$E$5/G98, G98)</f>
        <v>10553870.865402363</v>
      </c>
      <c r="O98" s="35">
        <f>IFERROR('Equations and POD'!$E$5/H98, H98)</f>
        <v>9509915.0519509967</v>
      </c>
      <c r="P98" s="35">
        <f>IFERROR('Equations and POD'!$E$5/I98, I98)</f>
        <v>25958290.553628556</v>
      </c>
      <c r="Q98" s="35">
        <f>IFERROR('Equations and POD'!$E$5/J98, J98)</f>
        <v>45365459.586016811</v>
      </c>
      <c r="R98" s="35">
        <f>IFERROR('Equations and POD'!$E$5/K98, K98)</f>
        <v>56715431.125515468</v>
      </c>
      <c r="S98" s="35">
        <f>IFERROR('Equations and POD'!$E$5/L98, L98)</f>
        <v>116393633.9677234</v>
      </c>
      <c r="T98" s="38">
        <v>13000000</v>
      </c>
      <c r="U98" s="38">
        <v>11000000</v>
      </c>
      <c r="V98" s="38">
        <v>9500000</v>
      </c>
      <c r="W98" s="38">
        <v>26000000</v>
      </c>
      <c r="X98" s="38">
        <v>45000000</v>
      </c>
      <c r="Y98" s="38">
        <v>57000000</v>
      </c>
      <c r="Z98" s="38">
        <v>120000000</v>
      </c>
    </row>
    <row r="99" spans="1:26">
      <c r="A99" s="25" t="s">
        <v>92</v>
      </c>
      <c r="B99" s="25" t="s">
        <v>115</v>
      </c>
      <c r="C99" s="25" t="s">
        <v>94</v>
      </c>
      <c r="D99" s="25" t="s">
        <v>74</v>
      </c>
      <c r="E99" s="25" t="s">
        <v>69</v>
      </c>
      <c r="F99" s="25">
        <v>7.0845077847969092E-3</v>
      </c>
      <c r="G99" s="25">
        <v>6.6738116813304191E-3</v>
      </c>
      <c r="H99" s="25">
        <v>5.4251630441782758E-3</v>
      </c>
      <c r="I99" s="25">
        <v>3.7776292535832571E-3</v>
      </c>
      <c r="J99" s="25">
        <v>2.6648248051509499E-3</v>
      </c>
      <c r="K99" s="25">
        <v>2.281772485460457E-3</v>
      </c>
      <c r="L99" s="25">
        <v>1.8319613065252E-3</v>
      </c>
      <c r="M99" s="35">
        <f>IFERROR('Equations and POD'!$E$5/F99, F99)</f>
        <v>296421.44010435307</v>
      </c>
      <c r="N99" s="35">
        <f>IFERROR('Equations and POD'!$E$5/G99, G99)</f>
        <v>314662.75949539029</v>
      </c>
      <c r="O99" s="35">
        <f>IFERROR('Equations and POD'!$E$5/H99, H99)</f>
        <v>387085.14064909128</v>
      </c>
      <c r="P99" s="35">
        <f>IFERROR('Equations and POD'!$E$5/I99, I99)</f>
        <v>555904.20844185608</v>
      </c>
      <c r="Q99" s="35">
        <f>IFERROR('Equations and POD'!$E$5/J99, J99)</f>
        <v>788044.30067628587</v>
      </c>
      <c r="R99" s="35">
        <f>IFERROR('Equations and POD'!$E$5/K99, K99)</f>
        <v>920337.15604043857</v>
      </c>
      <c r="S99" s="35">
        <f>IFERROR('Equations and POD'!$E$5/L99, L99)</f>
        <v>1146312.4207482343</v>
      </c>
      <c r="T99" s="38">
        <v>300000</v>
      </c>
      <c r="U99" s="38">
        <v>310000</v>
      </c>
      <c r="V99" s="38">
        <v>390000</v>
      </c>
      <c r="W99" s="38">
        <v>560000</v>
      </c>
      <c r="X99" s="38">
        <v>790000</v>
      </c>
      <c r="Y99" s="38">
        <v>920000</v>
      </c>
      <c r="Z99" s="38">
        <v>1100000</v>
      </c>
    </row>
    <row r="100" spans="1:26">
      <c r="A100" s="25" t="s">
        <v>92</v>
      </c>
      <c r="B100" s="25" t="s">
        <v>115</v>
      </c>
      <c r="C100" s="25" t="s">
        <v>94</v>
      </c>
      <c r="D100" s="25" t="s">
        <v>74</v>
      </c>
      <c r="E100" s="25" t="s">
        <v>71</v>
      </c>
      <c r="F100" s="25">
        <v>7.0845077847969092E-3</v>
      </c>
      <c r="G100" s="25">
        <v>6.6738116813304191E-3</v>
      </c>
      <c r="H100" s="25">
        <v>5.4251630441782758E-3</v>
      </c>
      <c r="I100" s="25">
        <v>3.7776292535832571E-3</v>
      </c>
      <c r="J100" s="25">
        <v>2.6648248051509499E-3</v>
      </c>
      <c r="K100" s="25">
        <v>2.281772485460457E-3</v>
      </c>
      <c r="L100" s="25">
        <v>1.8319613065252E-3</v>
      </c>
      <c r="M100" s="35">
        <f>IFERROR('Equations and POD'!$E$5/F100, F100)</f>
        <v>296421.44010435307</v>
      </c>
      <c r="N100" s="35">
        <f>IFERROR('Equations and POD'!$E$5/G100, G100)</f>
        <v>314662.75949539029</v>
      </c>
      <c r="O100" s="35">
        <f>IFERROR('Equations and POD'!$E$5/H100, H100)</f>
        <v>387085.14064909128</v>
      </c>
      <c r="P100" s="35">
        <f>IFERROR('Equations and POD'!$E$5/I100, I100)</f>
        <v>555904.20844185608</v>
      </c>
      <c r="Q100" s="35">
        <f>IFERROR('Equations and POD'!$E$5/J100, J100)</f>
        <v>788044.30067628587</v>
      </c>
      <c r="R100" s="35">
        <f>IFERROR('Equations and POD'!$E$5/K100, K100)</f>
        <v>920337.15604043857</v>
      </c>
      <c r="S100" s="35">
        <f>IFERROR('Equations and POD'!$E$5/L100, L100)</f>
        <v>1146312.4207482343</v>
      </c>
      <c r="T100" s="38">
        <v>300000</v>
      </c>
      <c r="U100" s="38">
        <v>310000</v>
      </c>
      <c r="V100" s="38">
        <v>390000</v>
      </c>
      <c r="W100" s="38">
        <v>560000</v>
      </c>
      <c r="X100" s="38">
        <v>790000</v>
      </c>
      <c r="Y100" s="38">
        <v>920000</v>
      </c>
      <c r="Z100" s="38">
        <v>1100000</v>
      </c>
    </row>
    <row r="101" spans="1:26">
      <c r="A101" s="25" t="s">
        <v>92</v>
      </c>
      <c r="B101" s="25" t="s">
        <v>115</v>
      </c>
      <c r="C101" s="25" t="s">
        <v>94</v>
      </c>
      <c r="D101" s="25" t="s">
        <v>74</v>
      </c>
      <c r="E101" s="25" t="s">
        <v>72</v>
      </c>
      <c r="F101" s="25">
        <v>7.0845077847969092E-3</v>
      </c>
      <c r="G101" s="25">
        <v>6.6738116813304191E-3</v>
      </c>
      <c r="H101" s="25">
        <v>5.4251630441782758E-3</v>
      </c>
      <c r="I101" s="25">
        <v>3.7776292535832571E-3</v>
      </c>
      <c r="J101" s="25">
        <v>2.6648248051509499E-3</v>
      </c>
      <c r="K101" s="25">
        <v>2.281772485460457E-3</v>
      </c>
      <c r="L101" s="25">
        <v>1.8319613065252E-3</v>
      </c>
      <c r="M101" s="35">
        <f>IFERROR('Equations and POD'!$E$5/F101, F101)</f>
        <v>296421.44010435307</v>
      </c>
      <c r="N101" s="35">
        <f>IFERROR('Equations and POD'!$E$5/G101, G101)</f>
        <v>314662.75949539029</v>
      </c>
      <c r="O101" s="35">
        <f>IFERROR('Equations and POD'!$E$5/H101, H101)</f>
        <v>387085.14064909128</v>
      </c>
      <c r="P101" s="35">
        <f>IFERROR('Equations and POD'!$E$5/I101, I101)</f>
        <v>555904.20844185608</v>
      </c>
      <c r="Q101" s="35">
        <f>IFERROR('Equations and POD'!$E$5/J101, J101)</f>
        <v>788044.30067628587</v>
      </c>
      <c r="R101" s="35">
        <f>IFERROR('Equations and POD'!$E$5/K101, K101)</f>
        <v>920337.15604043857</v>
      </c>
      <c r="S101" s="35">
        <f>IFERROR('Equations and POD'!$E$5/L101, L101)</f>
        <v>1146312.4207482343</v>
      </c>
      <c r="T101" s="38">
        <v>300000</v>
      </c>
      <c r="U101" s="38">
        <v>310000</v>
      </c>
      <c r="V101" s="38">
        <v>390000</v>
      </c>
      <c r="W101" s="38">
        <v>560000</v>
      </c>
      <c r="X101" s="38">
        <v>790000</v>
      </c>
      <c r="Y101" s="38">
        <v>920000</v>
      </c>
      <c r="Z101" s="38">
        <v>1100000</v>
      </c>
    </row>
    <row r="102" spans="1:26">
      <c r="A102" s="25" t="s">
        <v>99</v>
      </c>
      <c r="B102" s="25" t="s">
        <v>100</v>
      </c>
      <c r="C102" s="25" t="s">
        <v>101</v>
      </c>
      <c r="D102" s="25" t="s">
        <v>68</v>
      </c>
      <c r="E102" s="25" t="s">
        <v>69</v>
      </c>
      <c r="F102" s="25">
        <v>35.143077085796513</v>
      </c>
      <c r="G102" s="25">
        <v>30.052082356446853</v>
      </c>
      <c r="H102" s="25">
        <v>25.973824239109234</v>
      </c>
      <c r="I102" s="25">
        <v>20.940650750653596</v>
      </c>
      <c r="J102" s="25">
        <v>16.551268281792492</v>
      </c>
      <c r="K102" s="25">
        <v>15.136037241558526</v>
      </c>
      <c r="L102" s="25">
        <v>16.174877979752925</v>
      </c>
      <c r="M102" s="35">
        <f>IFERROR('Equations and POD'!$E$5/F102, F102)</f>
        <v>59.755723577453601</v>
      </c>
      <c r="N102" s="35">
        <f>IFERROR('Equations and POD'!$E$5/G102, G102)</f>
        <v>69.878685113795527</v>
      </c>
      <c r="O102" s="35">
        <f>IFERROR('Equations and POD'!$E$5/H102, H102)</f>
        <v>80.850627950195872</v>
      </c>
      <c r="P102" s="35">
        <f>IFERROR('Equations and POD'!$E$5/I102, I102)</f>
        <v>100.28341645182422</v>
      </c>
      <c r="Q102" s="35">
        <f>IFERROR('Equations and POD'!$E$5/J102, J102)</f>
        <v>126.87849439973982</v>
      </c>
      <c r="R102" s="35">
        <f>IFERROR('Equations and POD'!$E$5/K102, K102)</f>
        <v>138.74173051279882</v>
      </c>
      <c r="S102" s="35">
        <f>IFERROR('Equations and POD'!$E$5/L102, L102)</f>
        <v>129.83096395711283</v>
      </c>
      <c r="T102" s="38">
        <v>60</v>
      </c>
      <c r="U102" s="38">
        <v>70</v>
      </c>
      <c r="V102" s="38">
        <v>81</v>
      </c>
      <c r="W102" s="38">
        <v>100</v>
      </c>
      <c r="X102" s="38">
        <v>130</v>
      </c>
      <c r="Y102" s="38">
        <v>140</v>
      </c>
      <c r="Z102" s="38">
        <v>130</v>
      </c>
    </row>
    <row r="103" spans="1:26">
      <c r="A103" s="25" t="s">
        <v>99</v>
      </c>
      <c r="B103" s="25" t="s">
        <v>100</v>
      </c>
      <c r="C103" s="25" t="s">
        <v>101</v>
      </c>
      <c r="D103" s="25" t="s">
        <v>68</v>
      </c>
      <c r="E103" s="25" t="s">
        <v>71</v>
      </c>
      <c r="F103" s="25">
        <v>24.849908119128283</v>
      </c>
      <c r="G103" s="25">
        <v>21.250031223020169</v>
      </c>
      <c r="H103" s="25">
        <v>18.366267252821658</v>
      </c>
      <c r="I103" s="25">
        <v>14.807276148246324</v>
      </c>
      <c r="J103" s="25">
        <v>11.703514039293287</v>
      </c>
      <c r="K103" s="25">
        <v>10.702794573798162</v>
      </c>
      <c r="L103" s="25">
        <v>11.437365904348258</v>
      </c>
      <c r="M103" s="35">
        <f>IFERROR('Equations and POD'!$E$5/F103, F103)</f>
        <v>84.507354712652614</v>
      </c>
      <c r="N103" s="35">
        <f>IFERROR('Equations and POD'!$E$5/G103, G103)</f>
        <v>98.823384208728555</v>
      </c>
      <c r="O103" s="35">
        <f>IFERROR('Equations and POD'!$E$5/H103, H103)</f>
        <v>114.34005457354823</v>
      </c>
      <c r="P103" s="35">
        <f>IFERROR('Equations and POD'!$E$5/I103, I103)</f>
        <v>141.82216762727899</v>
      </c>
      <c r="Q103" s="35">
        <f>IFERROR('Equations and POD'!$E$5/J103, J103)</f>
        <v>179.43328755359084</v>
      </c>
      <c r="R103" s="35">
        <f>IFERROR('Equations and POD'!$E$5/K103, K103)</f>
        <v>196.21043695831312</v>
      </c>
      <c r="S103" s="35">
        <f>IFERROR('Equations and POD'!$E$5/L103, L103)</f>
        <v>183.60871004412144</v>
      </c>
      <c r="T103" s="38">
        <v>85</v>
      </c>
      <c r="U103" s="38">
        <v>99</v>
      </c>
      <c r="V103" s="38">
        <v>110</v>
      </c>
      <c r="W103" s="38">
        <v>140</v>
      </c>
      <c r="X103" s="38">
        <v>180</v>
      </c>
      <c r="Y103" s="38">
        <v>200</v>
      </c>
      <c r="Z103" s="38">
        <v>180</v>
      </c>
    </row>
    <row r="104" spans="1:26">
      <c r="A104" s="25" t="s">
        <v>99</v>
      </c>
      <c r="B104" s="25" t="s">
        <v>100</v>
      </c>
      <c r="C104" s="25" t="s">
        <v>101</v>
      </c>
      <c r="D104" s="25" t="s">
        <v>68</v>
      </c>
      <c r="E104" s="25" t="s">
        <v>72</v>
      </c>
      <c r="F104" s="25">
        <v>17.571538542898256</v>
      </c>
      <c r="G104" s="25">
        <v>15.026041178223426</v>
      </c>
      <c r="H104" s="25">
        <v>12.986912119554617</v>
      </c>
      <c r="I104" s="25">
        <v>10.470325375326798</v>
      </c>
      <c r="J104" s="25">
        <v>8.2756341408962459</v>
      </c>
      <c r="K104" s="25">
        <v>7.568018620779263</v>
      </c>
      <c r="L104" s="25">
        <v>8.0874389898764623</v>
      </c>
      <c r="M104" s="35">
        <f>IFERROR('Equations and POD'!$E$5/F104, F104)</f>
        <v>119.5114471549072</v>
      </c>
      <c r="N104" s="35">
        <f>IFERROR('Equations and POD'!$E$5/G104, G104)</f>
        <v>139.75737022759105</v>
      </c>
      <c r="O104" s="35">
        <f>IFERROR('Equations and POD'!$E$5/H104, H104)</f>
        <v>161.70125590039174</v>
      </c>
      <c r="P104" s="35">
        <f>IFERROR('Equations and POD'!$E$5/I104, I104)</f>
        <v>200.56683290364845</v>
      </c>
      <c r="Q104" s="35">
        <f>IFERROR('Equations and POD'!$E$5/J104, J104)</f>
        <v>253.75698879947964</v>
      </c>
      <c r="R104" s="35">
        <f>IFERROR('Equations and POD'!$E$5/K104, K104)</f>
        <v>277.48346102559765</v>
      </c>
      <c r="S104" s="35">
        <f>IFERROR('Equations and POD'!$E$5/L104, L104)</f>
        <v>259.66192791422566</v>
      </c>
      <c r="T104" s="38">
        <v>120</v>
      </c>
      <c r="U104" s="38">
        <v>140</v>
      </c>
      <c r="V104" s="38">
        <v>160</v>
      </c>
      <c r="W104" s="38">
        <v>200</v>
      </c>
      <c r="X104" s="38">
        <v>250</v>
      </c>
      <c r="Y104" s="38">
        <v>280</v>
      </c>
      <c r="Z104" s="38">
        <v>260</v>
      </c>
    </row>
    <row r="105" spans="1:26">
      <c r="A105" s="25" t="s">
        <v>99</v>
      </c>
      <c r="B105" s="25" t="s">
        <v>100</v>
      </c>
      <c r="C105" s="25" t="s">
        <v>101</v>
      </c>
      <c r="D105" s="25" t="s">
        <v>73</v>
      </c>
      <c r="E105" s="25" t="s">
        <v>69</v>
      </c>
      <c r="F105" s="34" t="s">
        <v>70</v>
      </c>
      <c r="G105" s="34" t="s">
        <v>70</v>
      </c>
      <c r="H105" s="34" t="s">
        <v>70</v>
      </c>
      <c r="I105" s="34" t="s">
        <v>70</v>
      </c>
      <c r="J105" s="34" t="s">
        <v>70</v>
      </c>
      <c r="K105" s="34" t="s">
        <v>70</v>
      </c>
      <c r="L105" s="34" t="s">
        <v>70</v>
      </c>
      <c r="M105" s="35" t="str">
        <f>IFERROR('Equations and POD'!$E$5/F105, F105)</f>
        <v>-</v>
      </c>
      <c r="N105" s="35" t="str">
        <f>IFERROR('Equations and POD'!$E$5/G105, G105)</f>
        <v>-</v>
      </c>
      <c r="O105" s="35" t="str">
        <f>IFERROR('Equations and POD'!$E$5/H105, H105)</f>
        <v>-</v>
      </c>
      <c r="P105" s="35" t="str">
        <f>IFERROR('Equations and POD'!$E$5/I105, I105)</f>
        <v>-</v>
      </c>
      <c r="Q105" s="35" t="str">
        <f>IFERROR('Equations and POD'!$E$5/J105, J105)</f>
        <v>-</v>
      </c>
      <c r="R105" s="35" t="str">
        <f>IFERROR('Equations and POD'!$E$5/K105, K105)</f>
        <v>-</v>
      </c>
      <c r="S105" s="35" t="str">
        <f>IFERROR('Equations and POD'!$E$5/L105, L105)</f>
        <v>-</v>
      </c>
      <c r="T105" s="36" t="s">
        <v>70</v>
      </c>
      <c r="U105" s="36" t="s">
        <v>70</v>
      </c>
      <c r="V105" s="36" t="s">
        <v>70</v>
      </c>
      <c r="W105" s="36" t="s">
        <v>70</v>
      </c>
      <c r="X105" s="36" t="s">
        <v>70</v>
      </c>
      <c r="Y105" s="36" t="s">
        <v>70</v>
      </c>
      <c r="Z105" s="36" t="s">
        <v>70</v>
      </c>
    </row>
    <row r="106" spans="1:26">
      <c r="A106" s="25" t="s">
        <v>99</v>
      </c>
      <c r="B106" s="25" t="s">
        <v>100</v>
      </c>
      <c r="C106" s="25" t="s">
        <v>101</v>
      </c>
      <c r="D106" s="25" t="s">
        <v>73</v>
      </c>
      <c r="E106" s="25" t="s">
        <v>71</v>
      </c>
      <c r="F106" s="34" t="s">
        <v>70</v>
      </c>
      <c r="G106" s="34" t="s">
        <v>70</v>
      </c>
      <c r="H106" s="34" t="s">
        <v>70</v>
      </c>
      <c r="I106" s="34" t="s">
        <v>70</v>
      </c>
      <c r="J106" s="34" t="s">
        <v>70</v>
      </c>
      <c r="K106" s="34" t="s">
        <v>70</v>
      </c>
      <c r="L106" s="34" t="s">
        <v>70</v>
      </c>
      <c r="M106" s="35" t="str">
        <f>IFERROR('Equations and POD'!$E$5/F106, F106)</f>
        <v>-</v>
      </c>
      <c r="N106" s="35" t="str">
        <f>IFERROR('Equations and POD'!$E$5/G106, G106)</f>
        <v>-</v>
      </c>
      <c r="O106" s="35" t="str">
        <f>IFERROR('Equations and POD'!$E$5/H106, H106)</f>
        <v>-</v>
      </c>
      <c r="P106" s="35" t="str">
        <f>IFERROR('Equations and POD'!$E$5/I106, I106)</f>
        <v>-</v>
      </c>
      <c r="Q106" s="35" t="str">
        <f>IFERROR('Equations and POD'!$E$5/J106, J106)</f>
        <v>-</v>
      </c>
      <c r="R106" s="35" t="str">
        <f>IFERROR('Equations and POD'!$E$5/K106, K106)</f>
        <v>-</v>
      </c>
      <c r="S106" s="35" t="str">
        <f>IFERROR('Equations and POD'!$E$5/L106, L106)</f>
        <v>-</v>
      </c>
      <c r="T106" s="36" t="s">
        <v>70</v>
      </c>
      <c r="U106" s="36" t="s">
        <v>70</v>
      </c>
      <c r="V106" s="36" t="s">
        <v>70</v>
      </c>
      <c r="W106" s="36" t="s">
        <v>70</v>
      </c>
      <c r="X106" s="36" t="s">
        <v>70</v>
      </c>
      <c r="Y106" s="36" t="s">
        <v>70</v>
      </c>
      <c r="Z106" s="36" t="s">
        <v>70</v>
      </c>
    </row>
    <row r="107" spans="1:26">
      <c r="A107" s="25" t="s">
        <v>99</v>
      </c>
      <c r="B107" s="25" t="s">
        <v>100</v>
      </c>
      <c r="C107" s="25" t="s">
        <v>101</v>
      </c>
      <c r="D107" s="25" t="s">
        <v>73</v>
      </c>
      <c r="E107" s="25" t="s">
        <v>72</v>
      </c>
      <c r="F107" s="34" t="s">
        <v>70</v>
      </c>
      <c r="G107" s="34" t="s">
        <v>70</v>
      </c>
      <c r="H107" s="34" t="s">
        <v>70</v>
      </c>
      <c r="I107" s="34" t="s">
        <v>70</v>
      </c>
      <c r="J107" s="34" t="s">
        <v>70</v>
      </c>
      <c r="K107" s="34" t="s">
        <v>70</v>
      </c>
      <c r="L107" s="34" t="s">
        <v>70</v>
      </c>
      <c r="M107" s="35" t="str">
        <f>IFERROR('Equations and POD'!$E$5/F107, F107)</f>
        <v>-</v>
      </c>
      <c r="N107" s="35" t="str">
        <f>IFERROR('Equations and POD'!$E$5/G107, G107)</f>
        <v>-</v>
      </c>
      <c r="O107" s="35" t="str">
        <f>IFERROR('Equations and POD'!$E$5/H107, H107)</f>
        <v>-</v>
      </c>
      <c r="P107" s="35" t="str">
        <f>IFERROR('Equations and POD'!$E$5/I107, I107)</f>
        <v>-</v>
      </c>
      <c r="Q107" s="35" t="str">
        <f>IFERROR('Equations and POD'!$E$5/J107, J107)</f>
        <v>-</v>
      </c>
      <c r="R107" s="35" t="str">
        <f>IFERROR('Equations and POD'!$E$5/K107, K107)</f>
        <v>-</v>
      </c>
      <c r="S107" s="35" t="str">
        <f>IFERROR('Equations and POD'!$E$5/L107, L107)</f>
        <v>-</v>
      </c>
      <c r="T107" s="36" t="s">
        <v>70</v>
      </c>
      <c r="U107" s="36" t="s">
        <v>70</v>
      </c>
      <c r="V107" s="36" t="s">
        <v>70</v>
      </c>
      <c r="W107" s="36" t="s">
        <v>70</v>
      </c>
      <c r="X107" s="36" t="s">
        <v>70</v>
      </c>
      <c r="Y107" s="36" t="s">
        <v>70</v>
      </c>
      <c r="Z107" s="36" t="s">
        <v>70</v>
      </c>
    </row>
    <row r="108" spans="1:26">
      <c r="A108" s="25" t="s">
        <v>99</v>
      </c>
      <c r="B108" s="25" t="s">
        <v>100</v>
      </c>
      <c r="C108" s="25" t="s">
        <v>101</v>
      </c>
      <c r="D108" s="25" t="s">
        <v>74</v>
      </c>
      <c r="E108" s="25" t="s">
        <v>69</v>
      </c>
      <c r="F108" s="34" t="s">
        <v>70</v>
      </c>
      <c r="G108" s="34" t="s">
        <v>70</v>
      </c>
      <c r="H108" s="34" t="s">
        <v>70</v>
      </c>
      <c r="I108" s="34" t="s">
        <v>70</v>
      </c>
      <c r="J108" s="34" t="s">
        <v>70</v>
      </c>
      <c r="K108" s="34" t="s">
        <v>70</v>
      </c>
      <c r="L108" s="34" t="s">
        <v>70</v>
      </c>
      <c r="M108" s="35" t="str">
        <f>IFERROR('Equations and POD'!$E$5/F108, F108)</f>
        <v>-</v>
      </c>
      <c r="N108" s="35" t="str">
        <f>IFERROR('Equations and POD'!$E$5/G108, G108)</f>
        <v>-</v>
      </c>
      <c r="O108" s="35" t="str">
        <f>IFERROR('Equations and POD'!$E$5/H108, H108)</f>
        <v>-</v>
      </c>
      <c r="P108" s="35" t="str">
        <f>IFERROR('Equations and POD'!$E$5/I108, I108)</f>
        <v>-</v>
      </c>
      <c r="Q108" s="35" t="str">
        <f>IFERROR('Equations and POD'!$E$5/J108, J108)</f>
        <v>-</v>
      </c>
      <c r="R108" s="35" t="str">
        <f>IFERROR('Equations and POD'!$E$5/K108, K108)</f>
        <v>-</v>
      </c>
      <c r="S108" s="35" t="str">
        <f>IFERROR('Equations and POD'!$E$5/L108, L108)</f>
        <v>-</v>
      </c>
      <c r="T108" s="36" t="s">
        <v>70</v>
      </c>
      <c r="U108" s="36" t="s">
        <v>70</v>
      </c>
      <c r="V108" s="36" t="s">
        <v>70</v>
      </c>
      <c r="W108" s="36" t="s">
        <v>70</v>
      </c>
      <c r="X108" s="36" t="s">
        <v>70</v>
      </c>
      <c r="Y108" s="36" t="s">
        <v>70</v>
      </c>
      <c r="Z108" s="36" t="s">
        <v>70</v>
      </c>
    </row>
    <row r="109" spans="1:26">
      <c r="A109" s="25" t="s">
        <v>99</v>
      </c>
      <c r="B109" s="25" t="s">
        <v>100</v>
      </c>
      <c r="C109" s="25" t="s">
        <v>101</v>
      </c>
      <c r="D109" s="25" t="s">
        <v>74</v>
      </c>
      <c r="E109" s="25" t="s">
        <v>71</v>
      </c>
      <c r="F109" s="34" t="s">
        <v>70</v>
      </c>
      <c r="G109" s="34" t="s">
        <v>70</v>
      </c>
      <c r="H109" s="34" t="s">
        <v>70</v>
      </c>
      <c r="I109" s="34" t="s">
        <v>70</v>
      </c>
      <c r="J109" s="34" t="s">
        <v>70</v>
      </c>
      <c r="K109" s="34" t="s">
        <v>70</v>
      </c>
      <c r="L109" s="34" t="s">
        <v>70</v>
      </c>
      <c r="M109" s="35" t="str">
        <f>IFERROR('Equations and POD'!$E$5/F109, F109)</f>
        <v>-</v>
      </c>
      <c r="N109" s="35" t="str">
        <f>IFERROR('Equations and POD'!$E$5/G109, G109)</f>
        <v>-</v>
      </c>
      <c r="O109" s="35" t="str">
        <f>IFERROR('Equations and POD'!$E$5/H109, H109)</f>
        <v>-</v>
      </c>
      <c r="P109" s="35" t="str">
        <f>IFERROR('Equations and POD'!$E$5/I109, I109)</f>
        <v>-</v>
      </c>
      <c r="Q109" s="35" t="str">
        <f>IFERROR('Equations and POD'!$E$5/J109, J109)</f>
        <v>-</v>
      </c>
      <c r="R109" s="35" t="str">
        <f>IFERROR('Equations and POD'!$E$5/K109, K109)</f>
        <v>-</v>
      </c>
      <c r="S109" s="35" t="str">
        <f>IFERROR('Equations and POD'!$E$5/L109, L109)</f>
        <v>-</v>
      </c>
      <c r="T109" s="36" t="s">
        <v>70</v>
      </c>
      <c r="U109" s="36" t="s">
        <v>70</v>
      </c>
      <c r="V109" s="36" t="s">
        <v>70</v>
      </c>
      <c r="W109" s="36" t="s">
        <v>70</v>
      </c>
      <c r="X109" s="36" t="s">
        <v>70</v>
      </c>
      <c r="Y109" s="36" t="s">
        <v>70</v>
      </c>
      <c r="Z109" s="36" t="s">
        <v>70</v>
      </c>
    </row>
    <row r="110" spans="1:26">
      <c r="A110" s="25" t="s">
        <v>99</v>
      </c>
      <c r="B110" s="25" t="s">
        <v>100</v>
      </c>
      <c r="C110" s="25" t="s">
        <v>101</v>
      </c>
      <c r="D110" s="25" t="s">
        <v>74</v>
      </c>
      <c r="E110" s="25" t="s">
        <v>72</v>
      </c>
      <c r="F110" s="34" t="s">
        <v>70</v>
      </c>
      <c r="G110" s="34" t="s">
        <v>70</v>
      </c>
      <c r="H110" s="34" t="s">
        <v>70</v>
      </c>
      <c r="I110" s="34" t="s">
        <v>70</v>
      </c>
      <c r="J110" s="34" t="s">
        <v>70</v>
      </c>
      <c r="K110" s="34" t="s">
        <v>70</v>
      </c>
      <c r="L110" s="34" t="s">
        <v>70</v>
      </c>
      <c r="M110" s="35" t="str">
        <f>IFERROR('Equations and POD'!$E$5/F110, F110)</f>
        <v>-</v>
      </c>
      <c r="N110" s="35" t="str">
        <f>IFERROR('Equations and POD'!$E$5/G110, G110)</f>
        <v>-</v>
      </c>
      <c r="O110" s="35" t="str">
        <f>IFERROR('Equations and POD'!$E$5/H110, H110)</f>
        <v>-</v>
      </c>
      <c r="P110" s="35" t="str">
        <f>IFERROR('Equations and POD'!$E$5/I110, I110)</f>
        <v>-</v>
      </c>
      <c r="Q110" s="35" t="str">
        <f>IFERROR('Equations and POD'!$E$5/J110, J110)</f>
        <v>-</v>
      </c>
      <c r="R110" s="35" t="str">
        <f>IFERROR('Equations and POD'!$E$5/K110, K110)</f>
        <v>-</v>
      </c>
      <c r="S110" s="35" t="str">
        <f>IFERROR('Equations and POD'!$E$5/L110, L110)</f>
        <v>-</v>
      </c>
      <c r="T110" s="36" t="s">
        <v>70</v>
      </c>
      <c r="U110" s="36" t="s">
        <v>70</v>
      </c>
      <c r="V110" s="36" t="s">
        <v>70</v>
      </c>
      <c r="W110" s="36" t="s">
        <v>70</v>
      </c>
      <c r="X110" s="36" t="s">
        <v>70</v>
      </c>
      <c r="Y110" s="36" t="s">
        <v>70</v>
      </c>
      <c r="Z110" s="36" t="s">
        <v>70</v>
      </c>
    </row>
    <row r="111" spans="1:26">
      <c r="A111" s="25" t="s">
        <v>99</v>
      </c>
      <c r="B111" s="25" t="s">
        <v>100</v>
      </c>
      <c r="C111" s="25" t="s">
        <v>102</v>
      </c>
      <c r="D111" s="25" t="s">
        <v>68</v>
      </c>
      <c r="E111" s="25" t="s">
        <v>69</v>
      </c>
      <c r="F111" s="25">
        <v>6.2124770297820708</v>
      </c>
      <c r="G111" s="25">
        <v>5.3125078057550423</v>
      </c>
      <c r="H111" s="25">
        <v>4.5915668132054144</v>
      </c>
      <c r="I111" s="25">
        <v>3.7018190370615809</v>
      </c>
      <c r="J111" s="25">
        <v>2.9258785098233222</v>
      </c>
      <c r="K111" s="25">
        <v>2.67569864344954</v>
      </c>
      <c r="L111" s="25">
        <v>2.859341476087065</v>
      </c>
      <c r="M111" s="35">
        <f>IFERROR('Equations and POD'!$E$5/F111, F111)</f>
        <v>338.02941885061045</v>
      </c>
      <c r="N111" s="35">
        <f>IFERROR('Equations and POD'!$E$5/G111, G111)</f>
        <v>395.29353683491422</v>
      </c>
      <c r="O111" s="35">
        <f>IFERROR('Equations and POD'!$E$5/H111, H111)</f>
        <v>457.36021829419292</v>
      </c>
      <c r="P111" s="35">
        <f>IFERROR('Equations and POD'!$E$5/I111, I111)</f>
        <v>567.28867050911595</v>
      </c>
      <c r="Q111" s="35">
        <f>IFERROR('Equations and POD'!$E$5/J111, J111)</f>
        <v>717.73315021436326</v>
      </c>
      <c r="R111" s="35">
        <f>IFERROR('Equations and POD'!$E$5/K111, K111)</f>
        <v>784.84174783325261</v>
      </c>
      <c r="S111" s="35">
        <f>IFERROR('Equations and POD'!$E$5/L111, L111)</f>
        <v>734.43484017648564</v>
      </c>
      <c r="T111" s="38">
        <v>340</v>
      </c>
      <c r="U111" s="38">
        <v>400</v>
      </c>
      <c r="V111" s="38">
        <v>460</v>
      </c>
      <c r="W111" s="38">
        <v>570</v>
      </c>
      <c r="X111" s="38">
        <v>720</v>
      </c>
      <c r="Y111" s="38">
        <v>780</v>
      </c>
      <c r="Z111" s="38">
        <v>730</v>
      </c>
    </row>
    <row r="112" spans="1:26">
      <c r="A112" s="25" t="s">
        <v>99</v>
      </c>
      <c r="B112" s="25" t="s">
        <v>100</v>
      </c>
      <c r="C112" s="25" t="s">
        <v>102</v>
      </c>
      <c r="D112" s="25" t="s">
        <v>68</v>
      </c>
      <c r="E112" s="25" t="s">
        <v>71</v>
      </c>
      <c r="F112" s="25">
        <v>4.3928846357245641</v>
      </c>
      <c r="G112" s="25">
        <v>3.7565102945558571</v>
      </c>
      <c r="H112" s="25">
        <v>3.2467280298886538</v>
      </c>
      <c r="I112" s="25">
        <v>2.617581343831699</v>
      </c>
      <c r="J112" s="25">
        <v>2.068908535224061</v>
      </c>
      <c r="K112" s="25">
        <v>1.892004655194816</v>
      </c>
      <c r="L112" s="25">
        <v>2.021859747469116</v>
      </c>
      <c r="M112" s="35">
        <f>IFERROR('Equations and POD'!$E$5/F112, F112)</f>
        <v>478.04578861962881</v>
      </c>
      <c r="N112" s="35">
        <f>IFERROR('Equations and POD'!$E$5/G112, G112)</f>
        <v>559.02948091036421</v>
      </c>
      <c r="O112" s="35">
        <f>IFERROR('Equations and POD'!$E$5/H112, H112)</f>
        <v>646.80502360156709</v>
      </c>
      <c r="P112" s="35">
        <f>IFERROR('Equations and POD'!$E$5/I112, I112)</f>
        <v>802.2673316145939</v>
      </c>
      <c r="Q112" s="35">
        <f>IFERROR('Equations and POD'!$E$5/J112, J112)</f>
        <v>1015.0279551979188</v>
      </c>
      <c r="R112" s="35">
        <f>IFERROR('Equations and POD'!$E$5/K112, K112)</f>
        <v>1109.9338441023906</v>
      </c>
      <c r="S112" s="35">
        <f>IFERROR('Equations and POD'!$E$5/L112, L112)</f>
        <v>1038.6477116569024</v>
      </c>
      <c r="T112" s="38">
        <v>480</v>
      </c>
      <c r="U112" s="38">
        <v>560</v>
      </c>
      <c r="V112" s="38">
        <v>650</v>
      </c>
      <c r="W112" s="38">
        <v>800</v>
      </c>
      <c r="X112" s="38">
        <v>1000</v>
      </c>
      <c r="Y112" s="38">
        <v>1100</v>
      </c>
      <c r="Z112" s="38">
        <v>1000</v>
      </c>
    </row>
    <row r="113" spans="1:26">
      <c r="A113" s="25" t="s">
        <v>99</v>
      </c>
      <c r="B113" s="25" t="s">
        <v>100</v>
      </c>
      <c r="C113" s="25" t="s">
        <v>102</v>
      </c>
      <c r="D113" s="25" t="s">
        <v>68</v>
      </c>
      <c r="E113" s="25" t="s">
        <v>72</v>
      </c>
      <c r="F113" s="25">
        <v>3.106238514891035</v>
      </c>
      <c r="G113" s="25">
        <v>2.6562539028775212</v>
      </c>
      <c r="H113" s="25">
        <v>2.2957834066027072</v>
      </c>
      <c r="I113" s="25">
        <v>1.85090951853079</v>
      </c>
      <c r="J113" s="25">
        <v>1.4629392549116611</v>
      </c>
      <c r="K113" s="25">
        <v>1.33784932172477</v>
      </c>
      <c r="L113" s="25">
        <v>1.4296707380435321</v>
      </c>
      <c r="M113" s="35">
        <f>IFERROR('Equations and POD'!$E$5/F113, F113)</f>
        <v>676.05883770122102</v>
      </c>
      <c r="N113" s="35">
        <f>IFERROR('Equations and POD'!$E$5/G113, G113)</f>
        <v>790.58707366982844</v>
      </c>
      <c r="O113" s="35">
        <f>IFERROR('Equations and POD'!$E$5/H113, H113)</f>
        <v>914.72043658838584</v>
      </c>
      <c r="P113" s="35">
        <f>IFERROR('Equations and POD'!$E$5/I113, I113)</f>
        <v>1134.5773410182321</v>
      </c>
      <c r="Q113" s="35">
        <f>IFERROR('Equations and POD'!$E$5/J113, J113)</f>
        <v>1435.4663004287265</v>
      </c>
      <c r="R113" s="35">
        <f>IFERROR('Equations and POD'!$E$5/K113, K113)</f>
        <v>1569.6834956665052</v>
      </c>
      <c r="S113" s="35">
        <f>IFERROR('Equations and POD'!$E$5/L113, L113)</f>
        <v>1468.8696803529717</v>
      </c>
      <c r="T113" s="38">
        <v>680</v>
      </c>
      <c r="U113" s="38">
        <v>790</v>
      </c>
      <c r="V113" s="38">
        <v>910</v>
      </c>
      <c r="W113" s="38">
        <v>1100</v>
      </c>
      <c r="X113" s="38">
        <v>1400</v>
      </c>
      <c r="Y113" s="38">
        <v>1600</v>
      </c>
      <c r="Z113" s="38">
        <v>1500</v>
      </c>
    </row>
    <row r="114" spans="1:26">
      <c r="A114" s="25" t="s">
        <v>99</v>
      </c>
      <c r="B114" s="25" t="s">
        <v>100</v>
      </c>
      <c r="C114" s="25" t="s">
        <v>102</v>
      </c>
      <c r="D114" s="25" t="s">
        <v>73</v>
      </c>
      <c r="E114" s="25" t="s">
        <v>69</v>
      </c>
      <c r="F114" s="25">
        <v>5.6714216787994158E-4</v>
      </c>
      <c r="G114" s="25">
        <v>7.0210955784037407E-4</v>
      </c>
      <c r="H114" s="25">
        <v>7.9263749017041186E-4</v>
      </c>
      <c r="I114" s="25">
        <v>2.7823026177458971E-4</v>
      </c>
      <c r="J114" s="25">
        <v>1.557871825232881E-4</v>
      </c>
      <c r="K114" s="25">
        <v>1.2359067875983019E-4</v>
      </c>
      <c r="L114" s="25">
        <v>5.5332521396996872E-5</v>
      </c>
      <c r="M114" s="35">
        <f>IFERROR('Equations and POD'!$E$5/F114, F114)</f>
        <v>3702775.2809319398</v>
      </c>
      <c r="N114" s="35">
        <f>IFERROR('Equations and POD'!$E$5/G114, G114)</f>
        <v>2990986.2022949969</v>
      </c>
      <c r="O114" s="35">
        <f>IFERROR('Equations and POD'!$E$5/H114, H114)</f>
        <v>2649382.6320888679</v>
      </c>
      <c r="P114" s="35">
        <f>IFERROR('Equations and POD'!$E$5/I114, I114)</f>
        <v>7547705.2230261369</v>
      </c>
      <c r="Q114" s="35">
        <f>IFERROR('Equations and POD'!$E$5/J114, J114)</f>
        <v>13479927.976013547</v>
      </c>
      <c r="R114" s="35">
        <f>IFERROR('Equations and POD'!$E$5/K114, K114)</f>
        <v>16991572.674188986</v>
      </c>
      <c r="S114" s="35">
        <f>IFERROR('Equations and POD'!$E$5/L114, L114)</f>
        <v>37952364.12476182</v>
      </c>
      <c r="T114" s="38">
        <v>3700000</v>
      </c>
      <c r="U114" s="38">
        <v>3000000</v>
      </c>
      <c r="V114" s="38">
        <v>2600000</v>
      </c>
      <c r="W114" s="38">
        <v>7500000</v>
      </c>
      <c r="X114" s="38">
        <v>13000000</v>
      </c>
      <c r="Y114" s="38">
        <v>17000000</v>
      </c>
      <c r="Z114" s="38">
        <v>38000000</v>
      </c>
    </row>
    <row r="115" spans="1:26">
      <c r="A115" s="25" t="s">
        <v>99</v>
      </c>
      <c r="B115" s="25" t="s">
        <v>100</v>
      </c>
      <c r="C115" s="25" t="s">
        <v>102</v>
      </c>
      <c r="D115" s="25" t="s">
        <v>73</v>
      </c>
      <c r="E115" s="25" t="s">
        <v>71</v>
      </c>
      <c r="F115" s="25">
        <v>5.6714216787994158E-4</v>
      </c>
      <c r="G115" s="25">
        <v>7.0210955784037407E-4</v>
      </c>
      <c r="H115" s="25">
        <v>7.9263749017041186E-4</v>
      </c>
      <c r="I115" s="25">
        <v>2.7823026177458971E-4</v>
      </c>
      <c r="J115" s="25">
        <v>1.557871825232881E-4</v>
      </c>
      <c r="K115" s="25">
        <v>1.2359067875983019E-4</v>
      </c>
      <c r="L115" s="25">
        <v>5.5332521396996872E-5</v>
      </c>
      <c r="M115" s="35">
        <f>IFERROR('Equations and POD'!$E$5/F115, F115)</f>
        <v>3702775.2809319398</v>
      </c>
      <c r="N115" s="35">
        <f>IFERROR('Equations and POD'!$E$5/G115, G115)</f>
        <v>2990986.2022949969</v>
      </c>
      <c r="O115" s="35">
        <f>IFERROR('Equations and POD'!$E$5/H115, H115)</f>
        <v>2649382.6320888679</v>
      </c>
      <c r="P115" s="35">
        <f>IFERROR('Equations and POD'!$E$5/I115, I115)</f>
        <v>7547705.2230261369</v>
      </c>
      <c r="Q115" s="35">
        <f>IFERROR('Equations and POD'!$E$5/J115, J115)</f>
        <v>13479927.976013547</v>
      </c>
      <c r="R115" s="35">
        <f>IFERROR('Equations and POD'!$E$5/K115, K115)</f>
        <v>16991572.674188986</v>
      </c>
      <c r="S115" s="35">
        <f>IFERROR('Equations and POD'!$E$5/L115, L115)</f>
        <v>37952364.12476182</v>
      </c>
      <c r="T115" s="38">
        <v>3700000</v>
      </c>
      <c r="U115" s="38">
        <v>3000000</v>
      </c>
      <c r="V115" s="38">
        <v>2600000</v>
      </c>
      <c r="W115" s="38">
        <v>7500000</v>
      </c>
      <c r="X115" s="38">
        <v>13000000</v>
      </c>
      <c r="Y115" s="38">
        <v>17000000</v>
      </c>
      <c r="Z115" s="38">
        <v>38000000</v>
      </c>
    </row>
    <row r="116" spans="1:26">
      <c r="A116" s="25" t="s">
        <v>99</v>
      </c>
      <c r="B116" s="25" t="s">
        <v>100</v>
      </c>
      <c r="C116" s="25" t="s">
        <v>102</v>
      </c>
      <c r="D116" s="25" t="s">
        <v>73</v>
      </c>
      <c r="E116" s="25" t="s">
        <v>72</v>
      </c>
      <c r="F116" s="25">
        <v>5.6714216787994158E-4</v>
      </c>
      <c r="G116" s="25">
        <v>7.0210955784037407E-4</v>
      </c>
      <c r="H116" s="25">
        <v>7.9263749017041186E-4</v>
      </c>
      <c r="I116" s="25">
        <v>2.7823026177458971E-4</v>
      </c>
      <c r="J116" s="25">
        <v>1.557871825232881E-4</v>
      </c>
      <c r="K116" s="25">
        <v>1.2359067875983019E-4</v>
      </c>
      <c r="L116" s="25">
        <v>5.5332521396996872E-5</v>
      </c>
      <c r="M116" s="35">
        <f>IFERROR('Equations and POD'!$E$5/F116, F116)</f>
        <v>3702775.2809319398</v>
      </c>
      <c r="N116" s="35">
        <f>IFERROR('Equations and POD'!$E$5/G116, G116)</f>
        <v>2990986.2022949969</v>
      </c>
      <c r="O116" s="35">
        <f>IFERROR('Equations and POD'!$E$5/H116, H116)</f>
        <v>2649382.6320888679</v>
      </c>
      <c r="P116" s="35">
        <f>IFERROR('Equations and POD'!$E$5/I116, I116)</f>
        <v>7547705.2230261369</v>
      </c>
      <c r="Q116" s="35">
        <f>IFERROR('Equations and POD'!$E$5/J116, J116)</f>
        <v>13479927.976013547</v>
      </c>
      <c r="R116" s="35">
        <f>IFERROR('Equations and POD'!$E$5/K116, K116)</f>
        <v>16991572.674188986</v>
      </c>
      <c r="S116" s="35">
        <f>IFERROR('Equations and POD'!$E$5/L116, L116)</f>
        <v>37952364.12476182</v>
      </c>
      <c r="T116" s="38">
        <v>3700000</v>
      </c>
      <c r="U116" s="38">
        <v>3000000</v>
      </c>
      <c r="V116" s="38">
        <v>2600000</v>
      </c>
      <c r="W116" s="38">
        <v>7500000</v>
      </c>
      <c r="X116" s="38">
        <v>13000000</v>
      </c>
      <c r="Y116" s="38">
        <v>17000000</v>
      </c>
      <c r="Z116" s="38">
        <v>38000000</v>
      </c>
    </row>
    <row r="117" spans="1:26">
      <c r="A117" s="25" t="s">
        <v>99</v>
      </c>
      <c r="B117" s="25" t="s">
        <v>100</v>
      </c>
      <c r="C117" s="25" t="s">
        <v>102</v>
      </c>
      <c r="D117" s="25" t="s">
        <v>74</v>
      </c>
      <c r="E117" s="25" t="s">
        <v>69</v>
      </c>
      <c r="F117" s="25">
        <v>3.1930276591141567E-2</v>
      </c>
      <c r="G117" s="25">
        <v>3.007924606411887E-2</v>
      </c>
      <c r="H117" s="25">
        <v>2.4451516155348241E-2</v>
      </c>
      <c r="I117" s="25">
        <v>1.7025988338180489E-2</v>
      </c>
      <c r="J117" s="25">
        <v>1.201051585799676E-2</v>
      </c>
      <c r="K117" s="25">
        <v>1.028407742527416E-2</v>
      </c>
      <c r="L117" s="25">
        <v>8.2567530446006308E-3</v>
      </c>
      <c r="M117" s="35">
        <f>IFERROR('Equations and POD'!$E$5/F117, F117)</f>
        <v>65768.299689035703</v>
      </c>
      <c r="N117" s="35">
        <f>IFERROR('Equations and POD'!$E$5/G117, G117)</f>
        <v>69815.579669899438</v>
      </c>
      <c r="O117" s="35">
        <f>IFERROR('Equations and POD'!$E$5/H117, H117)</f>
        <v>85884.244832019147</v>
      </c>
      <c r="P117" s="35">
        <f>IFERROR('Equations and POD'!$E$5/I117, I117)</f>
        <v>123340.85741682236</v>
      </c>
      <c r="Q117" s="35">
        <f>IFERROR('Equations and POD'!$E$5/J117, J117)</f>
        <v>174846.77800927195</v>
      </c>
      <c r="R117" s="35">
        <f>IFERROR('Equations and POD'!$E$5/K117, K117)</f>
        <v>204199.16276000001</v>
      </c>
      <c r="S117" s="35">
        <f>IFERROR('Equations and POD'!$E$5/L117, L117)</f>
        <v>254337.26655701068</v>
      </c>
      <c r="T117" s="38">
        <v>66000</v>
      </c>
      <c r="U117" s="38">
        <v>70000</v>
      </c>
      <c r="V117" s="38">
        <v>86000</v>
      </c>
      <c r="W117" s="38">
        <v>120000</v>
      </c>
      <c r="X117" s="38">
        <v>170000</v>
      </c>
      <c r="Y117" s="38">
        <v>200000</v>
      </c>
      <c r="Z117" s="38">
        <v>250000</v>
      </c>
    </row>
    <row r="118" spans="1:26">
      <c r="A118" s="25" t="s">
        <v>99</v>
      </c>
      <c r="B118" s="25" t="s">
        <v>100</v>
      </c>
      <c r="C118" s="25" t="s">
        <v>102</v>
      </c>
      <c r="D118" s="25" t="s">
        <v>74</v>
      </c>
      <c r="E118" s="25" t="s">
        <v>71</v>
      </c>
      <c r="F118" s="25">
        <v>3.1930276591141567E-2</v>
      </c>
      <c r="G118" s="25">
        <v>3.007924606411887E-2</v>
      </c>
      <c r="H118" s="25">
        <v>2.4451516155348241E-2</v>
      </c>
      <c r="I118" s="25">
        <v>1.7025988338180489E-2</v>
      </c>
      <c r="J118" s="25">
        <v>1.201051585799676E-2</v>
      </c>
      <c r="K118" s="25">
        <v>1.028407742527416E-2</v>
      </c>
      <c r="L118" s="25">
        <v>8.2567530446006308E-3</v>
      </c>
      <c r="M118" s="35">
        <f>IFERROR('Equations and POD'!$E$5/F118, F118)</f>
        <v>65768.299689035703</v>
      </c>
      <c r="N118" s="35">
        <f>IFERROR('Equations and POD'!$E$5/G118, G118)</f>
        <v>69815.579669899438</v>
      </c>
      <c r="O118" s="35">
        <f>IFERROR('Equations and POD'!$E$5/H118, H118)</f>
        <v>85884.244832019147</v>
      </c>
      <c r="P118" s="35">
        <f>IFERROR('Equations and POD'!$E$5/I118, I118)</f>
        <v>123340.85741682236</v>
      </c>
      <c r="Q118" s="35">
        <f>IFERROR('Equations and POD'!$E$5/J118, J118)</f>
        <v>174846.77800927195</v>
      </c>
      <c r="R118" s="35">
        <f>IFERROR('Equations and POD'!$E$5/K118, K118)</f>
        <v>204199.16276000001</v>
      </c>
      <c r="S118" s="35">
        <f>IFERROR('Equations and POD'!$E$5/L118, L118)</f>
        <v>254337.26655701068</v>
      </c>
      <c r="T118" s="38">
        <v>66000</v>
      </c>
      <c r="U118" s="38">
        <v>70000</v>
      </c>
      <c r="V118" s="38">
        <v>86000</v>
      </c>
      <c r="W118" s="38">
        <v>120000</v>
      </c>
      <c r="X118" s="38">
        <v>170000</v>
      </c>
      <c r="Y118" s="38">
        <v>200000</v>
      </c>
      <c r="Z118" s="38">
        <v>250000</v>
      </c>
    </row>
    <row r="119" spans="1:26">
      <c r="A119" s="25" t="s">
        <v>99</v>
      </c>
      <c r="B119" s="25" t="s">
        <v>100</v>
      </c>
      <c r="C119" s="25" t="s">
        <v>102</v>
      </c>
      <c r="D119" s="25" t="s">
        <v>74</v>
      </c>
      <c r="E119" s="25" t="s">
        <v>72</v>
      </c>
      <c r="F119" s="25">
        <v>3.1930276591141567E-2</v>
      </c>
      <c r="G119" s="25">
        <v>3.007924606411887E-2</v>
      </c>
      <c r="H119" s="25">
        <v>2.4451516155348241E-2</v>
      </c>
      <c r="I119" s="25">
        <v>1.7025988338180489E-2</v>
      </c>
      <c r="J119" s="25">
        <v>1.201051585799676E-2</v>
      </c>
      <c r="K119" s="25">
        <v>1.028407742527416E-2</v>
      </c>
      <c r="L119" s="25">
        <v>8.2567530446006308E-3</v>
      </c>
      <c r="M119" s="35">
        <f>IFERROR('Equations and POD'!$E$5/F119, F119)</f>
        <v>65768.299689035703</v>
      </c>
      <c r="N119" s="35">
        <f>IFERROR('Equations and POD'!$E$5/G119, G119)</f>
        <v>69815.579669899438</v>
      </c>
      <c r="O119" s="35">
        <f>IFERROR('Equations and POD'!$E$5/H119, H119)</f>
        <v>85884.244832019147</v>
      </c>
      <c r="P119" s="35">
        <f>IFERROR('Equations and POD'!$E$5/I119, I119)</f>
        <v>123340.85741682236</v>
      </c>
      <c r="Q119" s="35">
        <f>IFERROR('Equations and POD'!$E$5/J119, J119)</f>
        <v>174846.77800927195</v>
      </c>
      <c r="R119" s="35">
        <f>IFERROR('Equations and POD'!$E$5/K119, K119)</f>
        <v>204199.16276000001</v>
      </c>
      <c r="S119" s="35">
        <f>IFERROR('Equations and POD'!$E$5/L119, L119)</f>
        <v>254337.26655701068</v>
      </c>
      <c r="T119" s="38">
        <v>66000</v>
      </c>
      <c r="U119" s="38">
        <v>70000</v>
      </c>
      <c r="V119" s="38">
        <v>86000</v>
      </c>
      <c r="W119" s="38">
        <v>120000</v>
      </c>
      <c r="X119" s="38">
        <v>170000</v>
      </c>
      <c r="Y119" s="38">
        <v>200000</v>
      </c>
      <c r="Z119" s="38">
        <v>250000</v>
      </c>
    </row>
    <row r="120" spans="1:26">
      <c r="A120" s="25" t="s">
        <v>99</v>
      </c>
      <c r="B120" s="25" t="s">
        <v>103</v>
      </c>
      <c r="C120" s="25" t="s">
        <v>104</v>
      </c>
      <c r="D120" s="25" t="s">
        <v>68</v>
      </c>
      <c r="E120" s="25" t="s">
        <v>69</v>
      </c>
      <c r="F120" s="25">
        <v>18.774978572279071</v>
      </c>
      <c r="G120" s="25">
        <v>16.055145111999732</v>
      </c>
      <c r="H120" s="25">
        <v>13.876360124609331</v>
      </c>
      <c r="I120" s="25">
        <v>11.18741731616897</v>
      </c>
      <c r="J120" s="25">
        <v>8.8424160063174799</v>
      </c>
      <c r="K120" s="25">
        <v>8.0863372944178966</v>
      </c>
      <c r="L120" s="34" t="s">
        <v>70</v>
      </c>
      <c r="M120" s="35">
        <f>IFERROR('Equations and POD'!$E$5/F120, F120)</f>
        <v>111.85099316707681</v>
      </c>
      <c r="N120" s="35">
        <f>IFERROR('Equations and POD'!$E$5/G120, G120)</f>
        <v>130.79919149596753</v>
      </c>
      <c r="O120" s="35">
        <f>IFERROR('Equations and POD'!$E$5/H120, H120)</f>
        <v>151.33651628684021</v>
      </c>
      <c r="P120" s="35">
        <f>IFERROR('Equations and POD'!$E$5/I120, I120)</f>
        <v>187.71088452782649</v>
      </c>
      <c r="Q120" s="35">
        <f>IFERROR('Equations and POD'!$E$5/J120, J120)</f>
        <v>237.49165369505928</v>
      </c>
      <c r="R120" s="35">
        <f>IFERROR('Equations and POD'!$E$5/K120, K120)</f>
        <v>259.69730466841361</v>
      </c>
      <c r="S120" s="35" t="str">
        <f>IFERROR('Equations and POD'!$E$5/L120, L120)</f>
        <v>-</v>
      </c>
      <c r="T120" s="38">
        <v>110</v>
      </c>
      <c r="U120" s="38">
        <v>130</v>
      </c>
      <c r="V120" s="38">
        <v>150</v>
      </c>
      <c r="W120" s="38">
        <v>190</v>
      </c>
      <c r="X120" s="38">
        <v>240</v>
      </c>
      <c r="Y120" s="38">
        <v>260</v>
      </c>
      <c r="Z120" s="36" t="s">
        <v>70</v>
      </c>
    </row>
    <row r="121" spans="1:26">
      <c r="A121" s="25" t="s">
        <v>99</v>
      </c>
      <c r="B121" s="25" t="s">
        <v>103</v>
      </c>
      <c r="C121" s="25" t="s">
        <v>104</v>
      </c>
      <c r="D121" s="25" t="s">
        <v>68</v>
      </c>
      <c r="E121" s="25" t="s">
        <v>71</v>
      </c>
      <c r="F121" s="25">
        <v>15.047366623233779</v>
      </c>
      <c r="G121" s="25">
        <v>12.867532911391949</v>
      </c>
      <c r="H121" s="25">
        <v>11.121327110290929</v>
      </c>
      <c r="I121" s="25">
        <v>8.966250974691464</v>
      </c>
      <c r="J121" s="25">
        <v>7.0868296850502563</v>
      </c>
      <c r="K121" s="25">
        <v>6.4808639562385411</v>
      </c>
      <c r="L121" s="34" t="s">
        <v>70</v>
      </c>
      <c r="M121" s="35">
        <f>IFERROR('Equations and POD'!$E$5/F121, F121)</f>
        <v>139.55930313796634</v>
      </c>
      <c r="N121" s="35">
        <f>IFERROR('Equations and POD'!$E$5/G121, G121)</f>
        <v>163.20144774145612</v>
      </c>
      <c r="O121" s="35">
        <f>IFERROR('Equations and POD'!$E$5/H121, H121)</f>
        <v>188.82638548207083</v>
      </c>
      <c r="P121" s="35">
        <f>IFERROR('Equations and POD'!$E$5/I121, I121)</f>
        <v>234.2116014739664</v>
      </c>
      <c r="Q121" s="35">
        <f>IFERROR('Equations and POD'!$E$5/J121, J121)</f>
        <v>296.3243217810035</v>
      </c>
      <c r="R121" s="35">
        <f>IFERROR('Equations and POD'!$E$5/K121, K121)</f>
        <v>324.03087214606938</v>
      </c>
      <c r="S121" s="35" t="str">
        <f>IFERROR('Equations and POD'!$E$5/L121, L121)</f>
        <v>-</v>
      </c>
      <c r="T121" s="38">
        <v>140</v>
      </c>
      <c r="U121" s="38">
        <v>160</v>
      </c>
      <c r="V121" s="38">
        <v>190</v>
      </c>
      <c r="W121" s="38">
        <v>230</v>
      </c>
      <c r="X121" s="38">
        <v>300</v>
      </c>
      <c r="Y121" s="38">
        <v>320</v>
      </c>
      <c r="Z121" s="36" t="s">
        <v>70</v>
      </c>
    </row>
    <row r="122" spans="1:26">
      <c r="A122" s="25" t="s">
        <v>99</v>
      </c>
      <c r="B122" s="25" t="s">
        <v>103</v>
      </c>
      <c r="C122" s="25" t="s">
        <v>104</v>
      </c>
      <c r="D122" s="25" t="s">
        <v>68</v>
      </c>
      <c r="E122" s="25" t="s">
        <v>72</v>
      </c>
      <c r="F122" s="25">
        <v>7.8582309302356199</v>
      </c>
      <c r="G122" s="25">
        <v>6.7198499014437214</v>
      </c>
      <c r="H122" s="25">
        <v>5.8079236634280003</v>
      </c>
      <c r="I122" s="25">
        <v>4.6824718571543444</v>
      </c>
      <c r="J122" s="25">
        <v>3.700976099192415</v>
      </c>
      <c r="K122" s="25">
        <v>3.384520818209328</v>
      </c>
      <c r="L122" s="34" t="s">
        <v>70</v>
      </c>
      <c r="M122" s="35">
        <f>IFERROR('Equations and POD'!$E$5/F122, F122)</f>
        <v>267.2357199277464</v>
      </c>
      <c r="N122" s="35">
        <f>IFERROR('Equations and POD'!$E$5/G122, G122)</f>
        <v>312.50698018549895</v>
      </c>
      <c r="O122" s="35">
        <f>IFERROR('Equations and POD'!$E$5/H122, H122)</f>
        <v>361.57500024036489</v>
      </c>
      <c r="P122" s="35">
        <f>IFERROR('Equations and POD'!$E$5/I122, I122)</f>
        <v>448.48107240439936</v>
      </c>
      <c r="Q122" s="35">
        <f>IFERROR('Equations and POD'!$E$5/J122, J122)</f>
        <v>567.4178767212893</v>
      </c>
      <c r="R122" s="35">
        <f>IFERROR('Equations and POD'!$E$5/K122, K122)</f>
        <v>620.47188148514965</v>
      </c>
      <c r="S122" s="35" t="str">
        <f>IFERROR('Equations and POD'!$E$5/L122, L122)</f>
        <v>-</v>
      </c>
      <c r="T122" s="38">
        <v>270</v>
      </c>
      <c r="U122" s="38">
        <v>310</v>
      </c>
      <c r="V122" s="38">
        <v>360</v>
      </c>
      <c r="W122" s="38">
        <v>450</v>
      </c>
      <c r="X122" s="38">
        <v>570</v>
      </c>
      <c r="Y122" s="38">
        <v>620</v>
      </c>
      <c r="Z122" s="36" t="s">
        <v>70</v>
      </c>
    </row>
    <row r="123" spans="1:26">
      <c r="A123" s="25" t="s">
        <v>99</v>
      </c>
      <c r="B123" s="25" t="s">
        <v>103</v>
      </c>
      <c r="C123" s="25" t="s">
        <v>104</v>
      </c>
      <c r="D123" s="25" t="s">
        <v>73</v>
      </c>
      <c r="E123" s="25" t="s">
        <v>69</v>
      </c>
      <c r="F123" s="25">
        <v>40.556078184420031</v>
      </c>
      <c r="G123" s="25">
        <v>10.64244429135225</v>
      </c>
      <c r="H123" s="25">
        <v>5.444693442843449</v>
      </c>
      <c r="I123" s="25">
        <v>7.3845136367478546E-3</v>
      </c>
      <c r="J123" s="25">
        <v>4.1347371111062617E-3</v>
      </c>
      <c r="K123" s="25">
        <v>3.280207943867785E-3</v>
      </c>
      <c r="L123" s="25">
        <v>1.468555963612425E-3</v>
      </c>
      <c r="M123" s="35">
        <f>IFERROR('Equations and POD'!$E$5/F123, F123)</f>
        <v>51.780154640463564</v>
      </c>
      <c r="N123" s="35">
        <f>IFERROR('Equations and POD'!$E$5/G123, G123)</f>
        <v>197.32309068381977</v>
      </c>
      <c r="O123" s="35">
        <f>IFERROR('Equations and POD'!$E$5/H123, H123)</f>
        <v>385.69664610966441</v>
      </c>
      <c r="P123" s="35">
        <f>IFERROR('Equations and POD'!$E$5/I123, I123)</f>
        <v>284378.91827427672</v>
      </c>
      <c r="Q123" s="35">
        <f>IFERROR('Equations and POD'!$E$5/J123, J123)</f>
        <v>507892.02398363326</v>
      </c>
      <c r="R123" s="35">
        <f>IFERROR('Equations and POD'!$E$5/K123, K123)</f>
        <v>640203.31513612252</v>
      </c>
      <c r="S123" s="35">
        <f>IFERROR('Equations and POD'!$E$5/L123, L123)</f>
        <v>1429976.1480211611</v>
      </c>
      <c r="T123" s="38">
        <v>52</v>
      </c>
      <c r="U123" s="38">
        <v>200</v>
      </c>
      <c r="V123" s="38">
        <v>390</v>
      </c>
      <c r="W123" s="38">
        <v>280000</v>
      </c>
      <c r="X123" s="38">
        <v>510000</v>
      </c>
      <c r="Y123" s="38">
        <v>640000</v>
      </c>
      <c r="Z123" s="38">
        <v>1400000</v>
      </c>
    </row>
    <row r="124" spans="1:26">
      <c r="A124" s="25" t="s">
        <v>99</v>
      </c>
      <c r="B124" s="25" t="s">
        <v>103</v>
      </c>
      <c r="C124" s="25" t="s">
        <v>104</v>
      </c>
      <c r="D124" s="25" t="s">
        <v>73</v>
      </c>
      <c r="E124" s="25" t="s">
        <v>71</v>
      </c>
      <c r="F124" s="25">
        <v>11.85922041244253</v>
      </c>
      <c r="G124" s="25">
        <v>4.7170819029351287</v>
      </c>
      <c r="H124" s="25">
        <v>1.575181561314964</v>
      </c>
      <c r="I124" s="25">
        <v>1.8188925203580749E-3</v>
      </c>
      <c r="J124" s="25">
        <v>1.0184579804606601E-3</v>
      </c>
      <c r="K124" s="25">
        <v>8.0797972548994948E-4</v>
      </c>
      <c r="L124" s="25">
        <v>3.6176904336350708E-4</v>
      </c>
      <c r="M124" s="35">
        <f>IFERROR('Equations and POD'!$E$5/F124, F124)</f>
        <v>177.07740702725357</v>
      </c>
      <c r="N124" s="35">
        <f>IFERROR('Equations and POD'!$E$5/G124, G124)</f>
        <v>445.1904892075986</v>
      </c>
      <c r="O124" s="35">
        <f>IFERROR('Equations and POD'!$E$5/H124, H124)</f>
        <v>1333.1796483491826</v>
      </c>
      <c r="P124" s="35">
        <f>IFERROR('Equations and POD'!$E$5/I124, I124)</f>
        <v>1154548.7028483602</v>
      </c>
      <c r="Q124" s="35">
        <f>IFERROR('Equations and POD'!$E$5/J124, J124)</f>
        <v>2061940.7381442937</v>
      </c>
      <c r="R124" s="35">
        <f>IFERROR('Equations and POD'!$E$5/K124, K124)</f>
        <v>2599075.1175428126</v>
      </c>
      <c r="S124" s="35">
        <f>IFERROR('Equations and POD'!$E$5/L124, L124)</f>
        <v>5804808.4503734363</v>
      </c>
      <c r="T124" s="38">
        <v>180</v>
      </c>
      <c r="U124" s="38">
        <v>450</v>
      </c>
      <c r="V124" s="38">
        <v>1300</v>
      </c>
      <c r="W124" s="38">
        <v>1200000</v>
      </c>
      <c r="X124" s="38">
        <v>2100000</v>
      </c>
      <c r="Y124" s="38">
        <v>2600000</v>
      </c>
      <c r="Z124" s="38">
        <v>5800000</v>
      </c>
    </row>
    <row r="125" spans="1:26">
      <c r="A125" s="25" t="s">
        <v>99</v>
      </c>
      <c r="B125" s="25" t="s">
        <v>103</v>
      </c>
      <c r="C125" s="25" t="s">
        <v>104</v>
      </c>
      <c r="D125" s="25" t="s">
        <v>73</v>
      </c>
      <c r="E125" s="25" t="s">
        <v>72</v>
      </c>
      <c r="F125" s="25">
        <v>3.9488104855577794E-3</v>
      </c>
      <c r="G125" s="25">
        <v>2.215867625009442E-2</v>
      </c>
      <c r="H125" s="25">
        <v>3.5696621423319708E-3</v>
      </c>
      <c r="I125" s="25">
        <v>2.264847644818793E-4</v>
      </c>
      <c r="J125" s="25">
        <v>1.268437377103276E-4</v>
      </c>
      <c r="K125" s="25">
        <v>1.006381176218523E-4</v>
      </c>
      <c r="L125" s="25">
        <v>4.5100689720795111E-5</v>
      </c>
      <c r="M125" s="35">
        <f>IFERROR('Equations and POD'!$E$5/F125, F125)</f>
        <v>531805.71913502947</v>
      </c>
      <c r="N125" s="35">
        <f>IFERROR('Equations and POD'!$E$5/G125, G125)</f>
        <v>94771.004201618402</v>
      </c>
      <c r="O125" s="35">
        <f>IFERROR('Equations and POD'!$E$5/H125, H125)</f>
        <v>588290.96879967547</v>
      </c>
      <c r="P125" s="35">
        <f>IFERROR('Equations and POD'!$E$5/I125, I125)</f>
        <v>9272146.8695878554</v>
      </c>
      <c r="Q125" s="35">
        <f>IFERROR('Equations and POD'!$E$5/J125, J125)</f>
        <v>16555803.52571886</v>
      </c>
      <c r="R125" s="35">
        <f>IFERROR('Equations and POD'!$E$5/K125, K125)</f>
        <v>20866844.985025946</v>
      </c>
      <c r="S125" s="35">
        <f>IFERROR('Equations and POD'!$E$5/L125, L125)</f>
        <v>46562480.817931436</v>
      </c>
      <c r="T125" s="38">
        <v>530000</v>
      </c>
      <c r="U125" s="38">
        <v>95000</v>
      </c>
      <c r="V125" s="38">
        <v>590000</v>
      </c>
      <c r="W125" s="38">
        <v>9300000</v>
      </c>
      <c r="X125" s="38">
        <v>17000000</v>
      </c>
      <c r="Y125" s="38">
        <v>21000000</v>
      </c>
      <c r="Z125" s="38">
        <v>47000000</v>
      </c>
    </row>
    <row r="126" spans="1:26">
      <c r="A126" s="25" t="s">
        <v>99</v>
      </c>
      <c r="B126" s="25" t="s">
        <v>103</v>
      </c>
      <c r="C126" s="25" t="s">
        <v>104</v>
      </c>
      <c r="D126" s="25" t="s">
        <v>74</v>
      </c>
      <c r="E126" s="25" t="s">
        <v>69</v>
      </c>
      <c r="F126" s="25">
        <v>0.63462594781462056</v>
      </c>
      <c r="G126" s="25">
        <v>0.59783603779638173</v>
      </c>
      <c r="H126" s="25">
        <v>0.48598284362802641</v>
      </c>
      <c r="I126" s="25">
        <v>0.3383977572432349</v>
      </c>
      <c r="J126" s="25">
        <v>0.2387134038243299</v>
      </c>
      <c r="K126" s="25">
        <v>0.2043998073359696</v>
      </c>
      <c r="L126" s="25">
        <v>0.16410599237510681</v>
      </c>
      <c r="M126" s="35">
        <f>IFERROR('Equations and POD'!$E$5/F126, F126)</f>
        <v>3309.0358300531184</v>
      </c>
      <c r="N126" s="35">
        <f>IFERROR('Equations and POD'!$E$5/G126, G126)</f>
        <v>3512.6688042102332</v>
      </c>
      <c r="O126" s="35">
        <f>IFERROR('Equations and POD'!$E$5/H126, H126)</f>
        <v>4321.1401956554455</v>
      </c>
      <c r="P126" s="35">
        <f>IFERROR('Equations and POD'!$E$5/I126, I126)</f>
        <v>6205.7148874380791</v>
      </c>
      <c r="Q126" s="35">
        <f>IFERROR('Equations and POD'!$E$5/J126, J126)</f>
        <v>8797.1599682161032</v>
      </c>
      <c r="R126" s="35">
        <f>IFERROR('Equations and POD'!$E$5/K126, K126)</f>
        <v>10273.98228682405</v>
      </c>
      <c r="S126" s="35">
        <f>IFERROR('Equations and POD'!$E$5/L126, L126)</f>
        <v>12796.607665611047</v>
      </c>
      <c r="T126" s="38">
        <v>3300</v>
      </c>
      <c r="U126" s="38">
        <v>3500</v>
      </c>
      <c r="V126" s="38">
        <v>4300</v>
      </c>
      <c r="W126" s="38">
        <v>6200</v>
      </c>
      <c r="X126" s="38">
        <v>8800</v>
      </c>
      <c r="Y126" s="38">
        <v>10000</v>
      </c>
      <c r="Z126" s="38">
        <v>13000</v>
      </c>
    </row>
    <row r="127" spans="1:26">
      <c r="A127" s="25" t="s">
        <v>99</v>
      </c>
      <c r="B127" s="25" t="s">
        <v>103</v>
      </c>
      <c r="C127" s="25" t="s">
        <v>104</v>
      </c>
      <c r="D127" s="25" t="s">
        <v>74</v>
      </c>
      <c r="E127" s="25" t="s">
        <v>71</v>
      </c>
      <c r="F127" s="25">
        <v>0.15580503081583999</v>
      </c>
      <c r="G127" s="25">
        <v>0.146772855116371</v>
      </c>
      <c r="H127" s="25">
        <v>0.1193121273849209</v>
      </c>
      <c r="I127" s="25">
        <v>8.3078974594172253E-2</v>
      </c>
      <c r="J127" s="25">
        <v>5.8605780880973492E-2</v>
      </c>
      <c r="K127" s="25">
        <v>5.0181557168278809E-2</v>
      </c>
      <c r="L127" s="25">
        <v>4.0289148729443829E-2</v>
      </c>
      <c r="M127" s="35">
        <f>IFERROR('Equations and POD'!$E$5/F127, F127)</f>
        <v>13478.383778776561</v>
      </c>
      <c r="N127" s="35">
        <f>IFERROR('Equations and POD'!$E$5/G127, G127)</f>
        <v>14307.822780547427</v>
      </c>
      <c r="O127" s="35">
        <f>IFERROR('Equations and POD'!$E$5/H127, H127)</f>
        <v>17600.893103054379</v>
      </c>
      <c r="P127" s="35">
        <f>IFERROR('Equations and POD'!$E$5/I127, I127)</f>
        <v>25277.153578967125</v>
      </c>
      <c r="Q127" s="35">
        <f>IFERROR('Equations and POD'!$E$5/J127, J127)</f>
        <v>35832.642589730771</v>
      </c>
      <c r="R127" s="35">
        <f>IFERROR('Equations and POD'!$E$5/K127, K127)</f>
        <v>41848.043753561913</v>
      </c>
      <c r="S127" s="35">
        <f>IFERROR('Equations and POD'!$E$5/L127, L127)</f>
        <v>52123.215958278437</v>
      </c>
      <c r="T127" s="38">
        <v>13000</v>
      </c>
      <c r="U127" s="38">
        <v>14000</v>
      </c>
      <c r="V127" s="38">
        <v>18000</v>
      </c>
      <c r="W127" s="38">
        <v>25000</v>
      </c>
      <c r="X127" s="38">
        <v>36000</v>
      </c>
      <c r="Y127" s="38">
        <v>42000</v>
      </c>
      <c r="Z127" s="38">
        <v>52000</v>
      </c>
    </row>
    <row r="128" spans="1:26">
      <c r="A128" s="25" t="s">
        <v>99</v>
      </c>
      <c r="B128" s="25" t="s">
        <v>103</v>
      </c>
      <c r="C128" s="25" t="s">
        <v>104</v>
      </c>
      <c r="D128" s="25" t="s">
        <v>74</v>
      </c>
      <c r="E128" s="25" t="s">
        <v>72</v>
      </c>
      <c r="F128" s="25">
        <v>1.8807180795132789E-2</v>
      </c>
      <c r="G128" s="25">
        <v>1.7716909444690308E-2</v>
      </c>
      <c r="H128" s="25">
        <v>1.4402132838909541E-2</v>
      </c>
      <c r="I128" s="25">
        <v>1.0028439308315269E-2</v>
      </c>
      <c r="J128" s="25">
        <v>7.0742870810840894E-3</v>
      </c>
      <c r="K128" s="25">
        <v>6.0574014414248459E-3</v>
      </c>
      <c r="L128" s="25">
        <v>4.863291642567491E-3</v>
      </c>
      <c r="M128" s="35">
        <f>IFERROR('Equations and POD'!$E$5/F128, F128)</f>
        <v>111659.47851915531</v>
      </c>
      <c r="N128" s="35">
        <f>IFERROR('Equations and POD'!$E$5/G128, G128)</f>
        <v>118530.83104341103</v>
      </c>
      <c r="O128" s="35">
        <f>IFERROR('Equations and POD'!$E$5/H128, H128)</f>
        <v>145811.73660102149</v>
      </c>
      <c r="P128" s="35">
        <f>IFERROR('Equations and POD'!$E$5/I128, I128)</f>
        <v>209404.46817669281</v>
      </c>
      <c r="Q128" s="35">
        <f>IFERROR('Equations and POD'!$E$5/J128, J128)</f>
        <v>296849.70032035914</v>
      </c>
      <c r="R128" s="35">
        <f>IFERROR('Equations and POD'!$E$5/K128, K128)</f>
        <v>346683.31301912683</v>
      </c>
      <c r="S128" s="35">
        <f>IFERROR('Equations and POD'!$E$5/L128, L128)</f>
        <v>431806.30616907467</v>
      </c>
      <c r="T128" s="38">
        <v>110000</v>
      </c>
      <c r="U128" s="38">
        <v>120000</v>
      </c>
      <c r="V128" s="38">
        <v>150000</v>
      </c>
      <c r="W128" s="38">
        <v>210000</v>
      </c>
      <c r="X128" s="38">
        <v>300000</v>
      </c>
      <c r="Y128" s="38">
        <v>350000</v>
      </c>
      <c r="Z128" s="38">
        <v>430000</v>
      </c>
    </row>
    <row r="129" spans="1:26">
      <c r="A129" s="25" t="s">
        <v>99</v>
      </c>
      <c r="B129" s="25" t="s">
        <v>103</v>
      </c>
      <c r="C129" s="25" t="s">
        <v>105</v>
      </c>
      <c r="D129" s="25" t="s">
        <v>68</v>
      </c>
      <c r="E129" s="25" t="s">
        <v>69</v>
      </c>
      <c r="F129" s="25">
        <v>18.774978572279071</v>
      </c>
      <c r="G129" s="25">
        <v>16.055145111999732</v>
      </c>
      <c r="H129" s="25">
        <v>13.876360124609331</v>
      </c>
      <c r="I129" s="25">
        <v>11.18741731616897</v>
      </c>
      <c r="J129" s="25">
        <v>8.8424160063174799</v>
      </c>
      <c r="K129" s="25">
        <v>8.0863372944178966</v>
      </c>
      <c r="L129" s="34" t="s">
        <v>70</v>
      </c>
      <c r="M129" s="35">
        <f>IFERROR('Equations and POD'!$E$5/F129, F129)</f>
        <v>111.85099316707681</v>
      </c>
      <c r="N129" s="35">
        <f>IFERROR('Equations and POD'!$E$5/G129, G129)</f>
        <v>130.79919149596753</v>
      </c>
      <c r="O129" s="35">
        <f>IFERROR('Equations and POD'!$E$5/H129, H129)</f>
        <v>151.33651628684021</v>
      </c>
      <c r="P129" s="35">
        <f>IFERROR('Equations and POD'!$E$5/I129, I129)</f>
        <v>187.71088452782649</v>
      </c>
      <c r="Q129" s="35">
        <f>IFERROR('Equations and POD'!$E$5/J129, J129)</f>
        <v>237.49165369505928</v>
      </c>
      <c r="R129" s="35">
        <f>IFERROR('Equations and POD'!$E$5/K129, K129)</f>
        <v>259.69730466841361</v>
      </c>
      <c r="S129" s="35" t="str">
        <f>IFERROR('Equations and POD'!$E$5/L129, L129)</f>
        <v>-</v>
      </c>
      <c r="T129" s="38">
        <v>110</v>
      </c>
      <c r="U129" s="38">
        <v>130</v>
      </c>
      <c r="V129" s="38">
        <v>150</v>
      </c>
      <c r="W129" s="38">
        <v>190</v>
      </c>
      <c r="X129" s="38">
        <v>240</v>
      </c>
      <c r="Y129" s="38">
        <v>260</v>
      </c>
      <c r="Z129" s="36" t="s">
        <v>70</v>
      </c>
    </row>
    <row r="130" spans="1:26">
      <c r="A130" s="25" t="s">
        <v>99</v>
      </c>
      <c r="B130" s="25" t="s">
        <v>103</v>
      </c>
      <c r="C130" s="25" t="s">
        <v>105</v>
      </c>
      <c r="D130" s="25" t="s">
        <v>68</v>
      </c>
      <c r="E130" s="25" t="s">
        <v>71</v>
      </c>
      <c r="F130" s="25">
        <v>15.047366623233779</v>
      </c>
      <c r="G130" s="25">
        <v>12.867532911391949</v>
      </c>
      <c r="H130" s="25">
        <v>11.121327110290929</v>
      </c>
      <c r="I130" s="25">
        <v>8.966250974691464</v>
      </c>
      <c r="J130" s="25">
        <v>7.0868296850502563</v>
      </c>
      <c r="K130" s="25">
        <v>6.4808639562385411</v>
      </c>
      <c r="L130" s="34" t="s">
        <v>70</v>
      </c>
      <c r="M130" s="35">
        <f>IFERROR('Equations and POD'!$E$5/F130, F130)</f>
        <v>139.55930313796634</v>
      </c>
      <c r="N130" s="35">
        <f>IFERROR('Equations and POD'!$E$5/G130, G130)</f>
        <v>163.20144774145612</v>
      </c>
      <c r="O130" s="35">
        <f>IFERROR('Equations and POD'!$E$5/H130, H130)</f>
        <v>188.82638548207083</v>
      </c>
      <c r="P130" s="35">
        <f>IFERROR('Equations and POD'!$E$5/I130, I130)</f>
        <v>234.2116014739664</v>
      </c>
      <c r="Q130" s="35">
        <f>IFERROR('Equations and POD'!$E$5/J130, J130)</f>
        <v>296.3243217810035</v>
      </c>
      <c r="R130" s="35">
        <f>IFERROR('Equations and POD'!$E$5/K130, K130)</f>
        <v>324.03087214606938</v>
      </c>
      <c r="S130" s="35" t="str">
        <f>IFERROR('Equations and POD'!$E$5/L130, L130)</f>
        <v>-</v>
      </c>
      <c r="T130" s="38">
        <v>140</v>
      </c>
      <c r="U130" s="38">
        <v>160</v>
      </c>
      <c r="V130" s="38">
        <v>190</v>
      </c>
      <c r="W130" s="38">
        <v>230</v>
      </c>
      <c r="X130" s="38">
        <v>300</v>
      </c>
      <c r="Y130" s="38">
        <v>320</v>
      </c>
      <c r="Z130" s="36" t="s">
        <v>70</v>
      </c>
    </row>
    <row r="131" spans="1:26">
      <c r="A131" s="25" t="s">
        <v>99</v>
      </c>
      <c r="B131" s="25" t="s">
        <v>103</v>
      </c>
      <c r="C131" s="25" t="s">
        <v>105</v>
      </c>
      <c r="D131" s="25" t="s">
        <v>68</v>
      </c>
      <c r="E131" s="25" t="s">
        <v>72</v>
      </c>
      <c r="F131" s="25">
        <v>7.8582309302356199</v>
      </c>
      <c r="G131" s="25">
        <v>6.7198499014437214</v>
      </c>
      <c r="H131" s="25">
        <v>5.8079236634280003</v>
      </c>
      <c r="I131" s="25">
        <v>4.6824718571543444</v>
      </c>
      <c r="J131" s="25">
        <v>3.700976099192415</v>
      </c>
      <c r="K131" s="25">
        <v>3.384520818209328</v>
      </c>
      <c r="L131" s="34" t="s">
        <v>70</v>
      </c>
      <c r="M131" s="35">
        <f>IFERROR('Equations and POD'!$E$5/F131, F131)</f>
        <v>267.2357199277464</v>
      </c>
      <c r="N131" s="35">
        <f>IFERROR('Equations and POD'!$E$5/G131, G131)</f>
        <v>312.50698018549895</v>
      </c>
      <c r="O131" s="35">
        <f>IFERROR('Equations and POD'!$E$5/H131, H131)</f>
        <v>361.57500024036489</v>
      </c>
      <c r="P131" s="35">
        <f>IFERROR('Equations and POD'!$E$5/I131, I131)</f>
        <v>448.48107240439936</v>
      </c>
      <c r="Q131" s="35">
        <f>IFERROR('Equations and POD'!$E$5/J131, J131)</f>
        <v>567.4178767212893</v>
      </c>
      <c r="R131" s="35">
        <f>IFERROR('Equations and POD'!$E$5/K131, K131)</f>
        <v>620.47188148514965</v>
      </c>
      <c r="S131" s="35" t="str">
        <f>IFERROR('Equations and POD'!$E$5/L131, L131)</f>
        <v>-</v>
      </c>
      <c r="T131" s="38">
        <v>270</v>
      </c>
      <c r="U131" s="38">
        <v>310</v>
      </c>
      <c r="V131" s="38">
        <v>360</v>
      </c>
      <c r="W131" s="38">
        <v>450</v>
      </c>
      <c r="X131" s="38">
        <v>570</v>
      </c>
      <c r="Y131" s="38">
        <v>620</v>
      </c>
      <c r="Z131" s="36" t="s">
        <v>70</v>
      </c>
    </row>
    <row r="132" spans="1:26">
      <c r="A132" s="25" t="s">
        <v>99</v>
      </c>
      <c r="B132" s="25" t="s">
        <v>103</v>
      </c>
      <c r="C132" s="25" t="s">
        <v>105</v>
      </c>
      <c r="D132" s="25" t="s">
        <v>73</v>
      </c>
      <c r="E132" s="25" t="s">
        <v>69</v>
      </c>
      <c r="F132" s="25">
        <v>40.691551076307917</v>
      </c>
      <c r="G132" s="25">
        <v>10.810157200893469</v>
      </c>
      <c r="H132" s="25">
        <v>5.634031204498271</v>
      </c>
      <c r="I132" s="25">
        <v>7.3845137024073304E-2</v>
      </c>
      <c r="J132" s="25">
        <v>4.134737147873687E-2</v>
      </c>
      <c r="K132" s="25">
        <v>3.2802079730374849E-2</v>
      </c>
      <c r="L132" s="25">
        <v>1.4685559766767281E-2</v>
      </c>
      <c r="M132" s="35">
        <f>IFERROR('Equations and POD'!$E$5/F132, F132)</f>
        <v>51.60776486651784</v>
      </c>
      <c r="N132" s="35">
        <f>IFERROR('Equations and POD'!$E$5/G132, G132)</f>
        <v>194.26174485477725</v>
      </c>
      <c r="O132" s="35">
        <f>IFERROR('Equations and POD'!$E$5/H132, H132)</f>
        <v>372.7348897754307</v>
      </c>
      <c r="P132" s="35">
        <f>IFERROR('Equations and POD'!$E$5/I132, I132)</f>
        <v>28437.891574571877</v>
      </c>
      <c r="Q132" s="35">
        <f>IFERROR('Equations and POD'!$E$5/J132, J132)</f>
        <v>50789.201946729248</v>
      </c>
      <c r="R132" s="35">
        <f>IFERROR('Equations and POD'!$E$5/K132, K132)</f>
        <v>64020.330944302659</v>
      </c>
      <c r="S132" s="35">
        <f>IFERROR('Equations and POD'!$E$5/L132, L132)</f>
        <v>142997.61353000649</v>
      </c>
      <c r="T132" s="38">
        <v>52</v>
      </c>
      <c r="U132" s="38">
        <v>190</v>
      </c>
      <c r="V132" s="38">
        <v>370</v>
      </c>
      <c r="W132" s="38">
        <v>28000</v>
      </c>
      <c r="X132" s="38">
        <v>51000</v>
      </c>
      <c r="Y132" s="38">
        <v>64000</v>
      </c>
      <c r="Z132" s="38">
        <v>140000</v>
      </c>
    </row>
    <row r="133" spans="1:26">
      <c r="A133" s="25" t="s">
        <v>99</v>
      </c>
      <c r="B133" s="25" t="s">
        <v>103</v>
      </c>
      <c r="C133" s="25" t="s">
        <v>105</v>
      </c>
      <c r="D133" s="25" t="s">
        <v>73</v>
      </c>
      <c r="E133" s="25" t="s">
        <v>71</v>
      </c>
      <c r="F133" s="25">
        <v>11.883319759780941</v>
      </c>
      <c r="G133" s="25">
        <v>4.7469158590616694</v>
      </c>
      <c r="H133" s="25">
        <v>1.6088617095761859</v>
      </c>
      <c r="I133" s="25">
        <v>1.3641693802261601E-2</v>
      </c>
      <c r="J133" s="25">
        <v>7.6384347972210239E-3</v>
      </c>
      <c r="K133" s="25">
        <v>6.0598478965612152E-3</v>
      </c>
      <c r="L133" s="25">
        <v>2.7132678052460939E-3</v>
      </c>
      <c r="M133" s="35">
        <f>IFERROR('Equations and POD'!$E$5/F133, F133)</f>
        <v>176.71829442033896</v>
      </c>
      <c r="N133" s="35">
        <f>IFERROR('Equations and POD'!$E$5/G133, G133)</f>
        <v>442.39250543933395</v>
      </c>
      <c r="O133" s="35">
        <f>IFERROR('Equations and POD'!$E$5/H133, H133)</f>
        <v>1305.2706690080852</v>
      </c>
      <c r="P133" s="35">
        <f>IFERROR('Equations and POD'!$E$5/I133, I133)</f>
        <v>153939.82817968319</v>
      </c>
      <c r="Q133" s="35">
        <f>IFERROR('Equations and POD'!$E$5/J133, J133)</f>
        <v>274925.43377656525</v>
      </c>
      <c r="R133" s="35">
        <f>IFERROR('Equations and POD'!$E$5/K133, K133)</f>
        <v>346543.35155700659</v>
      </c>
      <c r="S133" s="35">
        <f>IFERROR('Equations and POD'!$E$5/L133, L133)</f>
        <v>773974.46574925527</v>
      </c>
      <c r="T133" s="38">
        <v>180</v>
      </c>
      <c r="U133" s="38">
        <v>440</v>
      </c>
      <c r="V133" s="38">
        <v>1300</v>
      </c>
      <c r="W133" s="38">
        <v>150000</v>
      </c>
      <c r="X133" s="38">
        <v>270000</v>
      </c>
      <c r="Y133" s="38">
        <v>350000</v>
      </c>
      <c r="Z133" s="38">
        <v>770000</v>
      </c>
    </row>
    <row r="134" spans="1:26">
      <c r="A134" s="25" t="s">
        <v>99</v>
      </c>
      <c r="B134" s="25" t="s">
        <v>103</v>
      </c>
      <c r="C134" s="25" t="s">
        <v>105</v>
      </c>
      <c r="D134" s="25" t="s">
        <v>73</v>
      </c>
      <c r="E134" s="25" t="s">
        <v>72</v>
      </c>
      <c r="F134" s="25">
        <v>5.795334463523435E-3</v>
      </c>
      <c r="G134" s="25">
        <v>2.4444174882019429E-2</v>
      </c>
      <c r="H134" s="25">
        <v>6.1493859587503112E-3</v>
      </c>
      <c r="I134" s="25">
        <v>1.1324238147818889E-3</v>
      </c>
      <c r="J134" s="25">
        <v>6.3421868428053109E-4</v>
      </c>
      <c r="K134" s="25">
        <v>5.0319058472077195E-4</v>
      </c>
      <c r="L134" s="25">
        <v>2.255034470864802E-4</v>
      </c>
      <c r="M134" s="35">
        <f>IFERROR('Equations and POD'!$E$5/F134, F134)</f>
        <v>362360.44929204078</v>
      </c>
      <c r="N134" s="35">
        <f>IFERROR('Equations and POD'!$E$5/G134, G134)</f>
        <v>85910.038286655836</v>
      </c>
      <c r="O134" s="35">
        <f>IFERROR('Equations and POD'!$E$5/H134, H134)</f>
        <v>341497.51114772534</v>
      </c>
      <c r="P134" s="35">
        <f>IFERROR('Equations and POD'!$E$5/I134, I134)</f>
        <v>1854429.38640819</v>
      </c>
      <c r="Q134" s="35">
        <f>IFERROR('Equations and POD'!$E$5/J134, J134)</f>
        <v>3311160.7274425812</v>
      </c>
      <c r="R134" s="35">
        <f>IFERROR('Equations and POD'!$E$5/K134, K134)</f>
        <v>4173369.0251086904</v>
      </c>
      <c r="S134" s="35">
        <f>IFERROR('Equations and POD'!$E$5/L134, L134)</f>
        <v>9312496.226253489</v>
      </c>
      <c r="T134" s="38">
        <v>360000</v>
      </c>
      <c r="U134" s="38">
        <v>86000</v>
      </c>
      <c r="V134" s="38">
        <v>340000</v>
      </c>
      <c r="W134" s="38">
        <v>1900000</v>
      </c>
      <c r="X134" s="38">
        <v>3300000</v>
      </c>
      <c r="Y134" s="38">
        <v>4200000</v>
      </c>
      <c r="Z134" s="38">
        <v>9300000</v>
      </c>
    </row>
    <row r="135" spans="1:26">
      <c r="A135" s="25" t="s">
        <v>99</v>
      </c>
      <c r="B135" s="25" t="s">
        <v>103</v>
      </c>
      <c r="C135" s="25" t="s">
        <v>105</v>
      </c>
      <c r="D135" s="25" t="s">
        <v>74</v>
      </c>
      <c r="E135" s="25" t="s">
        <v>69</v>
      </c>
      <c r="F135" s="25">
        <v>6.3462594781309729</v>
      </c>
      <c r="G135" s="25">
        <v>5.9783603779494658</v>
      </c>
      <c r="H135" s="25">
        <v>4.8598284362685984</v>
      </c>
      <c r="I135" s="25">
        <v>3.3839775724242269</v>
      </c>
      <c r="J135" s="25">
        <v>2.3871340382375692</v>
      </c>
      <c r="K135" s="25">
        <v>2.04399807335479</v>
      </c>
      <c r="L135" s="25">
        <v>1.6410599237471291</v>
      </c>
      <c r="M135" s="35">
        <f>IFERROR('Equations and POD'!$E$5/F135, F135)</f>
        <v>330.90358300610609</v>
      </c>
      <c r="N135" s="35">
        <f>IFERROR('Equations and POD'!$E$5/G135, G135)</f>
        <v>351.26688042186657</v>
      </c>
      <c r="O135" s="35">
        <f>IFERROR('Equations and POD'!$E$5/H135, H135)</f>
        <v>432.11401956658187</v>
      </c>
      <c r="P135" s="35">
        <f>IFERROR('Equations and POD'!$E$5/I135, I135)</f>
        <v>620.57148874529742</v>
      </c>
      <c r="Q135" s="35">
        <f>IFERROR('Equations and POD'!$E$5/J135, J135)</f>
        <v>879.71599682372198</v>
      </c>
      <c r="R135" s="35">
        <f>IFERROR('Equations and POD'!$E$5/K135, K135)</f>
        <v>1027.3982286848709</v>
      </c>
      <c r="S135" s="35">
        <f>IFERROR('Equations and POD'!$E$5/L135, L135)</f>
        <v>1279.6607665641764</v>
      </c>
      <c r="T135" s="38">
        <v>330</v>
      </c>
      <c r="U135" s="38">
        <v>350</v>
      </c>
      <c r="V135" s="38">
        <v>430</v>
      </c>
      <c r="W135" s="38">
        <v>620</v>
      </c>
      <c r="X135" s="38">
        <v>880</v>
      </c>
      <c r="Y135" s="38">
        <v>1000</v>
      </c>
      <c r="Z135" s="38">
        <v>1300</v>
      </c>
    </row>
    <row r="136" spans="1:26">
      <c r="A136" s="25" t="s">
        <v>99</v>
      </c>
      <c r="B136" s="25" t="s">
        <v>103</v>
      </c>
      <c r="C136" s="25" t="s">
        <v>105</v>
      </c>
      <c r="D136" s="25" t="s">
        <v>74</v>
      </c>
      <c r="E136" s="25" t="s">
        <v>71</v>
      </c>
      <c r="F136" s="25">
        <v>1.1685377311362359</v>
      </c>
      <c r="G136" s="25">
        <v>1.1007964133892081</v>
      </c>
      <c r="H136" s="25">
        <v>0.89484095540025921</v>
      </c>
      <c r="I136" s="25">
        <v>0.62309230946558924</v>
      </c>
      <c r="J136" s="25">
        <v>0.43954335661385968</v>
      </c>
      <c r="K136" s="25">
        <v>0.37636167876770682</v>
      </c>
      <c r="L136" s="25">
        <v>0.30216861547533752</v>
      </c>
      <c r="M136" s="35">
        <f>IFERROR('Equations and POD'!$E$5/F136, F136)</f>
        <v>1797.117837143393</v>
      </c>
      <c r="N136" s="35">
        <f>IFERROR('Equations and POD'!$E$5/G136, G136)</f>
        <v>1907.7097040445244</v>
      </c>
      <c r="O136" s="35">
        <f>IFERROR('Equations and POD'!$E$5/H136, H136)</f>
        <v>2346.7857470388994</v>
      </c>
      <c r="P136" s="35">
        <f>IFERROR('Equations and POD'!$E$5/I136, I136)</f>
        <v>3370.2871438119942</v>
      </c>
      <c r="Q136" s="35">
        <f>IFERROR('Equations and POD'!$E$5/J136, J136)</f>
        <v>4777.6856785594809</v>
      </c>
      <c r="R136" s="35">
        <f>IFERROR('Equations and POD'!$E$5/K136, K136)</f>
        <v>5579.739167058332</v>
      </c>
      <c r="S136" s="35">
        <f>IFERROR('Equations and POD'!$E$5/L136, L136)</f>
        <v>6949.7621276667578</v>
      </c>
      <c r="T136" s="38">
        <v>1800</v>
      </c>
      <c r="U136" s="38">
        <v>1900</v>
      </c>
      <c r="V136" s="38">
        <v>2300</v>
      </c>
      <c r="W136" s="38">
        <v>3400</v>
      </c>
      <c r="X136" s="38">
        <v>4800</v>
      </c>
      <c r="Y136" s="38">
        <v>5600</v>
      </c>
      <c r="Z136" s="38">
        <v>6900</v>
      </c>
    </row>
    <row r="137" spans="1:26">
      <c r="A137" s="25" t="s">
        <v>99</v>
      </c>
      <c r="B137" s="25" t="s">
        <v>103</v>
      </c>
      <c r="C137" s="25" t="s">
        <v>105</v>
      </c>
      <c r="D137" s="25" t="s">
        <v>74</v>
      </c>
      <c r="E137" s="25" t="s">
        <v>72</v>
      </c>
      <c r="F137" s="25">
        <v>9.4035903976705928E-2</v>
      </c>
      <c r="G137" s="25">
        <v>8.8584547224433111E-2</v>
      </c>
      <c r="H137" s="25">
        <v>7.2010664195345631E-2</v>
      </c>
      <c r="I137" s="25">
        <v>5.014219654213195E-2</v>
      </c>
      <c r="J137" s="25">
        <v>3.5371435405812383E-2</v>
      </c>
      <c r="K137" s="25">
        <v>3.0287007207459821E-2</v>
      </c>
      <c r="L137" s="25">
        <v>2.4316458213106889E-2</v>
      </c>
      <c r="M137" s="35">
        <f>IFERROR('Equations and POD'!$E$5/F137, F137)</f>
        <v>22331.89570358361</v>
      </c>
      <c r="N137" s="35">
        <f>IFERROR('Equations and POD'!$E$5/G137, G137)</f>
        <v>23706.166208419527</v>
      </c>
      <c r="O137" s="35">
        <f>IFERROR('Equations and POD'!$E$5/H137, H137)</f>
        <v>29162.347319881163</v>
      </c>
      <c r="P137" s="35">
        <f>IFERROR('Equations and POD'!$E$5/I137, I137)</f>
        <v>41880.893634874497</v>
      </c>
      <c r="Q137" s="35">
        <f>IFERROR('Equations and POD'!$E$5/J137, J137)</f>
        <v>59369.940063413967</v>
      </c>
      <c r="R137" s="35">
        <f>IFERROR('Equations and POD'!$E$5/K137, K137)</f>
        <v>69336.662603057091</v>
      </c>
      <c r="S137" s="35">
        <f>IFERROR('Equations and POD'!$E$5/L137, L137)</f>
        <v>86361.261232858014</v>
      </c>
      <c r="T137" s="38">
        <v>22000</v>
      </c>
      <c r="U137" s="38">
        <v>24000</v>
      </c>
      <c r="V137" s="38">
        <v>29000</v>
      </c>
      <c r="W137" s="38">
        <v>42000</v>
      </c>
      <c r="X137" s="38">
        <v>59000</v>
      </c>
      <c r="Y137" s="38">
        <v>69000</v>
      </c>
      <c r="Z137" s="38">
        <v>86000</v>
      </c>
    </row>
    <row r="138" spans="1:26">
      <c r="A138" s="25" t="s">
        <v>99</v>
      </c>
      <c r="B138" s="25" t="s">
        <v>103</v>
      </c>
      <c r="C138" s="25" t="s">
        <v>106</v>
      </c>
      <c r="D138" s="25" t="s">
        <v>68</v>
      </c>
      <c r="E138" s="25" t="s">
        <v>69</v>
      </c>
      <c r="F138" s="34" t="s">
        <v>70</v>
      </c>
      <c r="G138" s="34" t="s">
        <v>70</v>
      </c>
      <c r="H138" s="51">
        <v>3.9249599999999999E-4</v>
      </c>
      <c r="I138" s="51">
        <v>3.6971200000000001E-4</v>
      </c>
      <c r="J138" s="51">
        <v>5.1090300000000005E-4</v>
      </c>
      <c r="K138" s="51">
        <v>4.5031900000000002E-4</v>
      </c>
      <c r="L138" s="51">
        <v>2.6148600000000001E-4</v>
      </c>
      <c r="M138" s="35" t="str">
        <f>IFERROR('Equations and POD'!$E$5/F138, F138)</f>
        <v>-</v>
      </c>
      <c r="N138" s="35" t="str">
        <f>IFERROR('Equations and POD'!$E$5/G138, G138)</f>
        <v>-</v>
      </c>
      <c r="O138" s="35">
        <f>IFERROR('Equations and POD'!$E$5/H138, H138)</f>
        <v>5350372.9974318212</v>
      </c>
      <c r="P138" s="35">
        <f>IFERROR('Equations and POD'!$E$5/I138, I138)</f>
        <v>5680096.9403211148</v>
      </c>
      <c r="Q138" s="35">
        <f>IFERROR('Equations and POD'!$E$5/J138, J138)</f>
        <v>4110369.2873206846</v>
      </c>
      <c r="R138" s="35">
        <f>IFERROR('Equations and POD'!$E$5/K138, K138)</f>
        <v>4663360.8619667385</v>
      </c>
      <c r="S138" s="35">
        <f>IFERROR('Equations and POD'!$E$5/L138, L138)</f>
        <v>8031022.693375553</v>
      </c>
      <c r="T138" s="36" t="s">
        <v>70</v>
      </c>
      <c r="U138" s="36" t="s">
        <v>70</v>
      </c>
      <c r="V138" s="38">
        <v>5400000</v>
      </c>
      <c r="W138" s="38">
        <v>5700000</v>
      </c>
      <c r="X138" s="38">
        <v>4100000</v>
      </c>
      <c r="Y138" s="38">
        <v>4700000</v>
      </c>
      <c r="Z138" s="38">
        <v>8000000</v>
      </c>
    </row>
    <row r="139" spans="1:26">
      <c r="A139" s="25" t="s">
        <v>99</v>
      </c>
      <c r="B139" s="25" t="s">
        <v>103</v>
      </c>
      <c r="C139" s="25" t="s">
        <v>106</v>
      </c>
      <c r="D139" s="25" t="s">
        <v>68</v>
      </c>
      <c r="E139" s="25" t="s">
        <v>71</v>
      </c>
      <c r="F139" s="34" t="s">
        <v>70</v>
      </c>
      <c r="G139" s="34" t="s">
        <v>70</v>
      </c>
      <c r="H139" s="51">
        <v>6.1215000000000003E-5</v>
      </c>
      <c r="I139" s="51">
        <v>5.6090300000000001E-5</v>
      </c>
      <c r="J139" s="51">
        <v>7.6209800000000003E-5</v>
      </c>
      <c r="K139" s="51">
        <v>6.7127199999999997E-5</v>
      </c>
      <c r="L139" s="51">
        <v>3.89572E-5</v>
      </c>
      <c r="M139" s="35" t="str">
        <f>IFERROR('Equations and POD'!$E$5/F139, F139)</f>
        <v>-</v>
      </c>
      <c r="N139" s="35" t="str">
        <f>IFERROR('Equations and POD'!$E$5/G139, G139)</f>
        <v>-</v>
      </c>
      <c r="O139" s="35">
        <f>IFERROR('Equations and POD'!$E$5/H139, H139)</f>
        <v>34305317.324185245</v>
      </c>
      <c r="P139" s="35">
        <f>IFERROR('Equations and POD'!$E$5/I139, I139)</f>
        <v>37439628.598884299</v>
      </c>
      <c r="Q139" s="35">
        <f>IFERROR('Equations and POD'!$E$5/J139, J139)</f>
        <v>27555511.23346341</v>
      </c>
      <c r="R139" s="35">
        <f>IFERROR('Equations and POD'!$E$5/K139, K139)</f>
        <v>31283890.881788608</v>
      </c>
      <c r="S139" s="35">
        <f>IFERROR('Equations and POD'!$E$5/L139, L139)</f>
        <v>53905311.470023513</v>
      </c>
      <c r="T139" s="36" t="s">
        <v>70</v>
      </c>
      <c r="U139" s="36" t="s">
        <v>70</v>
      </c>
      <c r="V139" s="38">
        <v>34000000</v>
      </c>
      <c r="W139" s="38">
        <v>37000000</v>
      </c>
      <c r="X139" s="38">
        <v>28000000</v>
      </c>
      <c r="Y139" s="38">
        <v>31000000</v>
      </c>
      <c r="Z139" s="38">
        <v>54000000</v>
      </c>
    </row>
    <row r="140" spans="1:26">
      <c r="A140" s="25" t="s">
        <v>99</v>
      </c>
      <c r="B140" s="25" t="s">
        <v>103</v>
      </c>
      <c r="C140" s="25" t="s">
        <v>106</v>
      </c>
      <c r="D140" s="25" t="s">
        <v>68</v>
      </c>
      <c r="E140" s="25" t="s">
        <v>72</v>
      </c>
      <c r="F140" s="34" t="s">
        <v>70</v>
      </c>
      <c r="G140" s="34" t="s">
        <v>70</v>
      </c>
      <c r="H140" s="51">
        <v>8.4575199999999996E-6</v>
      </c>
      <c r="I140" s="51">
        <v>7.5830000000000001E-6</v>
      </c>
      <c r="J140" s="51">
        <v>1.01412E-5</v>
      </c>
      <c r="K140" s="51">
        <v>8.9206299999999993E-6</v>
      </c>
      <c r="L140" s="51">
        <v>5.2007500000000001E-6</v>
      </c>
      <c r="M140" s="35" t="str">
        <f>IFERROR('Equations and POD'!$E$5/F140, F140)</f>
        <v>-</v>
      </c>
      <c r="N140" s="35" t="str">
        <f>IFERROR('Equations and POD'!$E$5/G140, G140)</f>
        <v>-</v>
      </c>
      <c r="O140" s="35">
        <f>IFERROR('Equations and POD'!$E$5/H140, H140)</f>
        <v>248299737.98465747</v>
      </c>
      <c r="P140" s="35">
        <f>IFERROR('Equations and POD'!$E$5/I140, I140)</f>
        <v>276935249.90109456</v>
      </c>
      <c r="Q140" s="35">
        <f>IFERROR('Equations and POD'!$E$5/J140, J140)</f>
        <v>207076085.67033488</v>
      </c>
      <c r="R140" s="35">
        <f>IFERROR('Equations and POD'!$E$5/K140, K140)</f>
        <v>235409382.52118966</v>
      </c>
      <c r="S140" s="35">
        <f>IFERROR('Equations and POD'!$E$5/L140, L140)</f>
        <v>403787915.20453781</v>
      </c>
      <c r="T140" s="36" t="s">
        <v>70</v>
      </c>
      <c r="U140" s="36" t="s">
        <v>70</v>
      </c>
      <c r="V140" s="38">
        <v>250000000</v>
      </c>
      <c r="W140" s="38">
        <v>280000000</v>
      </c>
      <c r="X140" s="38">
        <v>210000000</v>
      </c>
      <c r="Y140" s="38">
        <v>240000000</v>
      </c>
      <c r="Z140" s="38">
        <v>400000000</v>
      </c>
    </row>
    <row r="141" spans="1:26">
      <c r="A141" s="25" t="s">
        <v>99</v>
      </c>
      <c r="B141" s="25" t="s">
        <v>103</v>
      </c>
      <c r="C141" s="25" t="s">
        <v>106</v>
      </c>
      <c r="D141" s="25" t="s">
        <v>73</v>
      </c>
      <c r="E141" s="25" t="s">
        <v>69</v>
      </c>
      <c r="F141" s="34" t="s">
        <v>70</v>
      </c>
      <c r="G141" s="34" t="s">
        <v>70</v>
      </c>
      <c r="H141" s="51">
        <v>1.33274E-6</v>
      </c>
      <c r="I141" s="51">
        <v>5.8464700000000001E-7</v>
      </c>
      <c r="J141" s="51">
        <v>5.7910500000000002E-7</v>
      </c>
      <c r="K141" s="51">
        <v>2.29701E-7</v>
      </c>
      <c r="L141" s="51">
        <v>1.1619899999999999E-7</v>
      </c>
      <c r="M141" s="35" t="str">
        <f>IFERROR('Equations and POD'!$E$5/F141, F141)</f>
        <v>-</v>
      </c>
      <c r="N141" s="35" t="str">
        <f>IFERROR('Equations and POD'!$E$5/G141, G141)</f>
        <v>-</v>
      </c>
      <c r="O141" s="35">
        <f>IFERROR('Equations and POD'!$E$5/H141, H141)</f>
        <v>1575701187.0282276</v>
      </c>
      <c r="P141" s="35">
        <f>IFERROR('Equations and POD'!$E$5/I141, I141)</f>
        <v>3591911016.3910871</v>
      </c>
      <c r="Q141" s="35">
        <f>IFERROR('Equations and POD'!$E$5/J141, J141)</f>
        <v>3626285388.6600876</v>
      </c>
      <c r="R141" s="35">
        <f>IFERROR('Equations and POD'!$E$5/K141, K141)</f>
        <v>9142319798.3465462</v>
      </c>
      <c r="S141" s="35">
        <f>IFERROR('Equations and POD'!$E$5/L141, L141)</f>
        <v>18072444685.410374</v>
      </c>
      <c r="T141" s="36" t="s">
        <v>70</v>
      </c>
      <c r="U141" s="36" t="s">
        <v>70</v>
      </c>
      <c r="V141" s="38">
        <v>1600000000</v>
      </c>
      <c r="W141" s="38">
        <v>3600000000</v>
      </c>
      <c r="X141" s="38">
        <v>3600000000</v>
      </c>
      <c r="Y141" s="38">
        <v>9100000000</v>
      </c>
      <c r="Z141" s="38">
        <v>18000000000</v>
      </c>
    </row>
    <row r="142" spans="1:26">
      <c r="A142" s="25" t="s">
        <v>99</v>
      </c>
      <c r="B142" s="25" t="s">
        <v>103</v>
      </c>
      <c r="C142" s="25" t="s">
        <v>106</v>
      </c>
      <c r="D142" s="25" t="s">
        <v>73</v>
      </c>
      <c r="E142" s="25" t="s">
        <v>71</v>
      </c>
      <c r="F142" s="34" t="s">
        <v>70</v>
      </c>
      <c r="G142" s="34" t="s">
        <v>70</v>
      </c>
      <c r="H142" s="51">
        <v>8.1113599999999999E-7</v>
      </c>
      <c r="I142" s="51">
        <v>3.5582799999999998E-7</v>
      </c>
      <c r="J142" s="51">
        <v>3.5245499999999999E-7</v>
      </c>
      <c r="K142" s="51">
        <v>1.39801E-7</v>
      </c>
      <c r="L142" s="51">
        <v>7.0720899999999996E-8</v>
      </c>
      <c r="M142" s="35" t="str">
        <f>IFERROR('Equations and POD'!$E$5/F142, F142)</f>
        <v>-</v>
      </c>
      <c r="N142" s="35" t="str">
        <f>IFERROR('Equations and POD'!$E$5/G142, G142)</f>
        <v>-</v>
      </c>
      <c r="O142" s="35">
        <f>IFERROR('Equations and POD'!$E$5/H142, H142)</f>
        <v>2588961653.7793908</v>
      </c>
      <c r="P142" s="35">
        <f>IFERROR('Equations and POD'!$E$5/I142, I142)</f>
        <v>5901727801.0724287</v>
      </c>
      <c r="Q142" s="35">
        <f>IFERROR('Equations and POD'!$E$5/J142, J142)</f>
        <v>5958207430.7358389</v>
      </c>
      <c r="R142" s="35">
        <f>IFERROR('Equations and POD'!$E$5/K142, K142)</f>
        <v>15021351778.599581</v>
      </c>
      <c r="S142" s="35">
        <f>IFERROR('Equations and POD'!$E$5/L142, L142)</f>
        <v>29694192240.200565</v>
      </c>
      <c r="T142" s="36" t="s">
        <v>70</v>
      </c>
      <c r="U142" s="36" t="s">
        <v>70</v>
      </c>
      <c r="V142" s="38">
        <v>2600000000</v>
      </c>
      <c r="W142" s="38">
        <v>5900000000</v>
      </c>
      <c r="X142" s="38">
        <v>6000000000</v>
      </c>
      <c r="Y142" s="38">
        <v>15000000000</v>
      </c>
      <c r="Z142" s="38">
        <v>30000000000</v>
      </c>
    </row>
    <row r="143" spans="1:26">
      <c r="A143" s="25" t="s">
        <v>99</v>
      </c>
      <c r="B143" s="25" t="s">
        <v>103</v>
      </c>
      <c r="C143" s="25" t="s">
        <v>106</v>
      </c>
      <c r="D143" s="25" t="s">
        <v>73</v>
      </c>
      <c r="E143" s="25" t="s">
        <v>72</v>
      </c>
      <c r="F143" s="34" t="s">
        <v>70</v>
      </c>
      <c r="G143" s="34" t="s">
        <v>70</v>
      </c>
      <c r="H143" s="51">
        <v>2.89527E-7</v>
      </c>
      <c r="I143" s="51">
        <v>1.2701E-7</v>
      </c>
      <c r="J143" s="51">
        <v>1.2580600000000001E-7</v>
      </c>
      <c r="K143" s="51">
        <v>4.9900499999999997E-8</v>
      </c>
      <c r="L143" s="51">
        <v>2.5243200000000001E-8</v>
      </c>
      <c r="M143" s="35" t="str">
        <f>IFERROR('Equations and POD'!$E$5/F143, F143)</f>
        <v>-</v>
      </c>
      <c r="N143" s="35" t="str">
        <f>IFERROR('Equations and POD'!$E$5/G143, G143)</f>
        <v>-</v>
      </c>
      <c r="O143" s="35">
        <f>IFERROR('Equations and POD'!$E$5/H143, H143)</f>
        <v>7253209545.2237616</v>
      </c>
      <c r="P143" s="35">
        <f>IFERROR('Equations and POD'!$E$5/I143, I143)</f>
        <v>16534131170.773954</v>
      </c>
      <c r="Q143" s="35">
        <f>IFERROR('Equations and POD'!$E$5/J143, J143)</f>
        <v>16692367613.627331</v>
      </c>
      <c r="R143" s="35">
        <f>IFERROR('Equations and POD'!$E$5/K143, K143)</f>
        <v>42083746655.845131</v>
      </c>
      <c r="S143" s="35">
        <f>IFERROR('Equations and POD'!$E$5/L143, L143)</f>
        <v>83190720669.328766</v>
      </c>
      <c r="T143" s="36" t="s">
        <v>70</v>
      </c>
      <c r="U143" s="36" t="s">
        <v>70</v>
      </c>
      <c r="V143" s="38">
        <v>7300000000</v>
      </c>
      <c r="W143" s="38">
        <v>17000000000</v>
      </c>
      <c r="X143" s="38">
        <v>17000000000</v>
      </c>
      <c r="Y143" s="38">
        <v>42000000000</v>
      </c>
      <c r="Z143" s="38">
        <v>83000000000</v>
      </c>
    </row>
    <row r="144" spans="1:26">
      <c r="A144" s="25" t="s">
        <v>99</v>
      </c>
      <c r="B144" s="25" t="s">
        <v>103</v>
      </c>
      <c r="C144" s="25" t="s">
        <v>106</v>
      </c>
      <c r="D144" s="25" t="s">
        <v>74</v>
      </c>
      <c r="E144" s="25" t="s">
        <v>69</v>
      </c>
      <c r="F144" s="34" t="s">
        <v>70</v>
      </c>
      <c r="G144" s="34" t="s">
        <v>70</v>
      </c>
      <c r="H144" s="51">
        <v>1.82113E-6</v>
      </c>
      <c r="I144" s="51">
        <v>1.20913E-6</v>
      </c>
      <c r="J144" s="51">
        <v>4.1918399999999997E-6</v>
      </c>
      <c r="K144" s="51">
        <v>2.2169100000000002E-6</v>
      </c>
      <c r="L144" s="51">
        <v>1.1489299999999999E-6</v>
      </c>
      <c r="M144" s="35" t="str">
        <f>IFERROR('Equations and POD'!$E$5/F144, F144)</f>
        <v>-</v>
      </c>
      <c r="N144" s="35" t="str">
        <f>IFERROR('Equations and POD'!$E$5/G144, G144)</f>
        <v>-</v>
      </c>
      <c r="O144" s="35">
        <f>IFERROR('Equations and POD'!$E$5/H144, H144)</f>
        <v>1153130199.3817027</v>
      </c>
      <c r="P144" s="35">
        <f>IFERROR('Equations and POD'!$E$5/I144, I144)</f>
        <v>1736785953.5368407</v>
      </c>
      <c r="Q144" s="35">
        <f>IFERROR('Equations and POD'!$E$5/J144, J144)</f>
        <v>500973319.5923509</v>
      </c>
      <c r="R144" s="35">
        <f>IFERROR('Equations and POD'!$E$5/K144, K144)</f>
        <v>947264435.63338149</v>
      </c>
      <c r="S144" s="35">
        <f>IFERROR('Equations and POD'!$E$5/L144, L144)</f>
        <v>1827787593.6741142</v>
      </c>
      <c r="T144" s="36" t="s">
        <v>70</v>
      </c>
      <c r="U144" s="36" t="s">
        <v>70</v>
      </c>
      <c r="V144" s="38">
        <v>1200000000</v>
      </c>
      <c r="W144" s="38">
        <v>1700000000</v>
      </c>
      <c r="X144" s="38">
        <v>500000000</v>
      </c>
      <c r="Y144" s="38">
        <v>950000000</v>
      </c>
      <c r="Z144" s="38">
        <v>1800000000</v>
      </c>
    </row>
    <row r="145" spans="1:26">
      <c r="A145" s="25" t="s">
        <v>99</v>
      </c>
      <c r="B145" s="25" t="s">
        <v>103</v>
      </c>
      <c r="C145" s="25" t="s">
        <v>106</v>
      </c>
      <c r="D145" s="25" t="s">
        <v>74</v>
      </c>
      <c r="E145" s="25" t="s">
        <v>71</v>
      </c>
      <c r="F145" s="34" t="s">
        <v>70</v>
      </c>
      <c r="G145" s="34" t="s">
        <v>70</v>
      </c>
      <c r="H145" s="51">
        <v>2.35675E-7</v>
      </c>
      <c r="I145" s="51">
        <v>1.56476E-7</v>
      </c>
      <c r="J145" s="51">
        <v>5.4247299999999999E-7</v>
      </c>
      <c r="K145" s="51">
        <v>2.8689499999999998E-7</v>
      </c>
      <c r="L145" s="51">
        <v>1.4868600000000001E-7</v>
      </c>
      <c r="M145" s="35" t="str">
        <f>IFERROR('Equations and POD'!$E$5/F145, F145)</f>
        <v>-</v>
      </c>
      <c r="N145" s="35" t="str">
        <f>IFERROR('Equations and POD'!$E$5/G145, G145)</f>
        <v>-</v>
      </c>
      <c r="O145" s="35">
        <f>IFERROR('Equations and POD'!$E$5/H145, H145)</f>
        <v>8910576005.0917587</v>
      </c>
      <c r="P145" s="35">
        <f>IFERROR('Equations and POD'!$E$5/I145, I145)</f>
        <v>13420588460.850225</v>
      </c>
      <c r="Q145" s="35">
        <f>IFERROR('Equations and POD'!$E$5/J145, J145)</f>
        <v>3871160407.983439</v>
      </c>
      <c r="R145" s="35">
        <f>IFERROR('Equations and POD'!$E$5/K145, K145)</f>
        <v>7319751128.4616327</v>
      </c>
      <c r="S145" s="35">
        <f>IFERROR('Equations and POD'!$E$5/L145, L145)</f>
        <v>14123723820.66906</v>
      </c>
      <c r="T145" s="36" t="s">
        <v>70</v>
      </c>
      <c r="U145" s="36" t="s">
        <v>70</v>
      </c>
      <c r="V145" s="38">
        <v>8900000000</v>
      </c>
      <c r="W145" s="38">
        <v>13000000000</v>
      </c>
      <c r="X145" s="38">
        <v>3900000000</v>
      </c>
      <c r="Y145" s="38">
        <v>7300000000</v>
      </c>
      <c r="Z145" s="38">
        <v>14000000000</v>
      </c>
    </row>
    <row r="146" spans="1:26">
      <c r="A146" s="25" t="s">
        <v>99</v>
      </c>
      <c r="B146" s="25" t="s">
        <v>103</v>
      </c>
      <c r="C146" s="25" t="s">
        <v>106</v>
      </c>
      <c r="D146" s="25" t="s">
        <v>74</v>
      </c>
      <c r="E146" s="25" t="s">
        <v>72</v>
      </c>
      <c r="F146" s="34" t="s">
        <v>70</v>
      </c>
      <c r="G146" s="34" t="s">
        <v>70</v>
      </c>
      <c r="H146" s="51">
        <v>1.32121E-7</v>
      </c>
      <c r="I146" s="51">
        <v>8.7721299999999998E-8</v>
      </c>
      <c r="J146" s="51">
        <v>3.0411399999999999E-7</v>
      </c>
      <c r="K146" s="51">
        <v>1.60835E-7</v>
      </c>
      <c r="L146" s="51">
        <v>8.3354000000000006E-8</v>
      </c>
      <c r="M146" s="35" t="str">
        <f>IFERROR('Equations and POD'!$E$5/F146, F146)</f>
        <v>-</v>
      </c>
      <c r="N146" s="35" t="str">
        <f>IFERROR('Equations and POD'!$E$5/G146, G146)</f>
        <v>-</v>
      </c>
      <c r="O146" s="35">
        <f>IFERROR('Equations and POD'!$E$5/H146, H146)</f>
        <v>15894520931.570303</v>
      </c>
      <c r="P146" s="35">
        <f>IFERROR('Equations and POD'!$E$5/I146, I146)</f>
        <v>23939453701.666527</v>
      </c>
      <c r="Q146" s="35">
        <f>IFERROR('Equations and POD'!$E$5/J146, J146)</f>
        <v>6905305247.3743401</v>
      </c>
      <c r="R146" s="35">
        <f>IFERROR('Equations and POD'!$E$5/K146, K146)</f>
        <v>13056859514.409178</v>
      </c>
      <c r="S146" s="35">
        <f>IFERROR('Equations and POD'!$E$5/L146, L146)</f>
        <v>25193751949.516518</v>
      </c>
      <c r="T146" s="36" t="s">
        <v>70</v>
      </c>
      <c r="U146" s="36" t="s">
        <v>70</v>
      </c>
      <c r="V146" s="38">
        <v>16000000000</v>
      </c>
      <c r="W146" s="38">
        <v>24000000000</v>
      </c>
      <c r="X146" s="38">
        <v>6900000000</v>
      </c>
      <c r="Y146" s="38">
        <v>13000000000</v>
      </c>
      <c r="Z146" s="38">
        <v>25000000000</v>
      </c>
    </row>
    <row r="147" spans="1:26">
      <c r="A147" s="25" t="s">
        <v>107</v>
      </c>
      <c r="B147" s="25" t="s">
        <v>100</v>
      </c>
      <c r="C147" s="54" t="s">
        <v>108</v>
      </c>
      <c r="D147" s="25" t="s">
        <v>68</v>
      </c>
      <c r="E147" s="25" t="s">
        <v>69</v>
      </c>
      <c r="F147" s="25">
        <v>17.57153854289826</v>
      </c>
      <c r="G147" s="25">
        <v>15.02604117822343</v>
      </c>
      <c r="H147" s="25">
        <v>12.986912119554621</v>
      </c>
      <c r="I147" s="25">
        <v>10.4703253753268</v>
      </c>
      <c r="J147" s="25">
        <v>8.2756341408962459</v>
      </c>
      <c r="K147" s="25">
        <v>7.568018620779263</v>
      </c>
      <c r="L147" s="25">
        <v>8.0874389898764623</v>
      </c>
      <c r="M147" s="35">
        <f>IFERROR('Equations and POD'!$E$5/F147, F147)</f>
        <v>119.51144715490717</v>
      </c>
      <c r="N147" s="35">
        <f>IFERROR('Equations and POD'!$E$5/G147, G147)</f>
        <v>139.75737022759103</v>
      </c>
      <c r="O147" s="35">
        <f>IFERROR('Equations and POD'!$E$5/H147, H147)</f>
        <v>161.70125590039169</v>
      </c>
      <c r="P147" s="35">
        <f>IFERROR('Equations and POD'!$E$5/I147, I147)</f>
        <v>200.56683290364839</v>
      </c>
      <c r="Q147" s="35">
        <f>IFERROR('Equations and POD'!$E$5/J147, J147)</f>
        <v>253.75698879947964</v>
      </c>
      <c r="R147" s="35">
        <f>IFERROR('Equations and POD'!$E$5/K147, K147)</f>
        <v>277.48346102559765</v>
      </c>
      <c r="S147" s="35">
        <f>IFERROR('Equations and POD'!$E$5/L147, L147)</f>
        <v>259.66192791422566</v>
      </c>
      <c r="T147" s="38">
        <v>120</v>
      </c>
      <c r="U147" s="38">
        <v>140</v>
      </c>
      <c r="V147" s="38">
        <v>160</v>
      </c>
      <c r="W147" s="38">
        <v>200</v>
      </c>
      <c r="X147" s="38">
        <v>250</v>
      </c>
      <c r="Y147" s="38">
        <v>280</v>
      </c>
      <c r="Z147" s="38">
        <v>260</v>
      </c>
    </row>
    <row r="148" spans="1:26">
      <c r="A148" s="25" t="s">
        <v>107</v>
      </c>
      <c r="B148" s="25" t="s">
        <v>100</v>
      </c>
      <c r="C148" s="54" t="s">
        <v>108</v>
      </c>
      <c r="D148" s="25" t="s">
        <v>68</v>
      </c>
      <c r="E148" s="25" t="s">
        <v>71</v>
      </c>
      <c r="F148" s="25">
        <v>6.2124770297820708</v>
      </c>
      <c r="G148" s="25">
        <v>5.3125078057550423</v>
      </c>
      <c r="H148" s="25">
        <v>4.5915668132054144</v>
      </c>
      <c r="I148" s="25">
        <v>3.7018190370615809</v>
      </c>
      <c r="J148" s="25">
        <v>2.9258785098233222</v>
      </c>
      <c r="K148" s="25">
        <v>2.67569864344954</v>
      </c>
      <c r="L148" s="25">
        <v>2.859341476087065</v>
      </c>
      <c r="M148" s="35">
        <f>IFERROR('Equations and POD'!$E$5/F148, F148)</f>
        <v>338.02941885061045</v>
      </c>
      <c r="N148" s="35">
        <f>IFERROR('Equations and POD'!$E$5/G148, G148)</f>
        <v>395.29353683491422</v>
      </c>
      <c r="O148" s="35">
        <f>IFERROR('Equations and POD'!$E$5/H148, H148)</f>
        <v>457.36021829419292</v>
      </c>
      <c r="P148" s="35">
        <f>IFERROR('Equations and POD'!$E$5/I148, I148)</f>
        <v>567.28867050911595</v>
      </c>
      <c r="Q148" s="35">
        <f>IFERROR('Equations and POD'!$E$5/J148, J148)</f>
        <v>717.73315021436326</v>
      </c>
      <c r="R148" s="35">
        <f>IFERROR('Equations and POD'!$E$5/K148, K148)</f>
        <v>784.84174783325261</v>
      </c>
      <c r="S148" s="35">
        <f>IFERROR('Equations and POD'!$E$5/L148, L148)</f>
        <v>734.43484017648564</v>
      </c>
      <c r="T148" s="38">
        <v>340</v>
      </c>
      <c r="U148" s="38">
        <v>400</v>
      </c>
      <c r="V148" s="38">
        <v>460</v>
      </c>
      <c r="W148" s="38">
        <v>570</v>
      </c>
      <c r="X148" s="38">
        <v>720</v>
      </c>
      <c r="Y148" s="38">
        <v>780</v>
      </c>
      <c r="Z148" s="38">
        <v>730</v>
      </c>
    </row>
    <row r="149" spans="1:26">
      <c r="A149" s="25" t="s">
        <v>107</v>
      </c>
      <c r="B149" s="25" t="s">
        <v>100</v>
      </c>
      <c r="C149" s="54" t="s">
        <v>108</v>
      </c>
      <c r="D149" s="25" t="s">
        <v>68</v>
      </c>
      <c r="E149" s="25" t="s">
        <v>72</v>
      </c>
      <c r="F149" s="25">
        <v>1.757153854289826</v>
      </c>
      <c r="G149" s="25">
        <v>1.5026041178223419</v>
      </c>
      <c r="H149" s="25">
        <v>1.2986912119554621</v>
      </c>
      <c r="I149" s="25">
        <v>1.0470325375326801</v>
      </c>
      <c r="J149" s="25">
        <v>0.82756341408962431</v>
      </c>
      <c r="K149" s="25">
        <v>0.75680186207792632</v>
      </c>
      <c r="L149" s="25">
        <v>0.80874389898764631</v>
      </c>
      <c r="M149" s="35">
        <f>IFERROR('Equations and POD'!$E$5/F149, F149)</f>
        <v>1195.1144715490718</v>
      </c>
      <c r="N149" s="35">
        <f>IFERROR('Equations and POD'!$E$5/G149, G149)</f>
        <v>1397.5737022759113</v>
      </c>
      <c r="O149" s="35">
        <f>IFERROR('Equations and POD'!$E$5/H149, H149)</f>
        <v>1617.012559003917</v>
      </c>
      <c r="P149" s="35">
        <f>IFERROR('Equations and POD'!$E$5/I149, I149)</f>
        <v>2005.6683290364838</v>
      </c>
      <c r="Q149" s="35">
        <f>IFERROR('Equations and POD'!$E$5/J149, J149)</f>
        <v>2537.5698879947972</v>
      </c>
      <c r="R149" s="35">
        <f>IFERROR('Equations and POD'!$E$5/K149, K149)</f>
        <v>2774.8346102559767</v>
      </c>
      <c r="S149" s="35">
        <f>IFERROR('Equations and POD'!$E$5/L149, L149)</f>
        <v>2596.6192791422563</v>
      </c>
      <c r="T149" s="38">
        <v>1200</v>
      </c>
      <c r="U149" s="38">
        <v>1400</v>
      </c>
      <c r="V149" s="38">
        <v>1600</v>
      </c>
      <c r="W149" s="38">
        <v>2000</v>
      </c>
      <c r="X149" s="38">
        <v>2500</v>
      </c>
      <c r="Y149" s="38">
        <v>2800</v>
      </c>
      <c r="Z149" s="38">
        <v>2600</v>
      </c>
    </row>
    <row r="150" spans="1:26">
      <c r="A150" s="25" t="s">
        <v>107</v>
      </c>
      <c r="B150" s="25" t="s">
        <v>100</v>
      </c>
      <c r="C150" s="54" t="s">
        <v>108</v>
      </c>
      <c r="D150" s="25" t="s">
        <v>73</v>
      </c>
      <c r="E150" s="25" t="s">
        <v>69</v>
      </c>
      <c r="F150" s="34" t="s">
        <v>70</v>
      </c>
      <c r="G150" s="34" t="s">
        <v>70</v>
      </c>
      <c r="H150" s="34" t="s">
        <v>70</v>
      </c>
      <c r="I150" s="34" t="s">
        <v>70</v>
      </c>
      <c r="J150" s="34" t="s">
        <v>70</v>
      </c>
      <c r="K150" s="34" t="s">
        <v>70</v>
      </c>
      <c r="L150" s="34" t="s">
        <v>70</v>
      </c>
      <c r="M150" s="35" t="str">
        <f>IFERROR('Equations and POD'!$E$5/F150, F150)</f>
        <v>-</v>
      </c>
      <c r="N150" s="35" t="str">
        <f>IFERROR('Equations and POD'!$E$5/G150, G150)</f>
        <v>-</v>
      </c>
      <c r="O150" s="35" t="str">
        <f>IFERROR('Equations and POD'!$E$5/H150, H150)</f>
        <v>-</v>
      </c>
      <c r="P150" s="35" t="str">
        <f>IFERROR('Equations and POD'!$E$5/I150, I150)</f>
        <v>-</v>
      </c>
      <c r="Q150" s="35" t="str">
        <f>IFERROR('Equations and POD'!$E$5/J150, J150)</f>
        <v>-</v>
      </c>
      <c r="R150" s="35" t="str">
        <f>IFERROR('Equations and POD'!$E$5/K150, K150)</f>
        <v>-</v>
      </c>
      <c r="S150" s="35" t="str">
        <f>IFERROR('Equations and POD'!$E$5/L150, L150)</f>
        <v>-</v>
      </c>
      <c r="T150" s="36" t="s">
        <v>70</v>
      </c>
      <c r="U150" s="36" t="s">
        <v>70</v>
      </c>
      <c r="V150" s="36" t="s">
        <v>70</v>
      </c>
      <c r="W150" s="36" t="s">
        <v>70</v>
      </c>
      <c r="X150" s="36" t="s">
        <v>70</v>
      </c>
      <c r="Y150" s="36" t="s">
        <v>70</v>
      </c>
      <c r="Z150" s="36" t="s">
        <v>70</v>
      </c>
    </row>
    <row r="151" spans="1:26">
      <c r="A151" s="25" t="s">
        <v>107</v>
      </c>
      <c r="B151" s="25" t="s">
        <v>100</v>
      </c>
      <c r="C151" s="54" t="s">
        <v>108</v>
      </c>
      <c r="D151" s="25" t="s">
        <v>73</v>
      </c>
      <c r="E151" s="25" t="s">
        <v>71</v>
      </c>
      <c r="F151" s="34" t="s">
        <v>70</v>
      </c>
      <c r="G151" s="34" t="s">
        <v>70</v>
      </c>
      <c r="H151" s="34" t="s">
        <v>70</v>
      </c>
      <c r="I151" s="34" t="s">
        <v>70</v>
      </c>
      <c r="J151" s="34" t="s">
        <v>70</v>
      </c>
      <c r="K151" s="34" t="s">
        <v>70</v>
      </c>
      <c r="L151" s="34" t="s">
        <v>70</v>
      </c>
      <c r="M151" s="35" t="str">
        <f>IFERROR('Equations and POD'!$E$5/F151, F151)</f>
        <v>-</v>
      </c>
      <c r="N151" s="35" t="str">
        <f>IFERROR('Equations and POD'!$E$5/G151, G151)</f>
        <v>-</v>
      </c>
      <c r="O151" s="35" t="str">
        <f>IFERROR('Equations and POD'!$E$5/H151, H151)</f>
        <v>-</v>
      </c>
      <c r="P151" s="35" t="str">
        <f>IFERROR('Equations and POD'!$E$5/I151, I151)</f>
        <v>-</v>
      </c>
      <c r="Q151" s="35" t="str">
        <f>IFERROR('Equations and POD'!$E$5/J151, J151)</f>
        <v>-</v>
      </c>
      <c r="R151" s="35" t="str">
        <f>IFERROR('Equations and POD'!$E$5/K151, K151)</f>
        <v>-</v>
      </c>
      <c r="S151" s="35" t="str">
        <f>IFERROR('Equations and POD'!$E$5/L151, L151)</f>
        <v>-</v>
      </c>
      <c r="T151" s="36" t="s">
        <v>70</v>
      </c>
      <c r="U151" s="36" t="s">
        <v>70</v>
      </c>
      <c r="V151" s="36" t="s">
        <v>70</v>
      </c>
      <c r="W151" s="36" t="s">
        <v>70</v>
      </c>
      <c r="X151" s="36" t="s">
        <v>70</v>
      </c>
      <c r="Y151" s="36" t="s">
        <v>70</v>
      </c>
      <c r="Z151" s="36" t="s">
        <v>70</v>
      </c>
    </row>
    <row r="152" spans="1:26">
      <c r="A152" s="25" t="s">
        <v>107</v>
      </c>
      <c r="B152" s="25" t="s">
        <v>100</v>
      </c>
      <c r="C152" s="54" t="s">
        <v>108</v>
      </c>
      <c r="D152" s="25" t="s">
        <v>73</v>
      </c>
      <c r="E152" s="25" t="s">
        <v>72</v>
      </c>
      <c r="F152" s="34" t="s">
        <v>70</v>
      </c>
      <c r="G152" s="34" t="s">
        <v>70</v>
      </c>
      <c r="H152" s="34" t="s">
        <v>70</v>
      </c>
      <c r="I152" s="34" t="s">
        <v>70</v>
      </c>
      <c r="J152" s="34" t="s">
        <v>70</v>
      </c>
      <c r="K152" s="34" t="s">
        <v>70</v>
      </c>
      <c r="L152" s="34" t="s">
        <v>70</v>
      </c>
      <c r="M152" s="35" t="str">
        <f>IFERROR('Equations and POD'!$E$5/F152, F152)</f>
        <v>-</v>
      </c>
      <c r="N152" s="35" t="str">
        <f>IFERROR('Equations and POD'!$E$5/G152, G152)</f>
        <v>-</v>
      </c>
      <c r="O152" s="35" t="str">
        <f>IFERROR('Equations and POD'!$E$5/H152, H152)</f>
        <v>-</v>
      </c>
      <c r="P152" s="35" t="str">
        <f>IFERROR('Equations and POD'!$E$5/I152, I152)</f>
        <v>-</v>
      </c>
      <c r="Q152" s="35" t="str">
        <f>IFERROR('Equations and POD'!$E$5/J152, J152)</f>
        <v>-</v>
      </c>
      <c r="R152" s="35" t="str">
        <f>IFERROR('Equations and POD'!$E$5/K152, K152)</f>
        <v>-</v>
      </c>
      <c r="S152" s="35" t="str">
        <f>IFERROR('Equations and POD'!$E$5/L152, L152)</f>
        <v>-</v>
      </c>
      <c r="T152" s="36" t="s">
        <v>70</v>
      </c>
      <c r="U152" s="36" t="s">
        <v>70</v>
      </c>
      <c r="V152" s="36" t="s">
        <v>70</v>
      </c>
      <c r="W152" s="36" t="s">
        <v>70</v>
      </c>
      <c r="X152" s="36" t="s">
        <v>70</v>
      </c>
      <c r="Y152" s="36" t="s">
        <v>70</v>
      </c>
      <c r="Z152" s="36" t="s">
        <v>70</v>
      </c>
    </row>
    <row r="153" spans="1:26">
      <c r="A153" s="25" t="s">
        <v>107</v>
      </c>
      <c r="B153" s="25" t="s">
        <v>100</v>
      </c>
      <c r="C153" s="54" t="s">
        <v>108</v>
      </c>
      <c r="D153" s="25" t="s">
        <v>74</v>
      </c>
      <c r="E153" s="25" t="s">
        <v>69</v>
      </c>
      <c r="F153" s="34" t="s">
        <v>70</v>
      </c>
      <c r="G153" s="34" t="s">
        <v>70</v>
      </c>
      <c r="H153" s="34" t="s">
        <v>70</v>
      </c>
      <c r="I153" s="34" t="s">
        <v>70</v>
      </c>
      <c r="J153" s="34" t="s">
        <v>70</v>
      </c>
      <c r="K153" s="34" t="s">
        <v>70</v>
      </c>
      <c r="L153" s="34" t="s">
        <v>70</v>
      </c>
      <c r="M153" s="35" t="str">
        <f>IFERROR('Equations and POD'!$E$5/F153, F153)</f>
        <v>-</v>
      </c>
      <c r="N153" s="35" t="str">
        <f>IFERROR('Equations and POD'!$E$5/G153, G153)</f>
        <v>-</v>
      </c>
      <c r="O153" s="35" t="str">
        <f>IFERROR('Equations and POD'!$E$5/H153, H153)</f>
        <v>-</v>
      </c>
      <c r="P153" s="35" t="str">
        <f>IFERROR('Equations and POD'!$E$5/I153, I153)</f>
        <v>-</v>
      </c>
      <c r="Q153" s="35" t="str">
        <f>IFERROR('Equations and POD'!$E$5/J153, J153)</f>
        <v>-</v>
      </c>
      <c r="R153" s="35" t="str">
        <f>IFERROR('Equations and POD'!$E$5/K153, K153)</f>
        <v>-</v>
      </c>
      <c r="S153" s="35" t="str">
        <f>IFERROR('Equations and POD'!$E$5/L153, L153)</f>
        <v>-</v>
      </c>
      <c r="T153" s="36" t="s">
        <v>70</v>
      </c>
      <c r="U153" s="36" t="s">
        <v>70</v>
      </c>
      <c r="V153" s="36" t="s">
        <v>70</v>
      </c>
      <c r="W153" s="36" t="s">
        <v>70</v>
      </c>
      <c r="X153" s="36" t="s">
        <v>70</v>
      </c>
      <c r="Y153" s="36" t="s">
        <v>70</v>
      </c>
      <c r="Z153" s="36" t="s">
        <v>70</v>
      </c>
    </row>
    <row r="154" spans="1:26">
      <c r="A154" s="25" t="s">
        <v>107</v>
      </c>
      <c r="B154" s="25" t="s">
        <v>100</v>
      </c>
      <c r="C154" s="54" t="s">
        <v>108</v>
      </c>
      <c r="D154" s="25" t="s">
        <v>74</v>
      </c>
      <c r="E154" s="25" t="s">
        <v>71</v>
      </c>
      <c r="F154" s="34" t="s">
        <v>70</v>
      </c>
      <c r="G154" s="34" t="s">
        <v>70</v>
      </c>
      <c r="H154" s="34" t="s">
        <v>70</v>
      </c>
      <c r="I154" s="34" t="s">
        <v>70</v>
      </c>
      <c r="J154" s="34" t="s">
        <v>70</v>
      </c>
      <c r="K154" s="34" t="s">
        <v>70</v>
      </c>
      <c r="L154" s="34" t="s">
        <v>70</v>
      </c>
      <c r="M154" s="35" t="str">
        <f>IFERROR('Equations and POD'!$E$5/F154, F154)</f>
        <v>-</v>
      </c>
      <c r="N154" s="35" t="str">
        <f>IFERROR('Equations and POD'!$E$5/G154, G154)</f>
        <v>-</v>
      </c>
      <c r="O154" s="35" t="str">
        <f>IFERROR('Equations and POD'!$E$5/H154, H154)</f>
        <v>-</v>
      </c>
      <c r="P154" s="35" t="str">
        <f>IFERROR('Equations and POD'!$E$5/I154, I154)</f>
        <v>-</v>
      </c>
      <c r="Q154" s="35" t="str">
        <f>IFERROR('Equations and POD'!$E$5/J154, J154)</f>
        <v>-</v>
      </c>
      <c r="R154" s="35" t="str">
        <f>IFERROR('Equations and POD'!$E$5/K154, K154)</f>
        <v>-</v>
      </c>
      <c r="S154" s="35" t="str">
        <f>IFERROR('Equations and POD'!$E$5/L154, L154)</f>
        <v>-</v>
      </c>
      <c r="T154" s="36" t="s">
        <v>70</v>
      </c>
      <c r="U154" s="36" t="s">
        <v>70</v>
      </c>
      <c r="V154" s="36" t="s">
        <v>70</v>
      </c>
      <c r="W154" s="36" t="s">
        <v>70</v>
      </c>
      <c r="X154" s="36" t="s">
        <v>70</v>
      </c>
      <c r="Y154" s="36" t="s">
        <v>70</v>
      </c>
      <c r="Z154" s="36" t="s">
        <v>70</v>
      </c>
    </row>
    <row r="155" spans="1:26">
      <c r="A155" s="25" t="s">
        <v>107</v>
      </c>
      <c r="B155" s="25" t="s">
        <v>100</v>
      </c>
      <c r="C155" s="54" t="s">
        <v>108</v>
      </c>
      <c r="D155" s="25" t="s">
        <v>74</v>
      </c>
      <c r="E155" s="25" t="s">
        <v>72</v>
      </c>
      <c r="F155" s="34" t="s">
        <v>70</v>
      </c>
      <c r="G155" s="34" t="s">
        <v>70</v>
      </c>
      <c r="H155" s="34" t="s">
        <v>70</v>
      </c>
      <c r="I155" s="34" t="s">
        <v>70</v>
      </c>
      <c r="J155" s="34" t="s">
        <v>70</v>
      </c>
      <c r="K155" s="34" t="s">
        <v>70</v>
      </c>
      <c r="L155" s="34" t="s">
        <v>70</v>
      </c>
      <c r="M155" s="35" t="str">
        <f>IFERROR('Equations and POD'!$E$5/F155, F155)</f>
        <v>-</v>
      </c>
      <c r="N155" s="35" t="str">
        <f>IFERROR('Equations and POD'!$E$5/G155, G155)</f>
        <v>-</v>
      </c>
      <c r="O155" s="35" t="str">
        <f>IFERROR('Equations and POD'!$E$5/H155, H155)</f>
        <v>-</v>
      </c>
      <c r="P155" s="35" t="str">
        <f>IFERROR('Equations and POD'!$E$5/I155, I155)</f>
        <v>-</v>
      </c>
      <c r="Q155" s="35" t="str">
        <f>IFERROR('Equations and POD'!$E$5/J155, J155)</f>
        <v>-</v>
      </c>
      <c r="R155" s="35" t="str">
        <f>IFERROR('Equations and POD'!$E$5/K155, K155)</f>
        <v>-</v>
      </c>
      <c r="S155" s="35" t="str">
        <f>IFERROR('Equations and POD'!$E$5/L155, L155)</f>
        <v>-</v>
      </c>
      <c r="T155" s="36" t="s">
        <v>70</v>
      </c>
      <c r="U155" s="36" t="s">
        <v>70</v>
      </c>
      <c r="V155" s="36" t="s">
        <v>70</v>
      </c>
      <c r="W155" s="36" t="s">
        <v>70</v>
      </c>
      <c r="X155" s="36" t="s">
        <v>70</v>
      </c>
      <c r="Y155" s="36" t="s">
        <v>70</v>
      </c>
      <c r="Z155" s="36" t="s">
        <v>70</v>
      </c>
    </row>
    <row r="156" spans="1:26">
      <c r="A156" s="25" t="s">
        <v>107</v>
      </c>
      <c r="B156" s="25" t="s">
        <v>103</v>
      </c>
      <c r="C156" s="54" t="s">
        <v>109</v>
      </c>
      <c r="D156" s="25" t="s">
        <v>68</v>
      </c>
      <c r="E156" s="25" t="s">
        <v>69</v>
      </c>
      <c r="F156" s="25">
        <v>17.57153854289826</v>
      </c>
      <c r="G156" s="25">
        <v>15.02604117822343</v>
      </c>
      <c r="H156" s="25">
        <v>12.986912119554621</v>
      </c>
      <c r="I156" s="25">
        <v>10.4703253753268</v>
      </c>
      <c r="J156" s="25">
        <v>8.2756341408962459</v>
      </c>
      <c r="K156" s="25">
        <v>7.568018620779263</v>
      </c>
      <c r="L156" s="25">
        <v>8.0874389898764623</v>
      </c>
      <c r="M156" s="35">
        <f>IFERROR('Equations and POD'!$E$5/F156, F156)</f>
        <v>119.51144715490717</v>
      </c>
      <c r="N156" s="35">
        <f>IFERROR('Equations and POD'!$E$5/G156, G156)</f>
        <v>139.75737022759103</v>
      </c>
      <c r="O156" s="35">
        <f>IFERROR('Equations and POD'!$E$5/H156, H156)</f>
        <v>161.70125590039169</v>
      </c>
      <c r="P156" s="35">
        <f>IFERROR('Equations and POD'!$E$5/I156, I156)</f>
        <v>200.56683290364839</v>
      </c>
      <c r="Q156" s="35">
        <f>IFERROR('Equations and POD'!$E$5/J156, J156)</f>
        <v>253.75698879947964</v>
      </c>
      <c r="R156" s="35">
        <f>IFERROR('Equations and POD'!$E$5/K156, K156)</f>
        <v>277.48346102559765</v>
      </c>
      <c r="S156" s="35">
        <f>IFERROR('Equations and POD'!$E$5/L156, L156)</f>
        <v>259.66192791422566</v>
      </c>
      <c r="T156" s="38">
        <v>120</v>
      </c>
      <c r="U156" s="38">
        <v>140</v>
      </c>
      <c r="V156" s="38">
        <v>160</v>
      </c>
      <c r="W156" s="38">
        <v>200</v>
      </c>
      <c r="X156" s="38">
        <v>250</v>
      </c>
      <c r="Y156" s="38">
        <v>280</v>
      </c>
      <c r="Z156" s="38">
        <v>260</v>
      </c>
    </row>
    <row r="157" spans="1:26">
      <c r="A157" s="25" t="s">
        <v>107</v>
      </c>
      <c r="B157" s="25" t="s">
        <v>103</v>
      </c>
      <c r="C157" s="54" t="s">
        <v>109</v>
      </c>
      <c r="D157" s="25" t="s">
        <v>68</v>
      </c>
      <c r="E157" s="25" t="s">
        <v>71</v>
      </c>
      <c r="F157" s="25">
        <v>6.2124770297820708</v>
      </c>
      <c r="G157" s="25">
        <v>5.3125078057550423</v>
      </c>
      <c r="H157" s="25">
        <v>4.5915668132054144</v>
      </c>
      <c r="I157" s="25">
        <v>3.7018190370615809</v>
      </c>
      <c r="J157" s="25">
        <v>2.9258785098233222</v>
      </c>
      <c r="K157" s="25">
        <v>2.67569864344954</v>
      </c>
      <c r="L157" s="25">
        <v>2.859341476087065</v>
      </c>
      <c r="M157" s="35">
        <f>IFERROR('Equations and POD'!$E$5/F157, F157)</f>
        <v>338.02941885061045</v>
      </c>
      <c r="N157" s="35">
        <f>IFERROR('Equations and POD'!$E$5/G157, G157)</f>
        <v>395.29353683491422</v>
      </c>
      <c r="O157" s="35">
        <f>IFERROR('Equations and POD'!$E$5/H157, H157)</f>
        <v>457.36021829419292</v>
      </c>
      <c r="P157" s="35">
        <f>IFERROR('Equations and POD'!$E$5/I157, I157)</f>
        <v>567.28867050911595</v>
      </c>
      <c r="Q157" s="35">
        <f>IFERROR('Equations and POD'!$E$5/J157, J157)</f>
        <v>717.73315021436326</v>
      </c>
      <c r="R157" s="35">
        <f>IFERROR('Equations and POD'!$E$5/K157, K157)</f>
        <v>784.84174783325261</v>
      </c>
      <c r="S157" s="35">
        <f>IFERROR('Equations and POD'!$E$5/L157, L157)</f>
        <v>734.43484017648564</v>
      </c>
      <c r="T157" s="38">
        <v>340</v>
      </c>
      <c r="U157" s="38">
        <v>400</v>
      </c>
      <c r="V157" s="38">
        <v>460</v>
      </c>
      <c r="W157" s="38">
        <v>570</v>
      </c>
      <c r="X157" s="38">
        <v>720</v>
      </c>
      <c r="Y157" s="38">
        <v>780</v>
      </c>
      <c r="Z157" s="38">
        <v>730</v>
      </c>
    </row>
    <row r="158" spans="1:26">
      <c r="A158" s="25" t="s">
        <v>107</v>
      </c>
      <c r="B158" s="25" t="s">
        <v>103</v>
      </c>
      <c r="C158" s="54" t="s">
        <v>109</v>
      </c>
      <c r="D158" s="25" t="s">
        <v>68</v>
      </c>
      <c r="E158" s="25" t="s">
        <v>72</v>
      </c>
      <c r="F158" s="25">
        <v>1.757153854289826</v>
      </c>
      <c r="G158" s="25">
        <v>1.5026041178223419</v>
      </c>
      <c r="H158" s="25">
        <v>1.2986912119554621</v>
      </c>
      <c r="I158" s="25">
        <v>1.0470325375326801</v>
      </c>
      <c r="J158" s="25">
        <v>0.82756341408962431</v>
      </c>
      <c r="K158" s="25">
        <v>0.75680186207792632</v>
      </c>
      <c r="L158" s="25">
        <v>0.80874389898764631</v>
      </c>
      <c r="M158" s="35">
        <f>IFERROR('Equations and POD'!$E$5/F158, F158)</f>
        <v>1195.1144715490718</v>
      </c>
      <c r="N158" s="35">
        <f>IFERROR('Equations and POD'!$E$5/G158, G158)</f>
        <v>1397.5737022759113</v>
      </c>
      <c r="O158" s="35">
        <f>IFERROR('Equations and POD'!$E$5/H158, H158)</f>
        <v>1617.012559003917</v>
      </c>
      <c r="P158" s="35">
        <f>IFERROR('Equations and POD'!$E$5/I158, I158)</f>
        <v>2005.6683290364838</v>
      </c>
      <c r="Q158" s="35">
        <f>IFERROR('Equations and POD'!$E$5/J158, J158)</f>
        <v>2537.5698879947972</v>
      </c>
      <c r="R158" s="35">
        <f>IFERROR('Equations and POD'!$E$5/K158, K158)</f>
        <v>2774.8346102559767</v>
      </c>
      <c r="S158" s="35">
        <f>IFERROR('Equations and POD'!$E$5/L158, L158)</f>
        <v>2596.6192791422563</v>
      </c>
      <c r="T158" s="38">
        <v>1200</v>
      </c>
      <c r="U158" s="38">
        <v>1400</v>
      </c>
      <c r="V158" s="38">
        <v>1600</v>
      </c>
      <c r="W158" s="38">
        <v>2000</v>
      </c>
      <c r="X158" s="38">
        <v>2500</v>
      </c>
      <c r="Y158" s="38">
        <v>2800</v>
      </c>
      <c r="Z158" s="38">
        <v>2600</v>
      </c>
    </row>
    <row r="159" spans="1:26">
      <c r="A159" s="25" t="s">
        <v>107</v>
      </c>
      <c r="B159" s="25" t="s">
        <v>103</v>
      </c>
      <c r="C159" s="54" t="s">
        <v>109</v>
      </c>
      <c r="D159" s="25" t="s">
        <v>73</v>
      </c>
      <c r="E159" s="25" t="s">
        <v>69</v>
      </c>
      <c r="F159" s="34" t="s">
        <v>70</v>
      </c>
      <c r="G159" s="34" t="s">
        <v>70</v>
      </c>
      <c r="H159" s="34" t="s">
        <v>70</v>
      </c>
      <c r="I159" s="34" t="s">
        <v>70</v>
      </c>
      <c r="J159" s="34" t="s">
        <v>70</v>
      </c>
      <c r="K159" s="34" t="s">
        <v>70</v>
      </c>
      <c r="L159" s="34" t="s">
        <v>70</v>
      </c>
      <c r="M159" s="35" t="str">
        <f>IFERROR('Equations and POD'!$E$5/F159, F159)</f>
        <v>-</v>
      </c>
      <c r="N159" s="35" t="str">
        <f>IFERROR('Equations and POD'!$E$5/G159, G159)</f>
        <v>-</v>
      </c>
      <c r="O159" s="35" t="str">
        <f>IFERROR('Equations and POD'!$E$5/H159, H159)</f>
        <v>-</v>
      </c>
      <c r="P159" s="35" t="str">
        <f>IFERROR('Equations and POD'!$E$5/I159, I159)</f>
        <v>-</v>
      </c>
      <c r="Q159" s="35" t="str">
        <f>IFERROR('Equations and POD'!$E$5/J159, J159)</f>
        <v>-</v>
      </c>
      <c r="R159" s="35" t="str">
        <f>IFERROR('Equations and POD'!$E$5/K159, K159)</f>
        <v>-</v>
      </c>
      <c r="S159" s="35" t="str">
        <f>IFERROR('Equations and POD'!$E$5/L159, L159)</f>
        <v>-</v>
      </c>
      <c r="T159" s="36" t="s">
        <v>70</v>
      </c>
      <c r="U159" s="36" t="s">
        <v>70</v>
      </c>
      <c r="V159" s="36" t="s">
        <v>70</v>
      </c>
      <c r="W159" s="36" t="s">
        <v>70</v>
      </c>
      <c r="X159" s="36" t="s">
        <v>70</v>
      </c>
      <c r="Y159" s="36" t="s">
        <v>70</v>
      </c>
      <c r="Z159" s="36" t="s">
        <v>70</v>
      </c>
    </row>
    <row r="160" spans="1:26">
      <c r="A160" s="25" t="s">
        <v>107</v>
      </c>
      <c r="B160" s="25" t="s">
        <v>103</v>
      </c>
      <c r="C160" s="54" t="s">
        <v>109</v>
      </c>
      <c r="D160" s="25" t="s">
        <v>73</v>
      </c>
      <c r="E160" s="25" t="s">
        <v>71</v>
      </c>
      <c r="F160" s="34" t="s">
        <v>70</v>
      </c>
      <c r="G160" s="34" t="s">
        <v>70</v>
      </c>
      <c r="H160" s="34" t="s">
        <v>70</v>
      </c>
      <c r="I160" s="34" t="s">
        <v>70</v>
      </c>
      <c r="J160" s="34" t="s">
        <v>70</v>
      </c>
      <c r="K160" s="34" t="s">
        <v>70</v>
      </c>
      <c r="L160" s="34" t="s">
        <v>70</v>
      </c>
      <c r="M160" s="35" t="str">
        <f>IFERROR('Equations and POD'!$E$5/F160, F160)</f>
        <v>-</v>
      </c>
      <c r="N160" s="35" t="str">
        <f>IFERROR('Equations and POD'!$E$5/G160, G160)</f>
        <v>-</v>
      </c>
      <c r="O160" s="35" t="str">
        <f>IFERROR('Equations and POD'!$E$5/H160, H160)</f>
        <v>-</v>
      </c>
      <c r="P160" s="35" t="str">
        <f>IFERROR('Equations and POD'!$E$5/I160, I160)</f>
        <v>-</v>
      </c>
      <c r="Q160" s="35" t="str">
        <f>IFERROR('Equations and POD'!$E$5/J160, J160)</f>
        <v>-</v>
      </c>
      <c r="R160" s="35" t="str">
        <f>IFERROR('Equations and POD'!$E$5/K160, K160)</f>
        <v>-</v>
      </c>
      <c r="S160" s="35" t="str">
        <f>IFERROR('Equations and POD'!$E$5/L160, L160)</f>
        <v>-</v>
      </c>
      <c r="T160" s="36" t="s">
        <v>70</v>
      </c>
      <c r="U160" s="36" t="s">
        <v>70</v>
      </c>
      <c r="V160" s="36" t="s">
        <v>70</v>
      </c>
      <c r="W160" s="36" t="s">
        <v>70</v>
      </c>
      <c r="X160" s="36" t="s">
        <v>70</v>
      </c>
      <c r="Y160" s="36" t="s">
        <v>70</v>
      </c>
      <c r="Z160" s="36" t="s">
        <v>70</v>
      </c>
    </row>
    <row r="161" spans="1:26">
      <c r="A161" s="25" t="s">
        <v>107</v>
      </c>
      <c r="B161" s="25" t="s">
        <v>103</v>
      </c>
      <c r="C161" s="54" t="s">
        <v>109</v>
      </c>
      <c r="D161" s="25" t="s">
        <v>73</v>
      </c>
      <c r="E161" s="25" t="s">
        <v>72</v>
      </c>
      <c r="F161" s="34" t="s">
        <v>70</v>
      </c>
      <c r="G161" s="34" t="s">
        <v>70</v>
      </c>
      <c r="H161" s="34" t="s">
        <v>70</v>
      </c>
      <c r="I161" s="34" t="s">
        <v>70</v>
      </c>
      <c r="J161" s="34" t="s">
        <v>70</v>
      </c>
      <c r="K161" s="34" t="s">
        <v>70</v>
      </c>
      <c r="L161" s="34" t="s">
        <v>70</v>
      </c>
      <c r="M161" s="35" t="str">
        <f>IFERROR('Equations and POD'!$E$5/F161, F161)</f>
        <v>-</v>
      </c>
      <c r="N161" s="35" t="str">
        <f>IFERROR('Equations and POD'!$E$5/G161, G161)</f>
        <v>-</v>
      </c>
      <c r="O161" s="35" t="str">
        <f>IFERROR('Equations and POD'!$E$5/H161, H161)</f>
        <v>-</v>
      </c>
      <c r="P161" s="35" t="str">
        <f>IFERROR('Equations and POD'!$E$5/I161, I161)</f>
        <v>-</v>
      </c>
      <c r="Q161" s="35" t="str">
        <f>IFERROR('Equations and POD'!$E$5/J161, J161)</f>
        <v>-</v>
      </c>
      <c r="R161" s="35" t="str">
        <f>IFERROR('Equations and POD'!$E$5/K161, K161)</f>
        <v>-</v>
      </c>
      <c r="S161" s="35" t="str">
        <f>IFERROR('Equations and POD'!$E$5/L161, L161)</f>
        <v>-</v>
      </c>
      <c r="T161" s="36" t="s">
        <v>70</v>
      </c>
      <c r="U161" s="36" t="s">
        <v>70</v>
      </c>
      <c r="V161" s="36" t="s">
        <v>70</v>
      </c>
      <c r="W161" s="36" t="s">
        <v>70</v>
      </c>
      <c r="X161" s="36" t="s">
        <v>70</v>
      </c>
      <c r="Y161" s="36" t="s">
        <v>70</v>
      </c>
      <c r="Z161" s="36" t="s">
        <v>70</v>
      </c>
    </row>
    <row r="162" spans="1:26">
      <c r="A162" s="25" t="s">
        <v>107</v>
      </c>
      <c r="B162" s="25" t="s">
        <v>103</v>
      </c>
      <c r="C162" s="54" t="s">
        <v>109</v>
      </c>
      <c r="D162" s="25" t="s">
        <v>74</v>
      </c>
      <c r="E162" s="25" t="s">
        <v>69</v>
      </c>
      <c r="F162" s="34" t="s">
        <v>70</v>
      </c>
      <c r="G162" s="34" t="s">
        <v>70</v>
      </c>
      <c r="H162" s="34" t="s">
        <v>70</v>
      </c>
      <c r="I162" s="34" t="s">
        <v>70</v>
      </c>
      <c r="J162" s="34" t="s">
        <v>70</v>
      </c>
      <c r="K162" s="34" t="s">
        <v>70</v>
      </c>
      <c r="L162" s="34" t="s">
        <v>70</v>
      </c>
      <c r="M162" s="35" t="str">
        <f>IFERROR('Equations and POD'!$E$5/F162, F162)</f>
        <v>-</v>
      </c>
      <c r="N162" s="35" t="str">
        <f>IFERROR('Equations and POD'!$E$5/G162, G162)</f>
        <v>-</v>
      </c>
      <c r="O162" s="35" t="str">
        <f>IFERROR('Equations and POD'!$E$5/H162, H162)</f>
        <v>-</v>
      </c>
      <c r="P162" s="35" t="str">
        <f>IFERROR('Equations and POD'!$E$5/I162, I162)</f>
        <v>-</v>
      </c>
      <c r="Q162" s="35" t="str">
        <f>IFERROR('Equations and POD'!$E$5/J162, J162)</f>
        <v>-</v>
      </c>
      <c r="R162" s="35" t="str">
        <f>IFERROR('Equations and POD'!$E$5/K162, K162)</f>
        <v>-</v>
      </c>
      <c r="S162" s="35" t="str">
        <f>IFERROR('Equations and POD'!$E$5/L162, L162)</f>
        <v>-</v>
      </c>
      <c r="T162" s="36" t="s">
        <v>70</v>
      </c>
      <c r="U162" s="36" t="s">
        <v>70</v>
      </c>
      <c r="V162" s="36" t="s">
        <v>70</v>
      </c>
      <c r="W162" s="36" t="s">
        <v>70</v>
      </c>
      <c r="X162" s="36" t="s">
        <v>70</v>
      </c>
      <c r="Y162" s="36" t="s">
        <v>70</v>
      </c>
      <c r="Z162" s="36" t="s">
        <v>70</v>
      </c>
    </row>
    <row r="163" spans="1:26">
      <c r="A163" s="25" t="s">
        <v>107</v>
      </c>
      <c r="B163" s="25" t="s">
        <v>103</v>
      </c>
      <c r="C163" s="54" t="s">
        <v>109</v>
      </c>
      <c r="D163" s="25" t="s">
        <v>74</v>
      </c>
      <c r="E163" s="25" t="s">
        <v>71</v>
      </c>
      <c r="F163" s="34" t="s">
        <v>70</v>
      </c>
      <c r="G163" s="34" t="s">
        <v>70</v>
      </c>
      <c r="H163" s="34" t="s">
        <v>70</v>
      </c>
      <c r="I163" s="34" t="s">
        <v>70</v>
      </c>
      <c r="J163" s="34" t="s">
        <v>70</v>
      </c>
      <c r="K163" s="34" t="s">
        <v>70</v>
      </c>
      <c r="L163" s="34" t="s">
        <v>70</v>
      </c>
      <c r="M163" s="35" t="str">
        <f>IFERROR('Equations and POD'!$E$5/F163, F163)</f>
        <v>-</v>
      </c>
      <c r="N163" s="35" t="str">
        <f>IFERROR('Equations and POD'!$E$5/G163, G163)</f>
        <v>-</v>
      </c>
      <c r="O163" s="35" t="str">
        <f>IFERROR('Equations and POD'!$E$5/H163, H163)</f>
        <v>-</v>
      </c>
      <c r="P163" s="35" t="str">
        <f>IFERROR('Equations and POD'!$E$5/I163, I163)</f>
        <v>-</v>
      </c>
      <c r="Q163" s="35" t="str">
        <f>IFERROR('Equations and POD'!$E$5/J163, J163)</f>
        <v>-</v>
      </c>
      <c r="R163" s="35" t="str">
        <f>IFERROR('Equations and POD'!$E$5/K163, K163)</f>
        <v>-</v>
      </c>
      <c r="S163" s="35" t="str">
        <f>IFERROR('Equations and POD'!$E$5/L163, L163)</f>
        <v>-</v>
      </c>
      <c r="T163" s="36" t="s">
        <v>70</v>
      </c>
      <c r="U163" s="36" t="s">
        <v>70</v>
      </c>
      <c r="V163" s="36" t="s">
        <v>70</v>
      </c>
      <c r="W163" s="36" t="s">
        <v>70</v>
      </c>
      <c r="X163" s="36" t="s">
        <v>70</v>
      </c>
      <c r="Y163" s="36" t="s">
        <v>70</v>
      </c>
      <c r="Z163" s="36" t="s">
        <v>70</v>
      </c>
    </row>
    <row r="164" spans="1:26">
      <c r="A164" s="25" t="s">
        <v>107</v>
      </c>
      <c r="B164" s="25" t="s">
        <v>103</v>
      </c>
      <c r="C164" s="54" t="s">
        <v>109</v>
      </c>
      <c r="D164" s="25" t="s">
        <v>74</v>
      </c>
      <c r="E164" s="25" t="s">
        <v>72</v>
      </c>
      <c r="F164" s="34" t="s">
        <v>70</v>
      </c>
      <c r="G164" s="34" t="s">
        <v>70</v>
      </c>
      <c r="H164" s="34" t="s">
        <v>70</v>
      </c>
      <c r="I164" s="34" t="s">
        <v>70</v>
      </c>
      <c r="J164" s="34" t="s">
        <v>70</v>
      </c>
      <c r="K164" s="34" t="s">
        <v>70</v>
      </c>
      <c r="L164" s="34" t="s">
        <v>70</v>
      </c>
      <c r="M164" s="35" t="str">
        <f>IFERROR('Equations and POD'!$E$5/F164, F164)</f>
        <v>-</v>
      </c>
      <c r="N164" s="35" t="str">
        <f>IFERROR('Equations and POD'!$E$5/G164, G164)</f>
        <v>-</v>
      </c>
      <c r="O164" s="35" t="str">
        <f>IFERROR('Equations and POD'!$E$5/H164, H164)</f>
        <v>-</v>
      </c>
      <c r="P164" s="35" t="str">
        <f>IFERROR('Equations and POD'!$E$5/I164, I164)</f>
        <v>-</v>
      </c>
      <c r="Q164" s="35" t="str">
        <f>IFERROR('Equations and POD'!$E$5/J164, J164)</f>
        <v>-</v>
      </c>
      <c r="R164" s="35" t="str">
        <f>IFERROR('Equations and POD'!$E$5/K164, K164)</f>
        <v>-</v>
      </c>
      <c r="S164" s="35" t="str">
        <f>IFERROR('Equations and POD'!$E$5/L164, L164)</f>
        <v>-</v>
      </c>
      <c r="T164" s="36" t="s">
        <v>70</v>
      </c>
      <c r="U164" s="36" t="s">
        <v>70</v>
      </c>
      <c r="V164" s="36" t="s">
        <v>70</v>
      </c>
      <c r="W164" s="36" t="s">
        <v>70</v>
      </c>
      <c r="X164" s="36" t="s">
        <v>70</v>
      </c>
      <c r="Y164" s="36" t="s">
        <v>70</v>
      </c>
      <c r="Z164" s="36" t="s">
        <v>70</v>
      </c>
    </row>
  </sheetData>
  <sheetProtection sheet="1" objects="1" scenarios="1" formatCells="0" formatColumns="0" formatRows="0" sort="0" autoFilter="0"/>
  <autoFilter ref="A1:Z164" xr:uid="{00000000-0001-0000-02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xmlns:xlrd2="http://schemas.microsoft.com/office/spreadsheetml/2017/richdata2" ref="A4:Z137">
    <sortCondition ref="A3:A137"/>
    <sortCondition ref="B3:B137"/>
    <sortCondition ref="C3:C137"/>
    <sortCondition ref="D3:D137"/>
    <sortCondition ref="E3:E137" customList="High,Med,Low"/>
  </sortState>
  <mergeCells count="7">
    <mergeCell ref="M1:S1"/>
    <mergeCell ref="T1:Z1"/>
    <mergeCell ref="B1:B2"/>
    <mergeCell ref="C1:C2"/>
    <mergeCell ref="D1:D2"/>
    <mergeCell ref="E1:E2"/>
    <mergeCell ref="F1:L1"/>
  </mergeCells>
  <conditionalFormatting sqref="F138:G146">
    <cfRule type="cellIs" dxfId="47" priority="10" operator="lessThan">
      <formula>1</formula>
    </cfRule>
    <cfRule type="cellIs" dxfId="46" priority="11" operator="between">
      <formula>1</formula>
      <formula>10</formula>
    </cfRule>
    <cfRule type="cellIs" dxfId="45" priority="12" operator="greaterThan">
      <formula>10</formula>
    </cfRule>
  </conditionalFormatting>
  <conditionalFormatting sqref="F1:L2">
    <cfRule type="colorScale" priority="20">
      <colorScale>
        <cfvo type="min"/>
        <cfvo type="max"/>
        <color rgb="FFFCFCFF"/>
        <color rgb="FFF8696B"/>
      </colorScale>
    </cfRule>
  </conditionalFormatting>
  <conditionalFormatting sqref="F3:L137">
    <cfRule type="cellIs" dxfId="44" priority="17" operator="lessThan">
      <formula>1</formula>
    </cfRule>
    <cfRule type="cellIs" dxfId="43" priority="18" operator="between">
      <formula>1</formula>
      <formula>10</formula>
    </cfRule>
    <cfRule type="cellIs" dxfId="42" priority="19" operator="greaterThan">
      <formula>10</formula>
    </cfRule>
  </conditionalFormatting>
  <conditionalFormatting sqref="F147:L164">
    <cfRule type="cellIs" dxfId="41" priority="2" operator="lessThan">
      <formula>1</formula>
    </cfRule>
    <cfRule type="cellIs" dxfId="40" priority="3" operator="between">
      <formula>1</formula>
      <formula>10</formula>
    </cfRule>
    <cfRule type="cellIs" dxfId="39" priority="4" operator="greaterThan">
      <formula>10</formula>
    </cfRule>
  </conditionalFormatting>
  <conditionalFormatting sqref="M3:S164">
    <cfRule type="cellIs" dxfId="38" priority="1" operator="lessThan">
      <formula>30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4C84-F504-41B1-93E2-C5358545E3CB}">
  <sheetPr codeName="Sheet7"/>
  <dimension ref="A1:AA544"/>
  <sheetViews>
    <sheetView zoomScale="90" zoomScaleNormal="90" workbookViewId="0">
      <selection activeCell="C8" sqref="C8"/>
    </sheetView>
  </sheetViews>
  <sheetFormatPr defaultColWidth="8.7109375" defaultRowHeight="12.75"/>
  <cols>
    <col min="1" max="1" width="35" style="61" customWidth="1"/>
    <col min="2" max="2" width="19.42578125" style="61" customWidth="1"/>
    <col min="3" max="3" width="21" style="62" customWidth="1"/>
    <col min="4" max="4" width="9.140625" style="61"/>
    <col min="5" max="5" width="8.5703125" style="25" customWidth="1"/>
    <col min="6" max="6" width="9.85546875" style="25" customWidth="1"/>
    <col min="7" max="13" width="8.7109375" style="25" customWidth="1"/>
    <col min="14" max="15" width="10.42578125" style="25" customWidth="1"/>
    <col min="16" max="16" width="15" style="25" customWidth="1"/>
    <col min="17" max="18" width="13.140625" style="25" customWidth="1"/>
    <col min="19" max="19" width="12.140625" style="25" customWidth="1"/>
    <col min="20" max="20" width="13.140625" style="25" customWidth="1"/>
    <col min="21" max="22" width="10.42578125" style="25" bestFit="1" customWidth="1"/>
    <col min="23" max="27" width="13.140625" style="25" bestFit="1" customWidth="1"/>
    <col min="28" max="16384" width="8.7109375" style="25"/>
  </cols>
  <sheetData>
    <row r="1" spans="1:27" ht="26.45" customHeight="1">
      <c r="A1" s="55" t="s">
        <v>49</v>
      </c>
      <c r="B1" s="56" t="s">
        <v>50</v>
      </c>
      <c r="C1" s="57" t="s">
        <v>51</v>
      </c>
      <c r="D1" s="56" t="s">
        <v>52</v>
      </c>
      <c r="E1" s="58" t="s">
        <v>53</v>
      </c>
      <c r="F1" s="58" t="s">
        <v>116</v>
      </c>
      <c r="G1" s="120" t="s">
        <v>117</v>
      </c>
      <c r="H1" s="121"/>
      <c r="I1" s="121"/>
      <c r="J1" s="121"/>
      <c r="K1" s="121"/>
      <c r="L1" s="121"/>
      <c r="M1" s="121"/>
      <c r="N1" s="111" t="s">
        <v>118</v>
      </c>
      <c r="O1" s="111"/>
      <c r="P1" s="111"/>
      <c r="Q1" s="111"/>
      <c r="R1" s="111"/>
      <c r="S1" s="111"/>
      <c r="T1" s="111"/>
      <c r="U1" s="112" t="s">
        <v>56</v>
      </c>
      <c r="V1" s="112"/>
      <c r="W1" s="112"/>
      <c r="X1" s="112"/>
      <c r="Y1" s="112"/>
      <c r="Z1" s="112"/>
      <c r="AA1" s="112"/>
    </row>
    <row r="2" spans="1:27" ht="25.5">
      <c r="A2" s="59" t="s">
        <v>57</v>
      </c>
      <c r="B2" s="56"/>
      <c r="C2" s="57"/>
      <c r="D2" s="58"/>
      <c r="E2" s="58"/>
      <c r="F2" s="58"/>
      <c r="G2" s="60" t="s">
        <v>58</v>
      </c>
      <c r="H2" s="60" t="s">
        <v>59</v>
      </c>
      <c r="I2" s="60" t="s">
        <v>60</v>
      </c>
      <c r="J2" s="60" t="s">
        <v>61</v>
      </c>
      <c r="K2" s="60" t="s">
        <v>62</v>
      </c>
      <c r="L2" s="60" t="s">
        <v>63</v>
      </c>
      <c r="M2" s="60" t="s">
        <v>64</v>
      </c>
      <c r="N2" s="28" t="s">
        <v>58</v>
      </c>
      <c r="O2" s="28" t="s">
        <v>59</v>
      </c>
      <c r="P2" s="28" t="s">
        <v>60</v>
      </c>
      <c r="Q2" s="28" t="s">
        <v>61</v>
      </c>
      <c r="R2" s="28" t="s">
        <v>62</v>
      </c>
      <c r="S2" s="28" t="s">
        <v>63</v>
      </c>
      <c r="T2" s="29" t="s">
        <v>64</v>
      </c>
      <c r="U2" s="30" t="s">
        <v>58</v>
      </c>
      <c r="V2" s="30" t="s">
        <v>59</v>
      </c>
      <c r="W2" s="30" t="s">
        <v>60</v>
      </c>
      <c r="X2" s="30" t="s">
        <v>61</v>
      </c>
      <c r="Y2" s="30" t="s">
        <v>62</v>
      </c>
      <c r="Z2" s="30" t="s">
        <v>63</v>
      </c>
      <c r="AA2" s="31" t="s">
        <v>64</v>
      </c>
    </row>
    <row r="3" spans="1:27">
      <c r="A3" s="61" t="s">
        <v>65</v>
      </c>
      <c r="B3" s="61" t="s">
        <v>66</v>
      </c>
      <c r="C3" s="62" t="s">
        <v>67</v>
      </c>
      <c r="D3" s="61" t="s">
        <v>68</v>
      </c>
      <c r="E3" s="25" t="s">
        <v>69</v>
      </c>
      <c r="F3" s="25" t="s">
        <v>9</v>
      </c>
      <c r="G3" s="34" t="s">
        <v>70</v>
      </c>
      <c r="H3" s="34" t="s">
        <v>70</v>
      </c>
      <c r="I3" s="34" t="s">
        <v>70</v>
      </c>
      <c r="J3" s="34" t="s">
        <v>70</v>
      </c>
      <c r="K3" s="25">
        <v>297.88732394366201</v>
      </c>
      <c r="L3" s="25">
        <v>272.41620111731851</v>
      </c>
      <c r="M3" s="25">
        <v>291.11310592459608</v>
      </c>
      <c r="N3" s="35" t="str">
        <f>IFERROR('Equations and POD'!$E$5/G3, G3)</f>
        <v>-</v>
      </c>
      <c r="O3" s="35" t="str">
        <f>IFERROR('Equations and POD'!$E$5/H3, H3)</f>
        <v>-</v>
      </c>
      <c r="P3" s="35" t="str">
        <f>IFERROR('Equations and POD'!$E$5/I3, I3)</f>
        <v>-</v>
      </c>
      <c r="Q3" s="35" t="str">
        <f>IFERROR('Equations and POD'!$E$5/J3, J3)</f>
        <v>-</v>
      </c>
      <c r="R3" s="35">
        <f>IFERROR('Equations and POD'!$E$5/K3, K3)</f>
        <v>7.0496453900709213</v>
      </c>
      <c r="S3" s="35">
        <f>IFERROR('Equations and POD'!$E$5/L3, L3)</f>
        <v>7.7087926172776191</v>
      </c>
      <c r="T3" s="35">
        <f>IFERROR('Equations and POD'!$E$5/M3, M3)</f>
        <v>7.2136910268270116</v>
      </c>
      <c r="U3" s="63" t="s">
        <v>70</v>
      </c>
      <c r="V3" s="63" t="s">
        <v>70</v>
      </c>
      <c r="W3" s="63" t="s">
        <v>70</v>
      </c>
      <c r="X3" s="63" t="s">
        <v>70</v>
      </c>
      <c r="Y3" s="64">
        <v>7</v>
      </c>
      <c r="Z3" s="64">
        <v>7.7</v>
      </c>
      <c r="AA3" s="64">
        <v>7.2</v>
      </c>
    </row>
    <row r="4" spans="1:27">
      <c r="A4" s="61" t="s">
        <v>65</v>
      </c>
      <c r="B4" s="61" t="s">
        <v>66</v>
      </c>
      <c r="C4" s="62" t="s">
        <v>67</v>
      </c>
      <c r="D4" s="61" t="s">
        <v>73</v>
      </c>
      <c r="E4" s="25" t="s">
        <v>69</v>
      </c>
      <c r="F4" s="25" t="s">
        <v>9</v>
      </c>
      <c r="G4" s="34" t="s">
        <v>70</v>
      </c>
      <c r="H4" s="34" t="s">
        <v>70</v>
      </c>
      <c r="I4" s="34" t="s">
        <v>70</v>
      </c>
      <c r="J4" s="34" t="s">
        <v>70</v>
      </c>
      <c r="K4" s="34" t="s">
        <v>70</v>
      </c>
      <c r="L4" s="34" t="s">
        <v>70</v>
      </c>
      <c r="M4" s="34" t="s">
        <v>70</v>
      </c>
      <c r="N4" s="35" t="str">
        <f>IFERROR('Equations and POD'!$E$5/G4, G4)</f>
        <v>-</v>
      </c>
      <c r="O4" s="35" t="str">
        <f>IFERROR('Equations and POD'!$E$5/H4, H4)</f>
        <v>-</v>
      </c>
      <c r="P4" s="35" t="str">
        <f>IFERROR('Equations and POD'!$E$5/I4, I4)</f>
        <v>-</v>
      </c>
      <c r="Q4" s="35" t="str">
        <f>IFERROR('Equations and POD'!$E$5/J4, J4)</f>
        <v>-</v>
      </c>
      <c r="R4" s="35" t="str">
        <f>IFERROR('Equations and POD'!$E$5/K4, K4)</f>
        <v>-</v>
      </c>
      <c r="S4" s="35" t="str">
        <f>IFERROR('Equations and POD'!$E$5/L4, L4)</f>
        <v>-</v>
      </c>
      <c r="T4" s="35" t="str">
        <f>IFERROR('Equations and POD'!$E$5/M4, M4)</f>
        <v>-</v>
      </c>
      <c r="U4" s="63" t="s">
        <v>70</v>
      </c>
      <c r="V4" s="63" t="s">
        <v>70</v>
      </c>
      <c r="W4" s="63" t="s">
        <v>70</v>
      </c>
      <c r="X4" s="63" t="s">
        <v>70</v>
      </c>
      <c r="Y4" s="63" t="s">
        <v>70</v>
      </c>
      <c r="Z4" s="63" t="s">
        <v>70</v>
      </c>
      <c r="AA4" s="63" t="s">
        <v>70</v>
      </c>
    </row>
    <row r="5" spans="1:27">
      <c r="A5" s="61" t="s">
        <v>65</v>
      </c>
      <c r="B5" s="61" t="s">
        <v>66</v>
      </c>
      <c r="C5" s="62" t="s">
        <v>67</v>
      </c>
      <c r="D5" s="61" t="s">
        <v>74</v>
      </c>
      <c r="E5" s="25" t="s">
        <v>69</v>
      </c>
      <c r="F5" s="25" t="s">
        <v>9</v>
      </c>
      <c r="G5" s="39">
        <v>29.329459839999998</v>
      </c>
      <c r="H5" s="39">
        <v>27.629201299999998</v>
      </c>
      <c r="I5" s="39">
        <v>22.459866860000002</v>
      </c>
      <c r="J5" s="39">
        <v>15.639170549999999</v>
      </c>
      <c r="K5" s="40">
        <v>16.13989815</v>
      </c>
      <c r="L5" s="40">
        <v>13.11613687</v>
      </c>
      <c r="M5" s="40">
        <v>11.016807549999999</v>
      </c>
      <c r="N5" s="41">
        <f>IFERROR('Equations and POD'!$E$5/G5, G5)</f>
        <v>71.60036398406443</v>
      </c>
      <c r="O5" s="41">
        <f>IFERROR('Equations and POD'!$E$5/H5, H5)</f>
        <v>76.006540225250745</v>
      </c>
      <c r="P5" s="41">
        <f>IFERROR('Equations and POD'!$E$5/I5, I5)</f>
        <v>93.500109020681876</v>
      </c>
      <c r="Q5" s="41">
        <f>IFERROR('Equations and POD'!$E$5/J5, J5)</f>
        <v>134.2782210403096</v>
      </c>
      <c r="R5" s="35">
        <f>IFERROR('Equations and POD'!$E$5/K5, K5)</f>
        <v>130.11234522567293</v>
      </c>
      <c r="S5" s="35">
        <f>IFERROR('Equations and POD'!$E$5/L5, L5)</f>
        <v>160.10811878635116</v>
      </c>
      <c r="T5" s="35">
        <f>IFERROR('Equations and POD'!$E$5/M5, M5)</f>
        <v>190.61783465573927</v>
      </c>
      <c r="U5" s="65">
        <v>72</v>
      </c>
      <c r="V5" s="65">
        <v>76</v>
      </c>
      <c r="W5" s="65">
        <v>94</v>
      </c>
      <c r="X5" s="65">
        <v>130</v>
      </c>
      <c r="Y5" s="66">
        <v>130</v>
      </c>
      <c r="Z5" s="66">
        <v>160</v>
      </c>
      <c r="AA5" s="66">
        <v>190</v>
      </c>
    </row>
    <row r="6" spans="1:27">
      <c r="A6" s="61" t="s">
        <v>65</v>
      </c>
      <c r="B6" s="61" t="s">
        <v>66</v>
      </c>
      <c r="C6" s="62" t="s">
        <v>67</v>
      </c>
      <c r="D6" s="61" t="s">
        <v>15</v>
      </c>
      <c r="E6" s="25" t="s">
        <v>69</v>
      </c>
      <c r="F6" s="25" t="s">
        <v>9</v>
      </c>
      <c r="G6" s="25">
        <f t="shared" ref="G6:M6" si="0">SUM(G3:G5)</f>
        <v>29.329459839999998</v>
      </c>
      <c r="H6" s="25">
        <f t="shared" si="0"/>
        <v>27.629201299999998</v>
      </c>
      <c r="I6" s="25">
        <f t="shared" si="0"/>
        <v>22.459866860000002</v>
      </c>
      <c r="J6" s="25">
        <f t="shared" si="0"/>
        <v>15.639170549999999</v>
      </c>
      <c r="K6" s="25">
        <f t="shared" si="0"/>
        <v>314.02722209366203</v>
      </c>
      <c r="L6" s="25">
        <f t="shared" si="0"/>
        <v>285.5323379873185</v>
      </c>
      <c r="M6" s="25">
        <f t="shared" si="0"/>
        <v>302.12991347459609</v>
      </c>
      <c r="N6" s="35">
        <f>IFERROR('Equations and POD'!$E$5/G6, G6)</f>
        <v>71.60036398406443</v>
      </c>
      <c r="O6" s="35">
        <f>IFERROR('Equations and POD'!$E$5/H6, H6)</f>
        <v>76.006540225250745</v>
      </c>
      <c r="P6" s="35">
        <f>IFERROR('Equations and POD'!$E$5/I6, I6)</f>
        <v>93.500109020681876</v>
      </c>
      <c r="Q6" s="35">
        <f>IFERROR('Equations and POD'!$E$5/J6, J6)</f>
        <v>134.2782210403096</v>
      </c>
      <c r="R6" s="35">
        <f>IFERROR('Equations and POD'!$E$5/K6, K6)</f>
        <v>6.6873183350125363</v>
      </c>
      <c r="S6" s="35">
        <f>IFERROR('Equations and POD'!$E$5/L6, L6)</f>
        <v>7.3546835878648125</v>
      </c>
      <c r="T6" s="35">
        <f>IFERROR('Equations and POD'!$E$5/M6, M6)</f>
        <v>6.9506523728461387</v>
      </c>
      <c r="U6" s="66">
        <v>72</v>
      </c>
      <c r="V6" s="66">
        <v>76</v>
      </c>
      <c r="W6" s="66">
        <v>94</v>
      </c>
      <c r="X6" s="66">
        <v>130</v>
      </c>
      <c r="Y6" s="64">
        <v>6.7</v>
      </c>
      <c r="Z6" s="64">
        <v>7.4</v>
      </c>
      <c r="AA6" s="64">
        <v>7</v>
      </c>
    </row>
    <row r="7" spans="1:27">
      <c r="A7" s="61" t="s">
        <v>65</v>
      </c>
      <c r="B7" s="61" t="s">
        <v>66</v>
      </c>
      <c r="C7" s="62" t="s">
        <v>67</v>
      </c>
      <c r="D7" s="61" t="s">
        <v>68</v>
      </c>
      <c r="E7" s="25" t="s">
        <v>71</v>
      </c>
      <c r="F7" s="25" t="s">
        <v>9</v>
      </c>
      <c r="G7" s="34" t="s">
        <v>70</v>
      </c>
      <c r="H7" s="34" t="s">
        <v>70</v>
      </c>
      <c r="I7" s="34" t="s">
        <v>70</v>
      </c>
      <c r="J7" s="34" t="s">
        <v>70</v>
      </c>
      <c r="K7" s="25">
        <v>74.471830985915503</v>
      </c>
      <c r="L7" s="25">
        <v>68.104050279329613</v>
      </c>
      <c r="M7" s="25">
        <v>72.778276481149035</v>
      </c>
      <c r="N7" s="35" t="str">
        <f>IFERROR('Equations and POD'!$E$5/G7, G7)</f>
        <v>-</v>
      </c>
      <c r="O7" s="35" t="str">
        <f>IFERROR('Equations and POD'!$E$5/H7, H7)</f>
        <v>-</v>
      </c>
      <c r="P7" s="35" t="str">
        <f>IFERROR('Equations and POD'!$E$5/I7, I7)</f>
        <v>-</v>
      </c>
      <c r="Q7" s="35" t="str">
        <f>IFERROR('Equations and POD'!$E$5/J7, J7)</f>
        <v>-</v>
      </c>
      <c r="R7" s="35">
        <f>IFERROR('Equations and POD'!$E$5/K7, K7)</f>
        <v>28.198581560283685</v>
      </c>
      <c r="S7" s="35">
        <f>IFERROR('Equations and POD'!$E$5/L7, L7)</f>
        <v>30.835170469110484</v>
      </c>
      <c r="T7" s="35">
        <f>IFERROR('Equations and POD'!$E$5/M7, M7)</f>
        <v>28.854764107308039</v>
      </c>
      <c r="U7" s="63" t="s">
        <v>70</v>
      </c>
      <c r="V7" s="63" t="s">
        <v>70</v>
      </c>
      <c r="W7" s="63" t="s">
        <v>70</v>
      </c>
      <c r="X7" s="63" t="s">
        <v>70</v>
      </c>
      <c r="Y7" s="64">
        <v>28</v>
      </c>
      <c r="Z7" s="66">
        <v>31</v>
      </c>
      <c r="AA7" s="64">
        <v>29</v>
      </c>
    </row>
    <row r="8" spans="1:27">
      <c r="A8" s="61" t="s">
        <v>65</v>
      </c>
      <c r="B8" s="61" t="s">
        <v>66</v>
      </c>
      <c r="C8" s="62" t="s">
        <v>67</v>
      </c>
      <c r="D8" s="61" t="s">
        <v>73</v>
      </c>
      <c r="E8" s="25" t="s">
        <v>71</v>
      </c>
      <c r="F8" s="25" t="s">
        <v>9</v>
      </c>
      <c r="G8" s="34" t="s">
        <v>70</v>
      </c>
      <c r="H8" s="34" t="s">
        <v>70</v>
      </c>
      <c r="I8" s="34" t="s">
        <v>70</v>
      </c>
      <c r="J8" s="34" t="s">
        <v>70</v>
      </c>
      <c r="K8" s="34" t="s">
        <v>70</v>
      </c>
      <c r="L8" s="34" t="s">
        <v>70</v>
      </c>
      <c r="M8" s="34" t="s">
        <v>70</v>
      </c>
      <c r="N8" s="35" t="str">
        <f>IFERROR('Equations and POD'!$E$5/G8, G8)</f>
        <v>-</v>
      </c>
      <c r="O8" s="35" t="str">
        <f>IFERROR('Equations and POD'!$E$5/H8, H8)</f>
        <v>-</v>
      </c>
      <c r="P8" s="35" t="str">
        <f>IFERROR('Equations and POD'!$E$5/I8, I8)</f>
        <v>-</v>
      </c>
      <c r="Q8" s="35" t="str">
        <f>IFERROR('Equations and POD'!$E$5/J8, J8)</f>
        <v>-</v>
      </c>
      <c r="R8" s="35" t="str">
        <f>IFERROR('Equations and POD'!$E$5/K8, K8)</f>
        <v>-</v>
      </c>
      <c r="S8" s="35" t="str">
        <f>IFERROR('Equations and POD'!$E$5/L8, L8)</f>
        <v>-</v>
      </c>
      <c r="T8" s="35" t="str">
        <f>IFERROR('Equations and POD'!$E$5/M8, M8)</f>
        <v>-</v>
      </c>
      <c r="U8" s="63" t="s">
        <v>70</v>
      </c>
      <c r="V8" s="63" t="s">
        <v>70</v>
      </c>
      <c r="W8" s="63" t="s">
        <v>70</v>
      </c>
      <c r="X8" s="63" t="s">
        <v>70</v>
      </c>
      <c r="Y8" s="63" t="s">
        <v>70</v>
      </c>
      <c r="Z8" s="63" t="s">
        <v>70</v>
      </c>
      <c r="AA8" s="63" t="s">
        <v>70</v>
      </c>
    </row>
    <row r="9" spans="1:27">
      <c r="A9" s="61" t="s">
        <v>65</v>
      </c>
      <c r="B9" s="61" t="s">
        <v>66</v>
      </c>
      <c r="C9" s="62" t="s">
        <v>67</v>
      </c>
      <c r="D9" s="61" t="s">
        <v>74</v>
      </c>
      <c r="E9" s="25" t="s">
        <v>71</v>
      </c>
      <c r="F9" s="25" t="s">
        <v>9</v>
      </c>
      <c r="G9" s="39">
        <v>29.329383050000001</v>
      </c>
      <c r="H9" s="39">
        <v>27.629128959999999</v>
      </c>
      <c r="I9" s="39">
        <v>22.45980806</v>
      </c>
      <c r="J9" s="39">
        <v>15.6391296</v>
      </c>
      <c r="K9" s="40">
        <v>13.57579466</v>
      </c>
      <c r="L9" s="40">
        <v>11.308994309999999</v>
      </c>
      <c r="M9" s="40">
        <v>9.2975389140000004</v>
      </c>
      <c r="N9" s="41">
        <f>IFERROR('Equations and POD'!$E$5/G9, G9)</f>
        <v>71.600551447671862</v>
      </c>
      <c r="O9" s="41">
        <f>IFERROR('Equations and POD'!$E$5/H9, H9)</f>
        <v>76.006739229465737</v>
      </c>
      <c r="P9" s="41">
        <f>IFERROR('Equations and POD'!$E$5/I9, I9)</f>
        <v>93.50035380489355</v>
      </c>
      <c r="Q9" s="41">
        <f>IFERROR('Equations and POD'!$E$5/J9, J9)</f>
        <v>134.27857263872281</v>
      </c>
      <c r="R9" s="35">
        <f>IFERROR('Equations and POD'!$E$5/K9, K9)</f>
        <v>154.68707744876866</v>
      </c>
      <c r="S9" s="35">
        <f>IFERROR('Equations and POD'!$E$5/L9, L9)</f>
        <v>185.69290446481799</v>
      </c>
      <c r="T9" s="35">
        <f>IFERROR('Equations and POD'!$E$5/M9, M9)</f>
        <v>225.8662232473018</v>
      </c>
      <c r="U9" s="65">
        <v>72</v>
      </c>
      <c r="V9" s="65">
        <v>76</v>
      </c>
      <c r="W9" s="65">
        <v>94</v>
      </c>
      <c r="X9" s="65">
        <v>130</v>
      </c>
      <c r="Y9" s="66">
        <v>160</v>
      </c>
      <c r="Z9" s="66">
        <v>190</v>
      </c>
      <c r="AA9" s="66">
        <v>230</v>
      </c>
    </row>
    <row r="10" spans="1:27">
      <c r="A10" s="61" t="s">
        <v>65</v>
      </c>
      <c r="B10" s="61" t="s">
        <v>66</v>
      </c>
      <c r="C10" s="62" t="s">
        <v>67</v>
      </c>
      <c r="D10" s="61" t="s">
        <v>15</v>
      </c>
      <c r="E10" s="25" t="s">
        <v>71</v>
      </c>
      <c r="F10" s="25" t="s">
        <v>9</v>
      </c>
      <c r="G10" s="25">
        <f t="shared" ref="G10:M10" si="1">SUM(G7:G9)</f>
        <v>29.329383050000001</v>
      </c>
      <c r="H10" s="25">
        <f t="shared" si="1"/>
        <v>27.629128959999999</v>
      </c>
      <c r="I10" s="25">
        <f t="shared" si="1"/>
        <v>22.45980806</v>
      </c>
      <c r="J10" s="25">
        <f t="shared" si="1"/>
        <v>15.6391296</v>
      </c>
      <c r="K10" s="25">
        <f t="shared" si="1"/>
        <v>88.047625645915502</v>
      </c>
      <c r="L10" s="25">
        <f t="shared" si="1"/>
        <v>79.413044589329616</v>
      </c>
      <c r="M10" s="25">
        <f t="shared" si="1"/>
        <v>82.075815395149036</v>
      </c>
      <c r="N10" s="35">
        <f>IFERROR('Equations and POD'!$E$5/G10, G10)</f>
        <v>71.600551447671862</v>
      </c>
      <c r="O10" s="35">
        <f>IFERROR('Equations and POD'!$E$5/H10, H10)</f>
        <v>76.006739229465737</v>
      </c>
      <c r="P10" s="35">
        <f>IFERROR('Equations and POD'!$E$5/I10, I10)</f>
        <v>93.50035380489355</v>
      </c>
      <c r="Q10" s="35">
        <f>IFERROR('Equations and POD'!$E$5/J10, J10)</f>
        <v>134.27857263872281</v>
      </c>
      <c r="R10" s="35">
        <f>IFERROR('Equations and POD'!$E$5/K10, K10)</f>
        <v>23.850728337015845</v>
      </c>
      <c r="S10" s="35">
        <f>IFERROR('Equations and POD'!$E$5/L10, L10)</f>
        <v>26.444018244858576</v>
      </c>
      <c r="T10" s="35">
        <f>IFERROR('Equations and POD'!$E$5/M10, M10)</f>
        <v>25.586099752889172</v>
      </c>
      <c r="U10" s="66">
        <v>72</v>
      </c>
      <c r="V10" s="66">
        <v>76</v>
      </c>
      <c r="W10" s="66">
        <v>94</v>
      </c>
      <c r="X10" s="66">
        <v>130</v>
      </c>
      <c r="Y10" s="64">
        <v>24</v>
      </c>
      <c r="Z10" s="64">
        <v>26</v>
      </c>
      <c r="AA10" s="64">
        <v>26</v>
      </c>
    </row>
    <row r="11" spans="1:27">
      <c r="A11" s="61" t="s">
        <v>65</v>
      </c>
      <c r="B11" s="61" t="s">
        <v>66</v>
      </c>
      <c r="C11" s="62" t="s">
        <v>67</v>
      </c>
      <c r="D11" s="61" t="s">
        <v>68</v>
      </c>
      <c r="E11" s="25" t="s">
        <v>72</v>
      </c>
      <c r="F11" s="25" t="s">
        <v>9</v>
      </c>
      <c r="G11" s="34" t="s">
        <v>70</v>
      </c>
      <c r="H11" s="34" t="s">
        <v>70</v>
      </c>
      <c r="I11" s="34" t="s">
        <v>70</v>
      </c>
      <c r="J11" s="34" t="s">
        <v>70</v>
      </c>
      <c r="K11" s="25">
        <v>14.8943661971831</v>
      </c>
      <c r="L11" s="25">
        <v>13.620810055865929</v>
      </c>
      <c r="M11" s="25">
        <v>14.55565529622981</v>
      </c>
      <c r="N11" s="35" t="str">
        <f>IFERROR('Equations and POD'!$E$5/G11, G11)</f>
        <v>-</v>
      </c>
      <c r="O11" s="35" t="str">
        <f>IFERROR('Equations and POD'!$E$5/H11, H11)</f>
        <v>-</v>
      </c>
      <c r="P11" s="35" t="str">
        <f>IFERROR('Equations and POD'!$E$5/I11, I11)</f>
        <v>-</v>
      </c>
      <c r="Q11" s="35" t="str">
        <f>IFERROR('Equations and POD'!$E$5/J11, J11)</f>
        <v>-</v>
      </c>
      <c r="R11" s="35">
        <f>IFERROR('Equations and POD'!$E$5/K11, K11)</f>
        <v>140.99290780141843</v>
      </c>
      <c r="S11" s="35">
        <f>IFERROR('Equations and POD'!$E$5/L11, L11)</f>
        <v>154.17585234555233</v>
      </c>
      <c r="T11" s="35">
        <f>IFERROR('Equations and POD'!$E$5/M11, M11)</f>
        <v>144.27382053654017</v>
      </c>
      <c r="U11" s="63" t="s">
        <v>70</v>
      </c>
      <c r="V11" s="63" t="s">
        <v>70</v>
      </c>
      <c r="W11" s="63" t="s">
        <v>70</v>
      </c>
      <c r="X11" s="63" t="s">
        <v>70</v>
      </c>
      <c r="Y11" s="66">
        <v>140</v>
      </c>
      <c r="Z11" s="66">
        <v>150</v>
      </c>
      <c r="AA11" s="66">
        <v>140</v>
      </c>
    </row>
    <row r="12" spans="1:27">
      <c r="A12" s="61" t="s">
        <v>65</v>
      </c>
      <c r="B12" s="61" t="s">
        <v>66</v>
      </c>
      <c r="C12" s="62" t="s">
        <v>67</v>
      </c>
      <c r="D12" s="61" t="s">
        <v>73</v>
      </c>
      <c r="E12" s="25" t="s">
        <v>72</v>
      </c>
      <c r="F12" s="25" t="s">
        <v>9</v>
      </c>
      <c r="G12" s="34" t="s">
        <v>70</v>
      </c>
      <c r="H12" s="34" t="s">
        <v>70</v>
      </c>
      <c r="I12" s="34" t="s">
        <v>70</v>
      </c>
      <c r="J12" s="34" t="s">
        <v>70</v>
      </c>
      <c r="K12" s="34" t="s">
        <v>70</v>
      </c>
      <c r="L12" s="34" t="s">
        <v>70</v>
      </c>
      <c r="M12" s="34" t="s">
        <v>70</v>
      </c>
      <c r="N12" s="35" t="str">
        <f>IFERROR('Equations and POD'!$E$5/G12, G12)</f>
        <v>-</v>
      </c>
      <c r="O12" s="35" t="str">
        <f>IFERROR('Equations and POD'!$E$5/H12, H12)</f>
        <v>-</v>
      </c>
      <c r="P12" s="35" t="str">
        <f>IFERROR('Equations and POD'!$E$5/I12, I12)</f>
        <v>-</v>
      </c>
      <c r="Q12" s="35" t="str">
        <f>IFERROR('Equations and POD'!$E$5/J12, J12)</f>
        <v>-</v>
      </c>
      <c r="R12" s="35" t="str">
        <f>IFERROR('Equations and POD'!$E$5/K12, K12)</f>
        <v>-</v>
      </c>
      <c r="S12" s="35" t="str">
        <f>IFERROR('Equations and POD'!$E$5/L12, L12)</f>
        <v>-</v>
      </c>
      <c r="T12" s="35" t="str">
        <f>IFERROR('Equations and POD'!$E$5/M12, M12)</f>
        <v>-</v>
      </c>
      <c r="U12" s="63" t="s">
        <v>70</v>
      </c>
      <c r="V12" s="63" t="s">
        <v>70</v>
      </c>
      <c r="W12" s="63" t="s">
        <v>70</v>
      </c>
      <c r="X12" s="63" t="s">
        <v>70</v>
      </c>
      <c r="Y12" s="63" t="s">
        <v>70</v>
      </c>
      <c r="Z12" s="63" t="s">
        <v>70</v>
      </c>
      <c r="AA12" s="63" t="s">
        <v>70</v>
      </c>
    </row>
    <row r="13" spans="1:27">
      <c r="A13" s="61" t="s">
        <v>65</v>
      </c>
      <c r="B13" s="61" t="s">
        <v>66</v>
      </c>
      <c r="C13" s="62" t="s">
        <v>67</v>
      </c>
      <c r="D13" s="61" t="s">
        <v>74</v>
      </c>
      <c r="E13" s="25" t="s">
        <v>72</v>
      </c>
      <c r="F13" s="25" t="s">
        <v>9</v>
      </c>
      <c r="G13" s="39">
        <v>17.13045898</v>
      </c>
      <c r="H13" s="39">
        <v>16.137388900000001</v>
      </c>
      <c r="I13" s="39">
        <v>13.11813549</v>
      </c>
      <c r="J13" s="39">
        <v>9.1343710730000005</v>
      </c>
      <c r="K13" s="40">
        <v>8.6957283660000009</v>
      </c>
      <c r="L13" s="40">
        <v>7.3178474810000003</v>
      </c>
      <c r="M13" s="40">
        <v>5.9636568040000002</v>
      </c>
      <c r="N13" s="41">
        <f>IFERROR('Equations and POD'!$E$5/G13, G13)</f>
        <v>122.58865932616126</v>
      </c>
      <c r="O13" s="41">
        <f>IFERROR('Equations and POD'!$E$5/H13, H13)</f>
        <v>130.13257677640772</v>
      </c>
      <c r="P13" s="41">
        <f>IFERROR('Equations and POD'!$E$5/I13, I13)</f>
        <v>160.08372543497796</v>
      </c>
      <c r="Q13" s="41">
        <f>IFERROR('Equations and POD'!$E$5/J13, J13)</f>
        <v>229.90088570052993</v>
      </c>
      <c r="R13" s="35">
        <f>IFERROR('Equations and POD'!$E$5/K13, K13)</f>
        <v>241.49788397380578</v>
      </c>
      <c r="S13" s="35">
        <f>IFERROR('Equations and POD'!$E$5/L13, L13)</f>
        <v>286.9696321838386</v>
      </c>
      <c r="T13" s="35">
        <f>IFERROR('Equations and POD'!$E$5/M13, M13)</f>
        <v>352.1329394058136</v>
      </c>
      <c r="U13" s="65">
        <v>120</v>
      </c>
      <c r="V13" s="65">
        <v>130</v>
      </c>
      <c r="W13" s="65">
        <v>160</v>
      </c>
      <c r="X13" s="65">
        <v>230</v>
      </c>
      <c r="Y13" s="66">
        <v>240</v>
      </c>
      <c r="Z13" s="66">
        <v>290</v>
      </c>
      <c r="AA13" s="66">
        <v>350</v>
      </c>
    </row>
    <row r="14" spans="1:27">
      <c r="A14" s="61" t="s">
        <v>65</v>
      </c>
      <c r="B14" s="61" t="s">
        <v>66</v>
      </c>
      <c r="C14" s="62" t="s">
        <v>67</v>
      </c>
      <c r="D14" s="61" t="s">
        <v>15</v>
      </c>
      <c r="E14" s="25" t="s">
        <v>72</v>
      </c>
      <c r="F14" s="25" t="s">
        <v>9</v>
      </c>
      <c r="G14" s="25">
        <f t="shared" ref="G14:M14" si="2">SUM(G11:G13)</f>
        <v>17.13045898</v>
      </c>
      <c r="H14" s="25">
        <f t="shared" si="2"/>
        <v>16.137388900000001</v>
      </c>
      <c r="I14" s="25">
        <f t="shared" si="2"/>
        <v>13.11813549</v>
      </c>
      <c r="J14" s="25">
        <f t="shared" si="2"/>
        <v>9.1343710730000005</v>
      </c>
      <c r="K14" s="25">
        <f t="shared" si="2"/>
        <v>23.590094563183101</v>
      </c>
      <c r="L14" s="25">
        <f t="shared" si="2"/>
        <v>20.938657536865929</v>
      </c>
      <c r="M14" s="25">
        <f t="shared" si="2"/>
        <v>20.519312100229811</v>
      </c>
      <c r="N14" s="35">
        <f>IFERROR('Equations and POD'!$E$5/G14, G14)</f>
        <v>122.58865932616126</v>
      </c>
      <c r="O14" s="35">
        <f>IFERROR('Equations and POD'!$E$5/H14, H14)</f>
        <v>130.13257677640772</v>
      </c>
      <c r="P14" s="35">
        <f>IFERROR('Equations and POD'!$E$5/I14, I14)</f>
        <v>160.08372543497796</v>
      </c>
      <c r="Q14" s="35">
        <f>IFERROR('Equations and POD'!$E$5/J14, J14)</f>
        <v>229.90088570052993</v>
      </c>
      <c r="R14" s="35">
        <f>IFERROR('Equations and POD'!$E$5/K14, K14)</f>
        <v>89.020414664952455</v>
      </c>
      <c r="S14" s="35">
        <f>IFERROR('Equations and POD'!$E$5/L14, L14)</f>
        <v>100.29296273185646</v>
      </c>
      <c r="T14" s="35">
        <f>IFERROR('Equations and POD'!$E$5/M14, M14)</f>
        <v>102.34261215689003</v>
      </c>
      <c r="U14" s="66">
        <v>120</v>
      </c>
      <c r="V14" s="66">
        <v>130</v>
      </c>
      <c r="W14" s="66">
        <v>160</v>
      </c>
      <c r="X14" s="66">
        <v>230</v>
      </c>
      <c r="Y14" s="66">
        <v>89</v>
      </c>
      <c r="Z14" s="66">
        <v>100</v>
      </c>
      <c r="AA14" s="66">
        <v>100</v>
      </c>
    </row>
    <row r="15" spans="1:27">
      <c r="A15" s="61" t="s">
        <v>65</v>
      </c>
      <c r="B15" s="61" t="s">
        <v>66</v>
      </c>
      <c r="C15" s="62" t="s">
        <v>67</v>
      </c>
      <c r="D15" s="61" t="s">
        <v>68</v>
      </c>
      <c r="E15" s="25" t="s">
        <v>69</v>
      </c>
      <c r="F15" s="25" t="s">
        <v>13</v>
      </c>
      <c r="G15" s="34" t="s">
        <v>70</v>
      </c>
      <c r="H15" s="34" t="s">
        <v>70</v>
      </c>
      <c r="I15" s="34" t="s">
        <v>70</v>
      </c>
      <c r="J15" s="34" t="s">
        <v>70</v>
      </c>
      <c r="K15" s="25">
        <v>42.438742041288833</v>
      </c>
      <c r="L15" s="25">
        <v>38.809979337261808</v>
      </c>
      <c r="M15" s="25">
        <v>41.47364796733973</v>
      </c>
      <c r="N15" s="35" t="str">
        <f>IFERROR('Equations and POD'!$E$5/G15, G15)</f>
        <v>-</v>
      </c>
      <c r="O15" s="35" t="str">
        <f>IFERROR('Equations and POD'!$E$5/H15, H15)</f>
        <v>-</v>
      </c>
      <c r="P15" s="35" t="str">
        <f>IFERROR('Equations and POD'!$E$5/I15, I15)</f>
        <v>-</v>
      </c>
      <c r="Q15" s="35" t="str">
        <f>IFERROR('Equations and POD'!$E$5/J15, J15)</f>
        <v>-</v>
      </c>
      <c r="R15" s="35">
        <f>IFERROR('Equations and POD'!$E$5/K15, K15)</f>
        <v>49.483087834151661</v>
      </c>
      <c r="S15" s="35">
        <f>IFERROR('Equations and POD'!$E$5/L15, L15)</f>
        <v>54.109794332814069</v>
      </c>
      <c r="T15" s="35">
        <f>IFERROR('Equations and POD'!$E$5/M15, M15)</f>
        <v>50.634562015228042</v>
      </c>
      <c r="U15" s="63" t="s">
        <v>70</v>
      </c>
      <c r="V15" s="63" t="s">
        <v>70</v>
      </c>
      <c r="W15" s="63" t="s">
        <v>70</v>
      </c>
      <c r="X15" s="63" t="s">
        <v>70</v>
      </c>
      <c r="Y15" s="66">
        <v>49</v>
      </c>
      <c r="Z15" s="66">
        <v>54</v>
      </c>
      <c r="AA15" s="66">
        <v>51</v>
      </c>
    </row>
    <row r="16" spans="1:27">
      <c r="A16" s="61" t="s">
        <v>65</v>
      </c>
      <c r="B16" s="61" t="s">
        <v>66</v>
      </c>
      <c r="C16" s="62" t="s">
        <v>67</v>
      </c>
      <c r="D16" s="61" t="s">
        <v>73</v>
      </c>
      <c r="E16" s="25" t="s">
        <v>69</v>
      </c>
      <c r="F16" s="25" t="s">
        <v>13</v>
      </c>
      <c r="G16" s="34" t="s">
        <v>70</v>
      </c>
      <c r="H16" s="34" t="s">
        <v>70</v>
      </c>
      <c r="I16" s="34" t="s">
        <v>70</v>
      </c>
      <c r="J16" s="34" t="s">
        <v>70</v>
      </c>
      <c r="K16" s="34" t="s">
        <v>70</v>
      </c>
      <c r="L16" s="34" t="s">
        <v>70</v>
      </c>
      <c r="M16" s="34" t="s">
        <v>70</v>
      </c>
      <c r="N16" s="35" t="str">
        <f>IFERROR('Equations and POD'!$E$5/G16, G16)</f>
        <v>-</v>
      </c>
      <c r="O16" s="35" t="str">
        <f>IFERROR('Equations and POD'!$E$5/H16, H16)</f>
        <v>-</v>
      </c>
      <c r="P16" s="35" t="str">
        <f>IFERROR('Equations and POD'!$E$5/I16, I16)</f>
        <v>-</v>
      </c>
      <c r="Q16" s="35" t="str">
        <f>IFERROR('Equations and POD'!$E$5/J16, J16)</f>
        <v>-</v>
      </c>
      <c r="R16" s="35" t="str">
        <f>IFERROR('Equations and POD'!$E$5/K16, K16)</f>
        <v>-</v>
      </c>
      <c r="S16" s="35" t="str">
        <f>IFERROR('Equations and POD'!$E$5/L16, L16)</f>
        <v>-</v>
      </c>
      <c r="T16" s="35" t="str">
        <f>IFERROR('Equations and POD'!$E$5/M16, M16)</f>
        <v>-</v>
      </c>
      <c r="U16" s="63" t="s">
        <v>70</v>
      </c>
      <c r="V16" s="63" t="s">
        <v>70</v>
      </c>
      <c r="W16" s="63" t="s">
        <v>70</v>
      </c>
      <c r="X16" s="63" t="s">
        <v>70</v>
      </c>
      <c r="Y16" s="63" t="s">
        <v>70</v>
      </c>
      <c r="Z16" s="63" t="s">
        <v>70</v>
      </c>
      <c r="AA16" s="63" t="s">
        <v>70</v>
      </c>
    </row>
    <row r="17" spans="1:27">
      <c r="A17" s="61" t="s">
        <v>65</v>
      </c>
      <c r="B17" s="61" t="s">
        <v>66</v>
      </c>
      <c r="C17" s="62" t="s">
        <v>67</v>
      </c>
      <c r="D17" s="67" t="s">
        <v>74</v>
      </c>
      <c r="E17" s="43" t="s">
        <v>69</v>
      </c>
      <c r="F17" s="43" t="s">
        <v>13</v>
      </c>
      <c r="G17" s="44">
        <v>79.657338989142019</v>
      </c>
      <c r="H17" s="44">
        <v>75.039522236148272</v>
      </c>
      <c r="I17" s="44">
        <v>60.999869688739892</v>
      </c>
      <c r="J17" s="44">
        <v>42.475201265744303</v>
      </c>
      <c r="K17" s="25">
        <v>41.093075602794897</v>
      </c>
      <c r="L17" s="25">
        <v>33.620754537099863</v>
      </c>
      <c r="M17" s="25">
        <v>28.074724978825021</v>
      </c>
      <c r="N17" s="41">
        <f>IFERROR('Equations and POD'!$E$5/G17, G17)</f>
        <v>26.362919307237316</v>
      </c>
      <c r="O17" s="41">
        <f>IFERROR('Equations and POD'!$E$5/H17, H17)</f>
        <v>27.985252803067308</v>
      </c>
      <c r="P17" s="41">
        <f>IFERROR('Equations and POD'!$E$5/I17, I17)</f>
        <v>34.426303051392317</v>
      </c>
      <c r="Q17" s="41">
        <f>IFERROR('Equations and POD'!$E$5/J17, J17)</f>
        <v>49.440613285418912</v>
      </c>
      <c r="R17" s="35">
        <f>IFERROR('Equations and POD'!$E$5/K17, K17)</f>
        <v>51.103500266044115</v>
      </c>
      <c r="S17" s="35">
        <f>IFERROR('Equations and POD'!$E$5/L17, L17)</f>
        <v>62.461417922155491</v>
      </c>
      <c r="T17" s="35">
        <f>IFERROR('Equations and POD'!$E$5/M17, M17)</f>
        <v>74.800376551645527</v>
      </c>
      <c r="U17" s="64">
        <v>26</v>
      </c>
      <c r="V17" s="64">
        <v>28</v>
      </c>
      <c r="W17" s="65">
        <v>34</v>
      </c>
      <c r="X17" s="65">
        <v>49</v>
      </c>
      <c r="Y17" s="66">
        <v>51</v>
      </c>
      <c r="Z17" s="66">
        <v>62</v>
      </c>
      <c r="AA17" s="66">
        <v>75</v>
      </c>
    </row>
    <row r="18" spans="1:27">
      <c r="A18" s="61" t="s">
        <v>65</v>
      </c>
      <c r="B18" s="61" t="s">
        <v>66</v>
      </c>
      <c r="C18" s="62" t="s">
        <v>67</v>
      </c>
      <c r="D18" s="67" t="s">
        <v>15</v>
      </c>
      <c r="E18" s="43" t="s">
        <v>69</v>
      </c>
      <c r="F18" s="43" t="s">
        <v>13</v>
      </c>
      <c r="G18" s="25">
        <f t="shared" ref="G18:M18" si="3">SUM(G15:G17)</f>
        <v>79.657338989142019</v>
      </c>
      <c r="H18" s="25">
        <f t="shared" si="3"/>
        <v>75.039522236148272</v>
      </c>
      <c r="I18" s="25">
        <f t="shared" si="3"/>
        <v>60.999869688739892</v>
      </c>
      <c r="J18" s="25">
        <f t="shared" si="3"/>
        <v>42.475201265744303</v>
      </c>
      <c r="K18" s="25">
        <f t="shared" si="3"/>
        <v>83.531817644083731</v>
      </c>
      <c r="L18" s="25">
        <f t="shared" si="3"/>
        <v>72.430733874361664</v>
      </c>
      <c r="M18" s="25">
        <f t="shared" si="3"/>
        <v>69.548372946164747</v>
      </c>
      <c r="N18" s="35">
        <f>IFERROR('Equations and POD'!$E$5/G18, G18)</f>
        <v>26.362919307237316</v>
      </c>
      <c r="O18" s="35">
        <f>IFERROR('Equations and POD'!$E$5/H18, H18)</f>
        <v>27.985252803067308</v>
      </c>
      <c r="P18" s="35">
        <f>IFERROR('Equations and POD'!$E$5/I18, I18)</f>
        <v>34.426303051392317</v>
      </c>
      <c r="Q18" s="35">
        <f>IFERROR('Equations and POD'!$E$5/J18, J18)</f>
        <v>49.440613285418912</v>
      </c>
      <c r="R18" s="35">
        <f>IFERROR('Equations and POD'!$E$5/K18, K18)</f>
        <v>25.140120965016923</v>
      </c>
      <c r="S18" s="35">
        <f>IFERROR('Equations and POD'!$E$5/L18, L18)</f>
        <v>28.993217211393432</v>
      </c>
      <c r="T18" s="35">
        <f>IFERROR('Equations and POD'!$E$5/M18, M18)</f>
        <v>30.194811338369416</v>
      </c>
      <c r="U18" s="64">
        <v>26</v>
      </c>
      <c r="V18" s="64">
        <v>28</v>
      </c>
      <c r="W18" s="66">
        <v>34</v>
      </c>
      <c r="X18" s="66">
        <v>49</v>
      </c>
      <c r="Y18" s="64">
        <v>25</v>
      </c>
      <c r="Z18" s="64">
        <v>29</v>
      </c>
      <c r="AA18" s="66">
        <v>30</v>
      </c>
    </row>
    <row r="19" spans="1:27">
      <c r="A19" s="61" t="s">
        <v>65</v>
      </c>
      <c r="B19" s="61" t="s">
        <v>66</v>
      </c>
      <c r="C19" s="62" t="s">
        <v>67</v>
      </c>
      <c r="D19" s="67" t="s">
        <v>68</v>
      </c>
      <c r="E19" s="43" t="s">
        <v>71</v>
      </c>
      <c r="F19" s="43" t="s">
        <v>13</v>
      </c>
      <c r="G19" s="34" t="s">
        <v>70</v>
      </c>
      <c r="H19" s="34" t="s">
        <v>70</v>
      </c>
      <c r="I19" s="34" t="s">
        <v>70</v>
      </c>
      <c r="J19" s="34" t="s">
        <v>70</v>
      </c>
      <c r="K19" s="25">
        <v>10.60968551032221</v>
      </c>
      <c r="L19" s="25">
        <v>9.702494834315452</v>
      </c>
      <c r="M19" s="25">
        <v>10.368411991834931</v>
      </c>
      <c r="N19" s="35" t="str">
        <f>IFERROR('Equations and POD'!$E$5/G19, G19)</f>
        <v>-</v>
      </c>
      <c r="O19" s="35" t="str">
        <f>IFERROR('Equations and POD'!$E$5/H19, H19)</f>
        <v>-</v>
      </c>
      <c r="P19" s="35" t="str">
        <f>IFERROR('Equations and POD'!$E$5/I19, I19)</f>
        <v>-</v>
      </c>
      <c r="Q19" s="35" t="str">
        <f>IFERROR('Equations and POD'!$E$5/J19, J19)</f>
        <v>-</v>
      </c>
      <c r="R19" s="35">
        <f>IFERROR('Equations and POD'!$E$5/K19, K19)</f>
        <v>197.93235133660662</v>
      </c>
      <c r="S19" s="35">
        <f>IFERROR('Equations and POD'!$E$5/L19, L19)</f>
        <v>216.43917733125627</v>
      </c>
      <c r="T19" s="35">
        <f>IFERROR('Equations and POD'!$E$5/M19, M19)</f>
        <v>202.5382480609122</v>
      </c>
      <c r="U19" s="63" t="s">
        <v>70</v>
      </c>
      <c r="V19" s="63" t="s">
        <v>70</v>
      </c>
      <c r="W19" s="63" t="s">
        <v>70</v>
      </c>
      <c r="X19" s="63" t="s">
        <v>70</v>
      </c>
      <c r="Y19" s="66">
        <v>200</v>
      </c>
      <c r="Z19" s="66">
        <v>220</v>
      </c>
      <c r="AA19" s="66">
        <v>200</v>
      </c>
    </row>
    <row r="20" spans="1:27">
      <c r="A20" s="61" t="s">
        <v>65</v>
      </c>
      <c r="B20" s="61" t="s">
        <v>66</v>
      </c>
      <c r="C20" s="62" t="s">
        <v>67</v>
      </c>
      <c r="D20" s="67" t="s">
        <v>73</v>
      </c>
      <c r="E20" s="43" t="s">
        <v>71</v>
      </c>
      <c r="F20" s="43" t="s">
        <v>13</v>
      </c>
      <c r="G20" s="34" t="s">
        <v>70</v>
      </c>
      <c r="H20" s="34" t="s">
        <v>70</v>
      </c>
      <c r="I20" s="34" t="s">
        <v>70</v>
      </c>
      <c r="J20" s="34" t="s">
        <v>70</v>
      </c>
      <c r="K20" s="34" t="s">
        <v>70</v>
      </c>
      <c r="L20" s="34" t="s">
        <v>70</v>
      </c>
      <c r="M20" s="34" t="s">
        <v>70</v>
      </c>
      <c r="N20" s="35" t="str">
        <f>IFERROR('Equations and POD'!$E$5/G20, G20)</f>
        <v>-</v>
      </c>
      <c r="O20" s="35" t="str">
        <f>IFERROR('Equations and POD'!$E$5/H20, H20)</f>
        <v>-</v>
      </c>
      <c r="P20" s="35" t="str">
        <f>IFERROR('Equations and POD'!$E$5/I20, I20)</f>
        <v>-</v>
      </c>
      <c r="Q20" s="35" t="str">
        <f>IFERROR('Equations and POD'!$E$5/J20, J20)</f>
        <v>-</v>
      </c>
      <c r="R20" s="35" t="str">
        <f>IFERROR('Equations and POD'!$E$5/K20, K20)</f>
        <v>-</v>
      </c>
      <c r="S20" s="35" t="str">
        <f>IFERROR('Equations and POD'!$E$5/L20, L20)</f>
        <v>-</v>
      </c>
      <c r="T20" s="35" t="str">
        <f>IFERROR('Equations and POD'!$E$5/M20, M20)</f>
        <v>-</v>
      </c>
      <c r="U20" s="63" t="s">
        <v>70</v>
      </c>
      <c r="V20" s="63" t="s">
        <v>70</v>
      </c>
      <c r="W20" s="63" t="s">
        <v>70</v>
      </c>
      <c r="X20" s="63" t="s">
        <v>70</v>
      </c>
      <c r="Y20" s="63" t="s">
        <v>70</v>
      </c>
      <c r="Z20" s="63" t="s">
        <v>70</v>
      </c>
      <c r="AA20" s="63" t="s">
        <v>70</v>
      </c>
    </row>
    <row r="21" spans="1:27">
      <c r="A21" s="61" t="s">
        <v>65</v>
      </c>
      <c r="B21" s="61" t="s">
        <v>66</v>
      </c>
      <c r="C21" s="62" t="s">
        <v>67</v>
      </c>
      <c r="D21" s="67" t="s">
        <v>74</v>
      </c>
      <c r="E21" s="43" t="s">
        <v>71</v>
      </c>
      <c r="F21" s="43" t="s">
        <v>13</v>
      </c>
      <c r="G21" s="44">
        <v>15.908394383144509</v>
      </c>
      <c r="H21" s="44">
        <v>14.986168621802801</v>
      </c>
      <c r="I21" s="44">
        <v>12.182304815142921</v>
      </c>
      <c r="J21" s="44">
        <v>8.482736955737435</v>
      </c>
      <c r="K21" s="25">
        <v>7.3452397328044174</v>
      </c>
      <c r="L21" s="25">
        <v>6.1206253244221793</v>
      </c>
      <c r="M21" s="25">
        <v>5.0306784667456768</v>
      </c>
      <c r="N21" s="41">
        <f>IFERROR('Equations and POD'!$E$5/G21, G21)</f>
        <v>132.00577942831379</v>
      </c>
      <c r="O21" s="41">
        <f>IFERROR('Equations and POD'!$E$5/H21, H21)</f>
        <v>140.1292120085177</v>
      </c>
      <c r="P21" s="41">
        <f>IFERROR('Equations and POD'!$E$5/I21, I21)</f>
        <v>172.38117350254163</v>
      </c>
      <c r="Q21" s="41">
        <f>IFERROR('Equations and POD'!$E$5/J21, J21)</f>
        <v>247.56160788171456</v>
      </c>
      <c r="R21" s="35">
        <f>IFERROR('Equations and POD'!$E$5/K21, K21)</f>
        <v>285.89945003717645</v>
      </c>
      <c r="S21" s="35">
        <f>IFERROR('Equations and POD'!$E$5/L21, L21)</f>
        <v>343.10219768243229</v>
      </c>
      <c r="T21" s="35">
        <f>IFERROR('Equations and POD'!$E$5/M21, M21)</f>
        <v>417.43872399749699</v>
      </c>
      <c r="U21" s="65">
        <v>130</v>
      </c>
      <c r="V21" s="65">
        <v>140</v>
      </c>
      <c r="W21" s="65">
        <v>170</v>
      </c>
      <c r="X21" s="65">
        <v>250</v>
      </c>
      <c r="Y21" s="66">
        <v>290</v>
      </c>
      <c r="Z21" s="66">
        <v>340</v>
      </c>
      <c r="AA21" s="66">
        <v>420</v>
      </c>
    </row>
    <row r="22" spans="1:27">
      <c r="A22" s="61" t="s">
        <v>65</v>
      </c>
      <c r="B22" s="61" t="s">
        <v>66</v>
      </c>
      <c r="C22" s="62" t="s">
        <v>67</v>
      </c>
      <c r="D22" s="67" t="s">
        <v>15</v>
      </c>
      <c r="E22" s="43" t="s">
        <v>71</v>
      </c>
      <c r="F22" s="43" t="s">
        <v>13</v>
      </c>
      <c r="G22" s="25">
        <f t="shared" ref="G22:M22" si="4">SUM(G19:G21)</f>
        <v>15.908394383144509</v>
      </c>
      <c r="H22" s="25">
        <f t="shared" si="4"/>
        <v>14.986168621802801</v>
      </c>
      <c r="I22" s="25">
        <f t="shared" si="4"/>
        <v>12.182304815142921</v>
      </c>
      <c r="J22" s="25">
        <f t="shared" si="4"/>
        <v>8.482736955737435</v>
      </c>
      <c r="K22" s="25">
        <f t="shared" si="4"/>
        <v>17.954925243126628</v>
      </c>
      <c r="L22" s="25">
        <f t="shared" si="4"/>
        <v>15.82312015873763</v>
      </c>
      <c r="M22" s="25">
        <f t="shared" si="4"/>
        <v>15.399090458580607</v>
      </c>
      <c r="N22" s="35">
        <f>IFERROR('Equations and POD'!$E$5/G22, G22)</f>
        <v>132.00577942831379</v>
      </c>
      <c r="O22" s="35">
        <f>IFERROR('Equations and POD'!$E$5/H22, H22)</f>
        <v>140.1292120085177</v>
      </c>
      <c r="P22" s="35">
        <f>IFERROR('Equations and POD'!$E$5/I22, I22)</f>
        <v>172.38117350254163</v>
      </c>
      <c r="Q22" s="35">
        <f>IFERROR('Equations and POD'!$E$5/J22, J22)</f>
        <v>247.56160788171456</v>
      </c>
      <c r="R22" s="35">
        <f>IFERROR('Equations and POD'!$E$5/K22, K22)</f>
        <v>116.95955129659515</v>
      </c>
      <c r="S22" s="35">
        <f>IFERROR('Equations and POD'!$E$5/L22, L22)</f>
        <v>132.71718718765882</v>
      </c>
      <c r="T22" s="35">
        <f>IFERROR('Equations and POD'!$E$5/M22, M22)</f>
        <v>136.371690629939</v>
      </c>
      <c r="U22" s="66">
        <v>130</v>
      </c>
      <c r="V22" s="66">
        <v>140</v>
      </c>
      <c r="W22" s="66">
        <v>170</v>
      </c>
      <c r="X22" s="66">
        <v>250</v>
      </c>
      <c r="Y22" s="66">
        <v>120</v>
      </c>
      <c r="Z22" s="66">
        <v>130</v>
      </c>
      <c r="AA22" s="66">
        <v>140</v>
      </c>
    </row>
    <row r="23" spans="1:27">
      <c r="A23" s="61" t="s">
        <v>65</v>
      </c>
      <c r="B23" s="61" t="s">
        <v>66</v>
      </c>
      <c r="C23" s="62" t="s">
        <v>67</v>
      </c>
      <c r="D23" s="67" t="s">
        <v>68</v>
      </c>
      <c r="E23" s="43" t="s">
        <v>72</v>
      </c>
      <c r="F23" s="43" t="s">
        <v>13</v>
      </c>
      <c r="G23" s="34" t="s">
        <v>70</v>
      </c>
      <c r="H23" s="34" t="s">
        <v>70</v>
      </c>
      <c r="I23" s="34" t="s">
        <v>70</v>
      </c>
      <c r="J23" s="34" t="s">
        <v>70</v>
      </c>
      <c r="K23" s="25">
        <v>2.1219371020644409</v>
      </c>
      <c r="L23" s="25">
        <v>1.940498966863091</v>
      </c>
      <c r="M23" s="25">
        <v>2.0736823983669859</v>
      </c>
      <c r="N23" s="35" t="str">
        <f>IFERROR('Equations and POD'!$E$5/G23, G23)</f>
        <v>-</v>
      </c>
      <c r="O23" s="35" t="str">
        <f>IFERROR('Equations and POD'!$E$5/H23, H23)</f>
        <v>-</v>
      </c>
      <c r="P23" s="35" t="str">
        <f>IFERROR('Equations and POD'!$E$5/I23, I23)</f>
        <v>-</v>
      </c>
      <c r="Q23" s="35" t="str">
        <f>IFERROR('Equations and POD'!$E$5/J23, J23)</f>
        <v>-</v>
      </c>
      <c r="R23" s="35">
        <f>IFERROR('Equations and POD'!$E$5/K23, K23)</f>
        <v>989.66175668303356</v>
      </c>
      <c r="S23" s="35">
        <f>IFERROR('Equations and POD'!$E$5/L23, L23)</f>
        <v>1082.1958866562811</v>
      </c>
      <c r="T23" s="35">
        <f>IFERROR('Equations and POD'!$E$5/M23, M23)</f>
        <v>1012.6912403045611</v>
      </c>
      <c r="U23" s="63" t="s">
        <v>70</v>
      </c>
      <c r="V23" s="63" t="s">
        <v>70</v>
      </c>
      <c r="W23" s="63" t="s">
        <v>70</v>
      </c>
      <c r="X23" s="63" t="s">
        <v>70</v>
      </c>
      <c r="Y23" s="66">
        <v>990</v>
      </c>
      <c r="Z23" s="66">
        <v>1100</v>
      </c>
      <c r="AA23" s="66">
        <v>1000</v>
      </c>
    </row>
    <row r="24" spans="1:27">
      <c r="A24" s="61" t="s">
        <v>65</v>
      </c>
      <c r="B24" s="61" t="s">
        <v>66</v>
      </c>
      <c r="C24" s="62" t="s">
        <v>67</v>
      </c>
      <c r="D24" s="67" t="s">
        <v>73</v>
      </c>
      <c r="E24" s="43" t="s">
        <v>72</v>
      </c>
      <c r="F24" s="43" t="s">
        <v>13</v>
      </c>
      <c r="G24" s="34" t="s">
        <v>70</v>
      </c>
      <c r="H24" s="34" t="s">
        <v>70</v>
      </c>
      <c r="I24" s="34" t="s">
        <v>70</v>
      </c>
      <c r="J24" s="34" t="s">
        <v>70</v>
      </c>
      <c r="K24" s="34" t="s">
        <v>70</v>
      </c>
      <c r="L24" s="34" t="s">
        <v>70</v>
      </c>
      <c r="M24" s="34" t="s">
        <v>70</v>
      </c>
      <c r="N24" s="35" t="str">
        <f>IFERROR('Equations and POD'!$E$5/G24, G24)</f>
        <v>-</v>
      </c>
      <c r="O24" s="35" t="str">
        <f>IFERROR('Equations and POD'!$E$5/H24, H24)</f>
        <v>-</v>
      </c>
      <c r="P24" s="35" t="str">
        <f>IFERROR('Equations and POD'!$E$5/I24, I24)</f>
        <v>-</v>
      </c>
      <c r="Q24" s="35" t="str">
        <f>IFERROR('Equations and POD'!$E$5/J24, J24)</f>
        <v>-</v>
      </c>
      <c r="R24" s="35" t="str">
        <f>IFERROR('Equations and POD'!$E$5/K24, K24)</f>
        <v>-</v>
      </c>
      <c r="S24" s="35" t="str">
        <f>IFERROR('Equations and POD'!$E$5/L24, L24)</f>
        <v>-</v>
      </c>
      <c r="T24" s="35" t="str">
        <f>IFERROR('Equations and POD'!$E$5/M24, M24)</f>
        <v>-</v>
      </c>
      <c r="U24" s="63" t="s">
        <v>70</v>
      </c>
      <c r="V24" s="63" t="s">
        <v>70</v>
      </c>
      <c r="W24" s="63" t="s">
        <v>70</v>
      </c>
      <c r="X24" s="63" t="s">
        <v>70</v>
      </c>
      <c r="Y24" s="63" t="s">
        <v>70</v>
      </c>
      <c r="Z24" s="63" t="s">
        <v>70</v>
      </c>
      <c r="AA24" s="63" t="s">
        <v>70</v>
      </c>
    </row>
    <row r="25" spans="1:27">
      <c r="A25" s="61" t="s">
        <v>65</v>
      </c>
      <c r="B25" s="61" t="s">
        <v>66</v>
      </c>
      <c r="C25" s="62" t="s">
        <v>67</v>
      </c>
      <c r="D25" s="67" t="s">
        <v>74</v>
      </c>
      <c r="E25" s="43" t="s">
        <v>72</v>
      </c>
      <c r="F25" s="43" t="s">
        <v>13</v>
      </c>
      <c r="G25" s="44">
        <v>1.951575150467336</v>
      </c>
      <c r="H25" s="44">
        <v>1.8384403591358951</v>
      </c>
      <c r="I25" s="44">
        <v>1.4944740983943401</v>
      </c>
      <c r="J25" s="44">
        <v>1.0406266183788091</v>
      </c>
      <c r="K25" s="25">
        <v>0.92972865164610607</v>
      </c>
      <c r="L25" s="25">
        <v>0.78108614293420719</v>
      </c>
      <c r="M25" s="25">
        <v>0.63747346446471043</v>
      </c>
      <c r="N25" s="41">
        <f>IFERROR('Equations and POD'!$E$5/G25, G25)</f>
        <v>1076.053873455563</v>
      </c>
      <c r="O25" s="41">
        <f>IFERROR('Equations and POD'!$E$5/H25, H25)</f>
        <v>1142.2725733605214</v>
      </c>
      <c r="P25" s="41">
        <f>IFERROR('Equations and POD'!$E$5/I25, I25)</f>
        <v>1405.1765783403243</v>
      </c>
      <c r="Q25" s="41">
        <f>IFERROR('Equations and POD'!$E$5/J25, J25)</f>
        <v>2018.0148796035867</v>
      </c>
      <c r="R25" s="35">
        <f>IFERROR('Equations and POD'!$E$5/K25, K25)</f>
        <v>2258.7235493731441</v>
      </c>
      <c r="S25" s="35">
        <f>IFERROR('Equations and POD'!$E$5/L25, L25)</f>
        <v>2688.5638914437741</v>
      </c>
      <c r="T25" s="35">
        <f>IFERROR('Equations and POD'!$E$5/M25, M25)</f>
        <v>3294.2547683351499</v>
      </c>
      <c r="U25" s="65">
        <v>1100</v>
      </c>
      <c r="V25" s="65">
        <v>1100</v>
      </c>
      <c r="W25" s="65">
        <v>1400</v>
      </c>
      <c r="X25" s="65">
        <v>2000</v>
      </c>
      <c r="Y25" s="66">
        <v>2300</v>
      </c>
      <c r="Z25" s="66">
        <v>2700</v>
      </c>
      <c r="AA25" s="66">
        <v>3300</v>
      </c>
    </row>
    <row r="26" spans="1:27">
      <c r="A26" s="61" t="s">
        <v>65</v>
      </c>
      <c r="B26" s="61" t="s">
        <v>66</v>
      </c>
      <c r="C26" s="62" t="s">
        <v>67</v>
      </c>
      <c r="D26" s="67" t="s">
        <v>15</v>
      </c>
      <c r="E26" s="43" t="s">
        <v>72</v>
      </c>
      <c r="F26" s="43" t="s">
        <v>13</v>
      </c>
      <c r="G26" s="25">
        <f t="shared" ref="G26:M26" si="5">SUM(G23:G25)</f>
        <v>1.951575150467336</v>
      </c>
      <c r="H26" s="25">
        <f t="shared" si="5"/>
        <v>1.8384403591358951</v>
      </c>
      <c r="I26" s="25">
        <f t="shared" si="5"/>
        <v>1.4944740983943401</v>
      </c>
      <c r="J26" s="25">
        <f t="shared" si="5"/>
        <v>1.0406266183788091</v>
      </c>
      <c r="K26" s="25">
        <f t="shared" si="5"/>
        <v>3.0516657537105472</v>
      </c>
      <c r="L26" s="25">
        <f t="shared" si="5"/>
        <v>2.7215851097972981</v>
      </c>
      <c r="M26" s="25">
        <f t="shared" si="5"/>
        <v>2.7111558628316965</v>
      </c>
      <c r="N26" s="35">
        <f>IFERROR('Equations and POD'!$E$5/G26, G26)</f>
        <v>1076.053873455563</v>
      </c>
      <c r="O26" s="35">
        <f>IFERROR('Equations and POD'!$E$5/H26, H26)</f>
        <v>1142.2725733605214</v>
      </c>
      <c r="P26" s="35">
        <f>IFERROR('Equations and POD'!$E$5/I26, I26)</f>
        <v>1405.1765783403243</v>
      </c>
      <c r="Q26" s="35">
        <f>IFERROR('Equations and POD'!$E$5/J26, J26)</f>
        <v>2018.0148796035867</v>
      </c>
      <c r="R26" s="35">
        <f>IFERROR('Equations and POD'!$E$5/K26, K26)</f>
        <v>688.14875857442496</v>
      </c>
      <c r="S26" s="35">
        <f>IFERROR('Equations and POD'!$E$5/L26, L26)</f>
        <v>771.6091598386231</v>
      </c>
      <c r="T26" s="35">
        <f>IFERROR('Equations and POD'!$E$5/M26, M26)</f>
        <v>774.5773781543611</v>
      </c>
      <c r="U26" s="66">
        <v>1100</v>
      </c>
      <c r="V26" s="66">
        <v>1100</v>
      </c>
      <c r="W26" s="66">
        <v>1400</v>
      </c>
      <c r="X26" s="66">
        <v>2000</v>
      </c>
      <c r="Y26" s="66">
        <v>690</v>
      </c>
      <c r="Z26" s="66">
        <v>770</v>
      </c>
      <c r="AA26" s="66">
        <v>770</v>
      </c>
    </row>
    <row r="27" spans="1:27">
      <c r="A27" s="61" t="s">
        <v>65</v>
      </c>
      <c r="B27" s="61" t="s">
        <v>66</v>
      </c>
      <c r="C27" s="62" t="s">
        <v>75</v>
      </c>
      <c r="D27" s="67" t="s">
        <v>68</v>
      </c>
      <c r="E27" s="43" t="s">
        <v>69</v>
      </c>
      <c r="F27" s="43" t="s">
        <v>9</v>
      </c>
      <c r="G27" s="34" t="s">
        <v>70</v>
      </c>
      <c r="H27" s="34" t="s">
        <v>70</v>
      </c>
      <c r="I27" s="34" t="s">
        <v>70</v>
      </c>
      <c r="J27" s="34" t="s">
        <v>70</v>
      </c>
      <c r="K27" s="43">
        <v>134.04929577464787</v>
      </c>
      <c r="L27" s="43">
        <v>122.58729050279332</v>
      </c>
      <c r="M27" s="43">
        <v>131.00089766606825</v>
      </c>
      <c r="N27" s="35" t="str">
        <f>IFERROR('Equations and POD'!$E$5/G27, G27)</f>
        <v>-</v>
      </c>
      <c r="O27" s="35" t="str">
        <f>IFERROR('Equations and POD'!$E$5/H27, H27)</f>
        <v>-</v>
      </c>
      <c r="P27" s="35" t="str">
        <f>IFERROR('Equations and POD'!$E$5/I27, I27)</f>
        <v>-</v>
      </c>
      <c r="Q27" s="35" t="str">
        <f>IFERROR('Equations and POD'!$E$5/J27, J27)</f>
        <v>-</v>
      </c>
      <c r="R27" s="35">
        <f>IFERROR('Equations and POD'!$E$5/K27, K27)</f>
        <v>15.665878644602051</v>
      </c>
      <c r="S27" s="35">
        <f>IFERROR('Equations and POD'!$E$5/L27, L27)</f>
        <v>17.130650260616932</v>
      </c>
      <c r="T27" s="35">
        <f>IFERROR('Equations and POD'!$E$5/M27, M27)</f>
        <v>16.030424504060022</v>
      </c>
      <c r="U27" s="63" t="s">
        <v>70</v>
      </c>
      <c r="V27" s="63" t="s">
        <v>70</v>
      </c>
      <c r="W27" s="63" t="s">
        <v>70</v>
      </c>
      <c r="X27" s="63" t="s">
        <v>70</v>
      </c>
      <c r="Y27" s="64">
        <v>15.665878644602051</v>
      </c>
      <c r="Z27" s="64">
        <v>17.130650260616932</v>
      </c>
      <c r="AA27" s="64">
        <v>16.030424504060022</v>
      </c>
    </row>
    <row r="28" spans="1:27">
      <c r="A28" s="61" t="s">
        <v>65</v>
      </c>
      <c r="B28" s="61" t="s">
        <v>66</v>
      </c>
      <c r="C28" s="62" t="s">
        <v>75</v>
      </c>
      <c r="D28" s="67" t="s">
        <v>73</v>
      </c>
      <c r="E28" s="43" t="s">
        <v>69</v>
      </c>
      <c r="F28" s="43" t="s">
        <v>9</v>
      </c>
      <c r="G28" s="34" t="s">
        <v>70</v>
      </c>
      <c r="H28" s="34" t="s">
        <v>70</v>
      </c>
      <c r="I28" s="34" t="s">
        <v>70</v>
      </c>
      <c r="J28" s="34" t="s">
        <v>70</v>
      </c>
      <c r="K28" s="34" t="s">
        <v>70</v>
      </c>
      <c r="L28" s="34" t="s">
        <v>70</v>
      </c>
      <c r="M28" s="34" t="s">
        <v>70</v>
      </c>
      <c r="N28" s="35" t="str">
        <f>IFERROR('Equations and POD'!$E$5/G28, G28)</f>
        <v>-</v>
      </c>
      <c r="O28" s="35" t="str">
        <f>IFERROR('Equations and POD'!$E$5/H28, H28)</f>
        <v>-</v>
      </c>
      <c r="P28" s="35" t="str">
        <f>IFERROR('Equations and POD'!$E$5/I28, I28)</f>
        <v>-</v>
      </c>
      <c r="Q28" s="35" t="str">
        <f>IFERROR('Equations and POD'!$E$5/J28, J28)</f>
        <v>-</v>
      </c>
      <c r="R28" s="35" t="str">
        <f>IFERROR('Equations and POD'!$E$5/K28, K28)</f>
        <v>-</v>
      </c>
      <c r="S28" s="35" t="str">
        <f>IFERROR('Equations and POD'!$E$5/L28, L28)</f>
        <v>-</v>
      </c>
      <c r="T28" s="35" t="str">
        <f>IFERROR('Equations and POD'!$E$5/M28, M28)</f>
        <v>-</v>
      </c>
      <c r="U28" s="63" t="s">
        <v>70</v>
      </c>
      <c r="V28" s="63" t="s">
        <v>70</v>
      </c>
      <c r="W28" s="63" t="s">
        <v>70</v>
      </c>
      <c r="X28" s="63" t="s">
        <v>70</v>
      </c>
      <c r="Y28" s="63" t="s">
        <v>70</v>
      </c>
      <c r="Z28" s="63" t="s">
        <v>70</v>
      </c>
      <c r="AA28" s="63" t="s">
        <v>70</v>
      </c>
    </row>
    <row r="29" spans="1:27">
      <c r="A29" s="61" t="s">
        <v>65</v>
      </c>
      <c r="B29" s="61" t="s">
        <v>66</v>
      </c>
      <c r="C29" s="62" t="s">
        <v>75</v>
      </c>
      <c r="D29" s="67" t="s">
        <v>74</v>
      </c>
      <c r="E29" s="43" t="s">
        <v>69</v>
      </c>
      <c r="F29" s="43" t="s">
        <v>9</v>
      </c>
      <c r="G29" s="44">
        <v>20.256262545783809</v>
      </c>
      <c r="H29" s="44">
        <v>19.081986456173151</v>
      </c>
      <c r="I29" s="44">
        <v>15.51180834501818</v>
      </c>
      <c r="J29" s="44">
        <v>10.80112440915461</v>
      </c>
      <c r="K29" s="25">
        <v>8.0657818552695808</v>
      </c>
      <c r="L29" s="25">
        <v>6.9063748864487984</v>
      </c>
      <c r="M29" s="25">
        <v>5.5449049547892946</v>
      </c>
      <c r="N29" s="41">
        <f>IFERROR('Equations and POD'!$E$5/G29, G29)</f>
        <v>103.67164205408166</v>
      </c>
      <c r="O29" s="41">
        <f>IFERROR('Equations and POD'!$E$5/H29, H29)</f>
        <v>110.05143541125592</v>
      </c>
      <c r="P29" s="41">
        <f>IFERROR('Equations and POD'!$E$5/I29, I29)</f>
        <v>135.38073403765605</v>
      </c>
      <c r="Q29" s="41">
        <f>IFERROR('Equations and POD'!$E$5/J29, J29)</f>
        <v>194.42420255988554</v>
      </c>
      <c r="R29" s="35">
        <f>IFERROR('Equations and POD'!$E$5/K29, K29)</f>
        <v>260.35913661959711</v>
      </c>
      <c r="S29" s="35">
        <f>IFERROR('Equations and POD'!$E$5/L29, L29)</f>
        <v>304.06689971615526</v>
      </c>
      <c r="T29" s="35">
        <f>IFERROR('Equations and POD'!$E$5/M29, M29)</f>
        <v>378.72605880938846</v>
      </c>
      <c r="U29" s="65">
        <v>100</v>
      </c>
      <c r="V29" s="65">
        <v>110</v>
      </c>
      <c r="W29" s="65">
        <v>140</v>
      </c>
      <c r="X29" s="65">
        <v>190</v>
      </c>
      <c r="Y29" s="66">
        <v>260</v>
      </c>
      <c r="Z29" s="66">
        <v>300</v>
      </c>
      <c r="AA29" s="66">
        <v>380</v>
      </c>
    </row>
    <row r="30" spans="1:27">
      <c r="A30" s="61" t="s">
        <v>65</v>
      </c>
      <c r="B30" s="61" t="s">
        <v>66</v>
      </c>
      <c r="C30" s="62" t="s">
        <v>75</v>
      </c>
      <c r="D30" s="67" t="s">
        <v>15</v>
      </c>
      <c r="E30" s="43" t="s">
        <v>69</v>
      </c>
      <c r="F30" s="43" t="s">
        <v>9</v>
      </c>
      <c r="G30" s="25">
        <f t="shared" ref="G30:J30" si="6">SUM(G27:G29)</f>
        <v>20.256262545783809</v>
      </c>
      <c r="H30" s="25">
        <f t="shared" si="6"/>
        <v>19.081986456173151</v>
      </c>
      <c r="I30" s="25">
        <f t="shared" si="6"/>
        <v>15.51180834501818</v>
      </c>
      <c r="J30" s="25">
        <f t="shared" si="6"/>
        <v>10.80112440915461</v>
      </c>
      <c r="K30" s="25">
        <f>SUM(K27:K29)</f>
        <v>142.11507762991747</v>
      </c>
      <c r="L30" s="25">
        <f>SUM(L27:L29)</f>
        <v>129.49366538924212</v>
      </c>
      <c r="M30" s="25">
        <f>SUM(M27:M29)</f>
        <v>136.54580262085756</v>
      </c>
      <c r="N30" s="35">
        <f>IFERROR('Equations and POD'!$E$5/G30, G30)</f>
        <v>103.67164205408166</v>
      </c>
      <c r="O30" s="35">
        <f>IFERROR('Equations and POD'!$E$5/H30, H30)</f>
        <v>110.05143541125592</v>
      </c>
      <c r="P30" s="35">
        <f>IFERROR('Equations and POD'!$E$5/I30, I30)</f>
        <v>135.38073403765605</v>
      </c>
      <c r="Q30" s="35">
        <f>IFERROR('Equations and POD'!$E$5/J30, J30)</f>
        <v>194.42420255988554</v>
      </c>
      <c r="R30" s="35">
        <f>IFERROR('Equations and POD'!$E$5/K30, K30)</f>
        <v>14.776757223949311</v>
      </c>
      <c r="S30" s="35">
        <f>IFERROR('Equations and POD'!$E$5/L30, L30)</f>
        <v>16.217009486044407</v>
      </c>
      <c r="T30" s="35">
        <f>IFERROR('Equations and POD'!$E$5/M30, M30)</f>
        <v>15.379454803389336</v>
      </c>
      <c r="U30" s="66">
        <v>100</v>
      </c>
      <c r="V30" s="66">
        <v>110</v>
      </c>
      <c r="W30" s="66">
        <v>140</v>
      </c>
      <c r="X30" s="66">
        <v>190</v>
      </c>
      <c r="Y30" s="64">
        <v>14.776757223949311</v>
      </c>
      <c r="Z30" s="64">
        <v>16.217009486044407</v>
      </c>
      <c r="AA30" s="64">
        <v>15.379454803389336</v>
      </c>
    </row>
    <row r="31" spans="1:27">
      <c r="A31" s="61" t="s">
        <v>65</v>
      </c>
      <c r="B31" s="61" t="s">
        <v>66</v>
      </c>
      <c r="C31" s="62" t="s">
        <v>75</v>
      </c>
      <c r="D31" s="67" t="s">
        <v>68</v>
      </c>
      <c r="E31" s="43" t="s">
        <v>71</v>
      </c>
      <c r="F31" s="43" t="s">
        <v>9</v>
      </c>
      <c r="G31" s="34" t="s">
        <v>70</v>
      </c>
      <c r="H31" s="34" t="s">
        <v>70</v>
      </c>
      <c r="I31" s="34" t="s">
        <v>70</v>
      </c>
      <c r="J31" s="34" t="s">
        <v>70</v>
      </c>
      <c r="K31" s="43">
        <v>89.366197183098606</v>
      </c>
      <c r="L31" s="43">
        <v>81.724860335195558</v>
      </c>
      <c r="M31" s="43">
        <v>87.333931777378851</v>
      </c>
      <c r="N31" s="35" t="str">
        <f>IFERROR('Equations and POD'!$E$5/G31, G31)</f>
        <v>-</v>
      </c>
      <c r="O31" s="35" t="str">
        <f>IFERROR('Equations and POD'!$E$5/H31, H31)</f>
        <v>-</v>
      </c>
      <c r="P31" s="35" t="str">
        <f>IFERROR('Equations and POD'!$E$5/I31, I31)</f>
        <v>-</v>
      </c>
      <c r="Q31" s="35" t="str">
        <f>IFERROR('Equations and POD'!$E$5/J31, J31)</f>
        <v>-</v>
      </c>
      <c r="R31" s="35">
        <f>IFERROR('Equations and POD'!$E$5/K31, K31)</f>
        <v>23.498817966903069</v>
      </c>
      <c r="S31" s="35">
        <f>IFERROR('Equations and POD'!$E$5/L31, L31)</f>
        <v>25.695975390925394</v>
      </c>
      <c r="T31" s="35">
        <f>IFERROR('Equations and POD'!$E$5/M31, M31)</f>
        <v>24.04563675609003</v>
      </c>
      <c r="U31" s="63" t="s">
        <v>70</v>
      </c>
      <c r="V31" s="63" t="s">
        <v>70</v>
      </c>
      <c r="W31" s="63" t="s">
        <v>70</v>
      </c>
      <c r="X31" s="63" t="s">
        <v>70</v>
      </c>
      <c r="Y31" s="64">
        <v>23.498817966903069</v>
      </c>
      <c r="Z31" s="64">
        <v>25.695975390925394</v>
      </c>
      <c r="AA31" s="64">
        <v>24.04563675609003</v>
      </c>
    </row>
    <row r="32" spans="1:27">
      <c r="A32" s="61" t="s">
        <v>65</v>
      </c>
      <c r="B32" s="61" t="s">
        <v>66</v>
      </c>
      <c r="C32" s="62" t="s">
        <v>75</v>
      </c>
      <c r="D32" s="67" t="s">
        <v>73</v>
      </c>
      <c r="E32" s="43" t="s">
        <v>71</v>
      </c>
      <c r="F32" s="43" t="s">
        <v>9</v>
      </c>
      <c r="G32" s="34" t="s">
        <v>70</v>
      </c>
      <c r="H32" s="34" t="s">
        <v>70</v>
      </c>
      <c r="I32" s="34" t="s">
        <v>70</v>
      </c>
      <c r="J32" s="34" t="s">
        <v>70</v>
      </c>
      <c r="K32" s="34" t="s">
        <v>70</v>
      </c>
      <c r="L32" s="34" t="s">
        <v>70</v>
      </c>
      <c r="M32" s="34" t="s">
        <v>70</v>
      </c>
      <c r="N32" s="35" t="str">
        <f>IFERROR('Equations and POD'!$E$5/G32, G32)</f>
        <v>-</v>
      </c>
      <c r="O32" s="35" t="str">
        <f>IFERROR('Equations and POD'!$E$5/H32, H32)</f>
        <v>-</v>
      </c>
      <c r="P32" s="35" t="str">
        <f>IFERROR('Equations and POD'!$E$5/I32, I32)</f>
        <v>-</v>
      </c>
      <c r="Q32" s="35" t="str">
        <f>IFERROR('Equations and POD'!$E$5/J32, J32)</f>
        <v>-</v>
      </c>
      <c r="R32" s="35" t="str">
        <f>IFERROR('Equations and POD'!$E$5/K32, K32)</f>
        <v>-</v>
      </c>
      <c r="S32" s="35" t="str">
        <f>IFERROR('Equations and POD'!$E$5/L32, L32)</f>
        <v>-</v>
      </c>
      <c r="T32" s="35" t="str">
        <f>IFERROR('Equations and POD'!$E$5/M32, M32)</f>
        <v>-</v>
      </c>
      <c r="U32" s="63" t="s">
        <v>70</v>
      </c>
      <c r="V32" s="63" t="s">
        <v>70</v>
      </c>
      <c r="W32" s="63" t="s">
        <v>70</v>
      </c>
      <c r="X32" s="63" t="s">
        <v>70</v>
      </c>
      <c r="Y32" s="63" t="s">
        <v>70</v>
      </c>
      <c r="Z32" s="63" t="s">
        <v>70</v>
      </c>
      <c r="AA32" s="63" t="s">
        <v>70</v>
      </c>
    </row>
    <row r="33" spans="1:27">
      <c r="A33" s="61" t="s">
        <v>65</v>
      </c>
      <c r="B33" s="61" t="s">
        <v>66</v>
      </c>
      <c r="C33" s="62" t="s">
        <v>75</v>
      </c>
      <c r="D33" s="67" t="s">
        <v>74</v>
      </c>
      <c r="E33" s="43" t="s">
        <v>71</v>
      </c>
      <c r="F33" s="43" t="s">
        <v>9</v>
      </c>
      <c r="G33" s="44">
        <v>12.91872086020658</v>
      </c>
      <c r="H33" s="44">
        <v>12.16980950599171</v>
      </c>
      <c r="I33" s="44">
        <v>9.8928774048706796</v>
      </c>
      <c r="J33" s="44">
        <v>6.8885714184858733</v>
      </c>
      <c r="K33" s="25">
        <v>4.8645300834458327</v>
      </c>
      <c r="L33" s="25">
        <v>4.1652835404587174</v>
      </c>
      <c r="M33" s="25">
        <v>3.3441713954609358</v>
      </c>
      <c r="N33" s="41">
        <f>IFERROR('Equations and POD'!$E$5/G33, G33)</f>
        <v>162.55479336724514</v>
      </c>
      <c r="O33" s="41">
        <f>IFERROR('Equations and POD'!$E$5/H33, H33)</f>
        <v>172.55816526676787</v>
      </c>
      <c r="P33" s="41">
        <f>IFERROR('Equations and POD'!$E$5/I33, I33)</f>
        <v>212.27393346308747</v>
      </c>
      <c r="Q33" s="41">
        <f>IFERROR('Equations and POD'!$E$5/J33, J33)</f>
        <v>304.85275863795658</v>
      </c>
      <c r="R33" s="35">
        <f>IFERROR('Equations and POD'!$E$5/K33, K33)</f>
        <v>431.69637436232</v>
      </c>
      <c r="S33" s="35">
        <f>IFERROR('Equations and POD'!$E$5/L33, L33)</f>
        <v>504.16735850081642</v>
      </c>
      <c r="T33" s="35">
        <f>IFERROR('Equations and POD'!$E$5/M33, M33)</f>
        <v>627.95824485860464</v>
      </c>
      <c r="U33" s="65">
        <v>160</v>
      </c>
      <c r="V33" s="65">
        <v>170</v>
      </c>
      <c r="W33" s="65">
        <v>210</v>
      </c>
      <c r="X33" s="65">
        <v>300</v>
      </c>
      <c r="Y33" s="66">
        <v>430</v>
      </c>
      <c r="Z33" s="66">
        <v>500</v>
      </c>
      <c r="AA33" s="66">
        <v>630</v>
      </c>
    </row>
    <row r="34" spans="1:27">
      <c r="A34" s="61" t="s">
        <v>65</v>
      </c>
      <c r="B34" s="61" t="s">
        <v>66</v>
      </c>
      <c r="C34" s="62" t="s">
        <v>75</v>
      </c>
      <c r="D34" s="67" t="s">
        <v>15</v>
      </c>
      <c r="E34" s="43" t="s">
        <v>71</v>
      </c>
      <c r="F34" s="43" t="s">
        <v>9</v>
      </c>
      <c r="G34" s="25">
        <f t="shared" ref="G34:J34" si="7">SUM(G31:G33)</f>
        <v>12.91872086020658</v>
      </c>
      <c r="H34" s="25">
        <f t="shared" si="7"/>
        <v>12.16980950599171</v>
      </c>
      <c r="I34" s="25">
        <f t="shared" si="7"/>
        <v>9.8928774048706796</v>
      </c>
      <c r="J34" s="25">
        <f t="shared" si="7"/>
        <v>6.8885714184858733</v>
      </c>
      <c r="K34" s="25">
        <f>SUM(K31:K33)</f>
        <v>94.230727266544434</v>
      </c>
      <c r="L34" s="25">
        <f>SUM(L31:L33)</f>
        <v>85.890143875654275</v>
      </c>
      <c r="M34" s="25">
        <f>SUM(M31:M33)</f>
        <v>90.678103172839783</v>
      </c>
      <c r="N34" s="35">
        <f>IFERROR('Equations and POD'!$E$5/G34, G34)</f>
        <v>162.55479336724514</v>
      </c>
      <c r="O34" s="35">
        <f>IFERROR('Equations and POD'!$E$5/H34, H34)</f>
        <v>172.55816526676787</v>
      </c>
      <c r="P34" s="35">
        <f>IFERROR('Equations and POD'!$E$5/I34, I34)</f>
        <v>212.27393346308747</v>
      </c>
      <c r="Q34" s="35">
        <f>IFERROR('Equations and POD'!$E$5/J34, J34)</f>
        <v>304.85275863795658</v>
      </c>
      <c r="R34" s="35">
        <f>IFERROR('Equations and POD'!$E$5/K34, K34)</f>
        <v>22.285724210319042</v>
      </c>
      <c r="S34" s="35">
        <f>IFERROR('Equations and POD'!$E$5/L34, L34)</f>
        <v>24.449836794315221</v>
      </c>
      <c r="T34" s="35">
        <f>IFERROR('Equations and POD'!$E$5/M34, M34)</f>
        <v>23.158843497169659</v>
      </c>
      <c r="U34" s="66">
        <v>160</v>
      </c>
      <c r="V34" s="66">
        <v>170</v>
      </c>
      <c r="W34" s="66">
        <v>210</v>
      </c>
      <c r="X34" s="66">
        <v>300</v>
      </c>
      <c r="Y34" s="64">
        <v>22.285724210319042</v>
      </c>
      <c r="Z34" s="64">
        <v>24.449836794315221</v>
      </c>
      <c r="AA34" s="64">
        <v>23.158843497169659</v>
      </c>
    </row>
    <row r="35" spans="1:27">
      <c r="A35" s="61" t="s">
        <v>65</v>
      </c>
      <c r="B35" s="61" t="s">
        <v>66</v>
      </c>
      <c r="C35" s="62" t="s">
        <v>75</v>
      </c>
      <c r="D35" s="67" t="s">
        <v>68</v>
      </c>
      <c r="E35" s="43" t="s">
        <v>72</v>
      </c>
      <c r="F35" s="43" t="s">
        <v>9</v>
      </c>
      <c r="G35" s="34" t="s">
        <v>70</v>
      </c>
      <c r="H35" s="34" t="s">
        <v>70</v>
      </c>
      <c r="I35" s="34" t="s">
        <v>70</v>
      </c>
      <c r="J35" s="34" t="s">
        <v>70</v>
      </c>
      <c r="K35" s="43">
        <v>44.683098591549303</v>
      </c>
      <c r="L35" s="43">
        <v>40.862430167597779</v>
      </c>
      <c r="M35" s="43">
        <v>43.666965888689425</v>
      </c>
      <c r="N35" s="35" t="str">
        <f>IFERROR('Equations and POD'!$E$5/G35, G35)</f>
        <v>-</v>
      </c>
      <c r="O35" s="35" t="str">
        <f>IFERROR('Equations and POD'!$E$5/H35, H35)</f>
        <v>-</v>
      </c>
      <c r="P35" s="35" t="str">
        <f>IFERROR('Equations and POD'!$E$5/I35, I35)</f>
        <v>-</v>
      </c>
      <c r="Q35" s="35" t="str">
        <f>IFERROR('Equations and POD'!$E$5/J35, J35)</f>
        <v>-</v>
      </c>
      <c r="R35" s="35">
        <f>IFERROR('Equations and POD'!$E$5/K35, K35)</f>
        <v>46.997635933806137</v>
      </c>
      <c r="S35" s="35">
        <f>IFERROR('Equations and POD'!$E$5/L35, L35)</f>
        <v>51.391950781850788</v>
      </c>
      <c r="T35" s="35">
        <f>IFERROR('Equations and POD'!$E$5/M35, M35)</f>
        <v>48.091273512180059</v>
      </c>
      <c r="U35" s="63" t="s">
        <v>70</v>
      </c>
      <c r="V35" s="63" t="s">
        <v>70</v>
      </c>
      <c r="W35" s="63" t="s">
        <v>70</v>
      </c>
      <c r="X35" s="63" t="s">
        <v>70</v>
      </c>
      <c r="Y35" s="66">
        <v>46.997635933806137</v>
      </c>
      <c r="Z35" s="66">
        <v>51.391950781850788</v>
      </c>
      <c r="AA35" s="66">
        <v>48.091273512180059</v>
      </c>
    </row>
    <row r="36" spans="1:27">
      <c r="A36" s="61" t="s">
        <v>65</v>
      </c>
      <c r="B36" s="61" t="s">
        <v>66</v>
      </c>
      <c r="C36" s="62" t="s">
        <v>75</v>
      </c>
      <c r="D36" s="67" t="s">
        <v>73</v>
      </c>
      <c r="E36" s="43" t="s">
        <v>72</v>
      </c>
      <c r="F36" s="43" t="s">
        <v>9</v>
      </c>
      <c r="G36" s="34" t="s">
        <v>70</v>
      </c>
      <c r="H36" s="34" t="s">
        <v>70</v>
      </c>
      <c r="I36" s="34" t="s">
        <v>70</v>
      </c>
      <c r="J36" s="34" t="s">
        <v>70</v>
      </c>
      <c r="K36" s="34" t="s">
        <v>70</v>
      </c>
      <c r="L36" s="34" t="s">
        <v>70</v>
      </c>
      <c r="M36" s="34" t="s">
        <v>70</v>
      </c>
      <c r="N36" s="35" t="str">
        <f>IFERROR('Equations and POD'!$E$5/G36, G36)</f>
        <v>-</v>
      </c>
      <c r="O36" s="35" t="str">
        <f>IFERROR('Equations and POD'!$E$5/H36, H36)</f>
        <v>-</v>
      </c>
      <c r="P36" s="35" t="str">
        <f>IFERROR('Equations and POD'!$E$5/I36, I36)</f>
        <v>-</v>
      </c>
      <c r="Q36" s="35" t="str">
        <f>IFERROR('Equations and POD'!$E$5/J36, J36)</f>
        <v>-</v>
      </c>
      <c r="R36" s="35" t="str">
        <f>IFERROR('Equations and POD'!$E$5/K36, K36)</f>
        <v>-</v>
      </c>
      <c r="S36" s="35" t="str">
        <f>IFERROR('Equations and POD'!$E$5/L36, L36)</f>
        <v>-</v>
      </c>
      <c r="T36" s="35" t="str">
        <f>IFERROR('Equations and POD'!$E$5/M36, M36)</f>
        <v>-</v>
      </c>
      <c r="U36" s="63" t="s">
        <v>70</v>
      </c>
      <c r="V36" s="63" t="s">
        <v>70</v>
      </c>
      <c r="W36" s="63" t="s">
        <v>70</v>
      </c>
      <c r="X36" s="63" t="s">
        <v>70</v>
      </c>
      <c r="Y36" s="63" t="s">
        <v>70</v>
      </c>
      <c r="Z36" s="63" t="s">
        <v>70</v>
      </c>
      <c r="AA36" s="63" t="s">
        <v>70</v>
      </c>
    </row>
    <row r="37" spans="1:27">
      <c r="A37" s="61" t="s">
        <v>65</v>
      </c>
      <c r="B37" s="61" t="s">
        <v>66</v>
      </c>
      <c r="C37" s="62" t="s">
        <v>75</v>
      </c>
      <c r="D37" s="67" t="s">
        <v>74</v>
      </c>
      <c r="E37" s="43" t="s">
        <v>72</v>
      </c>
      <c r="F37" s="43" t="s">
        <v>9</v>
      </c>
      <c r="G37" s="44">
        <v>6.5543570872626153</v>
      </c>
      <c r="H37" s="44">
        <v>6.1743943575662303</v>
      </c>
      <c r="I37" s="44">
        <v>5.0191850906667419</v>
      </c>
      <c r="J37" s="44">
        <v>3.4949402023959801</v>
      </c>
      <c r="K37" s="25">
        <v>2.4703396455958209</v>
      </c>
      <c r="L37" s="25">
        <v>2.1152433819165779</v>
      </c>
      <c r="M37" s="25">
        <v>1.6982604769961109</v>
      </c>
      <c r="N37" s="41">
        <f>IFERROR('Equations and POD'!$E$5/G37, G37)</f>
        <v>320.39755723425975</v>
      </c>
      <c r="O37" s="41">
        <f>IFERROR('Equations and POD'!$E$5/H37, H37)</f>
        <v>340.11432998713741</v>
      </c>
      <c r="P37" s="41">
        <f>IFERROR('Equations and POD'!$E$5/I37, I37)</f>
        <v>418.39461228576425</v>
      </c>
      <c r="Q37" s="41">
        <f>IFERROR('Equations and POD'!$E$5/J37, J37)</f>
        <v>600.8686496439426</v>
      </c>
      <c r="R37" s="35">
        <f>IFERROR('Equations and POD'!$E$5/K37, K37)</f>
        <v>850.08553530034987</v>
      </c>
      <c r="S37" s="35">
        <f>IFERROR('Equations and POD'!$E$5/L37, L37)</f>
        <v>992.79355650186869</v>
      </c>
      <c r="T37" s="35">
        <f>IFERROR('Equations and POD'!$E$5/M37, M37)</f>
        <v>1236.5594256273851</v>
      </c>
      <c r="U37" s="65">
        <v>320</v>
      </c>
      <c r="V37" s="65">
        <v>340</v>
      </c>
      <c r="W37" s="65">
        <v>420</v>
      </c>
      <c r="X37" s="65">
        <v>600</v>
      </c>
      <c r="Y37" s="66">
        <v>850</v>
      </c>
      <c r="Z37" s="66">
        <v>990</v>
      </c>
      <c r="AA37" s="66">
        <v>1200</v>
      </c>
    </row>
    <row r="38" spans="1:27">
      <c r="A38" s="61" t="s">
        <v>65</v>
      </c>
      <c r="B38" s="61" t="s">
        <v>66</v>
      </c>
      <c r="C38" s="62" t="s">
        <v>75</v>
      </c>
      <c r="D38" s="67" t="s">
        <v>15</v>
      </c>
      <c r="E38" s="43" t="s">
        <v>72</v>
      </c>
      <c r="F38" s="43" t="s">
        <v>9</v>
      </c>
      <c r="G38" s="25">
        <f>SUM(G35:G37)</f>
        <v>6.5543570872626153</v>
      </c>
      <c r="H38" s="25">
        <f t="shared" ref="H38:J38" si="8">SUM(H35:H37)</f>
        <v>6.1743943575662303</v>
      </c>
      <c r="I38" s="25">
        <f t="shared" si="8"/>
        <v>5.0191850906667419</v>
      </c>
      <c r="J38" s="25">
        <f t="shared" si="8"/>
        <v>3.4949402023959801</v>
      </c>
      <c r="K38" s="25">
        <f>SUM(K35:K37)</f>
        <v>47.153438237145124</v>
      </c>
      <c r="L38" s="25">
        <f>SUM(L35:L37)</f>
        <v>42.977673549514357</v>
      </c>
      <c r="M38" s="25">
        <f>SUM(M35:M37)</f>
        <v>45.365226365685537</v>
      </c>
      <c r="N38" s="35">
        <f>IFERROR('Equations and POD'!$E$5/G38, G38)</f>
        <v>320.39755723425975</v>
      </c>
      <c r="O38" s="35">
        <f>IFERROR('Equations and POD'!$E$5/H38, H38)</f>
        <v>340.11432998713741</v>
      </c>
      <c r="P38" s="35">
        <f>IFERROR('Equations and POD'!$E$5/I38, I38)</f>
        <v>418.39461228576425</v>
      </c>
      <c r="Q38" s="35">
        <f>IFERROR('Equations and POD'!$E$5/J38, J38)</f>
        <v>600.8686496439426</v>
      </c>
      <c r="R38" s="35">
        <f>IFERROR('Equations and POD'!$E$5/K38, K38)</f>
        <v>44.535458675115763</v>
      </c>
      <c r="S38" s="35">
        <f>IFERROR('Equations and POD'!$E$5/L38, L38)</f>
        <v>48.862579720156347</v>
      </c>
      <c r="T38" s="35">
        <f>IFERROR('Equations and POD'!$E$5/M38, M38)</f>
        <v>46.290962665369825</v>
      </c>
      <c r="U38" s="66">
        <v>320</v>
      </c>
      <c r="V38" s="66">
        <v>340</v>
      </c>
      <c r="W38" s="66">
        <v>420</v>
      </c>
      <c r="X38" s="66">
        <v>600</v>
      </c>
      <c r="Y38" s="66">
        <v>45</v>
      </c>
      <c r="Z38" s="66">
        <v>49</v>
      </c>
      <c r="AA38" s="66">
        <v>46</v>
      </c>
    </row>
    <row r="39" spans="1:27">
      <c r="A39" s="61" t="s">
        <v>65</v>
      </c>
      <c r="B39" s="61" t="s">
        <v>66</v>
      </c>
      <c r="C39" s="62" t="s">
        <v>75</v>
      </c>
      <c r="D39" s="67" t="s">
        <v>68</v>
      </c>
      <c r="E39" s="43" t="s">
        <v>69</v>
      </c>
      <c r="F39" s="43" t="s">
        <v>11</v>
      </c>
      <c r="G39" s="34" t="s">
        <v>70</v>
      </c>
      <c r="H39" s="34" t="s">
        <v>70</v>
      </c>
      <c r="I39" s="34" t="s">
        <v>70</v>
      </c>
      <c r="J39" s="34" t="s">
        <v>70</v>
      </c>
      <c r="K39" s="25">
        <v>4.4683098591549291</v>
      </c>
      <c r="L39" s="25">
        <v>4.0862430167597772</v>
      </c>
      <c r="M39" s="25">
        <v>4.3666965888689422</v>
      </c>
      <c r="N39" s="35" t="str">
        <f>IFERROR('Equations and POD'!$E$5/G39, G39)</f>
        <v>-</v>
      </c>
      <c r="O39" s="35" t="str">
        <f>IFERROR('Equations and POD'!$E$5/H39, H39)</f>
        <v>-</v>
      </c>
      <c r="P39" s="35" t="str">
        <f>IFERROR('Equations and POD'!$E$5/I39, I39)</f>
        <v>-</v>
      </c>
      <c r="Q39" s="35" t="str">
        <f>IFERROR('Equations and POD'!$E$5/J39, J39)</f>
        <v>-</v>
      </c>
      <c r="R39" s="35">
        <f>IFERROR('Equations and POD'!$E$5/K39, K39)</f>
        <v>469.97635933806151</v>
      </c>
      <c r="S39" s="35">
        <f>IFERROR('Equations and POD'!$E$5/L39, L39)</f>
        <v>513.91950781850801</v>
      </c>
      <c r="T39" s="35">
        <f>IFERROR('Equations and POD'!$E$5/M39, M39)</f>
        <v>480.91273512180067</v>
      </c>
      <c r="U39" s="63" t="s">
        <v>70</v>
      </c>
      <c r="V39" s="63" t="s">
        <v>70</v>
      </c>
      <c r="W39" s="63" t="s">
        <v>70</v>
      </c>
      <c r="X39" s="63" t="s">
        <v>70</v>
      </c>
      <c r="Y39" s="66">
        <v>470</v>
      </c>
      <c r="Z39" s="66">
        <v>510</v>
      </c>
      <c r="AA39" s="66">
        <v>480</v>
      </c>
    </row>
    <row r="40" spans="1:27">
      <c r="A40" s="61" t="s">
        <v>65</v>
      </c>
      <c r="B40" s="61" t="s">
        <v>66</v>
      </c>
      <c r="C40" s="62" t="s">
        <v>75</v>
      </c>
      <c r="D40" s="67" t="s">
        <v>73</v>
      </c>
      <c r="E40" s="43" t="s">
        <v>69</v>
      </c>
      <c r="F40" s="43" t="s">
        <v>11</v>
      </c>
      <c r="G40" s="34" t="s">
        <v>70</v>
      </c>
      <c r="H40" s="34" t="s">
        <v>70</v>
      </c>
      <c r="I40" s="34" t="s">
        <v>70</v>
      </c>
      <c r="J40" s="34" t="s">
        <v>70</v>
      </c>
      <c r="K40" s="34" t="s">
        <v>70</v>
      </c>
      <c r="L40" s="34" t="s">
        <v>70</v>
      </c>
      <c r="M40" s="34" t="s">
        <v>70</v>
      </c>
      <c r="N40" s="35" t="str">
        <f>IFERROR('Equations and POD'!$E$5/G40, G40)</f>
        <v>-</v>
      </c>
      <c r="O40" s="35" t="str">
        <f>IFERROR('Equations and POD'!$E$5/H40, H40)</f>
        <v>-</v>
      </c>
      <c r="P40" s="35" t="str">
        <f>IFERROR('Equations and POD'!$E$5/I40, I40)</f>
        <v>-</v>
      </c>
      <c r="Q40" s="35" t="str">
        <f>IFERROR('Equations and POD'!$E$5/J40, J40)</f>
        <v>-</v>
      </c>
      <c r="R40" s="35" t="str">
        <f>IFERROR('Equations and POD'!$E$5/K40, K40)</f>
        <v>-</v>
      </c>
      <c r="S40" s="35" t="str">
        <f>IFERROR('Equations and POD'!$E$5/L40, L40)</f>
        <v>-</v>
      </c>
      <c r="T40" s="35" t="str">
        <f>IFERROR('Equations and POD'!$E$5/M40, M40)</f>
        <v>-</v>
      </c>
      <c r="U40" s="63" t="s">
        <v>70</v>
      </c>
      <c r="V40" s="63" t="s">
        <v>70</v>
      </c>
      <c r="W40" s="63" t="s">
        <v>70</v>
      </c>
      <c r="X40" s="63" t="s">
        <v>70</v>
      </c>
      <c r="Y40" s="63" t="s">
        <v>70</v>
      </c>
      <c r="Z40" s="63" t="s">
        <v>70</v>
      </c>
      <c r="AA40" s="63" t="s">
        <v>70</v>
      </c>
    </row>
    <row r="41" spans="1:27">
      <c r="A41" s="61" t="s">
        <v>65</v>
      </c>
      <c r="B41" s="61" t="s">
        <v>66</v>
      </c>
      <c r="C41" s="62" t="s">
        <v>75</v>
      </c>
      <c r="D41" s="67" t="s">
        <v>74</v>
      </c>
      <c r="E41" s="43" t="s">
        <v>69</v>
      </c>
      <c r="F41" s="43" t="s">
        <v>11</v>
      </c>
      <c r="G41" s="44">
        <v>0.67520875152612703</v>
      </c>
      <c r="H41" s="44">
        <v>0.63606621520577167</v>
      </c>
      <c r="I41" s="44">
        <v>0.51706027816727262</v>
      </c>
      <c r="J41" s="44">
        <v>0.3600374803051537</v>
      </c>
      <c r="K41" s="25">
        <v>0.26885939517565283</v>
      </c>
      <c r="L41" s="25">
        <v>0.23021249621496001</v>
      </c>
      <c r="M41" s="25">
        <v>0.18483016515964321</v>
      </c>
      <c r="N41" s="41">
        <f>IFERROR('Equations and POD'!$E$5/G41, G41)</f>
        <v>3110.1492616224496</v>
      </c>
      <c r="O41" s="41">
        <f>IFERROR('Equations and POD'!$E$5/H41, H41)</f>
        <v>3301.5430623376783</v>
      </c>
      <c r="P41" s="41">
        <f>IFERROR('Equations and POD'!$E$5/I41, I41)</f>
        <v>4061.422021129682</v>
      </c>
      <c r="Q41" s="41">
        <f>IFERROR('Equations and POD'!$E$5/J41, J41)</f>
        <v>5832.7260767965663</v>
      </c>
      <c r="R41" s="35">
        <f>IFERROR('Equations and POD'!$E$5/K41, K41)</f>
        <v>7810.7740985879082</v>
      </c>
      <c r="S41" s="35">
        <f>IFERROR('Equations and POD'!$E$5/L41, L41)</f>
        <v>9122.0069914846554</v>
      </c>
      <c r="T41" s="35">
        <f>IFERROR('Equations and POD'!$E$5/M41, M41)</f>
        <v>11361.781764281652</v>
      </c>
      <c r="U41" s="65">
        <v>3100</v>
      </c>
      <c r="V41" s="65">
        <v>3300</v>
      </c>
      <c r="W41" s="65">
        <v>4100</v>
      </c>
      <c r="X41" s="65">
        <v>5800</v>
      </c>
      <c r="Y41" s="66">
        <v>7800</v>
      </c>
      <c r="Z41" s="66">
        <v>9100</v>
      </c>
      <c r="AA41" s="66">
        <v>11000</v>
      </c>
    </row>
    <row r="42" spans="1:27">
      <c r="A42" s="61" t="s">
        <v>65</v>
      </c>
      <c r="B42" s="61" t="s">
        <v>66</v>
      </c>
      <c r="C42" s="62" t="s">
        <v>75</v>
      </c>
      <c r="D42" s="67" t="s">
        <v>15</v>
      </c>
      <c r="E42" s="43" t="s">
        <v>69</v>
      </c>
      <c r="F42" s="43" t="s">
        <v>11</v>
      </c>
      <c r="G42" s="25">
        <f>SUM(G39:G41)</f>
        <v>0.67520875152612703</v>
      </c>
      <c r="H42" s="25">
        <f t="shared" ref="H42:M42" si="9">SUM(H39:H41)</f>
        <v>0.63606621520577167</v>
      </c>
      <c r="I42" s="25">
        <f t="shared" si="9"/>
        <v>0.51706027816727262</v>
      </c>
      <c r="J42" s="25">
        <f t="shared" si="9"/>
        <v>0.3600374803051537</v>
      </c>
      <c r="K42" s="25">
        <f t="shared" si="9"/>
        <v>4.7371692543305821</v>
      </c>
      <c r="L42" s="25">
        <f t="shared" si="9"/>
        <v>4.3164555129747368</v>
      </c>
      <c r="M42" s="25">
        <f t="shared" si="9"/>
        <v>4.5515267540285853</v>
      </c>
      <c r="N42" s="35">
        <f>IFERROR('Equations and POD'!$E$5/G42, G42)</f>
        <v>3110.1492616224496</v>
      </c>
      <c r="O42" s="35">
        <f>IFERROR('Equations and POD'!$E$5/H42, H42)</f>
        <v>3301.5430623376783</v>
      </c>
      <c r="P42" s="35">
        <f>IFERROR('Equations and POD'!$E$5/I42, I42)</f>
        <v>4061.422021129682</v>
      </c>
      <c r="Q42" s="35">
        <f>IFERROR('Equations and POD'!$E$5/J42, J42)</f>
        <v>5832.7260767965663</v>
      </c>
      <c r="R42" s="35">
        <f>IFERROR('Equations and POD'!$E$5/K42, K42)</f>
        <v>443.3027167184793</v>
      </c>
      <c r="S42" s="35">
        <f>IFERROR('Equations and POD'!$E$5/L42, L42)</f>
        <v>486.51028458133231</v>
      </c>
      <c r="T42" s="35">
        <f>IFERROR('Equations and POD'!$E$5/M42, M42)</f>
        <v>461.38364410168009</v>
      </c>
      <c r="U42" s="66">
        <v>3100</v>
      </c>
      <c r="V42" s="66">
        <v>3300</v>
      </c>
      <c r="W42" s="66">
        <v>4100</v>
      </c>
      <c r="X42" s="66">
        <v>5800</v>
      </c>
      <c r="Y42" s="66">
        <v>440</v>
      </c>
      <c r="Z42" s="66">
        <v>490</v>
      </c>
      <c r="AA42" s="66">
        <v>460</v>
      </c>
    </row>
    <row r="43" spans="1:27">
      <c r="A43" s="61" t="s">
        <v>65</v>
      </c>
      <c r="B43" s="61" t="s">
        <v>66</v>
      </c>
      <c r="C43" s="62" t="s">
        <v>75</v>
      </c>
      <c r="D43" s="67" t="s">
        <v>68</v>
      </c>
      <c r="E43" s="43" t="s">
        <v>71</v>
      </c>
      <c r="F43" s="43" t="s">
        <v>11</v>
      </c>
      <c r="G43" s="34" t="s">
        <v>70</v>
      </c>
      <c r="H43" s="34" t="s">
        <v>70</v>
      </c>
      <c r="I43" s="34" t="s">
        <v>70</v>
      </c>
      <c r="J43" s="34" t="s">
        <v>70</v>
      </c>
      <c r="K43" s="25">
        <v>2.97887323943662</v>
      </c>
      <c r="L43" s="25">
        <v>2.7241620111731848</v>
      </c>
      <c r="M43" s="25">
        <v>2.911131059245962</v>
      </c>
      <c r="N43" s="35" t="str">
        <f>IFERROR('Equations and POD'!$E$5/G43, G43)</f>
        <v>-</v>
      </c>
      <c r="O43" s="35" t="str">
        <f>IFERROR('Equations and POD'!$E$5/H43, H43)</f>
        <v>-</v>
      </c>
      <c r="P43" s="35" t="str">
        <f>IFERROR('Equations and POD'!$E$5/I43, I43)</f>
        <v>-</v>
      </c>
      <c r="Q43" s="35" t="str">
        <f>IFERROR('Equations and POD'!$E$5/J43, J43)</f>
        <v>-</v>
      </c>
      <c r="R43" s="35">
        <f>IFERROR('Equations and POD'!$E$5/K43, K43)</f>
        <v>704.96453900709218</v>
      </c>
      <c r="S43" s="35">
        <f>IFERROR('Equations and POD'!$E$5/L43, L43)</f>
        <v>770.87926172776201</v>
      </c>
      <c r="T43" s="35">
        <f>IFERROR('Equations and POD'!$E$5/M43, M43)</f>
        <v>721.36910268270083</v>
      </c>
      <c r="U43" s="63" t="s">
        <v>70</v>
      </c>
      <c r="V43" s="63" t="s">
        <v>70</v>
      </c>
      <c r="W43" s="63" t="s">
        <v>70</v>
      </c>
      <c r="X43" s="63" t="s">
        <v>70</v>
      </c>
      <c r="Y43" s="66">
        <v>700</v>
      </c>
      <c r="Z43" s="66">
        <v>770</v>
      </c>
      <c r="AA43" s="66">
        <v>720</v>
      </c>
    </row>
    <row r="44" spans="1:27">
      <c r="A44" s="61" t="s">
        <v>65</v>
      </c>
      <c r="B44" s="61" t="s">
        <v>66</v>
      </c>
      <c r="C44" s="62" t="s">
        <v>75</v>
      </c>
      <c r="D44" s="67" t="s">
        <v>73</v>
      </c>
      <c r="E44" s="43" t="s">
        <v>71</v>
      </c>
      <c r="F44" s="43" t="s">
        <v>11</v>
      </c>
      <c r="G44" s="34" t="s">
        <v>70</v>
      </c>
      <c r="H44" s="34" t="s">
        <v>70</v>
      </c>
      <c r="I44" s="34" t="s">
        <v>70</v>
      </c>
      <c r="J44" s="34" t="s">
        <v>70</v>
      </c>
      <c r="K44" s="34" t="s">
        <v>70</v>
      </c>
      <c r="L44" s="34" t="s">
        <v>70</v>
      </c>
      <c r="M44" s="34" t="s">
        <v>70</v>
      </c>
      <c r="N44" s="35" t="str">
        <f>IFERROR('Equations and POD'!$E$5/G44, G44)</f>
        <v>-</v>
      </c>
      <c r="O44" s="35" t="str">
        <f>IFERROR('Equations and POD'!$E$5/H44, H44)</f>
        <v>-</v>
      </c>
      <c r="P44" s="35" t="str">
        <f>IFERROR('Equations and POD'!$E$5/I44, I44)</f>
        <v>-</v>
      </c>
      <c r="Q44" s="35" t="str">
        <f>IFERROR('Equations and POD'!$E$5/J44, J44)</f>
        <v>-</v>
      </c>
      <c r="R44" s="35" t="str">
        <f>IFERROR('Equations and POD'!$E$5/K44, K44)</f>
        <v>-</v>
      </c>
      <c r="S44" s="35" t="str">
        <f>IFERROR('Equations and POD'!$E$5/L44, L44)</f>
        <v>-</v>
      </c>
      <c r="T44" s="35" t="str">
        <f>IFERROR('Equations and POD'!$E$5/M44, M44)</f>
        <v>-</v>
      </c>
      <c r="U44" s="63" t="s">
        <v>70</v>
      </c>
      <c r="V44" s="63" t="s">
        <v>70</v>
      </c>
      <c r="W44" s="63" t="s">
        <v>70</v>
      </c>
      <c r="X44" s="63" t="s">
        <v>70</v>
      </c>
      <c r="Y44" s="63" t="s">
        <v>70</v>
      </c>
      <c r="Z44" s="63" t="s">
        <v>70</v>
      </c>
      <c r="AA44" s="63" t="s">
        <v>70</v>
      </c>
    </row>
    <row r="45" spans="1:27">
      <c r="A45" s="61" t="s">
        <v>65</v>
      </c>
      <c r="B45" s="61" t="s">
        <v>66</v>
      </c>
      <c r="C45" s="62" t="s">
        <v>75</v>
      </c>
      <c r="D45" s="67" t="s">
        <v>74</v>
      </c>
      <c r="E45" s="43" t="s">
        <v>71</v>
      </c>
      <c r="F45" s="43" t="s">
        <v>11</v>
      </c>
      <c r="G45" s="44">
        <v>0.43062402867355271</v>
      </c>
      <c r="H45" s="44">
        <v>0.40566031686639031</v>
      </c>
      <c r="I45" s="44">
        <v>0.32976258016235599</v>
      </c>
      <c r="J45" s="44">
        <v>0.22961904728286239</v>
      </c>
      <c r="K45" s="25">
        <v>0.16215100278152769</v>
      </c>
      <c r="L45" s="25">
        <v>0.13884278468195721</v>
      </c>
      <c r="M45" s="25">
        <v>0.1114723798486979</v>
      </c>
      <c r="N45" s="41">
        <f>IFERROR('Equations and POD'!$E$5/G45, G45)</f>
        <v>4876.6438010173533</v>
      </c>
      <c r="O45" s="41">
        <f>IFERROR('Equations and POD'!$E$5/H45, H45)</f>
        <v>5176.7449580030361</v>
      </c>
      <c r="P45" s="41">
        <f>IFERROR('Equations and POD'!$E$5/I45, I45)</f>
        <v>6368.2180038926235</v>
      </c>
      <c r="Q45" s="41">
        <f>IFERROR('Equations and POD'!$E$5/J45, J45)</f>
        <v>9145.5827591386987</v>
      </c>
      <c r="R45" s="35">
        <f>IFERROR('Equations and POD'!$E$5/K45, K45)</f>
        <v>12950.891230869605</v>
      </c>
      <c r="S45" s="35">
        <f>IFERROR('Equations and POD'!$E$5/L45, L45)</f>
        <v>15125.020755024496</v>
      </c>
      <c r="T45" s="35">
        <f>IFERROR('Equations and POD'!$E$5/M45, M45)</f>
        <v>18838.747345758133</v>
      </c>
      <c r="U45" s="65">
        <v>4900</v>
      </c>
      <c r="V45" s="65">
        <v>5200</v>
      </c>
      <c r="W45" s="65">
        <v>6400</v>
      </c>
      <c r="X45" s="65">
        <v>9100</v>
      </c>
      <c r="Y45" s="66">
        <v>13000</v>
      </c>
      <c r="Z45" s="66">
        <v>15000</v>
      </c>
      <c r="AA45" s="66">
        <v>19000</v>
      </c>
    </row>
    <row r="46" spans="1:27">
      <c r="A46" s="61" t="s">
        <v>65</v>
      </c>
      <c r="B46" s="61" t="s">
        <v>66</v>
      </c>
      <c r="C46" s="62" t="s">
        <v>75</v>
      </c>
      <c r="D46" s="67" t="s">
        <v>15</v>
      </c>
      <c r="E46" s="43" t="s">
        <v>71</v>
      </c>
      <c r="F46" s="43" t="s">
        <v>11</v>
      </c>
      <c r="G46" s="25">
        <f>SUM(G43:G45)</f>
        <v>0.43062402867355271</v>
      </c>
      <c r="H46" s="25">
        <f t="shared" ref="H46:M46" si="10">SUM(H43:H45)</f>
        <v>0.40566031686639031</v>
      </c>
      <c r="I46" s="25">
        <f t="shared" si="10"/>
        <v>0.32976258016235599</v>
      </c>
      <c r="J46" s="25">
        <f t="shared" si="10"/>
        <v>0.22961904728286239</v>
      </c>
      <c r="K46" s="25">
        <f t="shared" si="10"/>
        <v>3.1410242422181476</v>
      </c>
      <c r="L46" s="25">
        <f t="shared" si="10"/>
        <v>2.8630047958551419</v>
      </c>
      <c r="M46" s="25">
        <f t="shared" si="10"/>
        <v>3.0226034390946599</v>
      </c>
      <c r="N46" s="35">
        <f>IFERROR('Equations and POD'!$E$5/G46, G46)</f>
        <v>4876.6438010173533</v>
      </c>
      <c r="O46" s="35">
        <f>IFERROR('Equations and POD'!$E$5/H46, H46)</f>
        <v>5176.7449580030361</v>
      </c>
      <c r="P46" s="35">
        <f>IFERROR('Equations and POD'!$E$5/I46, I46)</f>
        <v>6368.2180038926235</v>
      </c>
      <c r="Q46" s="35">
        <f>IFERROR('Equations and POD'!$E$5/J46, J46)</f>
        <v>9145.5827591386987</v>
      </c>
      <c r="R46" s="35">
        <f>IFERROR('Equations and POD'!$E$5/K46, K46)</f>
        <v>668.57172630957132</v>
      </c>
      <c r="S46" s="35">
        <f>IFERROR('Equations and POD'!$E$5/L46, L46)</f>
        <v>733.49510382945675</v>
      </c>
      <c r="T46" s="35">
        <f>IFERROR('Equations and POD'!$E$5/M46, M46)</f>
        <v>694.7653049150897</v>
      </c>
      <c r="U46" s="66">
        <v>4900</v>
      </c>
      <c r="V46" s="66">
        <v>5200</v>
      </c>
      <c r="W46" s="66">
        <v>6400</v>
      </c>
      <c r="X46" s="66">
        <v>9100</v>
      </c>
      <c r="Y46" s="66">
        <v>670</v>
      </c>
      <c r="Z46" s="66">
        <v>730</v>
      </c>
      <c r="AA46" s="66">
        <v>690</v>
      </c>
    </row>
    <row r="47" spans="1:27">
      <c r="A47" s="61" t="s">
        <v>65</v>
      </c>
      <c r="B47" s="61" t="s">
        <v>66</v>
      </c>
      <c r="C47" s="62" t="s">
        <v>75</v>
      </c>
      <c r="D47" s="67" t="s">
        <v>68</v>
      </c>
      <c r="E47" s="43" t="s">
        <v>72</v>
      </c>
      <c r="F47" s="43" t="s">
        <v>11</v>
      </c>
      <c r="G47" s="34" t="s">
        <v>70</v>
      </c>
      <c r="H47" s="34" t="s">
        <v>70</v>
      </c>
      <c r="I47" s="34" t="s">
        <v>70</v>
      </c>
      <c r="J47" s="34" t="s">
        <v>70</v>
      </c>
      <c r="K47" s="25">
        <v>1.48943661971831</v>
      </c>
      <c r="L47" s="25">
        <v>1.3620810055865931</v>
      </c>
      <c r="M47" s="25">
        <v>1.455565529622981</v>
      </c>
      <c r="N47" s="35" t="str">
        <f>IFERROR('Equations and POD'!$E$5/G47, G47)</f>
        <v>-</v>
      </c>
      <c r="O47" s="35" t="str">
        <f>IFERROR('Equations and POD'!$E$5/H47, H47)</f>
        <v>-</v>
      </c>
      <c r="P47" s="35" t="str">
        <f>IFERROR('Equations and POD'!$E$5/I47, I47)</f>
        <v>-</v>
      </c>
      <c r="Q47" s="35" t="str">
        <f>IFERROR('Equations and POD'!$E$5/J47, J47)</f>
        <v>-</v>
      </c>
      <c r="R47" s="35">
        <f>IFERROR('Equations and POD'!$E$5/K47, K47)</f>
        <v>1409.9290780141844</v>
      </c>
      <c r="S47" s="35">
        <f>IFERROR('Equations and POD'!$E$5/L47, L47)</f>
        <v>1541.7585234555231</v>
      </c>
      <c r="T47" s="35">
        <f>IFERROR('Equations and POD'!$E$5/M47, M47)</f>
        <v>1442.7382053654017</v>
      </c>
      <c r="U47" s="63" t="s">
        <v>70</v>
      </c>
      <c r="V47" s="63" t="s">
        <v>70</v>
      </c>
      <c r="W47" s="63" t="s">
        <v>70</v>
      </c>
      <c r="X47" s="63" t="s">
        <v>70</v>
      </c>
      <c r="Y47" s="66">
        <v>1400</v>
      </c>
      <c r="Z47" s="66">
        <v>1500</v>
      </c>
      <c r="AA47" s="66">
        <v>1400</v>
      </c>
    </row>
    <row r="48" spans="1:27">
      <c r="A48" s="61" t="s">
        <v>65</v>
      </c>
      <c r="B48" s="61" t="s">
        <v>66</v>
      </c>
      <c r="C48" s="62" t="s">
        <v>75</v>
      </c>
      <c r="D48" s="67" t="s">
        <v>73</v>
      </c>
      <c r="E48" s="43" t="s">
        <v>72</v>
      </c>
      <c r="F48" s="43" t="s">
        <v>11</v>
      </c>
      <c r="G48" s="34" t="s">
        <v>70</v>
      </c>
      <c r="H48" s="34" t="s">
        <v>70</v>
      </c>
      <c r="I48" s="34" t="s">
        <v>70</v>
      </c>
      <c r="J48" s="34" t="s">
        <v>70</v>
      </c>
      <c r="K48" s="34" t="s">
        <v>70</v>
      </c>
      <c r="L48" s="34" t="s">
        <v>70</v>
      </c>
      <c r="M48" s="34" t="s">
        <v>70</v>
      </c>
      <c r="N48" s="35" t="str">
        <f>IFERROR('Equations and POD'!$E$5/G48, G48)</f>
        <v>-</v>
      </c>
      <c r="O48" s="35" t="str">
        <f>IFERROR('Equations and POD'!$E$5/H48, H48)</f>
        <v>-</v>
      </c>
      <c r="P48" s="35" t="str">
        <f>IFERROR('Equations and POD'!$E$5/I48, I48)</f>
        <v>-</v>
      </c>
      <c r="Q48" s="35" t="str">
        <f>IFERROR('Equations and POD'!$E$5/J48, J48)</f>
        <v>-</v>
      </c>
      <c r="R48" s="35" t="str">
        <f>IFERROR('Equations and POD'!$E$5/K48, K48)</f>
        <v>-</v>
      </c>
      <c r="S48" s="35" t="str">
        <f>IFERROR('Equations and POD'!$E$5/L48, L48)</f>
        <v>-</v>
      </c>
      <c r="T48" s="35" t="str">
        <f>IFERROR('Equations and POD'!$E$5/M48, M48)</f>
        <v>-</v>
      </c>
      <c r="U48" s="63" t="s">
        <v>70</v>
      </c>
      <c r="V48" s="63" t="s">
        <v>70</v>
      </c>
      <c r="W48" s="63" t="s">
        <v>70</v>
      </c>
      <c r="X48" s="63" t="s">
        <v>70</v>
      </c>
      <c r="Y48" s="63" t="s">
        <v>70</v>
      </c>
      <c r="Z48" s="63" t="s">
        <v>70</v>
      </c>
      <c r="AA48" s="63" t="s">
        <v>70</v>
      </c>
    </row>
    <row r="49" spans="1:27">
      <c r="A49" s="61" t="s">
        <v>65</v>
      </c>
      <c r="B49" s="61" t="s">
        <v>66</v>
      </c>
      <c r="C49" s="62" t="s">
        <v>75</v>
      </c>
      <c r="D49" s="67" t="s">
        <v>74</v>
      </c>
      <c r="E49" s="43" t="s">
        <v>72</v>
      </c>
      <c r="F49" s="43" t="s">
        <v>11</v>
      </c>
      <c r="G49" s="44">
        <v>0.2184785695754205</v>
      </c>
      <c r="H49" s="44">
        <v>0.2058131452522077</v>
      </c>
      <c r="I49" s="44">
        <v>0.16730616968889139</v>
      </c>
      <c r="J49" s="44">
        <v>0.1164980067465327</v>
      </c>
      <c r="K49" s="25">
        <v>8.2344654853194033E-2</v>
      </c>
      <c r="L49" s="25">
        <v>7.0508112730552602E-2</v>
      </c>
      <c r="M49" s="25">
        <v>5.660868256653704E-2</v>
      </c>
      <c r="N49" s="41">
        <f>IFERROR('Equations and POD'!$E$5/G49, G49)</f>
        <v>9611.9267170277944</v>
      </c>
      <c r="O49" s="41">
        <f>IFERROR('Equations and POD'!$E$5/H49, H49)</f>
        <v>10203.429899614121</v>
      </c>
      <c r="P49" s="41">
        <f>IFERROR('Equations and POD'!$E$5/I49, I49)</f>
        <v>12551.838368572928</v>
      </c>
      <c r="Q49" s="41">
        <f>IFERROR('Equations and POD'!$E$5/J49, J49)</f>
        <v>18026.059489318275</v>
      </c>
      <c r="R49" s="35">
        <f>IFERROR('Equations and POD'!$E$5/K49, K49)</f>
        <v>25502.566059010496</v>
      </c>
      <c r="S49" s="35">
        <f>IFERROR('Equations and POD'!$E$5/L49, L49)</f>
        <v>29783.806695056061</v>
      </c>
      <c r="T49" s="35">
        <f>IFERROR('Equations and POD'!$E$5/M49, M49)</f>
        <v>37096.782768821548</v>
      </c>
      <c r="U49" s="65">
        <v>9600</v>
      </c>
      <c r="V49" s="65">
        <v>10000</v>
      </c>
      <c r="W49" s="65">
        <v>13000</v>
      </c>
      <c r="X49" s="65">
        <v>18000</v>
      </c>
      <c r="Y49" s="66">
        <v>26000</v>
      </c>
      <c r="Z49" s="66">
        <v>30000</v>
      </c>
      <c r="AA49" s="66">
        <v>37000</v>
      </c>
    </row>
    <row r="50" spans="1:27">
      <c r="A50" s="61" t="s">
        <v>65</v>
      </c>
      <c r="B50" s="61" t="s">
        <v>66</v>
      </c>
      <c r="C50" s="62" t="s">
        <v>75</v>
      </c>
      <c r="D50" s="67" t="s">
        <v>15</v>
      </c>
      <c r="E50" s="43" t="s">
        <v>72</v>
      </c>
      <c r="F50" s="43" t="s">
        <v>11</v>
      </c>
      <c r="G50" s="25">
        <f t="shared" ref="G50:M50" si="11">SUM(G47:G49)</f>
        <v>0.2184785695754205</v>
      </c>
      <c r="H50" s="25">
        <f t="shared" si="11"/>
        <v>0.2058131452522077</v>
      </c>
      <c r="I50" s="25">
        <f t="shared" si="11"/>
        <v>0.16730616968889139</v>
      </c>
      <c r="J50" s="25">
        <f t="shared" si="11"/>
        <v>0.1164980067465327</v>
      </c>
      <c r="K50" s="25">
        <f t="shared" si="11"/>
        <v>1.5717812745715041</v>
      </c>
      <c r="L50" s="25">
        <f t="shared" si="11"/>
        <v>1.4325891183171457</v>
      </c>
      <c r="M50" s="25">
        <f t="shared" si="11"/>
        <v>1.5121742121895181</v>
      </c>
      <c r="N50" s="35">
        <f>IFERROR('Equations and POD'!$E$5/G50, G50)</f>
        <v>9611.9267170277944</v>
      </c>
      <c r="O50" s="35">
        <f>IFERROR('Equations and POD'!$E$5/H50, H50)</f>
        <v>10203.429899614121</v>
      </c>
      <c r="P50" s="35">
        <f>IFERROR('Equations and POD'!$E$5/I50, I50)</f>
        <v>12551.838368572928</v>
      </c>
      <c r="Q50" s="35">
        <f>IFERROR('Equations and POD'!$E$5/J50, J50)</f>
        <v>18026.059489318275</v>
      </c>
      <c r="R50" s="35">
        <f>IFERROR('Equations and POD'!$E$5/K50, K50)</f>
        <v>1336.0637602534728</v>
      </c>
      <c r="S50" s="35">
        <f>IFERROR('Equations and POD'!$E$5/L50, L50)</f>
        <v>1465.8773916046898</v>
      </c>
      <c r="T50" s="35">
        <f>IFERROR('Equations and POD'!$E$5/M50, M50)</f>
        <v>1388.7288799610947</v>
      </c>
      <c r="U50" s="66">
        <v>9600</v>
      </c>
      <c r="V50" s="66">
        <v>10000</v>
      </c>
      <c r="W50" s="66">
        <v>13000</v>
      </c>
      <c r="X50" s="66">
        <v>18000</v>
      </c>
      <c r="Y50" s="66">
        <v>1300</v>
      </c>
      <c r="Z50" s="66">
        <v>1500</v>
      </c>
      <c r="AA50" s="66">
        <v>1400</v>
      </c>
    </row>
    <row r="51" spans="1:27">
      <c r="A51" s="61" t="s">
        <v>65</v>
      </c>
      <c r="B51" s="61" t="s">
        <v>66</v>
      </c>
      <c r="C51" s="62" t="s">
        <v>76</v>
      </c>
      <c r="D51" s="67" t="s">
        <v>68</v>
      </c>
      <c r="E51" s="43" t="s">
        <v>69</v>
      </c>
      <c r="F51" s="43" t="s">
        <v>9</v>
      </c>
      <c r="G51" s="34" t="s">
        <v>70</v>
      </c>
      <c r="H51" s="34" t="s">
        <v>70</v>
      </c>
      <c r="I51" s="34" t="s">
        <v>70</v>
      </c>
      <c r="J51" s="34" t="s">
        <v>70</v>
      </c>
      <c r="K51" s="43">
        <v>238.30985915492957</v>
      </c>
      <c r="L51" s="43">
        <v>217.93296089385481</v>
      </c>
      <c r="M51" s="43">
        <v>232.89048473967691</v>
      </c>
      <c r="N51" s="35" t="str">
        <f>IFERROR('Equations and POD'!$E$5/G51, G51)</f>
        <v>-</v>
      </c>
      <c r="O51" s="35" t="str">
        <f>IFERROR('Equations and POD'!$E$5/H51, H51)</f>
        <v>-</v>
      </c>
      <c r="P51" s="35" t="str">
        <f>IFERROR('Equations and POD'!$E$5/I51, I51)</f>
        <v>-</v>
      </c>
      <c r="Q51" s="35" t="str">
        <f>IFERROR('Equations and POD'!$E$5/J51, J51)</f>
        <v>-</v>
      </c>
      <c r="R51" s="35">
        <f>IFERROR('Equations and POD'!$E$5/K51, K51)</f>
        <v>8.8120567375886534</v>
      </c>
      <c r="S51" s="35">
        <f>IFERROR('Equations and POD'!$E$5/L51, L51)</f>
        <v>9.6359907715970241</v>
      </c>
      <c r="T51" s="35">
        <f>IFERROR('Equations and POD'!$E$5/M51, M51)</f>
        <v>9.0171137835337625</v>
      </c>
      <c r="U51" s="63" t="s">
        <v>70</v>
      </c>
      <c r="V51" s="63" t="s">
        <v>70</v>
      </c>
      <c r="W51" s="63" t="s">
        <v>70</v>
      </c>
      <c r="X51" s="63" t="s">
        <v>70</v>
      </c>
      <c r="Y51" s="64">
        <v>8.8120567375886534</v>
      </c>
      <c r="Z51" s="64">
        <v>9.6359907715970241</v>
      </c>
      <c r="AA51" s="64">
        <v>9.0171137835337625</v>
      </c>
    </row>
    <row r="52" spans="1:27">
      <c r="A52" s="61" t="s">
        <v>65</v>
      </c>
      <c r="B52" s="61" t="s">
        <v>66</v>
      </c>
      <c r="C52" s="62" t="s">
        <v>76</v>
      </c>
      <c r="D52" s="67" t="s">
        <v>73</v>
      </c>
      <c r="E52" s="43" t="s">
        <v>69</v>
      </c>
      <c r="F52" s="43" t="s">
        <v>9</v>
      </c>
      <c r="G52" s="34" t="s">
        <v>70</v>
      </c>
      <c r="H52" s="34" t="s">
        <v>70</v>
      </c>
      <c r="I52" s="34" t="s">
        <v>70</v>
      </c>
      <c r="J52" s="34" t="s">
        <v>70</v>
      </c>
      <c r="K52" s="34" t="s">
        <v>70</v>
      </c>
      <c r="L52" s="34" t="s">
        <v>70</v>
      </c>
      <c r="M52" s="34" t="s">
        <v>70</v>
      </c>
      <c r="N52" s="35" t="str">
        <f>IFERROR('Equations and POD'!$E$5/G52, G52)</f>
        <v>-</v>
      </c>
      <c r="O52" s="35" t="str">
        <f>IFERROR('Equations and POD'!$E$5/H52, H52)</f>
        <v>-</v>
      </c>
      <c r="P52" s="35" t="str">
        <f>IFERROR('Equations and POD'!$E$5/I52, I52)</f>
        <v>-</v>
      </c>
      <c r="Q52" s="35" t="str">
        <f>IFERROR('Equations and POD'!$E$5/J52, J52)</f>
        <v>-</v>
      </c>
      <c r="R52" s="35" t="str">
        <f>IFERROR('Equations and POD'!$E$5/K52, K52)</f>
        <v>-</v>
      </c>
      <c r="S52" s="35" t="str">
        <f>IFERROR('Equations and POD'!$E$5/L52, L52)</f>
        <v>-</v>
      </c>
      <c r="T52" s="35" t="str">
        <f>IFERROR('Equations and POD'!$E$5/M52, M52)</f>
        <v>-</v>
      </c>
      <c r="U52" s="63" t="s">
        <v>70</v>
      </c>
      <c r="V52" s="63" t="s">
        <v>70</v>
      </c>
      <c r="W52" s="63" t="s">
        <v>70</v>
      </c>
      <c r="X52" s="63" t="s">
        <v>70</v>
      </c>
      <c r="Y52" s="63" t="s">
        <v>70</v>
      </c>
      <c r="Z52" s="63" t="s">
        <v>70</v>
      </c>
      <c r="AA52" s="63" t="s">
        <v>70</v>
      </c>
    </row>
    <row r="53" spans="1:27">
      <c r="A53" s="61" t="s">
        <v>65</v>
      </c>
      <c r="B53" s="61" t="s">
        <v>66</v>
      </c>
      <c r="C53" s="62" t="s">
        <v>76</v>
      </c>
      <c r="D53" s="67" t="s">
        <v>74</v>
      </c>
      <c r="E53" s="43" t="s">
        <v>69</v>
      </c>
      <c r="F53" s="43" t="s">
        <v>9</v>
      </c>
      <c r="G53" s="44">
        <v>22.802865085085109</v>
      </c>
      <c r="H53" s="44">
        <v>21.480959862761338</v>
      </c>
      <c r="I53" s="44">
        <v>17.4619415658576</v>
      </c>
      <c r="J53" s="44">
        <v>14.101044458501031</v>
      </c>
      <c r="K53" s="25">
        <v>42.637583994654918</v>
      </c>
      <c r="L53" s="25">
        <v>31.7550197585172</v>
      </c>
      <c r="M53" s="25">
        <v>28.779830032321609</v>
      </c>
      <c r="N53" s="41">
        <f>IFERROR('Equations and POD'!$E$5/G53, G53)</f>
        <v>92.093690514950566</v>
      </c>
      <c r="O53" s="41">
        <f>IFERROR('Equations and POD'!$E$5/H53, H53)</f>
        <v>97.760994546639822</v>
      </c>
      <c r="P53" s="41">
        <f>IFERROR('Equations and POD'!$E$5/I53, I53)</f>
        <v>120.261540910549</v>
      </c>
      <c r="Q53" s="41">
        <f>IFERROR('Equations and POD'!$E$5/J53, J53)</f>
        <v>148.92513857255324</v>
      </c>
      <c r="R53" s="35">
        <f>IFERROR('Equations and POD'!$E$5/K53, K53)</f>
        <v>49.252321619894261</v>
      </c>
      <c r="S53" s="35">
        <f>IFERROR('Equations and POD'!$E$5/L53, L53)</f>
        <v>66.131276754653783</v>
      </c>
      <c r="T53" s="35">
        <f>IFERROR('Equations and POD'!$E$5/M53, M53)</f>
        <v>72.96776935935911</v>
      </c>
      <c r="U53" s="65">
        <v>92</v>
      </c>
      <c r="V53" s="65">
        <v>98</v>
      </c>
      <c r="W53" s="65">
        <v>120</v>
      </c>
      <c r="X53" s="65">
        <v>150</v>
      </c>
      <c r="Y53" s="66">
        <v>49.252321619894261</v>
      </c>
      <c r="Z53" s="66">
        <v>66.131276754653783</v>
      </c>
      <c r="AA53" s="66">
        <v>72.96776935935911</v>
      </c>
    </row>
    <row r="54" spans="1:27">
      <c r="A54" s="61" t="s">
        <v>65</v>
      </c>
      <c r="B54" s="61" t="s">
        <v>66</v>
      </c>
      <c r="C54" s="62" t="s">
        <v>76</v>
      </c>
      <c r="D54" s="67" t="s">
        <v>15</v>
      </c>
      <c r="E54" s="43" t="s">
        <v>69</v>
      </c>
      <c r="F54" s="43" t="s">
        <v>9</v>
      </c>
      <c r="G54" s="25">
        <f>SUM(G51:G53)</f>
        <v>22.802865085085109</v>
      </c>
      <c r="H54" s="25">
        <f t="shared" ref="H54:J54" si="12">SUM(H51:H53)</f>
        <v>21.480959862761338</v>
      </c>
      <c r="I54" s="25">
        <f t="shared" si="12"/>
        <v>17.4619415658576</v>
      </c>
      <c r="J54" s="25">
        <f t="shared" si="12"/>
        <v>14.101044458501031</v>
      </c>
      <c r="K54" s="25">
        <f>SUM(K51:K53)</f>
        <v>280.9474431495845</v>
      </c>
      <c r="L54" s="25">
        <f>SUM(L51:L53)</f>
        <v>249.687980652372</v>
      </c>
      <c r="M54" s="25">
        <f>SUM(M51:M53)</f>
        <v>261.67031477199851</v>
      </c>
      <c r="N54" s="35">
        <f>IFERROR('Equations and POD'!$E$5/G54, G54)</f>
        <v>92.093690514950566</v>
      </c>
      <c r="O54" s="35">
        <f>IFERROR('Equations and POD'!$E$5/H54, H54)</f>
        <v>97.760994546639822</v>
      </c>
      <c r="P54" s="35">
        <f>IFERROR('Equations and POD'!$E$5/I54, I54)</f>
        <v>120.261540910549</v>
      </c>
      <c r="Q54" s="35">
        <f>IFERROR('Equations and POD'!$E$5/J54, J54)</f>
        <v>148.92513857255324</v>
      </c>
      <c r="R54" s="35">
        <f>IFERROR('Equations and POD'!$E$5/K54, K54)</f>
        <v>7.4747076408945983</v>
      </c>
      <c r="S54" s="35">
        <f>IFERROR('Equations and POD'!$E$5/L54, L54)</f>
        <v>8.4104969510876231</v>
      </c>
      <c r="T54" s="35">
        <f>IFERROR('Equations and POD'!$E$5/M54, M54)</f>
        <v>8.0253658189305703</v>
      </c>
      <c r="U54" s="66">
        <v>92</v>
      </c>
      <c r="V54" s="66">
        <v>98</v>
      </c>
      <c r="W54" s="66">
        <v>120</v>
      </c>
      <c r="X54" s="66">
        <v>150</v>
      </c>
      <c r="Y54" s="64">
        <v>7.4747076408945983</v>
      </c>
      <c r="Z54" s="64">
        <v>8.4104969510876231</v>
      </c>
      <c r="AA54" s="64">
        <v>8.0253658189305703</v>
      </c>
    </row>
    <row r="55" spans="1:27">
      <c r="A55" s="61" t="s">
        <v>65</v>
      </c>
      <c r="B55" s="61" t="s">
        <v>66</v>
      </c>
      <c r="C55" s="62" t="s">
        <v>76</v>
      </c>
      <c r="D55" s="67" t="s">
        <v>68</v>
      </c>
      <c r="E55" s="43" t="s">
        <v>71</v>
      </c>
      <c r="F55" s="43" t="s">
        <v>9</v>
      </c>
      <c r="G55" s="34" t="s">
        <v>70</v>
      </c>
      <c r="H55" s="34" t="s">
        <v>70</v>
      </c>
      <c r="I55" s="34" t="s">
        <v>70</v>
      </c>
      <c r="J55" s="34" t="s">
        <v>70</v>
      </c>
      <c r="K55" s="43">
        <v>119.15492957746478</v>
      </c>
      <c r="L55" s="43">
        <v>108.96648044692741</v>
      </c>
      <c r="M55" s="43">
        <v>116.44524236983845</v>
      </c>
      <c r="N55" s="35" t="str">
        <f>IFERROR('Equations and POD'!$E$5/G55, G55)</f>
        <v>-</v>
      </c>
      <c r="O55" s="35" t="str">
        <f>IFERROR('Equations and POD'!$E$5/H55, H55)</f>
        <v>-</v>
      </c>
      <c r="P55" s="35" t="str">
        <f>IFERROR('Equations and POD'!$E$5/I55, I55)</f>
        <v>-</v>
      </c>
      <c r="Q55" s="35" t="str">
        <f>IFERROR('Equations and POD'!$E$5/J55, J55)</f>
        <v>-</v>
      </c>
      <c r="R55" s="35">
        <f>IFERROR('Equations and POD'!$E$5/K55, K55)</f>
        <v>17.624113475177307</v>
      </c>
      <c r="S55" s="35">
        <f>IFERROR('Equations and POD'!$E$5/L55, L55)</f>
        <v>19.271981543194048</v>
      </c>
      <c r="T55" s="35">
        <f>IFERROR('Equations and POD'!$E$5/M55, M55)</f>
        <v>18.034227567067525</v>
      </c>
      <c r="U55" s="63" t="s">
        <v>70</v>
      </c>
      <c r="V55" s="63" t="s">
        <v>70</v>
      </c>
      <c r="W55" s="63" t="s">
        <v>70</v>
      </c>
      <c r="X55" s="63" t="s">
        <v>70</v>
      </c>
      <c r="Y55" s="64">
        <v>17.624113475177307</v>
      </c>
      <c r="Z55" s="64">
        <v>19.271981543194048</v>
      </c>
      <c r="AA55" s="64">
        <v>18.034227567067525</v>
      </c>
    </row>
    <row r="56" spans="1:27">
      <c r="A56" s="61" t="s">
        <v>65</v>
      </c>
      <c r="B56" s="61" t="s">
        <v>66</v>
      </c>
      <c r="C56" s="62" t="s">
        <v>76</v>
      </c>
      <c r="D56" s="67" t="s">
        <v>73</v>
      </c>
      <c r="E56" s="43" t="s">
        <v>71</v>
      </c>
      <c r="F56" s="43" t="s">
        <v>9</v>
      </c>
      <c r="G56" s="34" t="s">
        <v>70</v>
      </c>
      <c r="H56" s="34" t="s">
        <v>70</v>
      </c>
      <c r="I56" s="34" t="s">
        <v>70</v>
      </c>
      <c r="J56" s="34" t="s">
        <v>70</v>
      </c>
      <c r="K56" s="34" t="s">
        <v>70</v>
      </c>
      <c r="L56" s="34" t="s">
        <v>70</v>
      </c>
      <c r="M56" s="34" t="s">
        <v>70</v>
      </c>
      <c r="N56" s="35" t="str">
        <f>IFERROR('Equations and POD'!$E$5/G56, G56)</f>
        <v>-</v>
      </c>
      <c r="O56" s="35" t="str">
        <f>IFERROR('Equations and POD'!$E$5/H56, H56)</f>
        <v>-</v>
      </c>
      <c r="P56" s="35" t="str">
        <f>IFERROR('Equations and POD'!$E$5/I56, I56)</f>
        <v>-</v>
      </c>
      <c r="Q56" s="35" t="str">
        <f>IFERROR('Equations and POD'!$E$5/J56, J56)</f>
        <v>-</v>
      </c>
      <c r="R56" s="35" t="str">
        <f>IFERROR('Equations and POD'!$E$5/K56, K56)</f>
        <v>-</v>
      </c>
      <c r="S56" s="35" t="str">
        <f>IFERROR('Equations and POD'!$E$5/L56, L56)</f>
        <v>-</v>
      </c>
      <c r="T56" s="35" t="str">
        <f>IFERROR('Equations and POD'!$E$5/M56, M56)</f>
        <v>-</v>
      </c>
      <c r="U56" s="63" t="s">
        <v>70</v>
      </c>
      <c r="V56" s="63" t="s">
        <v>70</v>
      </c>
      <c r="W56" s="63" t="s">
        <v>70</v>
      </c>
      <c r="X56" s="63" t="s">
        <v>70</v>
      </c>
      <c r="Y56" s="63" t="s">
        <v>70</v>
      </c>
      <c r="Z56" s="63" t="s">
        <v>70</v>
      </c>
      <c r="AA56" s="63" t="s">
        <v>70</v>
      </c>
    </row>
    <row r="57" spans="1:27">
      <c r="A57" s="61" t="s">
        <v>65</v>
      </c>
      <c r="B57" s="61" t="s">
        <v>66</v>
      </c>
      <c r="C57" s="62" t="s">
        <v>76</v>
      </c>
      <c r="D57" s="67" t="s">
        <v>74</v>
      </c>
      <c r="E57" s="43" t="s">
        <v>71</v>
      </c>
      <c r="F57" s="43" t="s">
        <v>9</v>
      </c>
      <c r="G57" s="44">
        <v>22.802821179182011</v>
      </c>
      <c r="H57" s="44">
        <v>21.480918502127981</v>
      </c>
      <c r="I57" s="44">
        <v>17.46190794366532</v>
      </c>
      <c r="J57" s="44">
        <v>12.159010472902629</v>
      </c>
      <c r="K57" s="25">
        <v>25.663347300422171</v>
      </c>
      <c r="L57" s="25">
        <v>19.85601444407585</v>
      </c>
      <c r="M57" s="25">
        <v>17.40553876868076</v>
      </c>
      <c r="N57" s="41">
        <f>IFERROR('Equations and POD'!$E$5/G57, G57)</f>
        <v>92.093867837599376</v>
      </c>
      <c r="O57" s="41">
        <f>IFERROR('Equations and POD'!$E$5/H57, H57)</f>
        <v>97.761182781451637</v>
      </c>
      <c r="P57" s="41">
        <f>IFERROR('Equations and POD'!$E$5/I57, I57)</f>
        <v>120.26177246924611</v>
      </c>
      <c r="Q57" s="41">
        <f>IFERROR('Equations and POD'!$E$5/J57, J57)</f>
        <v>172.71142291389793</v>
      </c>
      <c r="R57" s="35">
        <f>IFERROR('Equations and POD'!$E$5/K57, K57)</f>
        <v>81.828764401495448</v>
      </c>
      <c r="S57" s="35">
        <f>IFERROR('Equations and POD'!$E$5/L57, L57)</f>
        <v>105.76140574003996</v>
      </c>
      <c r="T57" s="35">
        <f>IFERROR('Equations and POD'!$E$5/M57, M57)</f>
        <v>120.65124946196468</v>
      </c>
      <c r="U57" s="65">
        <v>92</v>
      </c>
      <c r="V57" s="65">
        <v>98</v>
      </c>
      <c r="W57" s="65">
        <v>120</v>
      </c>
      <c r="X57" s="65">
        <v>170</v>
      </c>
      <c r="Y57" s="66">
        <v>82</v>
      </c>
      <c r="Z57" s="66">
        <v>110</v>
      </c>
      <c r="AA57" s="66">
        <v>120</v>
      </c>
    </row>
    <row r="58" spans="1:27">
      <c r="A58" s="61" t="s">
        <v>65</v>
      </c>
      <c r="B58" s="61" t="s">
        <v>66</v>
      </c>
      <c r="C58" s="62" t="s">
        <v>76</v>
      </c>
      <c r="D58" s="67" t="s">
        <v>15</v>
      </c>
      <c r="E58" s="43" t="s">
        <v>71</v>
      </c>
      <c r="F58" s="43" t="s">
        <v>9</v>
      </c>
      <c r="G58" s="25">
        <f t="shared" ref="G58:J58" si="13">SUM(G55:G57)</f>
        <v>22.802821179182011</v>
      </c>
      <c r="H58" s="25">
        <f t="shared" si="13"/>
        <v>21.480918502127981</v>
      </c>
      <c r="I58" s="25">
        <f t="shared" si="13"/>
        <v>17.46190794366532</v>
      </c>
      <c r="J58" s="25">
        <f t="shared" si="13"/>
        <v>12.159010472902629</v>
      </c>
      <c r="K58" s="25">
        <f>SUM(K55:K57)</f>
        <v>144.81827687788694</v>
      </c>
      <c r="L58" s="25">
        <f>SUM(L55:L57)</f>
        <v>128.82249489100326</v>
      </c>
      <c r="M58" s="25">
        <f>SUM(M55:M57)</f>
        <v>133.85078113851921</v>
      </c>
      <c r="N58" s="35">
        <f>IFERROR('Equations and POD'!$E$5/G58, G58)</f>
        <v>92.093867837599376</v>
      </c>
      <c r="O58" s="35">
        <f>IFERROR('Equations and POD'!$E$5/H58, H58)</f>
        <v>97.761182781451637</v>
      </c>
      <c r="P58" s="35">
        <f>IFERROR('Equations and POD'!$E$5/I58, I58)</f>
        <v>120.26177246924611</v>
      </c>
      <c r="Q58" s="35">
        <f>IFERROR('Equations and POD'!$E$5/J58, J58)</f>
        <v>172.71142291389793</v>
      </c>
      <c r="R58" s="35">
        <f>IFERROR('Equations and POD'!$E$5/K58, K58)</f>
        <v>14.50093210106866</v>
      </c>
      <c r="S58" s="35">
        <f>IFERROR('Equations and POD'!$E$5/L58, L58)</f>
        <v>16.301500772646971</v>
      </c>
      <c r="T58" s="35">
        <f>IFERROR('Equations and POD'!$E$5/M58, M58)</f>
        <v>15.689112772728285</v>
      </c>
      <c r="U58" s="66">
        <v>92</v>
      </c>
      <c r="V58" s="66">
        <v>98</v>
      </c>
      <c r="W58" s="66">
        <v>120</v>
      </c>
      <c r="X58" s="66">
        <v>170</v>
      </c>
      <c r="Y58" s="64">
        <v>14.50093210106866</v>
      </c>
      <c r="Z58" s="64">
        <v>16.301500772646971</v>
      </c>
      <c r="AA58" s="64">
        <v>15.689112772728285</v>
      </c>
    </row>
    <row r="59" spans="1:27">
      <c r="A59" s="61" t="s">
        <v>65</v>
      </c>
      <c r="B59" s="61" t="s">
        <v>66</v>
      </c>
      <c r="C59" s="62" t="s">
        <v>76</v>
      </c>
      <c r="D59" s="67" t="s">
        <v>68</v>
      </c>
      <c r="E59" s="43" t="s">
        <v>72</v>
      </c>
      <c r="F59" s="43" t="s">
        <v>9</v>
      </c>
      <c r="G59" s="34" t="s">
        <v>70</v>
      </c>
      <c r="H59" s="34" t="s">
        <v>70</v>
      </c>
      <c r="I59" s="34" t="s">
        <v>70</v>
      </c>
      <c r="J59" s="34" t="s">
        <v>70</v>
      </c>
      <c r="K59" s="43">
        <v>59.577464788732392</v>
      </c>
      <c r="L59" s="43">
        <v>54.483240223463703</v>
      </c>
      <c r="M59" s="43">
        <v>58.222621184919227</v>
      </c>
      <c r="N59" s="35" t="str">
        <f>IFERROR('Equations and POD'!$E$5/G59, G59)</f>
        <v>-</v>
      </c>
      <c r="O59" s="35" t="str">
        <f>IFERROR('Equations and POD'!$E$5/H59, H59)</f>
        <v>-</v>
      </c>
      <c r="P59" s="35" t="str">
        <f>IFERROR('Equations and POD'!$E$5/I59, I59)</f>
        <v>-</v>
      </c>
      <c r="Q59" s="35" t="str">
        <f>IFERROR('Equations and POD'!$E$5/J59, J59)</f>
        <v>-</v>
      </c>
      <c r="R59" s="35">
        <f>IFERROR('Equations and POD'!$E$5/K59, K59)</f>
        <v>35.248226950354614</v>
      </c>
      <c r="S59" s="35">
        <f>IFERROR('Equations and POD'!$E$5/L59, L59)</f>
        <v>38.543963086388096</v>
      </c>
      <c r="T59" s="35">
        <f>IFERROR('Equations and POD'!$E$5/M59, M59)</f>
        <v>36.06845513413505</v>
      </c>
      <c r="U59" s="63" t="s">
        <v>70</v>
      </c>
      <c r="V59" s="63" t="s">
        <v>70</v>
      </c>
      <c r="W59" s="63" t="s">
        <v>70</v>
      </c>
      <c r="X59" s="63" t="s">
        <v>70</v>
      </c>
      <c r="Y59" s="66">
        <v>35</v>
      </c>
      <c r="Z59" s="66">
        <v>39</v>
      </c>
      <c r="AA59" s="66">
        <v>36</v>
      </c>
    </row>
    <row r="60" spans="1:27">
      <c r="A60" s="61" t="s">
        <v>65</v>
      </c>
      <c r="B60" s="61" t="s">
        <v>66</v>
      </c>
      <c r="C60" s="62" t="s">
        <v>76</v>
      </c>
      <c r="D60" s="67" t="s">
        <v>73</v>
      </c>
      <c r="E60" s="43" t="s">
        <v>72</v>
      </c>
      <c r="F60" s="43" t="s">
        <v>9</v>
      </c>
      <c r="G60" s="34" t="s">
        <v>70</v>
      </c>
      <c r="H60" s="34" t="s">
        <v>70</v>
      </c>
      <c r="I60" s="34" t="s">
        <v>70</v>
      </c>
      <c r="J60" s="34" t="s">
        <v>70</v>
      </c>
      <c r="K60" s="34" t="s">
        <v>70</v>
      </c>
      <c r="L60" s="34" t="s">
        <v>70</v>
      </c>
      <c r="M60" s="34" t="s">
        <v>70</v>
      </c>
      <c r="N60" s="35" t="str">
        <f>IFERROR('Equations and POD'!$E$5/G60, G60)</f>
        <v>-</v>
      </c>
      <c r="O60" s="35" t="str">
        <f>IFERROR('Equations and POD'!$E$5/H60, H60)</f>
        <v>-</v>
      </c>
      <c r="P60" s="35" t="str">
        <f>IFERROR('Equations and POD'!$E$5/I60, I60)</f>
        <v>-</v>
      </c>
      <c r="Q60" s="35" t="str">
        <f>IFERROR('Equations and POD'!$E$5/J60, J60)</f>
        <v>-</v>
      </c>
      <c r="R60" s="35" t="str">
        <f>IFERROR('Equations and POD'!$E$5/K60, K60)</f>
        <v>-</v>
      </c>
      <c r="S60" s="35" t="str">
        <f>IFERROR('Equations and POD'!$E$5/L60, L60)</f>
        <v>-</v>
      </c>
      <c r="T60" s="35" t="str">
        <f>IFERROR('Equations and POD'!$E$5/M60, M60)</f>
        <v>-</v>
      </c>
      <c r="U60" s="63" t="s">
        <v>70</v>
      </c>
      <c r="V60" s="63" t="s">
        <v>70</v>
      </c>
      <c r="W60" s="63" t="s">
        <v>70</v>
      </c>
      <c r="X60" s="63" t="s">
        <v>70</v>
      </c>
      <c r="Y60" s="63" t="s">
        <v>70</v>
      </c>
      <c r="Z60" s="63" t="s">
        <v>70</v>
      </c>
      <c r="AA60" s="63" t="s">
        <v>70</v>
      </c>
    </row>
    <row r="61" spans="1:27">
      <c r="A61" s="61" t="s">
        <v>65</v>
      </c>
      <c r="B61" s="61" t="s">
        <v>66</v>
      </c>
      <c r="C61" s="62" t="s">
        <v>76</v>
      </c>
      <c r="D61" s="67" t="s">
        <v>74</v>
      </c>
      <c r="E61" s="43" t="s">
        <v>72</v>
      </c>
      <c r="F61" s="43" t="s">
        <v>9</v>
      </c>
      <c r="G61" s="44">
        <v>0.24234312984633019</v>
      </c>
      <c r="H61" s="44">
        <v>0.2282942527537894</v>
      </c>
      <c r="I61" s="44">
        <v>0.18558113449662869</v>
      </c>
      <c r="J61" s="44">
        <v>0.12922316193610719</v>
      </c>
      <c r="K61" s="25">
        <v>0.41931714252624691</v>
      </c>
      <c r="L61" s="25">
        <v>0.3183566432238768</v>
      </c>
      <c r="M61" s="25">
        <v>0.28371212545536728</v>
      </c>
      <c r="N61" s="41">
        <f>IFERROR('Equations and POD'!$E$5/G61, G61)</f>
        <v>8665.3993506298702</v>
      </c>
      <c r="O61" s="41">
        <f>IFERROR('Equations and POD'!$E$5/H61, H61)</f>
        <v>9198.6546952840126</v>
      </c>
      <c r="P61" s="41">
        <f>IFERROR('Equations and POD'!$E$5/I61, I61)</f>
        <v>11315.805379119229</v>
      </c>
      <c r="Q61" s="41">
        <f>IFERROR('Equations and POD'!$E$5/J61, J61)</f>
        <v>16250.95662833509</v>
      </c>
      <c r="R61" s="35">
        <f>IFERROR('Equations and POD'!$E$5/K61, K61)</f>
        <v>5008.1424941231726</v>
      </c>
      <c r="S61" s="35">
        <f>IFERROR('Equations and POD'!$E$5/L61, L61)</f>
        <v>6596.3756205433556</v>
      </c>
      <c r="T61" s="35">
        <f>IFERROR('Equations and POD'!$E$5/M61, M61)</f>
        <v>7401.8690481749099</v>
      </c>
      <c r="U61" s="65">
        <v>8700</v>
      </c>
      <c r="V61" s="65">
        <v>9200</v>
      </c>
      <c r="W61" s="65">
        <v>11000</v>
      </c>
      <c r="X61" s="65">
        <v>16000</v>
      </c>
      <c r="Y61" s="66">
        <v>5000</v>
      </c>
      <c r="Z61" s="66">
        <v>6600</v>
      </c>
      <c r="AA61" s="66">
        <v>7400</v>
      </c>
    </row>
    <row r="62" spans="1:27">
      <c r="A62" s="61" t="s">
        <v>65</v>
      </c>
      <c r="B62" s="61" t="s">
        <v>66</v>
      </c>
      <c r="C62" s="62" t="s">
        <v>76</v>
      </c>
      <c r="D62" s="67" t="s">
        <v>15</v>
      </c>
      <c r="E62" s="43" t="s">
        <v>72</v>
      </c>
      <c r="F62" s="43" t="s">
        <v>9</v>
      </c>
      <c r="G62" s="25">
        <f t="shared" ref="G62:J62" si="14">SUM(G59:G61)</f>
        <v>0.24234312984633019</v>
      </c>
      <c r="H62" s="25">
        <f t="shared" si="14"/>
        <v>0.2282942527537894</v>
      </c>
      <c r="I62" s="25">
        <f t="shared" si="14"/>
        <v>0.18558113449662869</v>
      </c>
      <c r="J62" s="25">
        <f t="shared" si="14"/>
        <v>0.12922316193610719</v>
      </c>
      <c r="K62" s="25">
        <f>SUM(K59:K61)</f>
        <v>59.996781931258639</v>
      </c>
      <c r="L62" s="25">
        <f>SUM(L59:L61)</f>
        <v>54.801596866687582</v>
      </c>
      <c r="M62" s="25">
        <f>SUM(M59:M61)</f>
        <v>58.506333310374593</v>
      </c>
      <c r="N62" s="35">
        <f>IFERROR('Equations and POD'!$E$5/G62, G62)</f>
        <v>8665.3993506298702</v>
      </c>
      <c r="O62" s="35">
        <f>IFERROR('Equations and POD'!$E$5/H62, H62)</f>
        <v>9198.6546952840126</v>
      </c>
      <c r="P62" s="35">
        <f>IFERROR('Equations and POD'!$E$5/I62, I62)</f>
        <v>11315.805379119229</v>
      </c>
      <c r="Q62" s="35">
        <f>IFERROR('Equations and POD'!$E$5/J62, J62)</f>
        <v>16250.95662833509</v>
      </c>
      <c r="R62" s="35">
        <f>IFERROR('Equations and POD'!$E$5/K62, K62)</f>
        <v>35.001877307454201</v>
      </c>
      <c r="S62" s="35">
        <f>IFERROR('Equations and POD'!$E$5/L62, L62)</f>
        <v>38.320051240633347</v>
      </c>
      <c r="T62" s="35">
        <f>IFERROR('Equations and POD'!$E$5/M62, M62)</f>
        <v>35.893550000126552</v>
      </c>
      <c r="U62" s="66">
        <v>8700</v>
      </c>
      <c r="V62" s="66">
        <v>9200</v>
      </c>
      <c r="W62" s="66">
        <v>11000</v>
      </c>
      <c r="X62" s="66">
        <v>16000</v>
      </c>
      <c r="Y62" s="66">
        <v>35</v>
      </c>
      <c r="Z62" s="66">
        <v>38</v>
      </c>
      <c r="AA62" s="66">
        <v>36</v>
      </c>
    </row>
    <row r="63" spans="1:27">
      <c r="A63" s="61" t="s">
        <v>65</v>
      </c>
      <c r="B63" s="61" t="s">
        <v>66</v>
      </c>
      <c r="C63" s="62" t="s">
        <v>76</v>
      </c>
      <c r="D63" s="67" t="s">
        <v>68</v>
      </c>
      <c r="E63" s="43" t="s">
        <v>69</v>
      </c>
      <c r="F63" s="43" t="s">
        <v>11</v>
      </c>
      <c r="G63" s="34" t="s">
        <v>70</v>
      </c>
      <c r="H63" s="34" t="s">
        <v>70</v>
      </c>
      <c r="I63" s="34" t="s">
        <v>70</v>
      </c>
      <c r="J63" s="34" t="s">
        <v>70</v>
      </c>
      <c r="K63" s="25">
        <v>7.943661971830986</v>
      </c>
      <c r="L63" s="25">
        <v>7.2644320297951603</v>
      </c>
      <c r="M63" s="25">
        <v>7.7630161579892301</v>
      </c>
      <c r="N63" s="35" t="str">
        <f>IFERROR('Equations and POD'!$E$5/G63, G63)</f>
        <v>-</v>
      </c>
      <c r="O63" s="35" t="str">
        <f>IFERROR('Equations and POD'!$E$5/H63, H63)</f>
        <v>-</v>
      </c>
      <c r="P63" s="35" t="str">
        <f>IFERROR('Equations and POD'!$E$5/I63, I63)</f>
        <v>-</v>
      </c>
      <c r="Q63" s="35" t="str">
        <f>IFERROR('Equations and POD'!$E$5/J63, J63)</f>
        <v>-</v>
      </c>
      <c r="R63" s="35">
        <f>IFERROR('Equations and POD'!$E$5/K63, K63)</f>
        <v>264.36170212765956</v>
      </c>
      <c r="S63" s="35">
        <f>IFERROR('Equations and POD'!$E$5/L63, L63)</f>
        <v>289.07972314791073</v>
      </c>
      <c r="T63" s="35">
        <f>IFERROR('Equations and POD'!$E$5/M63, M63)</f>
        <v>270.51341350601285</v>
      </c>
      <c r="U63" s="63" t="s">
        <v>70</v>
      </c>
      <c r="V63" s="63" t="s">
        <v>70</v>
      </c>
      <c r="W63" s="63" t="s">
        <v>70</v>
      </c>
      <c r="X63" s="63" t="s">
        <v>70</v>
      </c>
      <c r="Y63" s="66">
        <v>260</v>
      </c>
      <c r="Z63" s="66">
        <v>290</v>
      </c>
      <c r="AA63" s="66">
        <v>270</v>
      </c>
    </row>
    <row r="64" spans="1:27">
      <c r="A64" s="61" t="s">
        <v>65</v>
      </c>
      <c r="B64" s="61" t="s">
        <v>66</v>
      </c>
      <c r="C64" s="62" t="s">
        <v>76</v>
      </c>
      <c r="D64" s="67" t="s">
        <v>73</v>
      </c>
      <c r="E64" s="43" t="s">
        <v>69</v>
      </c>
      <c r="F64" s="43" t="s">
        <v>11</v>
      </c>
      <c r="G64" s="34" t="s">
        <v>70</v>
      </c>
      <c r="H64" s="34" t="s">
        <v>70</v>
      </c>
      <c r="I64" s="34" t="s">
        <v>70</v>
      </c>
      <c r="J64" s="34" t="s">
        <v>70</v>
      </c>
      <c r="K64" s="34" t="s">
        <v>70</v>
      </c>
      <c r="L64" s="34" t="s">
        <v>70</v>
      </c>
      <c r="M64" s="34" t="s">
        <v>70</v>
      </c>
      <c r="N64" s="35" t="str">
        <f>IFERROR('Equations and POD'!$E$5/G64, G64)</f>
        <v>-</v>
      </c>
      <c r="O64" s="35" t="str">
        <f>IFERROR('Equations and POD'!$E$5/H64, H64)</f>
        <v>-</v>
      </c>
      <c r="P64" s="35" t="str">
        <f>IFERROR('Equations and POD'!$E$5/I64, I64)</f>
        <v>-</v>
      </c>
      <c r="Q64" s="35" t="str">
        <f>IFERROR('Equations and POD'!$E$5/J64, J64)</f>
        <v>-</v>
      </c>
      <c r="R64" s="35" t="str">
        <f>IFERROR('Equations and POD'!$E$5/K64, K64)</f>
        <v>-</v>
      </c>
      <c r="S64" s="35" t="str">
        <f>IFERROR('Equations and POD'!$E$5/L64, L64)</f>
        <v>-</v>
      </c>
      <c r="T64" s="35" t="str">
        <f>IFERROR('Equations and POD'!$E$5/M64, M64)</f>
        <v>-</v>
      </c>
      <c r="U64" s="63" t="s">
        <v>70</v>
      </c>
      <c r="V64" s="63" t="s">
        <v>70</v>
      </c>
      <c r="W64" s="63" t="s">
        <v>70</v>
      </c>
      <c r="X64" s="63" t="s">
        <v>70</v>
      </c>
      <c r="Y64" s="63" t="s">
        <v>70</v>
      </c>
      <c r="Z64" s="63" t="s">
        <v>70</v>
      </c>
      <c r="AA64" s="63" t="s">
        <v>70</v>
      </c>
    </row>
    <row r="65" spans="1:27">
      <c r="A65" s="61" t="s">
        <v>65</v>
      </c>
      <c r="B65" s="61" t="s">
        <v>66</v>
      </c>
      <c r="C65" s="62" t="s">
        <v>76</v>
      </c>
      <c r="D65" s="67" t="s">
        <v>74</v>
      </c>
      <c r="E65" s="43" t="s">
        <v>69</v>
      </c>
      <c r="F65" s="43" t="s">
        <v>11</v>
      </c>
      <c r="G65" s="44">
        <v>0.76009550283617033</v>
      </c>
      <c r="H65" s="44">
        <v>0.71603199542537799</v>
      </c>
      <c r="I65" s="44">
        <v>0.58206471886192002</v>
      </c>
      <c r="J65" s="44">
        <v>0.47003481528336771</v>
      </c>
      <c r="K65" s="25">
        <v>1.4212527998218309</v>
      </c>
      <c r="L65" s="25">
        <v>1.0585006586172401</v>
      </c>
      <c r="M65" s="25">
        <v>0.95932766774405365</v>
      </c>
      <c r="N65" s="41">
        <f>IFERROR('Equations and POD'!$E$5/G65, G65)</f>
        <v>2762.8107154485169</v>
      </c>
      <c r="O65" s="41">
        <f>IFERROR('Equations and POD'!$E$5/H65, H65)</f>
        <v>2932.8298363991944</v>
      </c>
      <c r="P65" s="41">
        <f>IFERROR('Equations and POD'!$E$5/I65, I65)</f>
        <v>3607.84622731647</v>
      </c>
      <c r="Q65" s="41">
        <f>IFERROR('Equations and POD'!$E$5/J65, J65)</f>
        <v>4467.7541571765969</v>
      </c>
      <c r="R65" s="35">
        <f>IFERROR('Equations and POD'!$E$5/K65, K65)</f>
        <v>1477.5696485968276</v>
      </c>
      <c r="S65" s="35">
        <f>IFERROR('Equations and POD'!$E$5/L65, L65)</f>
        <v>1983.9383026396133</v>
      </c>
      <c r="T65" s="35">
        <f>IFERROR('Equations and POD'!$E$5/M65, M65)</f>
        <v>2189.0330807807736</v>
      </c>
      <c r="U65" s="65">
        <v>2800</v>
      </c>
      <c r="V65" s="65">
        <v>2900</v>
      </c>
      <c r="W65" s="65">
        <v>3600</v>
      </c>
      <c r="X65" s="65">
        <v>4500</v>
      </c>
      <c r="Y65" s="66">
        <v>1500</v>
      </c>
      <c r="Z65" s="66">
        <v>2000</v>
      </c>
      <c r="AA65" s="66">
        <v>2200</v>
      </c>
    </row>
    <row r="66" spans="1:27">
      <c r="A66" s="61" t="s">
        <v>65</v>
      </c>
      <c r="B66" s="61" t="s">
        <v>66</v>
      </c>
      <c r="C66" s="62" t="s">
        <v>76</v>
      </c>
      <c r="D66" s="67" t="s">
        <v>15</v>
      </c>
      <c r="E66" s="43" t="s">
        <v>69</v>
      </c>
      <c r="F66" s="43" t="s">
        <v>11</v>
      </c>
      <c r="G66" s="25">
        <f t="shared" ref="G66:M66" si="15">SUM(G63:G65)</f>
        <v>0.76009550283617033</v>
      </c>
      <c r="H66" s="25">
        <f t="shared" si="15"/>
        <v>0.71603199542537799</v>
      </c>
      <c r="I66" s="25">
        <f t="shared" si="15"/>
        <v>0.58206471886192002</v>
      </c>
      <c r="J66" s="25">
        <f t="shared" si="15"/>
        <v>0.47003481528336771</v>
      </c>
      <c r="K66" s="25">
        <f t="shared" si="15"/>
        <v>9.3649147716528169</v>
      </c>
      <c r="L66" s="25">
        <f t="shared" si="15"/>
        <v>8.3229326884124006</v>
      </c>
      <c r="M66" s="25">
        <f t="shared" si="15"/>
        <v>8.722343825733283</v>
      </c>
      <c r="N66" s="35">
        <f>IFERROR('Equations and POD'!$E$5/G66, G66)</f>
        <v>2762.8107154485169</v>
      </c>
      <c r="O66" s="35">
        <f>IFERROR('Equations and POD'!$E$5/H66, H66)</f>
        <v>2932.8298363991944</v>
      </c>
      <c r="P66" s="35">
        <f>IFERROR('Equations and POD'!$E$5/I66, I66)</f>
        <v>3607.84622731647</v>
      </c>
      <c r="Q66" s="35">
        <f>IFERROR('Equations and POD'!$E$5/J66, J66)</f>
        <v>4467.7541571765969</v>
      </c>
      <c r="R66" s="35">
        <f>IFERROR('Equations and POD'!$E$5/K66, K66)</f>
        <v>224.24122922683793</v>
      </c>
      <c r="S66" s="35">
        <f>IFERROR('Equations and POD'!$E$5/L66, L66)</f>
        <v>252.31490853262866</v>
      </c>
      <c r="T66" s="35">
        <f>IFERROR('Equations and POD'!$E$5/M66, M66)</f>
        <v>240.76097456791715</v>
      </c>
      <c r="U66" s="66">
        <v>2800</v>
      </c>
      <c r="V66" s="66">
        <v>2900</v>
      </c>
      <c r="W66" s="66">
        <v>3600</v>
      </c>
      <c r="X66" s="66">
        <v>4500</v>
      </c>
      <c r="Y66" s="66">
        <v>220</v>
      </c>
      <c r="Z66" s="66">
        <v>250</v>
      </c>
      <c r="AA66" s="66">
        <v>240</v>
      </c>
    </row>
    <row r="67" spans="1:27">
      <c r="A67" s="61" t="s">
        <v>65</v>
      </c>
      <c r="B67" s="61" t="s">
        <v>66</v>
      </c>
      <c r="C67" s="62" t="s">
        <v>76</v>
      </c>
      <c r="D67" s="67" t="s">
        <v>68</v>
      </c>
      <c r="E67" s="43" t="s">
        <v>71</v>
      </c>
      <c r="F67" s="43" t="s">
        <v>11</v>
      </c>
      <c r="G67" s="34" t="s">
        <v>70</v>
      </c>
      <c r="H67" s="34" t="s">
        <v>70</v>
      </c>
      <c r="I67" s="34" t="s">
        <v>70</v>
      </c>
      <c r="J67" s="34" t="s">
        <v>70</v>
      </c>
      <c r="K67" s="25">
        <v>3.971830985915493</v>
      </c>
      <c r="L67" s="25">
        <v>3.6322160148975802</v>
      </c>
      <c r="M67" s="25">
        <v>3.881508078994615</v>
      </c>
      <c r="N67" s="35" t="str">
        <f>IFERROR('Equations and POD'!$E$5/G67, G67)</f>
        <v>-</v>
      </c>
      <c r="O67" s="35" t="str">
        <f>IFERROR('Equations and POD'!$E$5/H67, H67)</f>
        <v>-</v>
      </c>
      <c r="P67" s="35" t="str">
        <f>IFERROR('Equations and POD'!$E$5/I67, I67)</f>
        <v>-</v>
      </c>
      <c r="Q67" s="35" t="str">
        <f>IFERROR('Equations and POD'!$E$5/J67, J67)</f>
        <v>-</v>
      </c>
      <c r="R67" s="35">
        <f>IFERROR('Equations and POD'!$E$5/K67, K67)</f>
        <v>528.72340425531911</v>
      </c>
      <c r="S67" s="35">
        <f>IFERROR('Equations and POD'!$E$5/L67, L67)</f>
        <v>578.15944629582145</v>
      </c>
      <c r="T67" s="35">
        <f>IFERROR('Equations and POD'!$E$5/M67, M67)</f>
        <v>541.02682701202571</v>
      </c>
      <c r="U67" s="63" t="s">
        <v>70</v>
      </c>
      <c r="V67" s="63" t="s">
        <v>70</v>
      </c>
      <c r="W67" s="63" t="s">
        <v>70</v>
      </c>
      <c r="X67" s="63" t="s">
        <v>70</v>
      </c>
      <c r="Y67" s="66">
        <v>530</v>
      </c>
      <c r="Z67" s="66">
        <v>580</v>
      </c>
      <c r="AA67" s="66">
        <v>540</v>
      </c>
    </row>
    <row r="68" spans="1:27">
      <c r="A68" s="61" t="s">
        <v>65</v>
      </c>
      <c r="B68" s="61" t="s">
        <v>66</v>
      </c>
      <c r="C68" s="62" t="s">
        <v>76</v>
      </c>
      <c r="D68" s="67" t="s">
        <v>73</v>
      </c>
      <c r="E68" s="43" t="s">
        <v>71</v>
      </c>
      <c r="F68" s="43" t="s">
        <v>11</v>
      </c>
      <c r="G68" s="34" t="s">
        <v>70</v>
      </c>
      <c r="H68" s="34" t="s">
        <v>70</v>
      </c>
      <c r="I68" s="34" t="s">
        <v>70</v>
      </c>
      <c r="J68" s="34" t="s">
        <v>70</v>
      </c>
      <c r="K68" s="34" t="s">
        <v>70</v>
      </c>
      <c r="L68" s="34" t="s">
        <v>70</v>
      </c>
      <c r="M68" s="34" t="s">
        <v>70</v>
      </c>
      <c r="N68" s="35" t="str">
        <f>IFERROR('Equations and POD'!$E$5/G68, G68)</f>
        <v>-</v>
      </c>
      <c r="O68" s="35" t="str">
        <f>IFERROR('Equations and POD'!$E$5/H68, H68)</f>
        <v>-</v>
      </c>
      <c r="P68" s="35" t="str">
        <f>IFERROR('Equations and POD'!$E$5/I68, I68)</f>
        <v>-</v>
      </c>
      <c r="Q68" s="35" t="str">
        <f>IFERROR('Equations and POD'!$E$5/J68, J68)</f>
        <v>-</v>
      </c>
      <c r="R68" s="35" t="str">
        <f>IFERROR('Equations and POD'!$E$5/K68, K68)</f>
        <v>-</v>
      </c>
      <c r="S68" s="35" t="str">
        <f>IFERROR('Equations and POD'!$E$5/L68, L68)</f>
        <v>-</v>
      </c>
      <c r="T68" s="35" t="str">
        <f>IFERROR('Equations and POD'!$E$5/M68, M68)</f>
        <v>-</v>
      </c>
      <c r="U68" s="63" t="s">
        <v>70</v>
      </c>
      <c r="V68" s="63" t="s">
        <v>70</v>
      </c>
      <c r="W68" s="63" t="s">
        <v>70</v>
      </c>
      <c r="X68" s="63" t="s">
        <v>70</v>
      </c>
      <c r="Y68" s="63" t="s">
        <v>70</v>
      </c>
      <c r="Z68" s="63" t="s">
        <v>70</v>
      </c>
      <c r="AA68" s="63" t="s">
        <v>70</v>
      </c>
    </row>
    <row r="69" spans="1:27">
      <c r="A69" s="61" t="s">
        <v>65</v>
      </c>
      <c r="B69" s="61" t="s">
        <v>66</v>
      </c>
      <c r="C69" s="62" t="s">
        <v>76</v>
      </c>
      <c r="D69" s="67" t="s">
        <v>74</v>
      </c>
      <c r="E69" s="43" t="s">
        <v>71</v>
      </c>
      <c r="F69" s="43" t="s">
        <v>11</v>
      </c>
      <c r="G69" s="44">
        <v>0.760094039306067</v>
      </c>
      <c r="H69" s="44">
        <v>0.71603061673759938</v>
      </c>
      <c r="I69" s="44">
        <v>0.58206359812217734</v>
      </c>
      <c r="J69" s="44">
        <v>0.40530034909675428</v>
      </c>
      <c r="K69" s="25">
        <v>0.8554449100140723</v>
      </c>
      <c r="L69" s="25">
        <v>0.66186714813586167</v>
      </c>
      <c r="M69" s="25">
        <v>0.58018462562269202</v>
      </c>
      <c r="N69" s="41">
        <f>IFERROR('Equations and POD'!$E$5/G69, G69)</f>
        <v>2762.8160351279812</v>
      </c>
      <c r="O69" s="41">
        <f>IFERROR('Equations and POD'!$E$5/H69, H69)</f>
        <v>2932.835483443549</v>
      </c>
      <c r="P69" s="41">
        <f>IFERROR('Equations and POD'!$E$5/I69, I69)</f>
        <v>3607.8531740773833</v>
      </c>
      <c r="Q69" s="41">
        <f>IFERROR('Equations and POD'!$E$5/J69, J69)</f>
        <v>5181.3426874169381</v>
      </c>
      <c r="R69" s="35">
        <f>IFERROR('Equations and POD'!$E$5/K69, K69)</f>
        <v>2454.8629320448636</v>
      </c>
      <c r="S69" s="35">
        <f>IFERROR('Equations and POD'!$E$5/L69, L69)</f>
        <v>3172.842172201199</v>
      </c>
      <c r="T69" s="35">
        <f>IFERROR('Equations and POD'!$E$5/M69, M69)</f>
        <v>3619.5374838589405</v>
      </c>
      <c r="U69" s="65">
        <v>2800</v>
      </c>
      <c r="V69" s="65">
        <v>2900</v>
      </c>
      <c r="W69" s="65">
        <v>3600</v>
      </c>
      <c r="X69" s="65">
        <v>5200</v>
      </c>
      <c r="Y69" s="66">
        <v>2500</v>
      </c>
      <c r="Z69" s="66">
        <v>3200</v>
      </c>
      <c r="AA69" s="66">
        <v>3600</v>
      </c>
    </row>
    <row r="70" spans="1:27">
      <c r="A70" s="61" t="s">
        <v>65</v>
      </c>
      <c r="B70" s="61" t="s">
        <v>66</v>
      </c>
      <c r="C70" s="62" t="s">
        <v>76</v>
      </c>
      <c r="D70" s="67" t="s">
        <v>15</v>
      </c>
      <c r="E70" s="43" t="s">
        <v>71</v>
      </c>
      <c r="F70" s="43" t="s">
        <v>11</v>
      </c>
      <c r="G70" s="25">
        <f t="shared" ref="G70:M70" si="16">SUM(G67:G69)</f>
        <v>0.760094039306067</v>
      </c>
      <c r="H70" s="25">
        <f t="shared" si="16"/>
        <v>0.71603061673759938</v>
      </c>
      <c r="I70" s="25">
        <f t="shared" si="16"/>
        <v>0.58206359812217734</v>
      </c>
      <c r="J70" s="25">
        <f t="shared" si="16"/>
        <v>0.40530034909675428</v>
      </c>
      <c r="K70" s="25">
        <f t="shared" si="16"/>
        <v>4.8272758959295654</v>
      </c>
      <c r="L70" s="25">
        <f t="shared" si="16"/>
        <v>4.2940831630334415</v>
      </c>
      <c r="M70" s="25">
        <f t="shared" si="16"/>
        <v>4.4616927046173069</v>
      </c>
      <c r="N70" s="35">
        <f>IFERROR('Equations and POD'!$E$5/G70, G70)</f>
        <v>2762.8160351279812</v>
      </c>
      <c r="O70" s="35">
        <f>IFERROR('Equations and POD'!$E$5/H70, H70)</f>
        <v>2932.835483443549</v>
      </c>
      <c r="P70" s="35">
        <f>IFERROR('Equations and POD'!$E$5/I70, I70)</f>
        <v>3607.8531740773833</v>
      </c>
      <c r="Q70" s="35">
        <f>IFERROR('Equations and POD'!$E$5/J70, J70)</f>
        <v>5181.3426874169381</v>
      </c>
      <c r="R70" s="35">
        <f>IFERROR('Equations and POD'!$E$5/K70, K70)</f>
        <v>435.02796303205974</v>
      </c>
      <c r="S70" s="35">
        <f>IFERROR('Equations and POD'!$E$5/L70, L70)</f>
        <v>489.04502317940916</v>
      </c>
      <c r="T70" s="35">
        <f>IFERROR('Equations and POD'!$E$5/M70, M70)</f>
        <v>470.67338318184858</v>
      </c>
      <c r="U70" s="66">
        <v>2800</v>
      </c>
      <c r="V70" s="66">
        <v>2900</v>
      </c>
      <c r="W70" s="66">
        <v>3600</v>
      </c>
      <c r="X70" s="66">
        <v>5200</v>
      </c>
      <c r="Y70" s="66">
        <v>440</v>
      </c>
      <c r="Z70" s="66">
        <v>490</v>
      </c>
      <c r="AA70" s="66">
        <v>470</v>
      </c>
    </row>
    <row r="71" spans="1:27">
      <c r="A71" s="61" t="s">
        <v>65</v>
      </c>
      <c r="B71" s="61" t="s">
        <v>66</v>
      </c>
      <c r="C71" s="62" t="s">
        <v>76</v>
      </c>
      <c r="D71" s="67" t="s">
        <v>68</v>
      </c>
      <c r="E71" s="43" t="s">
        <v>72</v>
      </c>
      <c r="F71" s="43" t="s">
        <v>11</v>
      </c>
      <c r="G71" s="34" t="s">
        <v>70</v>
      </c>
      <c r="H71" s="34" t="s">
        <v>70</v>
      </c>
      <c r="I71" s="34" t="s">
        <v>70</v>
      </c>
      <c r="J71" s="34" t="s">
        <v>70</v>
      </c>
      <c r="K71" s="25">
        <v>1.9859154929577461</v>
      </c>
      <c r="L71" s="25">
        <v>1.8161080074487901</v>
      </c>
      <c r="M71" s="25">
        <v>1.940754039497308</v>
      </c>
      <c r="N71" s="35" t="str">
        <f>IFERROR('Equations and POD'!$E$5/G71, G71)</f>
        <v>-</v>
      </c>
      <c r="O71" s="35" t="str">
        <f>IFERROR('Equations and POD'!$E$5/H71, H71)</f>
        <v>-</v>
      </c>
      <c r="P71" s="35" t="str">
        <f>IFERROR('Equations and POD'!$E$5/I71, I71)</f>
        <v>-</v>
      </c>
      <c r="Q71" s="35" t="str">
        <f>IFERROR('Equations and POD'!$E$5/J71, J71)</f>
        <v>-</v>
      </c>
      <c r="R71" s="35">
        <f>IFERROR('Equations and POD'!$E$5/K71, K71)</f>
        <v>1057.4468085106384</v>
      </c>
      <c r="S71" s="35">
        <f>IFERROR('Equations and POD'!$E$5/L71, L71)</f>
        <v>1156.3188925916429</v>
      </c>
      <c r="T71" s="35">
        <f>IFERROR('Equations and POD'!$E$5/M71, M71)</f>
        <v>1082.0536540240512</v>
      </c>
      <c r="U71" s="63" t="s">
        <v>70</v>
      </c>
      <c r="V71" s="63" t="s">
        <v>70</v>
      </c>
      <c r="W71" s="63" t="s">
        <v>70</v>
      </c>
      <c r="X71" s="63" t="s">
        <v>70</v>
      </c>
      <c r="Y71" s="66">
        <v>1100</v>
      </c>
      <c r="Z71" s="66">
        <v>1200</v>
      </c>
      <c r="AA71" s="66">
        <v>1100</v>
      </c>
    </row>
    <row r="72" spans="1:27">
      <c r="A72" s="61" t="s">
        <v>65</v>
      </c>
      <c r="B72" s="61" t="s">
        <v>66</v>
      </c>
      <c r="C72" s="62" t="s">
        <v>76</v>
      </c>
      <c r="D72" s="67" t="s">
        <v>73</v>
      </c>
      <c r="E72" s="43" t="s">
        <v>72</v>
      </c>
      <c r="F72" s="43" t="s">
        <v>11</v>
      </c>
      <c r="G72" s="34" t="s">
        <v>70</v>
      </c>
      <c r="H72" s="34" t="s">
        <v>70</v>
      </c>
      <c r="I72" s="34" t="s">
        <v>70</v>
      </c>
      <c r="J72" s="34" t="s">
        <v>70</v>
      </c>
      <c r="K72" s="34" t="s">
        <v>70</v>
      </c>
      <c r="L72" s="34" t="s">
        <v>70</v>
      </c>
      <c r="M72" s="34" t="s">
        <v>70</v>
      </c>
      <c r="N72" s="35" t="str">
        <f>IFERROR('Equations and POD'!$E$5/G72, G72)</f>
        <v>-</v>
      </c>
      <c r="O72" s="35" t="str">
        <f>IFERROR('Equations and POD'!$E$5/H72, H72)</f>
        <v>-</v>
      </c>
      <c r="P72" s="35" t="str">
        <f>IFERROR('Equations and POD'!$E$5/I72, I72)</f>
        <v>-</v>
      </c>
      <c r="Q72" s="35" t="str">
        <f>IFERROR('Equations and POD'!$E$5/J72, J72)</f>
        <v>-</v>
      </c>
      <c r="R72" s="35" t="str">
        <f>IFERROR('Equations and POD'!$E$5/K72, K72)</f>
        <v>-</v>
      </c>
      <c r="S72" s="35" t="str">
        <f>IFERROR('Equations and POD'!$E$5/L72, L72)</f>
        <v>-</v>
      </c>
      <c r="T72" s="35" t="str">
        <f>IFERROR('Equations and POD'!$E$5/M72, M72)</f>
        <v>-</v>
      </c>
      <c r="U72" s="63" t="s">
        <v>70</v>
      </c>
      <c r="V72" s="63" t="s">
        <v>70</v>
      </c>
      <c r="W72" s="63" t="s">
        <v>70</v>
      </c>
      <c r="X72" s="63" t="s">
        <v>70</v>
      </c>
      <c r="Y72" s="63" t="s">
        <v>70</v>
      </c>
      <c r="Z72" s="63" t="s">
        <v>70</v>
      </c>
      <c r="AA72" s="63" t="s">
        <v>70</v>
      </c>
    </row>
    <row r="73" spans="1:27">
      <c r="A73" s="61" t="s">
        <v>65</v>
      </c>
      <c r="B73" s="61" t="s">
        <v>66</v>
      </c>
      <c r="C73" s="62" t="s">
        <v>76</v>
      </c>
      <c r="D73" s="67" t="s">
        <v>74</v>
      </c>
      <c r="E73" s="43" t="s">
        <v>72</v>
      </c>
      <c r="F73" s="43" t="s">
        <v>11</v>
      </c>
      <c r="G73" s="44">
        <v>8.0781043282110061E-3</v>
      </c>
      <c r="H73" s="44">
        <v>7.6098084251263144E-3</v>
      </c>
      <c r="I73" s="44">
        <v>6.1860378165542896E-3</v>
      </c>
      <c r="J73" s="44">
        <v>4.3074387312035728E-3</v>
      </c>
      <c r="K73" s="25">
        <v>1.397723808420823E-2</v>
      </c>
      <c r="L73" s="25">
        <v>1.061188810746256E-2</v>
      </c>
      <c r="M73" s="25">
        <v>9.4570708485122446E-3</v>
      </c>
      <c r="N73" s="41">
        <f>IFERROR('Equations and POD'!$E$5/G73, G73)</f>
        <v>259961.98051889613</v>
      </c>
      <c r="O73" s="41">
        <f>IFERROR('Equations and POD'!$E$5/H73, H73)</f>
        <v>275959.64085852035</v>
      </c>
      <c r="P73" s="41">
        <f>IFERROR('Equations and POD'!$E$5/I73, I73)</f>
        <v>339474.16137357685</v>
      </c>
      <c r="Q73" s="41">
        <f>IFERROR('Equations and POD'!$E$5/J73, J73)</f>
        <v>487528.69885005278</v>
      </c>
      <c r="R73" s="35">
        <f>IFERROR('Equations and POD'!$E$5/K73, K73)</f>
        <v>150244.27482369519</v>
      </c>
      <c r="S73" s="35">
        <f>IFERROR('Equations and POD'!$E$5/L73, L73)</f>
        <v>197891.26861630069</v>
      </c>
      <c r="T73" s="35">
        <f>IFERROR('Equations and POD'!$E$5/M73, M73)</f>
        <v>222056.07144524725</v>
      </c>
      <c r="U73" s="65">
        <v>260000</v>
      </c>
      <c r="V73" s="65">
        <v>280000</v>
      </c>
      <c r="W73" s="65">
        <v>340000</v>
      </c>
      <c r="X73" s="65">
        <v>490000</v>
      </c>
      <c r="Y73" s="66">
        <v>150000</v>
      </c>
      <c r="Z73" s="66">
        <v>200000</v>
      </c>
      <c r="AA73" s="66">
        <v>220000</v>
      </c>
    </row>
    <row r="74" spans="1:27">
      <c r="A74" s="61" t="s">
        <v>65</v>
      </c>
      <c r="B74" s="61" t="s">
        <v>66</v>
      </c>
      <c r="C74" s="62" t="s">
        <v>76</v>
      </c>
      <c r="D74" s="67" t="s">
        <v>15</v>
      </c>
      <c r="E74" s="43" t="s">
        <v>72</v>
      </c>
      <c r="F74" s="43" t="s">
        <v>11</v>
      </c>
      <c r="G74" s="25">
        <f t="shared" ref="G74:M74" si="17">SUM(G71:G73)</f>
        <v>8.0781043282110061E-3</v>
      </c>
      <c r="H74" s="25">
        <f t="shared" si="17"/>
        <v>7.6098084251263144E-3</v>
      </c>
      <c r="I74" s="25">
        <f t="shared" si="17"/>
        <v>6.1860378165542896E-3</v>
      </c>
      <c r="J74" s="25">
        <f t="shared" si="17"/>
        <v>4.3074387312035728E-3</v>
      </c>
      <c r="K74" s="25">
        <f t="shared" si="17"/>
        <v>1.9998927310419543</v>
      </c>
      <c r="L74" s="25">
        <f t="shared" si="17"/>
        <v>1.8267198955562527</v>
      </c>
      <c r="M74" s="25">
        <f t="shared" si="17"/>
        <v>1.9502111103458202</v>
      </c>
      <c r="N74" s="35">
        <f>IFERROR('Equations and POD'!$E$5/G74, G74)</f>
        <v>259961.98051889613</v>
      </c>
      <c r="O74" s="35">
        <f>IFERROR('Equations and POD'!$E$5/H74, H74)</f>
        <v>275959.64085852035</v>
      </c>
      <c r="P74" s="35">
        <f>IFERROR('Equations and POD'!$E$5/I74, I74)</f>
        <v>339474.16137357685</v>
      </c>
      <c r="Q74" s="35">
        <f>IFERROR('Equations and POD'!$E$5/J74, J74)</f>
        <v>487528.69885005278</v>
      </c>
      <c r="R74" s="35">
        <f>IFERROR('Equations and POD'!$E$5/K74, K74)</f>
        <v>1050.0563192236261</v>
      </c>
      <c r="S74" s="35">
        <f>IFERROR('Equations and POD'!$E$5/L74, L74)</f>
        <v>1149.6015372190004</v>
      </c>
      <c r="T74" s="35">
        <f>IFERROR('Equations and POD'!$E$5/M74, M74)</f>
        <v>1076.8065000037964</v>
      </c>
      <c r="U74" s="66">
        <v>260000</v>
      </c>
      <c r="V74" s="66">
        <v>280000</v>
      </c>
      <c r="W74" s="66">
        <v>340000</v>
      </c>
      <c r="X74" s="66">
        <v>490000</v>
      </c>
      <c r="Y74" s="66">
        <v>1100</v>
      </c>
      <c r="Z74" s="66">
        <v>1100</v>
      </c>
      <c r="AA74" s="66">
        <v>1100</v>
      </c>
    </row>
    <row r="75" spans="1:27">
      <c r="A75" s="61" t="s">
        <v>65</v>
      </c>
      <c r="B75" s="61" t="s">
        <v>77</v>
      </c>
      <c r="C75" s="62" t="s">
        <v>78</v>
      </c>
      <c r="D75" s="43" t="s">
        <v>68</v>
      </c>
      <c r="E75" s="43" t="s">
        <v>69</v>
      </c>
      <c r="F75" s="43" t="s">
        <v>9</v>
      </c>
      <c r="G75" s="34" t="s">
        <v>70</v>
      </c>
      <c r="H75" s="34" t="s">
        <v>70</v>
      </c>
      <c r="I75" s="34" t="s">
        <v>70</v>
      </c>
      <c r="J75" s="34" t="s">
        <v>70</v>
      </c>
      <c r="K75" s="43">
        <v>29.788732394366196</v>
      </c>
      <c r="L75" s="43">
        <v>27.241620111731851</v>
      </c>
      <c r="M75" s="43">
        <v>29.111310592459613</v>
      </c>
      <c r="N75" s="35" t="str">
        <f>IFERROR('Equations and POD'!$E$5/G75, G75)</f>
        <v>-</v>
      </c>
      <c r="O75" s="35" t="str">
        <f>IFERROR('Equations and POD'!$E$5/H75, H75)</f>
        <v>-</v>
      </c>
      <c r="P75" s="35" t="str">
        <f>IFERROR('Equations and POD'!$E$5/I75, I75)</f>
        <v>-</v>
      </c>
      <c r="Q75" s="35" t="str">
        <f>IFERROR('Equations and POD'!$E$5/J75, J75)</f>
        <v>-</v>
      </c>
      <c r="R75" s="35">
        <f>IFERROR('Equations and POD'!$E$5/K75, K75)</f>
        <v>70.496453900709227</v>
      </c>
      <c r="S75" s="35">
        <f>IFERROR('Equations and POD'!$E$5/L75, L75)</f>
        <v>77.087926172776193</v>
      </c>
      <c r="T75" s="35">
        <f>IFERROR('Equations and POD'!$E$5/M75, M75)</f>
        <v>72.1369102682701</v>
      </c>
      <c r="U75" s="63" t="s">
        <v>70</v>
      </c>
      <c r="V75" s="63" t="s">
        <v>70</v>
      </c>
      <c r="W75" s="63" t="s">
        <v>70</v>
      </c>
      <c r="X75" s="63" t="s">
        <v>70</v>
      </c>
      <c r="Y75" s="51">
        <v>70</v>
      </c>
      <c r="Z75" s="51">
        <v>77</v>
      </c>
      <c r="AA75" s="51">
        <v>72</v>
      </c>
    </row>
    <row r="76" spans="1:27">
      <c r="A76" s="61" t="s">
        <v>65</v>
      </c>
      <c r="B76" s="61" t="s">
        <v>77</v>
      </c>
      <c r="C76" s="62" t="s">
        <v>78</v>
      </c>
      <c r="D76" s="43" t="s">
        <v>73</v>
      </c>
      <c r="E76" s="43" t="s">
        <v>69</v>
      </c>
      <c r="F76" s="43" t="s">
        <v>9</v>
      </c>
      <c r="G76" s="34" t="s">
        <v>70</v>
      </c>
      <c r="H76" s="34" t="s">
        <v>70</v>
      </c>
      <c r="I76" s="34" t="s">
        <v>70</v>
      </c>
      <c r="J76" s="34" t="s">
        <v>70</v>
      </c>
      <c r="K76" s="34" t="s">
        <v>70</v>
      </c>
      <c r="L76" s="34" t="s">
        <v>70</v>
      </c>
      <c r="M76" s="34" t="s">
        <v>70</v>
      </c>
      <c r="N76" s="35" t="str">
        <f>IFERROR('Equations and POD'!$E$5/G76, G76)</f>
        <v>-</v>
      </c>
      <c r="O76" s="35" t="str">
        <f>IFERROR('Equations and POD'!$E$5/H76, H76)</f>
        <v>-</v>
      </c>
      <c r="P76" s="35" t="str">
        <f>IFERROR('Equations and POD'!$E$5/I76, I76)</f>
        <v>-</v>
      </c>
      <c r="Q76" s="35" t="str">
        <f>IFERROR('Equations and POD'!$E$5/J76, J76)</f>
        <v>-</v>
      </c>
      <c r="R76" s="35" t="str">
        <f>IFERROR('Equations and POD'!$E$5/K76, K76)</f>
        <v>-</v>
      </c>
      <c r="S76" s="35" t="str">
        <f>IFERROR('Equations and POD'!$E$5/L76, L76)</f>
        <v>-</v>
      </c>
      <c r="T76" s="35" t="str">
        <f>IFERROR('Equations and POD'!$E$5/M76, M76)</f>
        <v>-</v>
      </c>
      <c r="U76" s="63" t="s">
        <v>70</v>
      </c>
      <c r="V76" s="63" t="s">
        <v>70</v>
      </c>
      <c r="W76" s="63" t="s">
        <v>70</v>
      </c>
      <c r="X76" s="63" t="s">
        <v>70</v>
      </c>
      <c r="Y76" s="51" t="s">
        <v>70</v>
      </c>
      <c r="Z76" s="51" t="s">
        <v>70</v>
      </c>
      <c r="AA76" s="51" t="s">
        <v>70</v>
      </c>
    </row>
    <row r="77" spans="1:27">
      <c r="A77" s="61" t="s">
        <v>65</v>
      </c>
      <c r="B77" s="61" t="s">
        <v>77</v>
      </c>
      <c r="C77" s="62" t="s">
        <v>78</v>
      </c>
      <c r="D77" s="43" t="s">
        <v>74</v>
      </c>
      <c r="E77" s="43" t="s">
        <v>69</v>
      </c>
      <c r="F77" s="43" t="s">
        <v>9</v>
      </c>
      <c r="G77" s="34" t="s">
        <v>70</v>
      </c>
      <c r="H77" s="34" t="s">
        <v>70</v>
      </c>
      <c r="I77" s="34" t="s">
        <v>70</v>
      </c>
      <c r="J77" s="34" t="s">
        <v>70</v>
      </c>
      <c r="K77" s="34" t="s">
        <v>70</v>
      </c>
      <c r="L77" s="34" t="s">
        <v>70</v>
      </c>
      <c r="M77" s="34" t="s">
        <v>70</v>
      </c>
      <c r="N77" s="35" t="str">
        <f>IFERROR('Equations and POD'!$E$5/G77, G77)</f>
        <v>-</v>
      </c>
      <c r="O77" s="35" t="str">
        <f>IFERROR('Equations and POD'!$E$5/H77, H77)</f>
        <v>-</v>
      </c>
      <c r="P77" s="35" t="str">
        <f>IFERROR('Equations and POD'!$E$5/I77, I77)</f>
        <v>-</v>
      </c>
      <c r="Q77" s="35" t="str">
        <f>IFERROR('Equations and POD'!$E$5/J77, J77)</f>
        <v>-</v>
      </c>
      <c r="R77" s="35" t="str">
        <f>IFERROR('Equations and POD'!$E$5/K77, K77)</f>
        <v>-</v>
      </c>
      <c r="S77" s="35" t="str">
        <f>IFERROR('Equations and POD'!$E$5/L77, L77)</f>
        <v>-</v>
      </c>
      <c r="T77" s="35" t="str">
        <f>IFERROR('Equations and POD'!$E$5/M77, M77)</f>
        <v>-</v>
      </c>
      <c r="U77" s="63" t="s">
        <v>70</v>
      </c>
      <c r="V77" s="63" t="s">
        <v>70</v>
      </c>
      <c r="W77" s="63" t="s">
        <v>70</v>
      </c>
      <c r="X77" s="63" t="s">
        <v>70</v>
      </c>
      <c r="Y77" s="51" t="s">
        <v>70</v>
      </c>
      <c r="Z77" s="51" t="s">
        <v>70</v>
      </c>
      <c r="AA77" s="51" t="s">
        <v>70</v>
      </c>
    </row>
    <row r="78" spans="1:27">
      <c r="A78" s="61" t="s">
        <v>65</v>
      </c>
      <c r="B78" s="61" t="s">
        <v>77</v>
      </c>
      <c r="C78" s="62" t="s">
        <v>78</v>
      </c>
      <c r="D78" s="43" t="s">
        <v>15</v>
      </c>
      <c r="E78" s="43" t="s">
        <v>69</v>
      </c>
      <c r="F78" s="43" t="s">
        <v>9</v>
      </c>
      <c r="G78" s="34" t="s">
        <v>70</v>
      </c>
      <c r="H78" s="34" t="s">
        <v>70</v>
      </c>
      <c r="I78" s="34" t="s">
        <v>70</v>
      </c>
      <c r="J78" s="34" t="s">
        <v>70</v>
      </c>
      <c r="K78" s="25">
        <f>SUM(K75:K77)</f>
        <v>29.788732394366196</v>
      </c>
      <c r="L78" s="25">
        <f>SUM(L75:L77)</f>
        <v>27.241620111731851</v>
      </c>
      <c r="M78" s="25">
        <f>SUM(M75:M77)</f>
        <v>29.111310592459613</v>
      </c>
      <c r="N78" s="35" t="str">
        <f>IFERROR('Equations and POD'!$E$5/G78, G78)</f>
        <v>-</v>
      </c>
      <c r="O78" s="35" t="str">
        <f>IFERROR('Equations and POD'!$E$5/H78, H78)</f>
        <v>-</v>
      </c>
      <c r="P78" s="35" t="str">
        <f>IFERROR('Equations and POD'!$E$5/I78, I78)</f>
        <v>-</v>
      </c>
      <c r="Q78" s="35" t="str">
        <f>IFERROR('Equations and POD'!$E$5/J78, J78)</f>
        <v>-</v>
      </c>
      <c r="R78" s="35">
        <f>IFERROR('Equations and POD'!$E$5/K78, K78)</f>
        <v>70.496453900709227</v>
      </c>
      <c r="S78" s="35">
        <f>IFERROR('Equations and POD'!$E$5/L78, L78)</f>
        <v>77.087926172776193</v>
      </c>
      <c r="T78" s="35">
        <f>IFERROR('Equations and POD'!$E$5/M78, M78)</f>
        <v>72.1369102682701</v>
      </c>
      <c r="U78" s="63" t="s">
        <v>70</v>
      </c>
      <c r="V78" s="63" t="s">
        <v>70</v>
      </c>
      <c r="W78" s="63" t="s">
        <v>70</v>
      </c>
      <c r="X78" s="63" t="s">
        <v>70</v>
      </c>
      <c r="Y78" s="51">
        <v>14.099290780141843</v>
      </c>
      <c r="Z78" s="51">
        <v>15.417585234555242</v>
      </c>
      <c r="AA78" s="51">
        <v>14.42738205365402</v>
      </c>
    </row>
    <row r="79" spans="1:27">
      <c r="A79" s="61" t="s">
        <v>65</v>
      </c>
      <c r="B79" s="61" t="s">
        <v>77</v>
      </c>
      <c r="C79" s="62" t="s">
        <v>78</v>
      </c>
      <c r="D79" s="43" t="s">
        <v>68</v>
      </c>
      <c r="E79" s="43" t="s">
        <v>71</v>
      </c>
      <c r="F79" s="43" t="s">
        <v>9</v>
      </c>
      <c r="G79" s="34" t="s">
        <v>70</v>
      </c>
      <c r="H79" s="34" t="s">
        <v>70</v>
      </c>
      <c r="I79" s="34" t="s">
        <v>70</v>
      </c>
      <c r="J79" s="34" t="s">
        <v>70</v>
      </c>
      <c r="K79" s="43">
        <v>14.894366197183098</v>
      </c>
      <c r="L79" s="43">
        <v>13.620810055865926</v>
      </c>
      <c r="M79" s="43">
        <v>14.555655296229807</v>
      </c>
      <c r="N79" s="35" t="str">
        <f>IFERROR('Equations and POD'!$E$5/G79, G79)</f>
        <v>-</v>
      </c>
      <c r="O79" s="35" t="str">
        <f>IFERROR('Equations and POD'!$E$5/H79, H79)</f>
        <v>-</v>
      </c>
      <c r="P79" s="35" t="str">
        <f>IFERROR('Equations and POD'!$E$5/I79, I79)</f>
        <v>-</v>
      </c>
      <c r="Q79" s="35" t="str">
        <f>IFERROR('Equations and POD'!$E$5/J79, J79)</f>
        <v>-</v>
      </c>
      <c r="R79" s="35">
        <f>IFERROR('Equations and POD'!$E$5/K79, K79)</f>
        <v>140.99290780141845</v>
      </c>
      <c r="S79" s="35">
        <f>IFERROR('Equations and POD'!$E$5/L79, L79)</f>
        <v>154.17585234555239</v>
      </c>
      <c r="T79" s="35">
        <f>IFERROR('Equations and POD'!$E$5/M79, M79)</f>
        <v>144.2738205365402</v>
      </c>
      <c r="U79" s="63" t="s">
        <v>70</v>
      </c>
      <c r="V79" s="63" t="s">
        <v>70</v>
      </c>
      <c r="W79" s="63" t="s">
        <v>70</v>
      </c>
      <c r="X79" s="63" t="s">
        <v>70</v>
      </c>
      <c r="Y79" s="51">
        <v>140</v>
      </c>
      <c r="Z79" s="51">
        <v>150</v>
      </c>
      <c r="AA79" s="51">
        <v>140</v>
      </c>
    </row>
    <row r="80" spans="1:27">
      <c r="A80" s="61" t="s">
        <v>65</v>
      </c>
      <c r="B80" s="61" t="s">
        <v>77</v>
      </c>
      <c r="C80" s="62" t="s">
        <v>78</v>
      </c>
      <c r="D80" s="43" t="s">
        <v>73</v>
      </c>
      <c r="E80" s="43" t="s">
        <v>71</v>
      </c>
      <c r="F80" s="43" t="s">
        <v>9</v>
      </c>
      <c r="G80" s="34" t="s">
        <v>70</v>
      </c>
      <c r="H80" s="34" t="s">
        <v>70</v>
      </c>
      <c r="I80" s="34" t="s">
        <v>70</v>
      </c>
      <c r="J80" s="34" t="s">
        <v>70</v>
      </c>
      <c r="K80" s="34" t="s">
        <v>70</v>
      </c>
      <c r="L80" s="34" t="s">
        <v>70</v>
      </c>
      <c r="M80" s="34" t="s">
        <v>70</v>
      </c>
      <c r="N80" s="35" t="str">
        <f>IFERROR('Equations and POD'!$E$5/G80, G80)</f>
        <v>-</v>
      </c>
      <c r="O80" s="35" t="str">
        <f>IFERROR('Equations and POD'!$E$5/H80, H80)</f>
        <v>-</v>
      </c>
      <c r="P80" s="35" t="str">
        <f>IFERROR('Equations and POD'!$E$5/I80, I80)</f>
        <v>-</v>
      </c>
      <c r="Q80" s="35" t="str">
        <f>IFERROR('Equations and POD'!$E$5/J80, J80)</f>
        <v>-</v>
      </c>
      <c r="R80" s="35" t="str">
        <f>IFERROR('Equations and POD'!$E$5/K80, K80)</f>
        <v>-</v>
      </c>
      <c r="S80" s="35" t="str">
        <f>IFERROR('Equations and POD'!$E$5/L80, L80)</f>
        <v>-</v>
      </c>
      <c r="T80" s="35" t="str">
        <f>IFERROR('Equations and POD'!$E$5/M80, M80)</f>
        <v>-</v>
      </c>
      <c r="U80" s="63" t="s">
        <v>70</v>
      </c>
      <c r="V80" s="63" t="s">
        <v>70</v>
      </c>
      <c r="W80" s="63" t="s">
        <v>70</v>
      </c>
      <c r="X80" s="63" t="s">
        <v>70</v>
      </c>
      <c r="Y80" s="51" t="s">
        <v>70</v>
      </c>
      <c r="Z80" s="51" t="s">
        <v>70</v>
      </c>
      <c r="AA80" s="51" t="s">
        <v>70</v>
      </c>
    </row>
    <row r="81" spans="1:27">
      <c r="A81" s="61" t="s">
        <v>65</v>
      </c>
      <c r="B81" s="61" t="s">
        <v>77</v>
      </c>
      <c r="C81" s="62" t="s">
        <v>78</v>
      </c>
      <c r="D81" s="43" t="s">
        <v>74</v>
      </c>
      <c r="E81" s="43" t="s">
        <v>71</v>
      </c>
      <c r="F81" s="43" t="s">
        <v>9</v>
      </c>
      <c r="G81" s="34" t="s">
        <v>70</v>
      </c>
      <c r="H81" s="34" t="s">
        <v>70</v>
      </c>
      <c r="I81" s="34" t="s">
        <v>70</v>
      </c>
      <c r="J81" s="34" t="s">
        <v>70</v>
      </c>
      <c r="K81" s="34" t="s">
        <v>70</v>
      </c>
      <c r="L81" s="34" t="s">
        <v>70</v>
      </c>
      <c r="M81" s="34" t="s">
        <v>70</v>
      </c>
      <c r="N81" s="35" t="str">
        <f>IFERROR('Equations and POD'!$E$5/G81, G81)</f>
        <v>-</v>
      </c>
      <c r="O81" s="35" t="str">
        <f>IFERROR('Equations and POD'!$E$5/H81, H81)</f>
        <v>-</v>
      </c>
      <c r="P81" s="35" t="str">
        <f>IFERROR('Equations and POD'!$E$5/I81, I81)</f>
        <v>-</v>
      </c>
      <c r="Q81" s="35" t="str">
        <f>IFERROR('Equations and POD'!$E$5/J81, J81)</f>
        <v>-</v>
      </c>
      <c r="R81" s="35" t="str">
        <f>IFERROR('Equations and POD'!$E$5/K81, K81)</f>
        <v>-</v>
      </c>
      <c r="S81" s="35" t="str">
        <f>IFERROR('Equations and POD'!$E$5/L81, L81)</f>
        <v>-</v>
      </c>
      <c r="T81" s="35" t="str">
        <f>IFERROR('Equations and POD'!$E$5/M81, M81)</f>
        <v>-</v>
      </c>
      <c r="U81" s="63" t="s">
        <v>70</v>
      </c>
      <c r="V81" s="63" t="s">
        <v>70</v>
      </c>
      <c r="W81" s="63" t="s">
        <v>70</v>
      </c>
      <c r="X81" s="63" t="s">
        <v>70</v>
      </c>
      <c r="Y81" s="51" t="s">
        <v>70</v>
      </c>
      <c r="Z81" s="51" t="s">
        <v>70</v>
      </c>
      <c r="AA81" s="51" t="s">
        <v>70</v>
      </c>
    </row>
    <row r="82" spans="1:27">
      <c r="A82" s="61" t="s">
        <v>65</v>
      </c>
      <c r="B82" s="61" t="s">
        <v>77</v>
      </c>
      <c r="C82" s="62" t="s">
        <v>78</v>
      </c>
      <c r="D82" s="43" t="s">
        <v>15</v>
      </c>
      <c r="E82" s="43" t="s">
        <v>71</v>
      </c>
      <c r="F82" s="43" t="s">
        <v>9</v>
      </c>
      <c r="G82" s="34" t="s">
        <v>70</v>
      </c>
      <c r="H82" s="34" t="s">
        <v>70</v>
      </c>
      <c r="I82" s="34" t="s">
        <v>70</v>
      </c>
      <c r="J82" s="34" t="s">
        <v>70</v>
      </c>
      <c r="K82" s="25">
        <f>SUM(K79:K81)</f>
        <v>14.894366197183098</v>
      </c>
      <c r="L82" s="25">
        <f>SUM(L79:L81)</f>
        <v>13.620810055865926</v>
      </c>
      <c r="M82" s="25">
        <f>SUM(M79:M81)</f>
        <v>14.555655296229807</v>
      </c>
      <c r="N82" s="35" t="str">
        <f>IFERROR('Equations and POD'!$E$5/G82, G82)</f>
        <v>-</v>
      </c>
      <c r="O82" s="35" t="str">
        <f>IFERROR('Equations and POD'!$E$5/H82, H82)</f>
        <v>-</v>
      </c>
      <c r="P82" s="35" t="str">
        <f>IFERROR('Equations and POD'!$E$5/I82, I82)</f>
        <v>-</v>
      </c>
      <c r="Q82" s="35" t="str">
        <f>IFERROR('Equations and POD'!$E$5/J82, J82)</f>
        <v>-</v>
      </c>
      <c r="R82" s="35">
        <f>IFERROR('Equations and POD'!$E$5/K82, K82)</f>
        <v>140.99290780141845</v>
      </c>
      <c r="S82" s="35">
        <f>IFERROR('Equations and POD'!$E$5/L82, L82)</f>
        <v>154.17585234555239</v>
      </c>
      <c r="T82" s="35">
        <f>IFERROR('Equations and POD'!$E$5/M82, M82)</f>
        <v>144.2738205365402</v>
      </c>
      <c r="U82" s="63" t="s">
        <v>70</v>
      </c>
      <c r="V82" s="63" t="s">
        <v>70</v>
      </c>
      <c r="W82" s="63" t="s">
        <v>70</v>
      </c>
      <c r="X82" s="63" t="s">
        <v>70</v>
      </c>
      <c r="Y82" s="51">
        <v>56.39716312056737</v>
      </c>
      <c r="Z82" s="51">
        <v>61.670340938220967</v>
      </c>
      <c r="AA82" s="51">
        <v>57.709528214616078</v>
      </c>
    </row>
    <row r="83" spans="1:27">
      <c r="A83" s="61" t="s">
        <v>65</v>
      </c>
      <c r="B83" s="61" t="s">
        <v>77</v>
      </c>
      <c r="C83" s="62" t="s">
        <v>78</v>
      </c>
      <c r="D83" s="43" t="s">
        <v>68</v>
      </c>
      <c r="E83" s="43" t="s">
        <v>72</v>
      </c>
      <c r="F83" s="43" t="s">
        <v>9</v>
      </c>
      <c r="G83" s="34" t="s">
        <v>70</v>
      </c>
      <c r="H83" s="34" t="s">
        <v>70</v>
      </c>
      <c r="I83" s="34" t="s">
        <v>70</v>
      </c>
      <c r="J83" s="34" t="s">
        <v>70</v>
      </c>
      <c r="K83" s="43">
        <v>7.447183098591549</v>
      </c>
      <c r="L83" s="43">
        <v>6.8104050279329629</v>
      </c>
      <c r="M83" s="43">
        <v>7.2778276481149033</v>
      </c>
      <c r="N83" s="35" t="str">
        <f>IFERROR('Equations and POD'!$E$5/G83, G83)</f>
        <v>-</v>
      </c>
      <c r="O83" s="35" t="str">
        <f>IFERROR('Equations and POD'!$E$5/H83, H83)</f>
        <v>-</v>
      </c>
      <c r="P83" s="35" t="str">
        <f>IFERROR('Equations and POD'!$E$5/I83, I83)</f>
        <v>-</v>
      </c>
      <c r="Q83" s="35" t="str">
        <f>IFERROR('Equations and POD'!$E$5/J83, J83)</f>
        <v>-</v>
      </c>
      <c r="R83" s="35">
        <f>IFERROR('Equations and POD'!$E$5/K83, K83)</f>
        <v>281.98581560283691</v>
      </c>
      <c r="S83" s="35">
        <f>IFERROR('Equations and POD'!$E$5/L83, L83)</f>
        <v>308.35170469110477</v>
      </c>
      <c r="T83" s="35">
        <f>IFERROR('Equations and POD'!$E$5/M83, M83)</f>
        <v>288.5476410730804</v>
      </c>
      <c r="U83" s="63" t="s">
        <v>70</v>
      </c>
      <c r="V83" s="63" t="s">
        <v>70</v>
      </c>
      <c r="W83" s="63" t="s">
        <v>70</v>
      </c>
      <c r="X83" s="63" t="s">
        <v>70</v>
      </c>
      <c r="Y83" s="51">
        <v>280</v>
      </c>
      <c r="Z83" s="51">
        <v>310</v>
      </c>
      <c r="AA83" s="51">
        <v>290</v>
      </c>
    </row>
    <row r="84" spans="1:27">
      <c r="A84" s="61" t="s">
        <v>65</v>
      </c>
      <c r="B84" s="61" t="s">
        <v>77</v>
      </c>
      <c r="C84" s="62" t="s">
        <v>78</v>
      </c>
      <c r="D84" s="43" t="s">
        <v>73</v>
      </c>
      <c r="E84" s="43" t="s">
        <v>72</v>
      </c>
      <c r="F84" s="43" t="s">
        <v>9</v>
      </c>
      <c r="G84" s="34" t="s">
        <v>70</v>
      </c>
      <c r="H84" s="34" t="s">
        <v>70</v>
      </c>
      <c r="I84" s="34" t="s">
        <v>70</v>
      </c>
      <c r="J84" s="34" t="s">
        <v>70</v>
      </c>
      <c r="K84" s="34" t="s">
        <v>70</v>
      </c>
      <c r="L84" s="34" t="s">
        <v>70</v>
      </c>
      <c r="M84" s="34" t="s">
        <v>70</v>
      </c>
      <c r="N84" s="35" t="str">
        <f>IFERROR('Equations and POD'!$E$5/G84, G84)</f>
        <v>-</v>
      </c>
      <c r="O84" s="35" t="str">
        <f>IFERROR('Equations and POD'!$E$5/H84, H84)</f>
        <v>-</v>
      </c>
      <c r="P84" s="35" t="str">
        <f>IFERROR('Equations and POD'!$E$5/I84, I84)</f>
        <v>-</v>
      </c>
      <c r="Q84" s="35" t="str">
        <f>IFERROR('Equations and POD'!$E$5/J84, J84)</f>
        <v>-</v>
      </c>
      <c r="R84" s="35" t="str">
        <f>IFERROR('Equations and POD'!$E$5/K84, K84)</f>
        <v>-</v>
      </c>
      <c r="S84" s="35" t="str">
        <f>IFERROR('Equations and POD'!$E$5/L84, L84)</f>
        <v>-</v>
      </c>
      <c r="T84" s="35" t="str">
        <f>IFERROR('Equations and POD'!$E$5/M84, M84)</f>
        <v>-</v>
      </c>
      <c r="U84" s="63" t="s">
        <v>70</v>
      </c>
      <c r="V84" s="63" t="s">
        <v>70</v>
      </c>
      <c r="W84" s="63" t="s">
        <v>70</v>
      </c>
      <c r="X84" s="63" t="s">
        <v>70</v>
      </c>
      <c r="Y84" s="63" t="s">
        <v>70</v>
      </c>
      <c r="Z84" s="63" t="s">
        <v>70</v>
      </c>
      <c r="AA84" s="63" t="s">
        <v>70</v>
      </c>
    </row>
    <row r="85" spans="1:27">
      <c r="A85" s="61" t="s">
        <v>65</v>
      </c>
      <c r="B85" s="61" t="s">
        <v>77</v>
      </c>
      <c r="C85" s="62" t="s">
        <v>78</v>
      </c>
      <c r="D85" s="43" t="s">
        <v>74</v>
      </c>
      <c r="E85" s="43" t="s">
        <v>72</v>
      </c>
      <c r="F85" s="43" t="s">
        <v>9</v>
      </c>
      <c r="G85" s="34" t="s">
        <v>70</v>
      </c>
      <c r="H85" s="34" t="s">
        <v>70</v>
      </c>
      <c r="I85" s="34" t="s">
        <v>70</v>
      </c>
      <c r="J85" s="34" t="s">
        <v>70</v>
      </c>
      <c r="K85" s="34" t="s">
        <v>70</v>
      </c>
      <c r="L85" s="34" t="s">
        <v>70</v>
      </c>
      <c r="M85" s="34" t="s">
        <v>70</v>
      </c>
      <c r="N85" s="35" t="str">
        <f>IFERROR('Equations and POD'!$E$5/G85, G85)</f>
        <v>-</v>
      </c>
      <c r="O85" s="35" t="str">
        <f>IFERROR('Equations and POD'!$E$5/H85, H85)</f>
        <v>-</v>
      </c>
      <c r="P85" s="35" t="str">
        <f>IFERROR('Equations and POD'!$E$5/I85, I85)</f>
        <v>-</v>
      </c>
      <c r="Q85" s="35" t="str">
        <f>IFERROR('Equations and POD'!$E$5/J85, J85)</f>
        <v>-</v>
      </c>
      <c r="R85" s="35" t="str">
        <f>IFERROR('Equations and POD'!$E$5/K85, K85)</f>
        <v>-</v>
      </c>
      <c r="S85" s="35" t="str">
        <f>IFERROR('Equations and POD'!$E$5/L85, L85)</f>
        <v>-</v>
      </c>
      <c r="T85" s="35" t="str">
        <f>IFERROR('Equations and POD'!$E$5/M85, M85)</f>
        <v>-</v>
      </c>
      <c r="U85" s="63" t="s">
        <v>70</v>
      </c>
      <c r="V85" s="63" t="s">
        <v>70</v>
      </c>
      <c r="W85" s="63" t="s">
        <v>70</v>
      </c>
      <c r="X85" s="63" t="s">
        <v>70</v>
      </c>
      <c r="Y85" s="63" t="s">
        <v>70</v>
      </c>
      <c r="Z85" s="63" t="s">
        <v>70</v>
      </c>
      <c r="AA85" s="63" t="s">
        <v>70</v>
      </c>
    </row>
    <row r="86" spans="1:27">
      <c r="A86" s="61" t="s">
        <v>65</v>
      </c>
      <c r="B86" s="61" t="s">
        <v>77</v>
      </c>
      <c r="C86" s="62" t="s">
        <v>78</v>
      </c>
      <c r="D86" s="43" t="s">
        <v>15</v>
      </c>
      <c r="E86" s="43" t="s">
        <v>72</v>
      </c>
      <c r="F86" s="43" t="s">
        <v>9</v>
      </c>
      <c r="G86" s="34" t="s">
        <v>70</v>
      </c>
      <c r="H86" s="34" t="s">
        <v>70</v>
      </c>
      <c r="I86" s="34" t="s">
        <v>70</v>
      </c>
      <c r="J86" s="34" t="s">
        <v>70</v>
      </c>
      <c r="K86" s="25">
        <f>SUM(K83:K85)</f>
        <v>7.447183098591549</v>
      </c>
      <c r="L86" s="25">
        <f>SUM(L83:L85)</f>
        <v>6.8104050279329629</v>
      </c>
      <c r="M86" s="25">
        <f>SUM(M83:M85)</f>
        <v>7.2778276481149033</v>
      </c>
      <c r="N86" s="35" t="str">
        <f>IFERROR('Equations and POD'!$E$5/G86, G86)</f>
        <v>-</v>
      </c>
      <c r="O86" s="35" t="str">
        <f>IFERROR('Equations and POD'!$E$5/H86, H86)</f>
        <v>-</v>
      </c>
      <c r="P86" s="35" t="str">
        <f>IFERROR('Equations and POD'!$E$5/I86, I86)</f>
        <v>-</v>
      </c>
      <c r="Q86" s="35" t="str">
        <f>IFERROR('Equations and POD'!$E$5/J86, J86)</f>
        <v>-</v>
      </c>
      <c r="R86" s="35">
        <f>IFERROR('Equations and POD'!$E$5/K86, K86)</f>
        <v>281.98581560283691</v>
      </c>
      <c r="S86" s="35">
        <f>IFERROR('Equations and POD'!$E$5/L86, L86)</f>
        <v>308.35170469110477</v>
      </c>
      <c r="T86" s="35">
        <f>IFERROR('Equations and POD'!$E$5/M86, M86)</f>
        <v>288.5476410730804</v>
      </c>
      <c r="U86" s="63" t="s">
        <v>70</v>
      </c>
      <c r="V86" s="63" t="s">
        <v>70</v>
      </c>
      <c r="W86" s="63" t="s">
        <v>70</v>
      </c>
      <c r="X86" s="63" t="s">
        <v>70</v>
      </c>
      <c r="Y86" s="66">
        <v>280</v>
      </c>
      <c r="Z86" s="66">
        <v>310</v>
      </c>
      <c r="AA86" s="66">
        <v>290</v>
      </c>
    </row>
    <row r="87" spans="1:27">
      <c r="A87" s="61" t="s">
        <v>65</v>
      </c>
      <c r="B87" s="61" t="s">
        <v>77</v>
      </c>
      <c r="C87" s="62" t="s">
        <v>78</v>
      </c>
      <c r="D87" s="43" t="s">
        <v>68</v>
      </c>
      <c r="E87" s="43" t="s">
        <v>69</v>
      </c>
      <c r="F87" s="43" t="s">
        <v>13</v>
      </c>
      <c r="G87" s="34" t="s">
        <v>70</v>
      </c>
      <c r="H87" s="34" t="s">
        <v>70</v>
      </c>
      <c r="I87" s="34" t="s">
        <v>70</v>
      </c>
      <c r="J87" s="34" t="s">
        <v>70</v>
      </c>
      <c r="K87" s="25">
        <v>4.2438742041288826</v>
      </c>
      <c r="L87" s="25">
        <v>3.8809979337261815</v>
      </c>
      <c r="M87" s="25">
        <v>4.1473647967339726</v>
      </c>
      <c r="N87" s="35" t="str">
        <f>IFERROR('Equations and POD'!$E$5/G87, G87)</f>
        <v>-</v>
      </c>
      <c r="O87" s="35" t="str">
        <f>IFERROR('Equations and POD'!$E$5/H87, H87)</f>
        <v>-</v>
      </c>
      <c r="P87" s="35" t="str">
        <f>IFERROR('Equations and POD'!$E$5/I87, I87)</f>
        <v>-</v>
      </c>
      <c r="Q87" s="35" t="str">
        <f>IFERROR('Equations and POD'!$E$5/J87, J87)</f>
        <v>-</v>
      </c>
      <c r="R87" s="35">
        <f>IFERROR('Equations and POD'!$E$5/K87, K87)</f>
        <v>494.83087834151667</v>
      </c>
      <c r="S87" s="35">
        <f>IFERROR('Equations and POD'!$E$5/L87, L87)</f>
        <v>541.09794332814056</v>
      </c>
      <c r="T87" s="35">
        <f>IFERROR('Equations and POD'!$E$5/M87, M87)</f>
        <v>506.34562015228045</v>
      </c>
      <c r="U87" s="63" t="s">
        <v>70</v>
      </c>
      <c r="V87" s="63" t="s">
        <v>70</v>
      </c>
      <c r="W87" s="63" t="s">
        <v>70</v>
      </c>
      <c r="X87" s="63" t="s">
        <v>70</v>
      </c>
      <c r="Y87" s="66">
        <v>490</v>
      </c>
      <c r="Z87" s="66">
        <v>540</v>
      </c>
      <c r="AA87" s="66">
        <v>510</v>
      </c>
    </row>
    <row r="88" spans="1:27">
      <c r="A88" s="61" t="s">
        <v>65</v>
      </c>
      <c r="B88" s="61" t="s">
        <v>77</v>
      </c>
      <c r="C88" s="62" t="s">
        <v>78</v>
      </c>
      <c r="D88" s="43" t="s">
        <v>73</v>
      </c>
      <c r="E88" s="43" t="s">
        <v>69</v>
      </c>
      <c r="F88" s="43" t="s">
        <v>13</v>
      </c>
      <c r="G88" s="34" t="s">
        <v>70</v>
      </c>
      <c r="H88" s="34" t="s">
        <v>70</v>
      </c>
      <c r="I88" s="34" t="s">
        <v>70</v>
      </c>
      <c r="J88" s="34" t="s">
        <v>70</v>
      </c>
      <c r="K88" s="34" t="s">
        <v>70</v>
      </c>
      <c r="L88" s="34" t="s">
        <v>70</v>
      </c>
      <c r="M88" s="34" t="s">
        <v>70</v>
      </c>
      <c r="N88" s="35" t="str">
        <f>IFERROR('Equations and POD'!$E$5/G88, G88)</f>
        <v>-</v>
      </c>
      <c r="O88" s="35" t="str">
        <f>IFERROR('Equations and POD'!$E$5/H88, H88)</f>
        <v>-</v>
      </c>
      <c r="P88" s="35" t="str">
        <f>IFERROR('Equations and POD'!$E$5/I88, I88)</f>
        <v>-</v>
      </c>
      <c r="Q88" s="35" t="str">
        <f>IFERROR('Equations and POD'!$E$5/J88, J88)</f>
        <v>-</v>
      </c>
      <c r="R88" s="35" t="str">
        <f>IFERROR('Equations and POD'!$E$5/K88, K88)</f>
        <v>-</v>
      </c>
      <c r="S88" s="35" t="str">
        <f>IFERROR('Equations and POD'!$E$5/L88, L88)</f>
        <v>-</v>
      </c>
      <c r="T88" s="35" t="str">
        <f>IFERROR('Equations and POD'!$E$5/M88, M88)</f>
        <v>-</v>
      </c>
      <c r="U88" s="63" t="s">
        <v>70</v>
      </c>
      <c r="V88" s="63" t="s">
        <v>70</v>
      </c>
      <c r="W88" s="63" t="s">
        <v>70</v>
      </c>
      <c r="X88" s="63" t="s">
        <v>70</v>
      </c>
      <c r="Y88" s="63" t="s">
        <v>70</v>
      </c>
      <c r="Z88" s="63" t="s">
        <v>70</v>
      </c>
      <c r="AA88" s="63" t="s">
        <v>70</v>
      </c>
    </row>
    <row r="89" spans="1:27">
      <c r="A89" s="61" t="s">
        <v>65</v>
      </c>
      <c r="B89" s="61" t="s">
        <v>77</v>
      </c>
      <c r="C89" s="62" t="s">
        <v>78</v>
      </c>
      <c r="D89" s="43" t="s">
        <v>74</v>
      </c>
      <c r="E89" s="43" t="s">
        <v>69</v>
      </c>
      <c r="F89" s="43" t="s">
        <v>13</v>
      </c>
      <c r="G89" s="34" t="s">
        <v>70</v>
      </c>
      <c r="H89" s="34" t="s">
        <v>70</v>
      </c>
      <c r="I89" s="34" t="s">
        <v>70</v>
      </c>
      <c r="J89" s="34" t="s">
        <v>70</v>
      </c>
      <c r="K89" s="34" t="s">
        <v>70</v>
      </c>
      <c r="L89" s="34" t="s">
        <v>70</v>
      </c>
      <c r="M89" s="34" t="s">
        <v>70</v>
      </c>
      <c r="N89" s="35" t="str">
        <f>IFERROR('Equations and POD'!$E$5/G89, G89)</f>
        <v>-</v>
      </c>
      <c r="O89" s="35" t="str">
        <f>IFERROR('Equations and POD'!$E$5/H89, H89)</f>
        <v>-</v>
      </c>
      <c r="P89" s="35" t="str">
        <f>IFERROR('Equations and POD'!$E$5/I89, I89)</f>
        <v>-</v>
      </c>
      <c r="Q89" s="35" t="str">
        <f>IFERROR('Equations and POD'!$E$5/J89, J89)</f>
        <v>-</v>
      </c>
      <c r="R89" s="35" t="str">
        <f>IFERROR('Equations and POD'!$E$5/K89, K89)</f>
        <v>-</v>
      </c>
      <c r="S89" s="35" t="str">
        <f>IFERROR('Equations and POD'!$E$5/L89, L89)</f>
        <v>-</v>
      </c>
      <c r="T89" s="35" t="str">
        <f>IFERROR('Equations and POD'!$E$5/M89, M89)</f>
        <v>-</v>
      </c>
      <c r="U89" s="63" t="s">
        <v>70</v>
      </c>
      <c r="V89" s="63" t="s">
        <v>70</v>
      </c>
      <c r="W89" s="63" t="s">
        <v>70</v>
      </c>
      <c r="X89" s="63" t="s">
        <v>70</v>
      </c>
      <c r="Y89" s="63" t="s">
        <v>70</v>
      </c>
      <c r="Z89" s="63" t="s">
        <v>70</v>
      </c>
      <c r="AA89" s="63" t="s">
        <v>70</v>
      </c>
    </row>
    <row r="90" spans="1:27">
      <c r="A90" s="61" t="s">
        <v>65</v>
      </c>
      <c r="B90" s="61" t="s">
        <v>77</v>
      </c>
      <c r="C90" s="62" t="s">
        <v>78</v>
      </c>
      <c r="D90" s="43" t="s">
        <v>15</v>
      </c>
      <c r="E90" s="43" t="s">
        <v>69</v>
      </c>
      <c r="F90" s="43" t="s">
        <v>13</v>
      </c>
      <c r="G90" s="34" t="s">
        <v>70</v>
      </c>
      <c r="H90" s="34" t="s">
        <v>70</v>
      </c>
      <c r="I90" s="34" t="s">
        <v>70</v>
      </c>
      <c r="J90" s="34" t="s">
        <v>70</v>
      </c>
      <c r="K90" s="25">
        <f>SUM(K87:K89)</f>
        <v>4.2438742041288826</v>
      </c>
      <c r="L90" s="25">
        <f>SUM(L87:L89)</f>
        <v>3.8809979337261815</v>
      </c>
      <c r="M90" s="25">
        <f>SUM(M87:M89)</f>
        <v>4.1473647967339726</v>
      </c>
      <c r="N90" s="35" t="str">
        <f>IFERROR('Equations and POD'!$E$5/G90, G90)</f>
        <v>-</v>
      </c>
      <c r="O90" s="35" t="str">
        <f>IFERROR('Equations and POD'!$E$5/H90, H90)</f>
        <v>-</v>
      </c>
      <c r="P90" s="35" t="str">
        <f>IFERROR('Equations and POD'!$E$5/I90, I90)</f>
        <v>-</v>
      </c>
      <c r="Q90" s="35" t="str">
        <f>IFERROR('Equations and POD'!$E$5/J90, J90)</f>
        <v>-</v>
      </c>
      <c r="R90" s="35">
        <f>IFERROR('Equations and POD'!$E$5/K90, K90)</f>
        <v>494.83087834151667</v>
      </c>
      <c r="S90" s="35">
        <f>IFERROR('Equations and POD'!$E$5/L90, L90)</f>
        <v>541.09794332814056</v>
      </c>
      <c r="T90" s="35">
        <f>IFERROR('Equations and POD'!$E$5/M90, M90)</f>
        <v>506.34562015228045</v>
      </c>
      <c r="U90" s="63" t="s">
        <v>70</v>
      </c>
      <c r="V90" s="63" t="s">
        <v>70</v>
      </c>
      <c r="W90" s="63" t="s">
        <v>70</v>
      </c>
      <c r="X90" s="63" t="s">
        <v>70</v>
      </c>
      <c r="Y90" s="66">
        <v>100</v>
      </c>
      <c r="Z90" s="66">
        <v>110</v>
      </c>
      <c r="AA90" s="66">
        <v>100</v>
      </c>
    </row>
    <row r="91" spans="1:27">
      <c r="A91" s="61" t="s">
        <v>65</v>
      </c>
      <c r="B91" s="61" t="s">
        <v>77</v>
      </c>
      <c r="C91" s="62" t="s">
        <v>78</v>
      </c>
      <c r="D91" s="43" t="s">
        <v>68</v>
      </c>
      <c r="E91" s="43" t="s">
        <v>71</v>
      </c>
      <c r="F91" s="43" t="s">
        <v>13</v>
      </c>
      <c r="G91" s="34" t="s">
        <v>70</v>
      </c>
      <c r="H91" s="34" t="s">
        <v>70</v>
      </c>
      <c r="I91" s="34" t="s">
        <v>70</v>
      </c>
      <c r="J91" s="34" t="s">
        <v>70</v>
      </c>
      <c r="K91" s="25">
        <v>2.1219371020644413</v>
      </c>
      <c r="L91" s="25">
        <v>1.9404989668630908</v>
      </c>
      <c r="M91" s="25">
        <v>2.0736823983669863</v>
      </c>
      <c r="N91" s="35" t="str">
        <f>IFERROR('Equations and POD'!$E$5/G91, G91)</f>
        <v>-</v>
      </c>
      <c r="O91" s="35" t="str">
        <f>IFERROR('Equations and POD'!$E$5/H91, H91)</f>
        <v>-</v>
      </c>
      <c r="P91" s="35" t="str">
        <f>IFERROR('Equations and POD'!$E$5/I91, I91)</f>
        <v>-</v>
      </c>
      <c r="Q91" s="35" t="str">
        <f>IFERROR('Equations and POD'!$E$5/J91, J91)</f>
        <v>-</v>
      </c>
      <c r="R91" s="35">
        <f>IFERROR('Equations and POD'!$E$5/K91, K91)</f>
        <v>989.66175668303333</v>
      </c>
      <c r="S91" s="35">
        <f>IFERROR('Equations and POD'!$E$5/L91, L91)</f>
        <v>1082.1958866562811</v>
      </c>
      <c r="T91" s="35">
        <f>IFERROR('Equations and POD'!$E$5/M91, M91)</f>
        <v>1012.6912403045609</v>
      </c>
      <c r="U91" s="63" t="s">
        <v>70</v>
      </c>
      <c r="V91" s="63" t="s">
        <v>70</v>
      </c>
      <c r="W91" s="63" t="s">
        <v>70</v>
      </c>
      <c r="X91" s="63" t="s">
        <v>70</v>
      </c>
      <c r="Y91" s="66">
        <v>990</v>
      </c>
      <c r="Z91" s="66">
        <v>1100</v>
      </c>
      <c r="AA91" s="66">
        <v>1000</v>
      </c>
    </row>
    <row r="92" spans="1:27">
      <c r="A92" s="61" t="s">
        <v>65</v>
      </c>
      <c r="B92" s="61" t="s">
        <v>77</v>
      </c>
      <c r="C92" s="62" t="s">
        <v>78</v>
      </c>
      <c r="D92" s="43" t="s">
        <v>73</v>
      </c>
      <c r="E92" s="43" t="s">
        <v>71</v>
      </c>
      <c r="F92" s="43" t="s">
        <v>13</v>
      </c>
      <c r="G92" s="34" t="s">
        <v>70</v>
      </c>
      <c r="H92" s="34" t="s">
        <v>70</v>
      </c>
      <c r="I92" s="34" t="s">
        <v>70</v>
      </c>
      <c r="J92" s="34" t="s">
        <v>70</v>
      </c>
      <c r="K92" s="34" t="s">
        <v>70</v>
      </c>
      <c r="L92" s="34" t="s">
        <v>70</v>
      </c>
      <c r="M92" s="34" t="s">
        <v>70</v>
      </c>
      <c r="N92" s="35" t="str">
        <f>IFERROR('Equations and POD'!$E$5/G92, G92)</f>
        <v>-</v>
      </c>
      <c r="O92" s="35" t="str">
        <f>IFERROR('Equations and POD'!$E$5/H92, H92)</f>
        <v>-</v>
      </c>
      <c r="P92" s="35" t="str">
        <f>IFERROR('Equations and POD'!$E$5/I92, I92)</f>
        <v>-</v>
      </c>
      <c r="Q92" s="35" t="str">
        <f>IFERROR('Equations and POD'!$E$5/J92, J92)</f>
        <v>-</v>
      </c>
      <c r="R92" s="35" t="str">
        <f>IFERROR('Equations and POD'!$E$5/K92, K92)</f>
        <v>-</v>
      </c>
      <c r="S92" s="35" t="str">
        <f>IFERROR('Equations and POD'!$E$5/L92, L92)</f>
        <v>-</v>
      </c>
      <c r="T92" s="35" t="str">
        <f>IFERROR('Equations and POD'!$E$5/M92, M92)</f>
        <v>-</v>
      </c>
      <c r="U92" s="63" t="s">
        <v>70</v>
      </c>
      <c r="V92" s="63" t="s">
        <v>70</v>
      </c>
      <c r="W92" s="63" t="s">
        <v>70</v>
      </c>
      <c r="X92" s="63" t="s">
        <v>70</v>
      </c>
      <c r="Y92" s="63" t="s">
        <v>70</v>
      </c>
      <c r="Z92" s="63" t="s">
        <v>70</v>
      </c>
      <c r="AA92" s="63" t="s">
        <v>70</v>
      </c>
    </row>
    <row r="93" spans="1:27">
      <c r="A93" s="61" t="s">
        <v>65</v>
      </c>
      <c r="B93" s="61" t="s">
        <v>77</v>
      </c>
      <c r="C93" s="62" t="s">
        <v>78</v>
      </c>
      <c r="D93" s="43" t="s">
        <v>74</v>
      </c>
      <c r="E93" s="43" t="s">
        <v>71</v>
      </c>
      <c r="F93" s="43" t="s">
        <v>13</v>
      </c>
      <c r="G93" s="34" t="s">
        <v>70</v>
      </c>
      <c r="H93" s="34" t="s">
        <v>70</v>
      </c>
      <c r="I93" s="34" t="s">
        <v>70</v>
      </c>
      <c r="J93" s="34" t="s">
        <v>70</v>
      </c>
      <c r="K93" s="34" t="s">
        <v>70</v>
      </c>
      <c r="L93" s="34" t="s">
        <v>70</v>
      </c>
      <c r="M93" s="34" t="s">
        <v>70</v>
      </c>
      <c r="N93" s="35" t="str">
        <f>IFERROR('Equations and POD'!$E$5/G93, G93)</f>
        <v>-</v>
      </c>
      <c r="O93" s="35" t="str">
        <f>IFERROR('Equations and POD'!$E$5/H93, H93)</f>
        <v>-</v>
      </c>
      <c r="P93" s="35" t="str">
        <f>IFERROR('Equations and POD'!$E$5/I93, I93)</f>
        <v>-</v>
      </c>
      <c r="Q93" s="35" t="str">
        <f>IFERROR('Equations and POD'!$E$5/J93, J93)</f>
        <v>-</v>
      </c>
      <c r="R93" s="35" t="str">
        <f>IFERROR('Equations and POD'!$E$5/K93, K93)</f>
        <v>-</v>
      </c>
      <c r="S93" s="35" t="str">
        <f>IFERROR('Equations and POD'!$E$5/L93, L93)</f>
        <v>-</v>
      </c>
      <c r="T93" s="35" t="str">
        <f>IFERROR('Equations and POD'!$E$5/M93, M93)</f>
        <v>-</v>
      </c>
      <c r="U93" s="63" t="s">
        <v>70</v>
      </c>
      <c r="V93" s="63" t="s">
        <v>70</v>
      </c>
      <c r="W93" s="63" t="s">
        <v>70</v>
      </c>
      <c r="X93" s="63" t="s">
        <v>70</v>
      </c>
      <c r="Y93" s="63" t="s">
        <v>70</v>
      </c>
      <c r="Z93" s="63" t="s">
        <v>70</v>
      </c>
      <c r="AA93" s="63" t="s">
        <v>70</v>
      </c>
    </row>
    <row r="94" spans="1:27">
      <c r="A94" s="61" t="s">
        <v>65</v>
      </c>
      <c r="B94" s="61" t="s">
        <v>77</v>
      </c>
      <c r="C94" s="62" t="s">
        <v>78</v>
      </c>
      <c r="D94" s="43" t="s">
        <v>15</v>
      </c>
      <c r="E94" s="43" t="s">
        <v>71</v>
      </c>
      <c r="F94" s="43" t="s">
        <v>13</v>
      </c>
      <c r="G94" s="34" t="s">
        <v>70</v>
      </c>
      <c r="H94" s="34" t="s">
        <v>70</v>
      </c>
      <c r="I94" s="34" t="s">
        <v>70</v>
      </c>
      <c r="J94" s="34" t="s">
        <v>70</v>
      </c>
      <c r="K94" s="25">
        <f>SUM(K91:K93)</f>
        <v>2.1219371020644413</v>
      </c>
      <c r="L94" s="25">
        <f>SUM(L91:L93)</f>
        <v>1.9404989668630908</v>
      </c>
      <c r="M94" s="25">
        <f>SUM(M91:M93)</f>
        <v>2.0736823983669863</v>
      </c>
      <c r="N94" s="35" t="str">
        <f>IFERROR('Equations and POD'!$E$5/G94, G94)</f>
        <v>-</v>
      </c>
      <c r="O94" s="35" t="str">
        <f>IFERROR('Equations and POD'!$E$5/H94, H94)</f>
        <v>-</v>
      </c>
      <c r="P94" s="35" t="str">
        <f>IFERROR('Equations and POD'!$E$5/I94, I94)</f>
        <v>-</v>
      </c>
      <c r="Q94" s="35" t="str">
        <f>IFERROR('Equations and POD'!$E$5/J94, J94)</f>
        <v>-</v>
      </c>
      <c r="R94" s="35">
        <f>IFERROR('Equations and POD'!$E$5/K94, K94)</f>
        <v>989.66175668303333</v>
      </c>
      <c r="S94" s="35">
        <f>IFERROR('Equations and POD'!$E$5/L94, L94)</f>
        <v>1082.1958866562811</v>
      </c>
      <c r="T94" s="35">
        <f>IFERROR('Equations and POD'!$E$5/M94, M94)</f>
        <v>1012.6912403045609</v>
      </c>
      <c r="U94" s="63" t="s">
        <v>70</v>
      </c>
      <c r="V94" s="63" t="s">
        <v>70</v>
      </c>
      <c r="W94" s="63" t="s">
        <v>70</v>
      </c>
      <c r="X94" s="63" t="s">
        <v>70</v>
      </c>
      <c r="Y94" s="66">
        <v>400</v>
      </c>
      <c r="Z94" s="66">
        <v>430</v>
      </c>
      <c r="AA94" s="66">
        <v>410</v>
      </c>
    </row>
    <row r="95" spans="1:27">
      <c r="A95" s="61" t="s">
        <v>65</v>
      </c>
      <c r="B95" s="61" t="s">
        <v>77</v>
      </c>
      <c r="C95" s="62" t="s">
        <v>78</v>
      </c>
      <c r="D95" s="43" t="s">
        <v>68</v>
      </c>
      <c r="E95" s="43" t="s">
        <v>72</v>
      </c>
      <c r="F95" s="43" t="s">
        <v>13</v>
      </c>
      <c r="G95" s="34" t="s">
        <v>70</v>
      </c>
      <c r="H95" s="34" t="s">
        <v>70</v>
      </c>
      <c r="I95" s="34" t="s">
        <v>70</v>
      </c>
      <c r="J95" s="34" t="s">
        <v>70</v>
      </c>
      <c r="K95" s="25">
        <v>1.0609685510322207</v>
      </c>
      <c r="L95" s="25">
        <v>0.97024948343154538</v>
      </c>
      <c r="M95" s="25">
        <v>1.0368411991834932</v>
      </c>
      <c r="N95" s="35" t="str">
        <f>IFERROR('Equations and POD'!$E$5/G95, G95)</f>
        <v>-</v>
      </c>
      <c r="O95" s="35" t="str">
        <f>IFERROR('Equations and POD'!$E$5/H95, H95)</f>
        <v>-</v>
      </c>
      <c r="P95" s="35" t="str">
        <f>IFERROR('Equations and POD'!$E$5/I95, I95)</f>
        <v>-</v>
      </c>
      <c r="Q95" s="35" t="str">
        <f>IFERROR('Equations and POD'!$E$5/J95, J95)</f>
        <v>-</v>
      </c>
      <c r="R95" s="35">
        <f>IFERROR('Equations and POD'!$E$5/K95, K95)</f>
        <v>1979.3235133660667</v>
      </c>
      <c r="S95" s="35">
        <f>IFERROR('Equations and POD'!$E$5/L95, L95)</f>
        <v>2164.3917733125622</v>
      </c>
      <c r="T95" s="35">
        <f>IFERROR('Equations and POD'!$E$5/M95, M95)</f>
        <v>2025.3824806091218</v>
      </c>
      <c r="U95" s="63" t="s">
        <v>70</v>
      </c>
      <c r="V95" s="63" t="s">
        <v>70</v>
      </c>
      <c r="W95" s="63" t="s">
        <v>70</v>
      </c>
      <c r="X95" s="63" t="s">
        <v>70</v>
      </c>
      <c r="Y95" s="66">
        <v>2000</v>
      </c>
      <c r="Z95" s="66">
        <v>2200</v>
      </c>
      <c r="AA95" s="66">
        <v>2000</v>
      </c>
    </row>
    <row r="96" spans="1:27">
      <c r="A96" s="61" t="s">
        <v>65</v>
      </c>
      <c r="B96" s="61" t="s">
        <v>77</v>
      </c>
      <c r="C96" s="62" t="s">
        <v>78</v>
      </c>
      <c r="D96" s="43" t="s">
        <v>73</v>
      </c>
      <c r="E96" s="43" t="s">
        <v>72</v>
      </c>
      <c r="F96" s="43" t="s">
        <v>13</v>
      </c>
      <c r="G96" s="34" t="s">
        <v>70</v>
      </c>
      <c r="H96" s="34" t="s">
        <v>70</v>
      </c>
      <c r="I96" s="34" t="s">
        <v>70</v>
      </c>
      <c r="J96" s="34" t="s">
        <v>70</v>
      </c>
      <c r="K96" s="34" t="s">
        <v>70</v>
      </c>
      <c r="L96" s="34" t="s">
        <v>70</v>
      </c>
      <c r="M96" s="34" t="s">
        <v>70</v>
      </c>
      <c r="N96" s="35" t="str">
        <f>IFERROR('Equations and POD'!$E$5/G96, G96)</f>
        <v>-</v>
      </c>
      <c r="O96" s="35" t="str">
        <f>IFERROR('Equations and POD'!$E$5/H96, H96)</f>
        <v>-</v>
      </c>
      <c r="P96" s="35" t="str">
        <f>IFERROR('Equations and POD'!$E$5/I96, I96)</f>
        <v>-</v>
      </c>
      <c r="Q96" s="35" t="str">
        <f>IFERROR('Equations and POD'!$E$5/J96, J96)</f>
        <v>-</v>
      </c>
      <c r="R96" s="35" t="str">
        <f>IFERROR('Equations and POD'!$E$5/K96, K96)</f>
        <v>-</v>
      </c>
      <c r="S96" s="35" t="str">
        <f>IFERROR('Equations and POD'!$E$5/L96, L96)</f>
        <v>-</v>
      </c>
      <c r="T96" s="35" t="str">
        <f>IFERROR('Equations and POD'!$E$5/M96, M96)</f>
        <v>-</v>
      </c>
      <c r="U96" s="63" t="s">
        <v>70</v>
      </c>
      <c r="V96" s="63" t="s">
        <v>70</v>
      </c>
      <c r="W96" s="63" t="s">
        <v>70</v>
      </c>
      <c r="X96" s="63" t="s">
        <v>70</v>
      </c>
      <c r="Y96" s="63" t="s">
        <v>70</v>
      </c>
      <c r="Z96" s="63" t="s">
        <v>70</v>
      </c>
      <c r="AA96" s="63" t="s">
        <v>70</v>
      </c>
    </row>
    <row r="97" spans="1:27">
      <c r="A97" s="61" t="s">
        <v>65</v>
      </c>
      <c r="B97" s="61" t="s">
        <v>77</v>
      </c>
      <c r="C97" s="62" t="s">
        <v>78</v>
      </c>
      <c r="D97" s="25" t="s">
        <v>74</v>
      </c>
      <c r="E97" s="25" t="s">
        <v>72</v>
      </c>
      <c r="F97" s="25" t="s">
        <v>13</v>
      </c>
      <c r="G97" s="34" t="s">
        <v>70</v>
      </c>
      <c r="H97" s="34" t="s">
        <v>70</v>
      </c>
      <c r="I97" s="34" t="s">
        <v>70</v>
      </c>
      <c r="J97" s="34" t="s">
        <v>70</v>
      </c>
      <c r="K97" s="34" t="s">
        <v>70</v>
      </c>
      <c r="L97" s="34" t="s">
        <v>70</v>
      </c>
      <c r="M97" s="34" t="s">
        <v>70</v>
      </c>
      <c r="N97" s="35" t="str">
        <f>IFERROR('Equations and POD'!$E$5/G97, G97)</f>
        <v>-</v>
      </c>
      <c r="O97" s="35" t="str">
        <f>IFERROR('Equations and POD'!$E$5/H97, H97)</f>
        <v>-</v>
      </c>
      <c r="P97" s="35" t="str">
        <f>IFERROR('Equations and POD'!$E$5/I97, I97)</f>
        <v>-</v>
      </c>
      <c r="Q97" s="35" t="str">
        <f>IFERROR('Equations and POD'!$E$5/J97, J97)</f>
        <v>-</v>
      </c>
      <c r="R97" s="35" t="str">
        <f>IFERROR('Equations and POD'!$E$5/K97, K97)</f>
        <v>-</v>
      </c>
      <c r="S97" s="35" t="str">
        <f>IFERROR('Equations and POD'!$E$5/L97, L97)</f>
        <v>-</v>
      </c>
      <c r="T97" s="35" t="str">
        <f>IFERROR('Equations and POD'!$E$5/M97, M97)</f>
        <v>-</v>
      </c>
      <c r="U97" s="63" t="s">
        <v>70</v>
      </c>
      <c r="V97" s="63" t="s">
        <v>70</v>
      </c>
      <c r="W97" s="63" t="s">
        <v>70</v>
      </c>
      <c r="X97" s="63" t="s">
        <v>70</v>
      </c>
      <c r="Y97" s="63" t="s">
        <v>70</v>
      </c>
      <c r="Z97" s="63" t="s">
        <v>70</v>
      </c>
      <c r="AA97" s="63" t="s">
        <v>70</v>
      </c>
    </row>
    <row r="98" spans="1:27">
      <c r="A98" s="61" t="s">
        <v>65</v>
      </c>
      <c r="B98" s="61" t="s">
        <v>77</v>
      </c>
      <c r="C98" s="62" t="s">
        <v>78</v>
      </c>
      <c r="D98" s="25" t="s">
        <v>15</v>
      </c>
      <c r="E98" s="25" t="s">
        <v>72</v>
      </c>
      <c r="F98" s="25" t="s">
        <v>13</v>
      </c>
      <c r="G98" s="34" t="s">
        <v>70</v>
      </c>
      <c r="H98" s="34" t="s">
        <v>70</v>
      </c>
      <c r="I98" s="34" t="s">
        <v>70</v>
      </c>
      <c r="J98" s="34" t="s">
        <v>70</v>
      </c>
      <c r="K98" s="25">
        <f>SUM(K95:K97)</f>
        <v>1.0609685510322207</v>
      </c>
      <c r="L98" s="25">
        <f>SUM(L95:L97)</f>
        <v>0.97024948343154538</v>
      </c>
      <c r="M98" s="25">
        <f>SUM(M95:M97)</f>
        <v>1.0368411991834932</v>
      </c>
      <c r="N98" s="35" t="str">
        <f>IFERROR('Equations and POD'!$E$5/G98, G98)</f>
        <v>-</v>
      </c>
      <c r="O98" s="35" t="str">
        <f>IFERROR('Equations and POD'!$E$5/H98, H98)</f>
        <v>-</v>
      </c>
      <c r="P98" s="35" t="str">
        <f>IFERROR('Equations and POD'!$E$5/I98, I98)</f>
        <v>-</v>
      </c>
      <c r="Q98" s="35" t="str">
        <f>IFERROR('Equations and POD'!$E$5/J98, J98)</f>
        <v>-</v>
      </c>
      <c r="R98" s="35">
        <f>IFERROR('Equations and POD'!$E$5/K98, K98)</f>
        <v>1979.3235133660667</v>
      </c>
      <c r="S98" s="35">
        <f>IFERROR('Equations and POD'!$E$5/L98, L98)</f>
        <v>2164.3917733125622</v>
      </c>
      <c r="T98" s="35">
        <f>IFERROR('Equations and POD'!$E$5/M98, M98)</f>
        <v>2025.3824806091218</v>
      </c>
      <c r="U98" s="63" t="s">
        <v>70</v>
      </c>
      <c r="V98" s="63" t="s">
        <v>70</v>
      </c>
      <c r="W98" s="63" t="s">
        <v>70</v>
      </c>
      <c r="X98" s="63" t="s">
        <v>70</v>
      </c>
      <c r="Y98" s="66">
        <v>2000</v>
      </c>
      <c r="Z98" s="66">
        <v>2200</v>
      </c>
      <c r="AA98" s="66">
        <v>2000</v>
      </c>
    </row>
    <row r="99" spans="1:27">
      <c r="A99" s="61" t="s">
        <v>65</v>
      </c>
      <c r="B99" s="61" t="s">
        <v>77</v>
      </c>
      <c r="C99" s="62" t="s">
        <v>79</v>
      </c>
      <c r="D99" s="25" t="s">
        <v>68</v>
      </c>
      <c r="E99" s="25" t="s">
        <v>69</v>
      </c>
      <c r="F99" s="25" t="s">
        <v>9</v>
      </c>
      <c r="G99" s="34" t="s">
        <v>70</v>
      </c>
      <c r="H99" s="34" t="s">
        <v>70</v>
      </c>
      <c r="I99" s="34" t="s">
        <v>70</v>
      </c>
      <c r="J99" s="34" t="s">
        <v>70</v>
      </c>
      <c r="K99" s="25">
        <v>297.88732394366201</v>
      </c>
      <c r="L99" s="25">
        <v>272.41620111731851</v>
      </c>
      <c r="M99" s="25">
        <v>291.11310592459608</v>
      </c>
      <c r="N99" s="35" t="str">
        <f>IFERROR('Equations and POD'!$E$5/G99, G99)</f>
        <v>-</v>
      </c>
      <c r="O99" s="35" t="str">
        <f>IFERROR('Equations and POD'!$E$5/H99, H99)</f>
        <v>-</v>
      </c>
      <c r="P99" s="35" t="str">
        <f>IFERROR('Equations and POD'!$E$5/I99, I99)</f>
        <v>-</v>
      </c>
      <c r="Q99" s="35" t="str">
        <f>IFERROR('Equations and POD'!$E$5/J99, J99)</f>
        <v>-</v>
      </c>
      <c r="R99" s="35">
        <f>IFERROR('Equations and POD'!$E$5/K99, K99)</f>
        <v>7.0496453900709213</v>
      </c>
      <c r="S99" s="35">
        <f>IFERROR('Equations and POD'!$E$5/L99, L99)</f>
        <v>7.7087926172776191</v>
      </c>
      <c r="T99" s="35">
        <f>IFERROR('Equations and POD'!$E$5/M99, M99)</f>
        <v>7.2136910268270116</v>
      </c>
      <c r="U99" s="63" t="s">
        <v>70</v>
      </c>
      <c r="V99" s="63" t="s">
        <v>70</v>
      </c>
      <c r="W99" s="63" t="s">
        <v>70</v>
      </c>
      <c r="X99" s="63" t="s">
        <v>70</v>
      </c>
      <c r="Y99" s="64">
        <v>7</v>
      </c>
      <c r="Z99" s="64">
        <v>7.7</v>
      </c>
      <c r="AA99" s="64">
        <v>7.2</v>
      </c>
    </row>
    <row r="100" spans="1:27">
      <c r="A100" s="61" t="s">
        <v>65</v>
      </c>
      <c r="B100" s="61" t="s">
        <v>77</v>
      </c>
      <c r="C100" s="62" t="s">
        <v>79</v>
      </c>
      <c r="D100" s="25" t="s">
        <v>73</v>
      </c>
      <c r="E100" s="25" t="s">
        <v>69</v>
      </c>
      <c r="F100" s="25" t="s">
        <v>9</v>
      </c>
      <c r="G100" s="34" t="s">
        <v>70</v>
      </c>
      <c r="H100" s="34" t="s">
        <v>70</v>
      </c>
      <c r="I100" s="34" t="s">
        <v>70</v>
      </c>
      <c r="J100" s="34" t="s">
        <v>70</v>
      </c>
      <c r="K100" s="34" t="s">
        <v>70</v>
      </c>
      <c r="L100" s="34" t="s">
        <v>70</v>
      </c>
      <c r="M100" s="34" t="s">
        <v>70</v>
      </c>
      <c r="N100" s="35" t="str">
        <f>IFERROR('Equations and POD'!$E$5/G100, G100)</f>
        <v>-</v>
      </c>
      <c r="O100" s="35" t="str">
        <f>IFERROR('Equations and POD'!$E$5/H100, H100)</f>
        <v>-</v>
      </c>
      <c r="P100" s="35" t="str">
        <f>IFERROR('Equations and POD'!$E$5/I100, I100)</f>
        <v>-</v>
      </c>
      <c r="Q100" s="35" t="str">
        <f>IFERROR('Equations and POD'!$E$5/J100, J100)</f>
        <v>-</v>
      </c>
      <c r="R100" s="35" t="str">
        <f>IFERROR('Equations and POD'!$E$5/K100, K100)</f>
        <v>-</v>
      </c>
      <c r="S100" s="35" t="str">
        <f>IFERROR('Equations and POD'!$E$5/L100, L100)</f>
        <v>-</v>
      </c>
      <c r="T100" s="35" t="str">
        <f>IFERROR('Equations and POD'!$E$5/M100, M100)</f>
        <v>-</v>
      </c>
      <c r="U100" s="63" t="s">
        <v>70</v>
      </c>
      <c r="V100" s="63" t="s">
        <v>70</v>
      </c>
      <c r="W100" s="63" t="s">
        <v>70</v>
      </c>
      <c r="X100" s="63" t="s">
        <v>70</v>
      </c>
      <c r="Y100" s="63" t="s">
        <v>70</v>
      </c>
      <c r="Z100" s="63" t="s">
        <v>70</v>
      </c>
      <c r="AA100" s="63" t="s">
        <v>70</v>
      </c>
    </row>
    <row r="101" spans="1:27">
      <c r="A101" s="61" t="s">
        <v>65</v>
      </c>
      <c r="B101" s="61" t="s">
        <v>77</v>
      </c>
      <c r="C101" s="62" t="s">
        <v>79</v>
      </c>
      <c r="D101" s="25" t="s">
        <v>74</v>
      </c>
      <c r="E101" s="25" t="s">
        <v>69</v>
      </c>
      <c r="F101" s="25" t="s">
        <v>9</v>
      </c>
      <c r="G101" s="44">
        <v>13.189534802483511</v>
      </c>
      <c r="H101" s="44">
        <v>12.424924089296059</v>
      </c>
      <c r="I101" s="44">
        <v>10.10026087258905</v>
      </c>
      <c r="J101" s="44">
        <v>7.0329758996015403</v>
      </c>
      <c r="K101" s="25">
        <v>5.6315355205087307</v>
      </c>
      <c r="L101" s="25">
        <v>4.7313675348364947</v>
      </c>
      <c r="M101" s="25">
        <v>3.861313592594164</v>
      </c>
      <c r="N101" s="41">
        <f>IFERROR('Equations and POD'!$E$5/G101, G101)</f>
        <v>159.21713930385039</v>
      </c>
      <c r="O101" s="41">
        <f>IFERROR('Equations and POD'!$E$5/H101, H101)</f>
        <v>169.01511710716429</v>
      </c>
      <c r="P101" s="41">
        <f>IFERROR('Equations and POD'!$E$5/I101, I101)</f>
        <v>207.91542183817836</v>
      </c>
      <c r="Q101" s="41">
        <f>IFERROR('Equations and POD'!$E$5/J101, J101)</f>
        <v>298.59337355599035</v>
      </c>
      <c r="R101" s="35">
        <f>IFERROR('Equations and POD'!$E$5/K101, K101)</f>
        <v>372.90007181030694</v>
      </c>
      <c r="S101" s="35">
        <f>IFERROR('Equations and POD'!$E$5/L101, L101)</f>
        <v>443.84630543663127</v>
      </c>
      <c r="T101" s="35">
        <f>IFERROR('Equations and POD'!$E$5/M101, M101)</f>
        <v>543.85637157979374</v>
      </c>
      <c r="U101" s="65">
        <v>160</v>
      </c>
      <c r="V101" s="65">
        <v>170</v>
      </c>
      <c r="W101" s="65">
        <v>210</v>
      </c>
      <c r="X101" s="65">
        <v>300</v>
      </c>
      <c r="Y101" s="66">
        <v>370</v>
      </c>
      <c r="Z101" s="66">
        <v>440</v>
      </c>
      <c r="AA101" s="66">
        <v>540</v>
      </c>
    </row>
    <row r="102" spans="1:27">
      <c r="A102" s="61" t="s">
        <v>65</v>
      </c>
      <c r="B102" s="61" t="s">
        <v>77</v>
      </c>
      <c r="C102" s="62" t="s">
        <v>79</v>
      </c>
      <c r="D102" s="25" t="s">
        <v>15</v>
      </c>
      <c r="E102" s="25" t="s">
        <v>69</v>
      </c>
      <c r="F102" s="25" t="s">
        <v>9</v>
      </c>
      <c r="G102" s="25">
        <f t="shared" ref="G102:M102" si="18">SUM(G99:G101)</f>
        <v>13.189534802483511</v>
      </c>
      <c r="H102" s="25">
        <f t="shared" si="18"/>
        <v>12.424924089296059</v>
      </c>
      <c r="I102" s="25">
        <f t="shared" si="18"/>
        <v>10.10026087258905</v>
      </c>
      <c r="J102" s="25">
        <f t="shared" si="18"/>
        <v>7.0329758996015403</v>
      </c>
      <c r="K102" s="25">
        <f t="shared" si="18"/>
        <v>303.51885946417076</v>
      </c>
      <c r="L102" s="25">
        <f t="shared" si="18"/>
        <v>277.14756865215503</v>
      </c>
      <c r="M102" s="25">
        <f t="shared" si="18"/>
        <v>294.97441951719026</v>
      </c>
      <c r="N102" s="35">
        <f>IFERROR('Equations and POD'!$E$5/G102, G102)</f>
        <v>159.21713930385039</v>
      </c>
      <c r="O102" s="35">
        <f>IFERROR('Equations and POD'!$E$5/H102, H102)</f>
        <v>169.01511710716429</v>
      </c>
      <c r="P102" s="35">
        <f>IFERROR('Equations and POD'!$E$5/I102, I102)</f>
        <v>207.91542183817836</v>
      </c>
      <c r="Q102" s="35">
        <f>IFERROR('Equations and POD'!$E$5/J102, J102)</f>
        <v>298.59337355599035</v>
      </c>
      <c r="R102" s="35">
        <f>IFERROR('Equations and POD'!$E$5/K102, K102)</f>
        <v>6.9188451871073831</v>
      </c>
      <c r="S102" s="35">
        <f>IFERROR('Equations and POD'!$E$5/L102, L102)</f>
        <v>7.5771907731786303</v>
      </c>
      <c r="T102" s="35">
        <f>IFERROR('Equations and POD'!$E$5/M102, M102)</f>
        <v>7.1192614038778306</v>
      </c>
      <c r="U102" s="66">
        <v>160</v>
      </c>
      <c r="V102" s="66">
        <v>170</v>
      </c>
      <c r="W102" s="66">
        <v>210</v>
      </c>
      <c r="X102" s="66">
        <v>300</v>
      </c>
      <c r="Y102" s="64">
        <v>6.9</v>
      </c>
      <c r="Z102" s="64">
        <v>7.6</v>
      </c>
      <c r="AA102" s="64">
        <v>7.1</v>
      </c>
    </row>
    <row r="103" spans="1:27">
      <c r="A103" s="61" t="s">
        <v>65</v>
      </c>
      <c r="B103" s="61" t="s">
        <v>77</v>
      </c>
      <c r="C103" s="62" t="s">
        <v>79</v>
      </c>
      <c r="D103" s="25" t="s">
        <v>68</v>
      </c>
      <c r="E103" s="25" t="s">
        <v>71</v>
      </c>
      <c r="F103" s="25" t="s">
        <v>9</v>
      </c>
      <c r="G103" s="34" t="s">
        <v>70</v>
      </c>
      <c r="H103" s="34" t="s">
        <v>70</v>
      </c>
      <c r="I103" s="34" t="s">
        <v>70</v>
      </c>
      <c r="J103" s="34" t="s">
        <v>70</v>
      </c>
      <c r="K103" s="25">
        <v>74.471830985915503</v>
      </c>
      <c r="L103" s="25">
        <v>68.104050279329613</v>
      </c>
      <c r="M103" s="25">
        <v>72.778276481149035</v>
      </c>
      <c r="N103" s="35" t="str">
        <f>IFERROR('Equations and POD'!$E$5/G103, G103)</f>
        <v>-</v>
      </c>
      <c r="O103" s="35" t="str">
        <f>IFERROR('Equations and POD'!$E$5/H103, H103)</f>
        <v>-</v>
      </c>
      <c r="P103" s="35" t="str">
        <f>IFERROR('Equations and POD'!$E$5/I103, I103)</f>
        <v>-</v>
      </c>
      <c r="Q103" s="35" t="str">
        <f>IFERROR('Equations and POD'!$E$5/J103, J103)</f>
        <v>-</v>
      </c>
      <c r="R103" s="35">
        <f>IFERROR('Equations and POD'!$E$5/K103, K103)</f>
        <v>28.198581560283685</v>
      </c>
      <c r="S103" s="35">
        <f>IFERROR('Equations and POD'!$E$5/L103, L103)</f>
        <v>30.835170469110484</v>
      </c>
      <c r="T103" s="35">
        <f>IFERROR('Equations and POD'!$E$5/M103, M103)</f>
        <v>28.854764107308039</v>
      </c>
      <c r="U103" s="63" t="s">
        <v>70</v>
      </c>
      <c r="V103" s="63" t="s">
        <v>70</v>
      </c>
      <c r="W103" s="63" t="s">
        <v>70</v>
      </c>
      <c r="X103" s="63" t="s">
        <v>70</v>
      </c>
      <c r="Y103" s="64">
        <v>28</v>
      </c>
      <c r="Z103" s="66">
        <v>31</v>
      </c>
      <c r="AA103" s="64">
        <v>29</v>
      </c>
    </row>
    <row r="104" spans="1:27">
      <c r="A104" s="61" t="s">
        <v>65</v>
      </c>
      <c r="B104" s="61" t="s">
        <v>77</v>
      </c>
      <c r="C104" s="62" t="s">
        <v>79</v>
      </c>
      <c r="D104" s="25" t="s">
        <v>73</v>
      </c>
      <c r="E104" s="25" t="s">
        <v>71</v>
      </c>
      <c r="F104" s="25" t="s">
        <v>9</v>
      </c>
      <c r="G104" s="34" t="s">
        <v>70</v>
      </c>
      <c r="H104" s="34" t="s">
        <v>70</v>
      </c>
      <c r="I104" s="34" t="s">
        <v>70</v>
      </c>
      <c r="J104" s="34" t="s">
        <v>70</v>
      </c>
      <c r="K104" s="34" t="s">
        <v>70</v>
      </c>
      <c r="L104" s="34" t="s">
        <v>70</v>
      </c>
      <c r="M104" s="34" t="s">
        <v>70</v>
      </c>
      <c r="N104" s="35" t="str">
        <f>IFERROR('Equations and POD'!$E$5/G104, G104)</f>
        <v>-</v>
      </c>
      <c r="O104" s="35" t="str">
        <f>IFERROR('Equations and POD'!$E$5/H104, H104)</f>
        <v>-</v>
      </c>
      <c r="P104" s="35" t="str">
        <f>IFERROR('Equations and POD'!$E$5/I104, I104)</f>
        <v>-</v>
      </c>
      <c r="Q104" s="35" t="str">
        <f>IFERROR('Equations and POD'!$E$5/J104, J104)</f>
        <v>-</v>
      </c>
      <c r="R104" s="35" t="str">
        <f>IFERROR('Equations and POD'!$E$5/K104, K104)</f>
        <v>-</v>
      </c>
      <c r="S104" s="35" t="str">
        <f>IFERROR('Equations and POD'!$E$5/L104, L104)</f>
        <v>-</v>
      </c>
      <c r="T104" s="35" t="str">
        <f>IFERROR('Equations and POD'!$E$5/M104, M104)</f>
        <v>-</v>
      </c>
      <c r="U104" s="63" t="s">
        <v>70</v>
      </c>
      <c r="V104" s="63" t="s">
        <v>70</v>
      </c>
      <c r="W104" s="63" t="s">
        <v>70</v>
      </c>
      <c r="X104" s="63" t="s">
        <v>70</v>
      </c>
      <c r="Y104" s="63" t="s">
        <v>70</v>
      </c>
      <c r="Z104" s="63" t="s">
        <v>70</v>
      </c>
      <c r="AA104" s="63" t="s">
        <v>70</v>
      </c>
    </row>
    <row r="105" spans="1:27">
      <c r="A105" s="61" t="s">
        <v>65</v>
      </c>
      <c r="B105" s="61" t="s">
        <v>77</v>
      </c>
      <c r="C105" s="62" t="s">
        <v>79</v>
      </c>
      <c r="D105" s="25" t="s">
        <v>74</v>
      </c>
      <c r="E105" s="25" t="s">
        <v>71</v>
      </c>
      <c r="F105" s="25" t="s">
        <v>9</v>
      </c>
      <c r="G105" s="44">
        <v>2.2991240157962709</v>
      </c>
      <c r="H105" s="44">
        <v>2.1658414641559069</v>
      </c>
      <c r="I105" s="44">
        <v>1.7606195127977049</v>
      </c>
      <c r="J105" s="44">
        <v>1.2259479985788151</v>
      </c>
      <c r="K105" s="25">
        <v>0.90426499247922865</v>
      </c>
      <c r="L105" s="25">
        <v>0.76939083964562349</v>
      </c>
      <c r="M105" s="25">
        <v>0.62109905406889776</v>
      </c>
      <c r="N105" s="41">
        <f>IFERROR('Equations and POD'!$E$5/G105, G105)</f>
        <v>913.39135495598441</v>
      </c>
      <c r="O105" s="41">
        <f>IFERROR('Equations and POD'!$E$5/H105, H105)</f>
        <v>969.60005372250669</v>
      </c>
      <c r="P105" s="41">
        <f>IFERROR('Equations and POD'!$E$5/I105, I105)</f>
        <v>1192.7619708491154</v>
      </c>
      <c r="Q105" s="41">
        <f>IFERROR('Equations and POD'!$E$5/J105, J105)</f>
        <v>1712.9600949097621</v>
      </c>
      <c r="R105" s="35">
        <f>IFERROR('Equations and POD'!$E$5/K105, K105)</f>
        <v>2322.3280979200772</v>
      </c>
      <c r="S105" s="35">
        <f>IFERROR('Equations and POD'!$E$5/L105, L105)</f>
        <v>2729.4320282877902</v>
      </c>
      <c r="T105" s="35">
        <f>IFERROR('Equations and POD'!$E$5/M105, M105)</f>
        <v>3381.1032012408273</v>
      </c>
      <c r="U105" s="65">
        <v>910</v>
      </c>
      <c r="V105" s="65">
        <v>970</v>
      </c>
      <c r="W105" s="65">
        <v>1200</v>
      </c>
      <c r="X105" s="65">
        <v>1700</v>
      </c>
      <c r="Y105" s="66">
        <v>2300</v>
      </c>
      <c r="Z105" s="66">
        <v>2700</v>
      </c>
      <c r="AA105" s="66">
        <v>3400</v>
      </c>
    </row>
    <row r="106" spans="1:27">
      <c r="A106" s="61" t="s">
        <v>65</v>
      </c>
      <c r="B106" s="61" t="s">
        <v>77</v>
      </c>
      <c r="C106" s="62" t="s">
        <v>79</v>
      </c>
      <c r="D106" s="25" t="s">
        <v>15</v>
      </c>
      <c r="E106" s="25" t="s">
        <v>71</v>
      </c>
      <c r="F106" s="25" t="s">
        <v>9</v>
      </c>
      <c r="G106" s="25">
        <f t="shared" ref="G106:M106" si="19">SUM(G103:G105)</f>
        <v>2.2991240157962709</v>
      </c>
      <c r="H106" s="25">
        <f t="shared" si="19"/>
        <v>2.1658414641559069</v>
      </c>
      <c r="I106" s="25">
        <f t="shared" si="19"/>
        <v>1.7606195127977049</v>
      </c>
      <c r="J106" s="25">
        <f t="shared" si="19"/>
        <v>1.2259479985788151</v>
      </c>
      <c r="K106" s="25">
        <f t="shared" si="19"/>
        <v>75.37609597839473</v>
      </c>
      <c r="L106" s="25">
        <f t="shared" si="19"/>
        <v>68.873441118975236</v>
      </c>
      <c r="M106" s="25">
        <f t="shared" si="19"/>
        <v>73.399375535217928</v>
      </c>
      <c r="N106" s="35">
        <f>IFERROR('Equations and POD'!$E$5/G106, G106)</f>
        <v>913.39135495598441</v>
      </c>
      <c r="O106" s="35">
        <f>IFERROR('Equations and POD'!$E$5/H106, H106)</f>
        <v>969.60005372250669</v>
      </c>
      <c r="P106" s="35">
        <f>IFERROR('Equations and POD'!$E$5/I106, I106)</f>
        <v>1192.7619708491154</v>
      </c>
      <c r="Q106" s="35">
        <f>IFERROR('Equations and POD'!$E$5/J106, J106)</f>
        <v>1712.9600949097621</v>
      </c>
      <c r="R106" s="35">
        <f>IFERROR('Equations and POD'!$E$5/K106, K106)</f>
        <v>27.860291419204426</v>
      </c>
      <c r="S106" s="35">
        <f>IFERROR('Equations and POD'!$E$5/L106, L106)</f>
        <v>30.490708259695648</v>
      </c>
      <c r="T106" s="35">
        <f>IFERROR('Equations and POD'!$E$5/M106, M106)</f>
        <v>28.610597633659623</v>
      </c>
      <c r="U106" s="66">
        <v>910</v>
      </c>
      <c r="V106" s="66">
        <v>970</v>
      </c>
      <c r="W106" s="66">
        <v>1200</v>
      </c>
      <c r="X106" s="66">
        <v>1700</v>
      </c>
      <c r="Y106" s="64">
        <v>28</v>
      </c>
      <c r="Z106" s="66">
        <v>30</v>
      </c>
      <c r="AA106" s="64">
        <v>29</v>
      </c>
    </row>
    <row r="107" spans="1:27">
      <c r="A107" s="61" t="s">
        <v>65</v>
      </c>
      <c r="B107" s="61" t="s">
        <v>77</v>
      </c>
      <c r="C107" s="62" t="s">
        <v>79</v>
      </c>
      <c r="D107" s="25" t="s">
        <v>68</v>
      </c>
      <c r="E107" s="25" t="s">
        <v>72</v>
      </c>
      <c r="F107" s="25" t="s">
        <v>9</v>
      </c>
      <c r="G107" s="34" t="s">
        <v>70</v>
      </c>
      <c r="H107" s="34" t="s">
        <v>70</v>
      </c>
      <c r="I107" s="34" t="s">
        <v>70</v>
      </c>
      <c r="J107" s="34" t="s">
        <v>70</v>
      </c>
      <c r="K107" s="25">
        <v>14.8943661971831</v>
      </c>
      <c r="L107" s="25">
        <v>13.620810055865929</v>
      </c>
      <c r="M107" s="25">
        <v>14.55565529622981</v>
      </c>
      <c r="N107" s="35" t="str">
        <f>IFERROR('Equations and POD'!$E$5/G107, G107)</f>
        <v>-</v>
      </c>
      <c r="O107" s="35" t="str">
        <f>IFERROR('Equations and POD'!$E$5/H107, H107)</f>
        <v>-</v>
      </c>
      <c r="P107" s="35" t="str">
        <f>IFERROR('Equations and POD'!$E$5/I107, I107)</f>
        <v>-</v>
      </c>
      <c r="Q107" s="35" t="str">
        <f>IFERROR('Equations and POD'!$E$5/J107, J107)</f>
        <v>-</v>
      </c>
      <c r="R107" s="35">
        <f>IFERROR('Equations and POD'!$E$5/K107, K107)</f>
        <v>140.99290780141843</v>
      </c>
      <c r="S107" s="35">
        <f>IFERROR('Equations and POD'!$E$5/L107, L107)</f>
        <v>154.17585234555233</v>
      </c>
      <c r="T107" s="35">
        <f>IFERROR('Equations and POD'!$E$5/M107, M107)</f>
        <v>144.27382053654017</v>
      </c>
      <c r="U107" s="63" t="s">
        <v>70</v>
      </c>
      <c r="V107" s="63" t="s">
        <v>70</v>
      </c>
      <c r="W107" s="63" t="s">
        <v>70</v>
      </c>
      <c r="X107" s="63" t="s">
        <v>70</v>
      </c>
      <c r="Y107" s="66">
        <v>140</v>
      </c>
      <c r="Z107" s="66">
        <v>150</v>
      </c>
      <c r="AA107" s="66">
        <v>140</v>
      </c>
    </row>
    <row r="108" spans="1:27">
      <c r="A108" s="61" t="s">
        <v>65</v>
      </c>
      <c r="B108" s="61" t="s">
        <v>77</v>
      </c>
      <c r="C108" s="62" t="s">
        <v>79</v>
      </c>
      <c r="D108" s="25" t="s">
        <v>73</v>
      </c>
      <c r="E108" s="25" t="s">
        <v>72</v>
      </c>
      <c r="F108" s="25" t="s">
        <v>9</v>
      </c>
      <c r="G108" s="34" t="s">
        <v>70</v>
      </c>
      <c r="H108" s="34" t="s">
        <v>70</v>
      </c>
      <c r="I108" s="34" t="s">
        <v>70</v>
      </c>
      <c r="J108" s="34" t="s">
        <v>70</v>
      </c>
      <c r="K108" s="34" t="s">
        <v>70</v>
      </c>
      <c r="L108" s="34" t="s">
        <v>70</v>
      </c>
      <c r="M108" s="34" t="s">
        <v>70</v>
      </c>
      <c r="N108" s="35" t="str">
        <f>IFERROR('Equations and POD'!$E$5/G108, G108)</f>
        <v>-</v>
      </c>
      <c r="O108" s="35" t="str">
        <f>IFERROR('Equations and POD'!$E$5/H108, H108)</f>
        <v>-</v>
      </c>
      <c r="P108" s="35" t="str">
        <f>IFERROR('Equations and POD'!$E$5/I108, I108)</f>
        <v>-</v>
      </c>
      <c r="Q108" s="35" t="str">
        <f>IFERROR('Equations and POD'!$E$5/J108, J108)</f>
        <v>-</v>
      </c>
      <c r="R108" s="35" t="str">
        <f>IFERROR('Equations and POD'!$E$5/K108, K108)</f>
        <v>-</v>
      </c>
      <c r="S108" s="35" t="str">
        <f>IFERROR('Equations and POD'!$E$5/L108, L108)</f>
        <v>-</v>
      </c>
      <c r="T108" s="35" t="str">
        <f>IFERROR('Equations and POD'!$E$5/M108, M108)</f>
        <v>-</v>
      </c>
      <c r="U108" s="63" t="s">
        <v>70</v>
      </c>
      <c r="V108" s="63" t="s">
        <v>70</v>
      </c>
      <c r="W108" s="63" t="s">
        <v>70</v>
      </c>
      <c r="X108" s="63" t="s">
        <v>70</v>
      </c>
      <c r="Y108" s="63" t="s">
        <v>70</v>
      </c>
      <c r="Z108" s="63" t="s">
        <v>70</v>
      </c>
      <c r="AA108" s="63" t="s">
        <v>70</v>
      </c>
    </row>
    <row r="109" spans="1:27">
      <c r="A109" s="61" t="s">
        <v>65</v>
      </c>
      <c r="B109" s="61" t="s">
        <v>77</v>
      </c>
      <c r="C109" s="62" t="s">
        <v>79</v>
      </c>
      <c r="D109" s="25" t="s">
        <v>74</v>
      </c>
      <c r="E109" s="25" t="s">
        <v>72</v>
      </c>
      <c r="F109" s="25" t="s">
        <v>9</v>
      </c>
      <c r="G109" s="44">
        <v>0.10528617190590681</v>
      </c>
      <c r="H109" s="44">
        <v>9.9182625708462924E-2</v>
      </c>
      <c r="I109" s="44">
        <v>8.0625876382363432E-2</v>
      </c>
      <c r="J109" s="44">
        <v>5.6141108891582803E-2</v>
      </c>
      <c r="K109" s="25">
        <v>4.2149421122628698E-2</v>
      </c>
      <c r="L109" s="25">
        <v>3.6027289986619519E-2</v>
      </c>
      <c r="M109" s="25">
        <v>2.8968960564808369E-2</v>
      </c>
      <c r="N109" s="41">
        <f>IFERROR('Equations and POD'!$E$5/G109, G109)</f>
        <v>19945.639222943246</v>
      </c>
      <c r="O109" s="41">
        <f>IFERROR('Equations and POD'!$E$5/H109, H109)</f>
        <v>21173.063175124371</v>
      </c>
      <c r="P109" s="41">
        <f>IFERROR('Equations and POD'!$E$5/I109, I109)</f>
        <v>26046.22850908156</v>
      </c>
      <c r="Q109" s="41">
        <f>IFERROR('Equations and POD'!$E$5/J109, J109)</f>
        <v>37405.744942719713</v>
      </c>
      <c r="R109" s="35">
        <f>IFERROR('Equations and POD'!$E$5/K109, K109)</f>
        <v>49822.7483098831</v>
      </c>
      <c r="S109" s="35">
        <f>IFERROR('Equations and POD'!$E$5/L109, L109)</f>
        <v>58289.146943329259</v>
      </c>
      <c r="T109" s="35">
        <f>IFERROR('Equations and POD'!$E$5/M109, M109)</f>
        <v>72491.382467864241</v>
      </c>
      <c r="U109" s="65">
        <v>20000</v>
      </c>
      <c r="V109" s="65">
        <v>21000</v>
      </c>
      <c r="W109" s="65">
        <v>26000</v>
      </c>
      <c r="X109" s="65">
        <v>37000</v>
      </c>
      <c r="Y109" s="66">
        <v>50000</v>
      </c>
      <c r="Z109" s="66">
        <v>58000</v>
      </c>
      <c r="AA109" s="66">
        <v>72000</v>
      </c>
    </row>
    <row r="110" spans="1:27">
      <c r="A110" s="61" t="s">
        <v>65</v>
      </c>
      <c r="B110" s="61" t="s">
        <v>77</v>
      </c>
      <c r="C110" s="62" t="s">
        <v>79</v>
      </c>
      <c r="D110" s="25" t="s">
        <v>15</v>
      </c>
      <c r="E110" s="25" t="s">
        <v>72</v>
      </c>
      <c r="F110" s="25" t="s">
        <v>9</v>
      </c>
      <c r="G110" s="25">
        <f t="shared" ref="G110:M110" si="20">SUM(G107:G109)</f>
        <v>0.10528617190590681</v>
      </c>
      <c r="H110" s="25">
        <f t="shared" si="20"/>
        <v>9.9182625708462924E-2</v>
      </c>
      <c r="I110" s="25">
        <f t="shared" si="20"/>
        <v>8.0625876382363432E-2</v>
      </c>
      <c r="J110" s="25">
        <f t="shared" si="20"/>
        <v>5.6141108891582803E-2</v>
      </c>
      <c r="K110" s="25">
        <f t="shared" si="20"/>
        <v>14.936515618305728</v>
      </c>
      <c r="L110" s="25">
        <f t="shared" si="20"/>
        <v>13.65683734585255</v>
      </c>
      <c r="M110" s="25">
        <f t="shared" si="20"/>
        <v>14.584624256794619</v>
      </c>
      <c r="N110" s="35">
        <f>IFERROR('Equations and POD'!$E$5/G110, G110)</f>
        <v>19945.639222943246</v>
      </c>
      <c r="O110" s="35">
        <f>IFERROR('Equations and POD'!$E$5/H110, H110)</f>
        <v>21173.063175124371</v>
      </c>
      <c r="P110" s="35">
        <f>IFERROR('Equations and POD'!$E$5/I110, I110)</f>
        <v>26046.22850908156</v>
      </c>
      <c r="Q110" s="35">
        <f>IFERROR('Equations and POD'!$E$5/J110, J110)</f>
        <v>37405.744942719713</v>
      </c>
      <c r="R110" s="35">
        <f>IFERROR('Equations and POD'!$E$5/K110, K110)</f>
        <v>140.59503927584726</v>
      </c>
      <c r="S110" s="35">
        <f>IFERROR('Equations and POD'!$E$5/L110, L110)</f>
        <v>153.76913020332265</v>
      </c>
      <c r="T110" s="35">
        <f>IFERROR('Equations and POD'!$E$5/M110, M110)</f>
        <v>143.9872541811738</v>
      </c>
      <c r="U110" s="66">
        <v>20000</v>
      </c>
      <c r="V110" s="66">
        <v>21000</v>
      </c>
      <c r="W110" s="66">
        <v>26000</v>
      </c>
      <c r="X110" s="66">
        <v>37000</v>
      </c>
      <c r="Y110" s="66">
        <v>140</v>
      </c>
      <c r="Z110" s="66">
        <v>150</v>
      </c>
      <c r="AA110" s="66">
        <v>140</v>
      </c>
    </row>
    <row r="111" spans="1:27">
      <c r="A111" s="61" t="s">
        <v>65</v>
      </c>
      <c r="B111" s="61" t="s">
        <v>77</v>
      </c>
      <c r="C111" s="62" t="s">
        <v>79</v>
      </c>
      <c r="D111" s="25" t="s">
        <v>68</v>
      </c>
      <c r="E111" s="25" t="s">
        <v>69</v>
      </c>
      <c r="F111" s="25" t="s">
        <v>11</v>
      </c>
      <c r="G111" s="34" t="s">
        <v>70</v>
      </c>
      <c r="H111" s="34" t="s">
        <v>70</v>
      </c>
      <c r="I111" s="34" t="s">
        <v>70</v>
      </c>
      <c r="J111" s="34" t="s">
        <v>70</v>
      </c>
      <c r="K111" s="25">
        <v>9.9295774647887338</v>
      </c>
      <c r="L111" s="25">
        <v>9.0805400372439475</v>
      </c>
      <c r="M111" s="25">
        <v>9.7037701974865378</v>
      </c>
      <c r="N111" s="35" t="str">
        <f>IFERROR('Equations and POD'!$E$5/G111, G111)</f>
        <v>-</v>
      </c>
      <c r="O111" s="35" t="str">
        <f>IFERROR('Equations and POD'!$E$5/H111, H111)</f>
        <v>-</v>
      </c>
      <c r="P111" s="35" t="str">
        <f>IFERROR('Equations and POD'!$E$5/I111, I111)</f>
        <v>-</v>
      </c>
      <c r="Q111" s="35" t="str">
        <f>IFERROR('Equations and POD'!$E$5/J111, J111)</f>
        <v>-</v>
      </c>
      <c r="R111" s="35">
        <f>IFERROR('Equations and POD'!$E$5/K111, K111)</f>
        <v>211.48936170212764</v>
      </c>
      <c r="S111" s="35">
        <f>IFERROR('Equations and POD'!$E$5/L111, L111)</f>
        <v>231.26377851832865</v>
      </c>
      <c r="T111" s="35">
        <f>IFERROR('Equations and POD'!$E$5/M111, M111)</f>
        <v>216.4107308048103</v>
      </c>
      <c r="U111" s="63" t="s">
        <v>70</v>
      </c>
      <c r="V111" s="63" t="s">
        <v>70</v>
      </c>
      <c r="W111" s="63" t="s">
        <v>70</v>
      </c>
      <c r="X111" s="63" t="s">
        <v>70</v>
      </c>
      <c r="Y111" s="66">
        <v>210</v>
      </c>
      <c r="Z111" s="66">
        <v>230</v>
      </c>
      <c r="AA111" s="66">
        <v>220</v>
      </c>
    </row>
    <row r="112" spans="1:27">
      <c r="A112" s="61" t="s">
        <v>65</v>
      </c>
      <c r="B112" s="61" t="s">
        <v>77</v>
      </c>
      <c r="C112" s="62" t="s">
        <v>79</v>
      </c>
      <c r="D112" s="25" t="s">
        <v>73</v>
      </c>
      <c r="E112" s="25" t="s">
        <v>69</v>
      </c>
      <c r="F112" s="25" t="s">
        <v>11</v>
      </c>
      <c r="G112" s="34" t="s">
        <v>70</v>
      </c>
      <c r="H112" s="34" t="s">
        <v>70</v>
      </c>
      <c r="I112" s="34" t="s">
        <v>70</v>
      </c>
      <c r="J112" s="34" t="s">
        <v>70</v>
      </c>
      <c r="K112" s="34" t="s">
        <v>70</v>
      </c>
      <c r="L112" s="34" t="s">
        <v>70</v>
      </c>
      <c r="M112" s="34" t="s">
        <v>70</v>
      </c>
      <c r="N112" s="35" t="str">
        <f>IFERROR('Equations and POD'!$E$5/G112, G112)</f>
        <v>-</v>
      </c>
      <c r="O112" s="35" t="str">
        <f>IFERROR('Equations and POD'!$E$5/H112, H112)</f>
        <v>-</v>
      </c>
      <c r="P112" s="35" t="str">
        <f>IFERROR('Equations and POD'!$E$5/I112, I112)</f>
        <v>-</v>
      </c>
      <c r="Q112" s="35" t="str">
        <f>IFERROR('Equations and POD'!$E$5/J112, J112)</f>
        <v>-</v>
      </c>
      <c r="R112" s="35" t="str">
        <f>IFERROR('Equations and POD'!$E$5/K112, K112)</f>
        <v>-</v>
      </c>
      <c r="S112" s="35" t="str">
        <f>IFERROR('Equations and POD'!$E$5/L112, L112)</f>
        <v>-</v>
      </c>
      <c r="T112" s="35" t="str">
        <f>IFERROR('Equations and POD'!$E$5/M112, M112)</f>
        <v>-</v>
      </c>
      <c r="U112" s="63" t="s">
        <v>70</v>
      </c>
      <c r="V112" s="63" t="s">
        <v>70</v>
      </c>
      <c r="W112" s="63" t="s">
        <v>70</v>
      </c>
      <c r="X112" s="63" t="s">
        <v>70</v>
      </c>
      <c r="Y112" s="63" t="s">
        <v>70</v>
      </c>
      <c r="Z112" s="63" t="s">
        <v>70</v>
      </c>
      <c r="AA112" s="63" t="s">
        <v>70</v>
      </c>
    </row>
    <row r="113" spans="1:27">
      <c r="A113" s="61" t="s">
        <v>65</v>
      </c>
      <c r="B113" s="61" t="s">
        <v>77</v>
      </c>
      <c r="C113" s="62" t="s">
        <v>79</v>
      </c>
      <c r="D113" s="25" t="s">
        <v>74</v>
      </c>
      <c r="E113" s="25" t="s">
        <v>69</v>
      </c>
      <c r="F113" s="25" t="s">
        <v>11</v>
      </c>
      <c r="G113" s="44">
        <v>0.43965116008278371</v>
      </c>
      <c r="H113" s="44">
        <v>0.4141641363098687</v>
      </c>
      <c r="I113" s="44">
        <v>0.33667536241963503</v>
      </c>
      <c r="J113" s="44">
        <v>0.23443252998671801</v>
      </c>
      <c r="K113" s="25">
        <v>0.1877178506836244</v>
      </c>
      <c r="L113" s="25">
        <v>0.15771225116121651</v>
      </c>
      <c r="M113" s="25">
        <v>0.12871045308647211</v>
      </c>
      <c r="N113" s="41">
        <f>IFERROR('Equations and POD'!$E$5/G113, G113)</f>
        <v>4776.514179115512</v>
      </c>
      <c r="O113" s="41">
        <f>IFERROR('Equations and POD'!$E$5/H113, H113)</f>
        <v>5070.4535132149276</v>
      </c>
      <c r="P113" s="41">
        <f>IFERROR('Equations and POD'!$E$5/I113, I113)</f>
        <v>6237.4626551453512</v>
      </c>
      <c r="Q113" s="41">
        <f>IFERROR('Equations and POD'!$E$5/J113, J113)</f>
        <v>8957.801206679711</v>
      </c>
      <c r="R113" s="35">
        <f>IFERROR('Equations and POD'!$E$5/K113, K113)</f>
        <v>11187.002154309206</v>
      </c>
      <c r="S113" s="35">
        <f>IFERROR('Equations and POD'!$E$5/L113, L113)</f>
        <v>13315.389163098936</v>
      </c>
      <c r="T113" s="35">
        <f>IFERROR('Equations and POD'!$E$5/M113, M113)</f>
        <v>16315.691147393816</v>
      </c>
      <c r="U113" s="65">
        <v>4800</v>
      </c>
      <c r="V113" s="65">
        <v>5100</v>
      </c>
      <c r="W113" s="65">
        <v>6200</v>
      </c>
      <c r="X113" s="65">
        <v>9000</v>
      </c>
      <c r="Y113" s="66">
        <v>11000</v>
      </c>
      <c r="Z113" s="66">
        <v>13000</v>
      </c>
      <c r="AA113" s="66">
        <v>16000</v>
      </c>
    </row>
    <row r="114" spans="1:27">
      <c r="A114" s="61" t="s">
        <v>65</v>
      </c>
      <c r="B114" s="61" t="s">
        <v>77</v>
      </c>
      <c r="C114" s="62" t="s">
        <v>79</v>
      </c>
      <c r="D114" s="25" t="s">
        <v>15</v>
      </c>
      <c r="E114" s="25" t="s">
        <v>69</v>
      </c>
      <c r="F114" s="25" t="s">
        <v>11</v>
      </c>
      <c r="G114" s="25">
        <f t="shared" ref="G114:M114" si="21">SUM(G111:G113)</f>
        <v>0.43965116008278371</v>
      </c>
      <c r="H114" s="25">
        <f t="shared" si="21"/>
        <v>0.4141641363098687</v>
      </c>
      <c r="I114" s="25">
        <f t="shared" si="21"/>
        <v>0.33667536241963503</v>
      </c>
      <c r="J114" s="25">
        <f t="shared" si="21"/>
        <v>0.23443252998671801</v>
      </c>
      <c r="K114" s="25">
        <f t="shared" si="21"/>
        <v>10.117295315472358</v>
      </c>
      <c r="L114" s="25">
        <f t="shared" si="21"/>
        <v>9.2382522884051639</v>
      </c>
      <c r="M114" s="25">
        <f t="shared" si="21"/>
        <v>9.8324806505730091</v>
      </c>
      <c r="N114" s="35">
        <f>IFERROR('Equations and POD'!$E$5/G114, G114)</f>
        <v>4776.514179115512</v>
      </c>
      <c r="O114" s="35">
        <f>IFERROR('Equations and POD'!$E$5/H114, H114)</f>
        <v>5070.4535132149276</v>
      </c>
      <c r="P114" s="35">
        <f>IFERROR('Equations and POD'!$E$5/I114, I114)</f>
        <v>6237.4626551453512</v>
      </c>
      <c r="Q114" s="35">
        <f>IFERROR('Equations and POD'!$E$5/J114, J114)</f>
        <v>8957.801206679711</v>
      </c>
      <c r="R114" s="35">
        <f>IFERROR('Equations and POD'!$E$5/K114, K114)</f>
        <v>207.5653556132215</v>
      </c>
      <c r="S114" s="35">
        <f>IFERROR('Equations and POD'!$E$5/L114, L114)</f>
        <v>227.315723195359</v>
      </c>
      <c r="T114" s="35">
        <f>IFERROR('Equations and POD'!$E$5/M114, M114)</f>
        <v>213.57784211633489</v>
      </c>
      <c r="U114" s="66">
        <v>4800</v>
      </c>
      <c r="V114" s="66">
        <v>5100</v>
      </c>
      <c r="W114" s="66">
        <v>6200</v>
      </c>
      <c r="X114" s="66">
        <v>9000</v>
      </c>
      <c r="Y114" s="66">
        <v>210</v>
      </c>
      <c r="Z114" s="66">
        <v>230</v>
      </c>
      <c r="AA114" s="66">
        <v>210</v>
      </c>
    </row>
    <row r="115" spans="1:27">
      <c r="A115" s="61" t="s">
        <v>65</v>
      </c>
      <c r="B115" s="61" t="s">
        <v>77</v>
      </c>
      <c r="C115" s="62" t="s">
        <v>79</v>
      </c>
      <c r="D115" s="25" t="s">
        <v>68</v>
      </c>
      <c r="E115" s="25" t="s">
        <v>71</v>
      </c>
      <c r="F115" s="25" t="s">
        <v>11</v>
      </c>
      <c r="G115" s="34" t="s">
        <v>70</v>
      </c>
      <c r="H115" s="34" t="s">
        <v>70</v>
      </c>
      <c r="I115" s="34" t="s">
        <v>70</v>
      </c>
      <c r="J115" s="34" t="s">
        <v>70</v>
      </c>
      <c r="K115" s="25">
        <v>2.482394366197183</v>
      </c>
      <c r="L115" s="25">
        <v>2.2701350093109869</v>
      </c>
      <c r="M115" s="25">
        <v>2.425942549371634</v>
      </c>
      <c r="N115" s="35" t="str">
        <f>IFERROR('Equations and POD'!$E$5/G115, G115)</f>
        <v>-</v>
      </c>
      <c r="O115" s="35" t="str">
        <f>IFERROR('Equations and POD'!$E$5/H115, H115)</f>
        <v>-</v>
      </c>
      <c r="P115" s="35" t="str">
        <f>IFERROR('Equations and POD'!$E$5/I115, I115)</f>
        <v>-</v>
      </c>
      <c r="Q115" s="35" t="str">
        <f>IFERROR('Equations and POD'!$E$5/J115, J115)</f>
        <v>-</v>
      </c>
      <c r="R115" s="35">
        <f>IFERROR('Equations and POD'!$E$5/K115, K115)</f>
        <v>845.95744680851067</v>
      </c>
      <c r="S115" s="35">
        <f>IFERROR('Equations and POD'!$E$5/L115, L115)</f>
        <v>925.0551140733146</v>
      </c>
      <c r="T115" s="35">
        <f>IFERROR('Equations and POD'!$E$5/M115, M115)</f>
        <v>865.64292321924131</v>
      </c>
      <c r="U115" s="63" t="s">
        <v>70</v>
      </c>
      <c r="V115" s="63" t="s">
        <v>70</v>
      </c>
      <c r="W115" s="63" t="s">
        <v>70</v>
      </c>
      <c r="X115" s="63" t="s">
        <v>70</v>
      </c>
      <c r="Y115" s="66">
        <v>850</v>
      </c>
      <c r="Z115" s="66">
        <v>930</v>
      </c>
      <c r="AA115" s="66">
        <v>870</v>
      </c>
    </row>
    <row r="116" spans="1:27">
      <c r="A116" s="61" t="s">
        <v>65</v>
      </c>
      <c r="B116" s="61" t="s">
        <v>77</v>
      </c>
      <c r="C116" s="62" t="s">
        <v>79</v>
      </c>
      <c r="D116" s="25" t="s">
        <v>73</v>
      </c>
      <c r="E116" s="25" t="s">
        <v>71</v>
      </c>
      <c r="F116" s="25" t="s">
        <v>11</v>
      </c>
      <c r="G116" s="34" t="s">
        <v>70</v>
      </c>
      <c r="H116" s="34" t="s">
        <v>70</v>
      </c>
      <c r="I116" s="34" t="s">
        <v>70</v>
      </c>
      <c r="J116" s="34" t="s">
        <v>70</v>
      </c>
      <c r="K116" s="34" t="s">
        <v>70</v>
      </c>
      <c r="L116" s="34" t="s">
        <v>70</v>
      </c>
      <c r="M116" s="34" t="s">
        <v>70</v>
      </c>
      <c r="N116" s="35" t="str">
        <f>IFERROR('Equations and POD'!$E$5/G116, G116)</f>
        <v>-</v>
      </c>
      <c r="O116" s="35" t="str">
        <f>IFERROR('Equations and POD'!$E$5/H116, H116)</f>
        <v>-</v>
      </c>
      <c r="P116" s="35" t="str">
        <f>IFERROR('Equations and POD'!$E$5/I116, I116)</f>
        <v>-</v>
      </c>
      <c r="Q116" s="35" t="str">
        <f>IFERROR('Equations and POD'!$E$5/J116, J116)</f>
        <v>-</v>
      </c>
      <c r="R116" s="35" t="str">
        <f>IFERROR('Equations and POD'!$E$5/K116, K116)</f>
        <v>-</v>
      </c>
      <c r="S116" s="35" t="str">
        <f>IFERROR('Equations and POD'!$E$5/L116, L116)</f>
        <v>-</v>
      </c>
      <c r="T116" s="35" t="str">
        <f>IFERROR('Equations and POD'!$E$5/M116, M116)</f>
        <v>-</v>
      </c>
      <c r="U116" s="63" t="s">
        <v>70</v>
      </c>
      <c r="V116" s="63" t="s">
        <v>70</v>
      </c>
      <c r="W116" s="63" t="s">
        <v>70</v>
      </c>
      <c r="X116" s="63" t="s">
        <v>70</v>
      </c>
      <c r="Y116" s="63" t="s">
        <v>70</v>
      </c>
      <c r="Z116" s="63" t="s">
        <v>70</v>
      </c>
      <c r="AA116" s="63" t="s">
        <v>70</v>
      </c>
    </row>
    <row r="117" spans="1:27">
      <c r="A117" s="61" t="s">
        <v>65</v>
      </c>
      <c r="B117" s="61" t="s">
        <v>77</v>
      </c>
      <c r="C117" s="62" t="s">
        <v>79</v>
      </c>
      <c r="D117" s="25" t="s">
        <v>74</v>
      </c>
      <c r="E117" s="25" t="s">
        <v>71</v>
      </c>
      <c r="F117" s="25" t="s">
        <v>11</v>
      </c>
      <c r="G117" s="44">
        <v>7.6637467193209033E-2</v>
      </c>
      <c r="H117" s="44">
        <v>7.2194715471863569E-2</v>
      </c>
      <c r="I117" s="44">
        <v>5.8687317093256842E-2</v>
      </c>
      <c r="J117" s="44">
        <v>4.0864933285960497E-2</v>
      </c>
      <c r="K117" s="25">
        <v>3.0142166415974291E-2</v>
      </c>
      <c r="L117" s="25">
        <v>2.5646361321520782E-2</v>
      </c>
      <c r="M117" s="25">
        <v>2.0703301802296591E-2</v>
      </c>
      <c r="N117" s="41">
        <f>IFERROR('Equations and POD'!$E$5/G117, G117)</f>
        <v>27401.74064867953</v>
      </c>
      <c r="O117" s="41">
        <f>IFERROR('Equations and POD'!$E$5/H117, H117)</f>
        <v>29088.001611675201</v>
      </c>
      <c r="P117" s="41">
        <f>IFERROR('Equations and POD'!$E$5/I117, I117)</f>
        <v>35782.859125473457</v>
      </c>
      <c r="Q117" s="41">
        <f>IFERROR('Equations and POD'!$E$5/J117, J117)</f>
        <v>51388.802847292871</v>
      </c>
      <c r="R117" s="35">
        <f>IFERROR('Equations and POD'!$E$5/K117, K117)</f>
        <v>69669.842937602312</v>
      </c>
      <c r="S117" s="35">
        <f>IFERROR('Equations and POD'!$E$5/L117, L117)</f>
        <v>81882.960848633709</v>
      </c>
      <c r="T117" s="35">
        <f>IFERROR('Equations and POD'!$E$5/M117, M117)</f>
        <v>101433.09603722484</v>
      </c>
      <c r="U117" s="65">
        <v>27000</v>
      </c>
      <c r="V117" s="65">
        <v>29000</v>
      </c>
      <c r="W117" s="65">
        <v>36000</v>
      </c>
      <c r="X117" s="65">
        <v>51000</v>
      </c>
      <c r="Y117" s="66">
        <v>70000</v>
      </c>
      <c r="Z117" s="66">
        <v>82000</v>
      </c>
      <c r="AA117" s="66">
        <v>100000</v>
      </c>
    </row>
    <row r="118" spans="1:27">
      <c r="A118" s="61" t="s">
        <v>65</v>
      </c>
      <c r="B118" s="61" t="s">
        <v>77</v>
      </c>
      <c r="C118" s="62" t="s">
        <v>79</v>
      </c>
      <c r="D118" s="25" t="s">
        <v>15</v>
      </c>
      <c r="E118" s="25" t="s">
        <v>71</v>
      </c>
      <c r="F118" s="25" t="s">
        <v>11</v>
      </c>
      <c r="G118" s="25">
        <f t="shared" ref="G118:M118" si="22">SUM(G115:G117)</f>
        <v>7.6637467193209033E-2</v>
      </c>
      <c r="H118" s="25">
        <f t="shared" si="22"/>
        <v>7.2194715471863569E-2</v>
      </c>
      <c r="I118" s="25">
        <f t="shared" si="22"/>
        <v>5.8687317093256842E-2</v>
      </c>
      <c r="J118" s="25">
        <f t="shared" si="22"/>
        <v>4.0864933285960497E-2</v>
      </c>
      <c r="K118" s="25">
        <f t="shared" si="22"/>
        <v>2.5125365326131575</v>
      </c>
      <c r="L118" s="25">
        <f t="shared" si="22"/>
        <v>2.2957813706325076</v>
      </c>
      <c r="M118" s="25">
        <f t="shared" si="22"/>
        <v>2.4466458511739306</v>
      </c>
      <c r="N118" s="35">
        <f>IFERROR('Equations and POD'!$E$5/G118, G118)</f>
        <v>27401.74064867953</v>
      </c>
      <c r="O118" s="35">
        <f>IFERROR('Equations and POD'!$E$5/H118, H118)</f>
        <v>29088.001611675201</v>
      </c>
      <c r="P118" s="35">
        <f>IFERROR('Equations and POD'!$E$5/I118, I118)</f>
        <v>35782.859125473457</v>
      </c>
      <c r="Q118" s="35">
        <f>IFERROR('Equations and POD'!$E$5/J118, J118)</f>
        <v>51388.802847292871</v>
      </c>
      <c r="R118" s="35">
        <f>IFERROR('Equations and POD'!$E$5/K118, K118)</f>
        <v>835.80874257613289</v>
      </c>
      <c r="S118" s="35">
        <f>IFERROR('Equations and POD'!$E$5/L118, L118)</f>
        <v>914.72124779086948</v>
      </c>
      <c r="T118" s="35">
        <f>IFERROR('Equations and POD'!$E$5/M118, M118)</f>
        <v>858.31792900978871</v>
      </c>
      <c r="U118" s="66">
        <v>27000</v>
      </c>
      <c r="V118" s="66">
        <v>29000</v>
      </c>
      <c r="W118" s="66">
        <v>36000</v>
      </c>
      <c r="X118" s="66">
        <v>51000</v>
      </c>
      <c r="Y118" s="66">
        <v>840</v>
      </c>
      <c r="Z118" s="66">
        <v>910</v>
      </c>
      <c r="AA118" s="66">
        <v>860</v>
      </c>
    </row>
    <row r="119" spans="1:27">
      <c r="A119" s="61" t="s">
        <v>65</v>
      </c>
      <c r="B119" s="61" t="s">
        <v>77</v>
      </c>
      <c r="C119" s="62" t="s">
        <v>79</v>
      </c>
      <c r="D119" s="25" t="s">
        <v>68</v>
      </c>
      <c r="E119" s="25" t="s">
        <v>72</v>
      </c>
      <c r="F119" s="25" t="s">
        <v>11</v>
      </c>
      <c r="G119" s="34" t="s">
        <v>70</v>
      </c>
      <c r="H119" s="34" t="s">
        <v>70</v>
      </c>
      <c r="I119" s="34" t="s">
        <v>70</v>
      </c>
      <c r="J119" s="34" t="s">
        <v>70</v>
      </c>
      <c r="K119" s="25">
        <v>0.49647887323943662</v>
      </c>
      <c r="L119" s="25">
        <v>0.45402700186219752</v>
      </c>
      <c r="M119" s="25">
        <v>0.48518850987432688</v>
      </c>
      <c r="N119" s="35" t="str">
        <f>IFERROR('Equations and POD'!$E$5/G119, G119)</f>
        <v>-</v>
      </c>
      <c r="O119" s="35" t="str">
        <f>IFERROR('Equations and POD'!$E$5/H119, H119)</f>
        <v>-</v>
      </c>
      <c r="P119" s="35" t="str">
        <f>IFERROR('Equations and POD'!$E$5/I119, I119)</f>
        <v>-</v>
      </c>
      <c r="Q119" s="35" t="str">
        <f>IFERROR('Equations and POD'!$E$5/J119, J119)</f>
        <v>-</v>
      </c>
      <c r="R119" s="35">
        <f>IFERROR('Equations and POD'!$E$5/K119, K119)</f>
        <v>4229.7872340425529</v>
      </c>
      <c r="S119" s="35">
        <f>IFERROR('Equations and POD'!$E$5/L119, L119)</f>
        <v>4625.2755703665716</v>
      </c>
      <c r="T119" s="35">
        <f>IFERROR('Equations and POD'!$E$5/M119, M119)</f>
        <v>4328.2146160962056</v>
      </c>
      <c r="U119" s="63" t="s">
        <v>70</v>
      </c>
      <c r="V119" s="63" t="s">
        <v>70</v>
      </c>
      <c r="W119" s="63" t="s">
        <v>70</v>
      </c>
      <c r="X119" s="63" t="s">
        <v>70</v>
      </c>
      <c r="Y119" s="66">
        <v>4200</v>
      </c>
      <c r="Z119" s="66">
        <v>4600</v>
      </c>
      <c r="AA119" s="66">
        <v>4300</v>
      </c>
    </row>
    <row r="120" spans="1:27">
      <c r="A120" s="61" t="s">
        <v>65</v>
      </c>
      <c r="B120" s="61" t="s">
        <v>77</v>
      </c>
      <c r="C120" s="62" t="s">
        <v>79</v>
      </c>
      <c r="D120" s="25" t="s">
        <v>73</v>
      </c>
      <c r="E120" s="25" t="s">
        <v>72</v>
      </c>
      <c r="F120" s="25" t="s">
        <v>11</v>
      </c>
      <c r="G120" s="34" t="s">
        <v>70</v>
      </c>
      <c r="H120" s="34" t="s">
        <v>70</v>
      </c>
      <c r="I120" s="34" t="s">
        <v>70</v>
      </c>
      <c r="J120" s="34" t="s">
        <v>70</v>
      </c>
      <c r="K120" s="34" t="s">
        <v>70</v>
      </c>
      <c r="L120" s="34" t="s">
        <v>70</v>
      </c>
      <c r="M120" s="34" t="s">
        <v>70</v>
      </c>
      <c r="N120" s="35" t="str">
        <f>IFERROR('Equations and POD'!$E$5/G120, G120)</f>
        <v>-</v>
      </c>
      <c r="O120" s="35" t="str">
        <f>IFERROR('Equations and POD'!$E$5/H120, H120)</f>
        <v>-</v>
      </c>
      <c r="P120" s="35" t="str">
        <f>IFERROR('Equations and POD'!$E$5/I120, I120)</f>
        <v>-</v>
      </c>
      <c r="Q120" s="35" t="str">
        <f>IFERROR('Equations and POD'!$E$5/J120, J120)</f>
        <v>-</v>
      </c>
      <c r="R120" s="35" t="str">
        <f>IFERROR('Equations and POD'!$E$5/K120, K120)</f>
        <v>-</v>
      </c>
      <c r="S120" s="35" t="str">
        <f>IFERROR('Equations and POD'!$E$5/L120, L120)</f>
        <v>-</v>
      </c>
      <c r="T120" s="35" t="str">
        <f>IFERROR('Equations and POD'!$E$5/M120, M120)</f>
        <v>-</v>
      </c>
      <c r="U120" s="63" t="s">
        <v>70</v>
      </c>
      <c r="V120" s="63" t="s">
        <v>70</v>
      </c>
      <c r="W120" s="63" t="s">
        <v>70</v>
      </c>
      <c r="X120" s="63" t="s">
        <v>70</v>
      </c>
      <c r="Y120" s="63" t="s">
        <v>70</v>
      </c>
      <c r="Z120" s="63" t="s">
        <v>70</v>
      </c>
      <c r="AA120" s="63" t="s">
        <v>70</v>
      </c>
    </row>
    <row r="121" spans="1:27">
      <c r="A121" s="61" t="s">
        <v>65</v>
      </c>
      <c r="B121" s="61" t="s">
        <v>77</v>
      </c>
      <c r="C121" s="62" t="s">
        <v>79</v>
      </c>
      <c r="D121" s="25" t="s">
        <v>74</v>
      </c>
      <c r="E121" s="25" t="s">
        <v>72</v>
      </c>
      <c r="F121" s="25" t="s">
        <v>11</v>
      </c>
      <c r="G121" s="44">
        <v>3.509539063530227E-3</v>
      </c>
      <c r="H121" s="44">
        <v>3.3060875236154311E-3</v>
      </c>
      <c r="I121" s="44">
        <v>2.6875292127454481E-3</v>
      </c>
      <c r="J121" s="44">
        <v>1.871370296386093E-3</v>
      </c>
      <c r="K121" s="25">
        <v>1.404980704087623E-3</v>
      </c>
      <c r="L121" s="25">
        <v>1.2009096662206509E-3</v>
      </c>
      <c r="M121" s="25">
        <v>9.6563201882694566E-4</v>
      </c>
      <c r="N121" s="41">
        <f>IFERROR('Equations and POD'!$E$5/G121, G121)</f>
        <v>598369.1766882973</v>
      </c>
      <c r="O121" s="41">
        <f>IFERROR('Equations and POD'!$E$5/H121, H121)</f>
        <v>635191.89525373105</v>
      </c>
      <c r="P121" s="41">
        <f>IFERROR('Equations and POD'!$E$5/I121, I121)</f>
        <v>781386.85527244664</v>
      </c>
      <c r="Q121" s="41">
        <f>IFERROR('Equations and POD'!$E$5/J121, J121)</f>
        <v>1122172.3482815917</v>
      </c>
      <c r="R121" s="35">
        <f>IFERROR('Equations and POD'!$E$5/K121, K121)</f>
        <v>1494682.4492964933</v>
      </c>
      <c r="S121" s="35">
        <f>IFERROR('Equations and POD'!$E$5/L121, L121)</f>
        <v>1748674.4082998773</v>
      </c>
      <c r="T121" s="35">
        <f>IFERROR('Equations and POD'!$E$5/M121, M121)</f>
        <v>2174741.4740359271</v>
      </c>
      <c r="U121" s="65">
        <v>600000</v>
      </c>
      <c r="V121" s="65">
        <v>640000</v>
      </c>
      <c r="W121" s="65">
        <v>780000</v>
      </c>
      <c r="X121" s="65">
        <v>1100000</v>
      </c>
      <c r="Y121" s="66">
        <v>1500000</v>
      </c>
      <c r="Z121" s="66">
        <v>1700000</v>
      </c>
      <c r="AA121" s="66">
        <v>2200000</v>
      </c>
    </row>
    <row r="122" spans="1:27">
      <c r="A122" s="61" t="s">
        <v>65</v>
      </c>
      <c r="B122" s="61" t="s">
        <v>77</v>
      </c>
      <c r="C122" s="62" t="s">
        <v>79</v>
      </c>
      <c r="D122" s="25" t="s">
        <v>15</v>
      </c>
      <c r="E122" s="25" t="s">
        <v>72</v>
      </c>
      <c r="F122" s="25" t="s">
        <v>11</v>
      </c>
      <c r="G122" s="25">
        <f t="shared" ref="G122:M122" si="23">SUM(G119:G121)</f>
        <v>3.509539063530227E-3</v>
      </c>
      <c r="H122" s="25">
        <f t="shared" si="23"/>
        <v>3.3060875236154311E-3</v>
      </c>
      <c r="I122" s="25">
        <f t="shared" si="23"/>
        <v>2.6875292127454481E-3</v>
      </c>
      <c r="J122" s="25">
        <f t="shared" si="23"/>
        <v>1.871370296386093E-3</v>
      </c>
      <c r="K122" s="25">
        <f t="shared" si="23"/>
        <v>0.49788385394352425</v>
      </c>
      <c r="L122" s="25">
        <f t="shared" si="23"/>
        <v>0.45522791152841818</v>
      </c>
      <c r="M122" s="25">
        <f t="shared" si="23"/>
        <v>0.48615414189315381</v>
      </c>
      <c r="N122" s="35">
        <f>IFERROR('Equations and POD'!$E$5/G122, G122)</f>
        <v>598369.1766882973</v>
      </c>
      <c r="O122" s="35">
        <f>IFERROR('Equations and POD'!$E$5/H122, H122)</f>
        <v>635191.89525373105</v>
      </c>
      <c r="P122" s="35">
        <f>IFERROR('Equations and POD'!$E$5/I122, I122)</f>
        <v>781386.85527244664</v>
      </c>
      <c r="Q122" s="35">
        <f>IFERROR('Equations and POD'!$E$5/J122, J122)</f>
        <v>1122172.3482815917</v>
      </c>
      <c r="R122" s="35">
        <f>IFERROR('Equations and POD'!$E$5/K122, K122)</f>
        <v>4217.8511782754185</v>
      </c>
      <c r="S122" s="35">
        <f>IFERROR('Equations and POD'!$E$5/L122, L122)</f>
        <v>4613.0739060996812</v>
      </c>
      <c r="T122" s="35">
        <f>IFERROR('Equations and POD'!$E$5/M122, M122)</f>
        <v>4319.6176254352158</v>
      </c>
      <c r="U122" s="66">
        <v>600000</v>
      </c>
      <c r="V122" s="66">
        <v>640000</v>
      </c>
      <c r="W122" s="66">
        <v>780000</v>
      </c>
      <c r="X122" s="66">
        <v>1100000</v>
      </c>
      <c r="Y122" s="66">
        <v>4200</v>
      </c>
      <c r="Z122" s="66">
        <v>4600</v>
      </c>
      <c r="AA122" s="66">
        <v>4300</v>
      </c>
    </row>
    <row r="123" spans="1:27">
      <c r="A123" s="61" t="s">
        <v>65</v>
      </c>
      <c r="B123" s="61" t="s">
        <v>77</v>
      </c>
      <c r="C123" s="62" t="s">
        <v>80</v>
      </c>
      <c r="D123" s="25" t="s">
        <v>68</v>
      </c>
      <c r="E123" s="25" t="s">
        <v>69</v>
      </c>
      <c r="F123" s="25" t="s">
        <v>9</v>
      </c>
      <c r="G123" s="34" t="s">
        <v>70</v>
      </c>
      <c r="H123" s="34" t="s">
        <v>70</v>
      </c>
      <c r="I123" s="34" t="s">
        <v>70</v>
      </c>
      <c r="J123" s="34" t="s">
        <v>70</v>
      </c>
      <c r="K123" s="25">
        <v>297.88732394366201</v>
      </c>
      <c r="L123" s="25">
        <v>272.41620111731851</v>
      </c>
      <c r="M123" s="25">
        <v>291.11310592459608</v>
      </c>
      <c r="N123" s="35" t="str">
        <f>IFERROR('Equations and POD'!$E$5/G123, G123)</f>
        <v>-</v>
      </c>
      <c r="O123" s="35" t="str">
        <f>IFERROR('Equations and POD'!$E$5/H123, H123)</f>
        <v>-</v>
      </c>
      <c r="P123" s="35" t="str">
        <f>IFERROR('Equations and POD'!$E$5/I123, I123)</f>
        <v>-</v>
      </c>
      <c r="Q123" s="35" t="str">
        <f>IFERROR('Equations and POD'!$E$5/J123, J123)</f>
        <v>-</v>
      </c>
      <c r="R123" s="35">
        <f>IFERROR('Equations and POD'!$E$5/K123, K123)</f>
        <v>7.0496453900709213</v>
      </c>
      <c r="S123" s="35">
        <f>IFERROR('Equations and POD'!$E$5/L123, L123)</f>
        <v>7.7087926172776191</v>
      </c>
      <c r="T123" s="35">
        <f>IFERROR('Equations and POD'!$E$5/M123, M123)</f>
        <v>7.2136910268270116</v>
      </c>
      <c r="U123" s="63" t="s">
        <v>70</v>
      </c>
      <c r="V123" s="63" t="s">
        <v>70</v>
      </c>
      <c r="W123" s="63" t="s">
        <v>70</v>
      </c>
      <c r="X123" s="63" t="s">
        <v>70</v>
      </c>
      <c r="Y123" s="64">
        <v>7</v>
      </c>
      <c r="Z123" s="64">
        <v>7.7</v>
      </c>
      <c r="AA123" s="64">
        <v>7.2</v>
      </c>
    </row>
    <row r="124" spans="1:27">
      <c r="A124" s="61" t="s">
        <v>65</v>
      </c>
      <c r="B124" s="61" t="s">
        <v>77</v>
      </c>
      <c r="C124" s="62" t="s">
        <v>80</v>
      </c>
      <c r="D124" s="25" t="s">
        <v>73</v>
      </c>
      <c r="E124" s="25" t="s">
        <v>69</v>
      </c>
      <c r="F124" s="25" t="s">
        <v>9</v>
      </c>
      <c r="G124" s="34" t="s">
        <v>70</v>
      </c>
      <c r="H124" s="34" t="s">
        <v>70</v>
      </c>
      <c r="I124" s="34" t="s">
        <v>70</v>
      </c>
      <c r="J124" s="34" t="s">
        <v>70</v>
      </c>
      <c r="K124" s="34" t="s">
        <v>70</v>
      </c>
      <c r="L124" s="34" t="s">
        <v>70</v>
      </c>
      <c r="M124" s="34" t="s">
        <v>70</v>
      </c>
      <c r="N124" s="35" t="str">
        <f>IFERROR('Equations and POD'!$E$5/G124, G124)</f>
        <v>-</v>
      </c>
      <c r="O124" s="35" t="str">
        <f>IFERROR('Equations and POD'!$E$5/H124, H124)</f>
        <v>-</v>
      </c>
      <c r="P124" s="35" t="str">
        <f>IFERROR('Equations and POD'!$E$5/I124, I124)</f>
        <v>-</v>
      </c>
      <c r="Q124" s="35" t="str">
        <f>IFERROR('Equations and POD'!$E$5/J124, J124)</f>
        <v>-</v>
      </c>
      <c r="R124" s="35" t="str">
        <f>IFERROR('Equations and POD'!$E$5/K124, K124)</f>
        <v>-</v>
      </c>
      <c r="S124" s="35" t="str">
        <f>IFERROR('Equations and POD'!$E$5/L124, L124)</f>
        <v>-</v>
      </c>
      <c r="T124" s="35" t="str">
        <f>IFERROR('Equations and POD'!$E$5/M124, M124)</f>
        <v>-</v>
      </c>
      <c r="U124" s="63" t="s">
        <v>70</v>
      </c>
      <c r="V124" s="63" t="s">
        <v>70</v>
      </c>
      <c r="W124" s="63" t="s">
        <v>70</v>
      </c>
      <c r="X124" s="63" t="s">
        <v>70</v>
      </c>
      <c r="Y124" s="63" t="s">
        <v>70</v>
      </c>
      <c r="Z124" s="63" t="s">
        <v>70</v>
      </c>
      <c r="AA124" s="63" t="s">
        <v>70</v>
      </c>
    </row>
    <row r="125" spans="1:27">
      <c r="A125" s="61" t="s">
        <v>65</v>
      </c>
      <c r="B125" s="61" t="s">
        <v>77</v>
      </c>
      <c r="C125" s="62" t="s">
        <v>80</v>
      </c>
      <c r="D125" s="25" t="s">
        <v>74</v>
      </c>
      <c r="E125" s="25" t="s">
        <v>69</v>
      </c>
      <c r="F125" s="25" t="s">
        <v>9</v>
      </c>
      <c r="G125" s="34" t="s">
        <v>70</v>
      </c>
      <c r="H125" s="34" t="s">
        <v>70</v>
      </c>
      <c r="I125" s="34" t="s">
        <v>70</v>
      </c>
      <c r="J125" s="34" t="s">
        <v>70</v>
      </c>
      <c r="K125" s="34" t="s">
        <v>70</v>
      </c>
      <c r="L125" s="34" t="s">
        <v>70</v>
      </c>
      <c r="M125" s="34" t="s">
        <v>70</v>
      </c>
      <c r="N125" s="35" t="str">
        <f>IFERROR('Equations and POD'!$E$5/G125, G125)</f>
        <v>-</v>
      </c>
      <c r="O125" s="35" t="str">
        <f>IFERROR('Equations and POD'!$E$5/H125, H125)</f>
        <v>-</v>
      </c>
      <c r="P125" s="35" t="str">
        <f>IFERROR('Equations and POD'!$E$5/I125, I125)</f>
        <v>-</v>
      </c>
      <c r="Q125" s="35" t="str">
        <f>IFERROR('Equations and POD'!$E$5/J125, J125)</f>
        <v>-</v>
      </c>
      <c r="R125" s="35" t="str">
        <f>IFERROR('Equations and POD'!$E$5/K125, K125)</f>
        <v>-</v>
      </c>
      <c r="S125" s="35" t="str">
        <f>IFERROR('Equations and POD'!$E$5/L125, L125)</f>
        <v>-</v>
      </c>
      <c r="T125" s="35" t="str">
        <f>IFERROR('Equations and POD'!$E$5/M125, M125)</f>
        <v>-</v>
      </c>
      <c r="U125" s="63" t="s">
        <v>70</v>
      </c>
      <c r="V125" s="63" t="s">
        <v>70</v>
      </c>
      <c r="W125" s="63" t="s">
        <v>70</v>
      </c>
      <c r="X125" s="63" t="s">
        <v>70</v>
      </c>
      <c r="Y125" s="63" t="s">
        <v>70</v>
      </c>
      <c r="Z125" s="63" t="s">
        <v>70</v>
      </c>
      <c r="AA125" s="63" t="s">
        <v>70</v>
      </c>
    </row>
    <row r="126" spans="1:27">
      <c r="A126" s="61" t="s">
        <v>65</v>
      </c>
      <c r="B126" s="61" t="s">
        <v>77</v>
      </c>
      <c r="C126" s="62" t="s">
        <v>80</v>
      </c>
      <c r="D126" s="25" t="s">
        <v>15</v>
      </c>
      <c r="E126" s="25" t="s">
        <v>69</v>
      </c>
      <c r="F126" s="25" t="s">
        <v>9</v>
      </c>
      <c r="G126" s="34" t="s">
        <v>70</v>
      </c>
      <c r="H126" s="34" t="s">
        <v>70</v>
      </c>
      <c r="I126" s="34" t="s">
        <v>70</v>
      </c>
      <c r="J126" s="34" t="s">
        <v>70</v>
      </c>
      <c r="K126" s="25">
        <f>SUM(K123:K125)</f>
        <v>297.88732394366201</v>
      </c>
      <c r="L126" s="25">
        <f>SUM(L123:L125)</f>
        <v>272.41620111731851</v>
      </c>
      <c r="M126" s="25">
        <f>SUM(M123:M125)</f>
        <v>291.11310592459608</v>
      </c>
      <c r="N126" s="35" t="str">
        <f>IFERROR('Equations and POD'!$E$5/G126, G126)</f>
        <v>-</v>
      </c>
      <c r="O126" s="35" t="str">
        <f>IFERROR('Equations and POD'!$E$5/H126, H126)</f>
        <v>-</v>
      </c>
      <c r="P126" s="35" t="str">
        <f>IFERROR('Equations and POD'!$E$5/I126, I126)</f>
        <v>-</v>
      </c>
      <c r="Q126" s="35" t="str">
        <f>IFERROR('Equations and POD'!$E$5/J126, J126)</f>
        <v>-</v>
      </c>
      <c r="R126" s="35">
        <f>IFERROR('Equations and POD'!$E$5/K126, K126)</f>
        <v>7.0496453900709213</v>
      </c>
      <c r="S126" s="35">
        <f>IFERROR('Equations and POD'!$E$5/L126, L126)</f>
        <v>7.7087926172776191</v>
      </c>
      <c r="T126" s="35">
        <f>IFERROR('Equations and POD'!$E$5/M126, M126)</f>
        <v>7.2136910268270116</v>
      </c>
      <c r="U126" s="63" t="s">
        <v>70</v>
      </c>
      <c r="V126" s="63" t="s">
        <v>70</v>
      </c>
      <c r="W126" s="63" t="s">
        <v>70</v>
      </c>
      <c r="X126" s="63" t="s">
        <v>70</v>
      </c>
      <c r="Y126" s="64">
        <v>7</v>
      </c>
      <c r="Z126" s="64">
        <v>7.7</v>
      </c>
      <c r="AA126" s="64">
        <v>7.2</v>
      </c>
    </row>
    <row r="127" spans="1:27">
      <c r="A127" s="61" t="s">
        <v>65</v>
      </c>
      <c r="B127" s="61" t="s">
        <v>77</v>
      </c>
      <c r="C127" s="62" t="s">
        <v>80</v>
      </c>
      <c r="D127" s="25" t="s">
        <v>68</v>
      </c>
      <c r="E127" s="25" t="s">
        <v>71</v>
      </c>
      <c r="F127" s="25" t="s">
        <v>9</v>
      </c>
      <c r="G127" s="34" t="s">
        <v>70</v>
      </c>
      <c r="H127" s="34" t="s">
        <v>70</v>
      </c>
      <c r="I127" s="34" t="s">
        <v>70</v>
      </c>
      <c r="J127" s="34" t="s">
        <v>70</v>
      </c>
      <c r="K127" s="25">
        <v>74.471830985915503</v>
      </c>
      <c r="L127" s="25">
        <v>68.104050279329613</v>
      </c>
      <c r="M127" s="25">
        <v>72.778276481149035</v>
      </c>
      <c r="N127" s="35" t="str">
        <f>IFERROR('Equations and POD'!$E$5/G127, G127)</f>
        <v>-</v>
      </c>
      <c r="O127" s="35" t="str">
        <f>IFERROR('Equations and POD'!$E$5/H127, H127)</f>
        <v>-</v>
      </c>
      <c r="P127" s="35" t="str">
        <f>IFERROR('Equations and POD'!$E$5/I127, I127)</f>
        <v>-</v>
      </c>
      <c r="Q127" s="35" t="str">
        <f>IFERROR('Equations and POD'!$E$5/J127, J127)</f>
        <v>-</v>
      </c>
      <c r="R127" s="35">
        <f>IFERROR('Equations and POD'!$E$5/K127, K127)</f>
        <v>28.198581560283685</v>
      </c>
      <c r="S127" s="35">
        <f>IFERROR('Equations and POD'!$E$5/L127, L127)</f>
        <v>30.835170469110484</v>
      </c>
      <c r="T127" s="35">
        <f>IFERROR('Equations and POD'!$E$5/M127, M127)</f>
        <v>28.854764107308039</v>
      </c>
      <c r="U127" s="63" t="s">
        <v>70</v>
      </c>
      <c r="V127" s="63" t="s">
        <v>70</v>
      </c>
      <c r="W127" s="63" t="s">
        <v>70</v>
      </c>
      <c r="X127" s="63" t="s">
        <v>70</v>
      </c>
      <c r="Y127" s="64">
        <v>28</v>
      </c>
      <c r="Z127" s="66">
        <v>31</v>
      </c>
      <c r="AA127" s="64">
        <v>29</v>
      </c>
    </row>
    <row r="128" spans="1:27">
      <c r="A128" s="61" t="s">
        <v>65</v>
      </c>
      <c r="B128" s="61" t="s">
        <v>77</v>
      </c>
      <c r="C128" s="62" t="s">
        <v>80</v>
      </c>
      <c r="D128" s="25" t="s">
        <v>73</v>
      </c>
      <c r="E128" s="25" t="s">
        <v>71</v>
      </c>
      <c r="F128" s="25" t="s">
        <v>9</v>
      </c>
      <c r="G128" s="34" t="s">
        <v>70</v>
      </c>
      <c r="H128" s="34" t="s">
        <v>70</v>
      </c>
      <c r="I128" s="34" t="s">
        <v>70</v>
      </c>
      <c r="J128" s="34" t="s">
        <v>70</v>
      </c>
      <c r="K128" s="34" t="s">
        <v>70</v>
      </c>
      <c r="L128" s="34" t="s">
        <v>70</v>
      </c>
      <c r="M128" s="34" t="s">
        <v>70</v>
      </c>
      <c r="N128" s="35" t="str">
        <f>IFERROR('Equations and POD'!$E$5/G128, G128)</f>
        <v>-</v>
      </c>
      <c r="O128" s="35" t="str">
        <f>IFERROR('Equations and POD'!$E$5/H128, H128)</f>
        <v>-</v>
      </c>
      <c r="P128" s="35" t="str">
        <f>IFERROR('Equations and POD'!$E$5/I128, I128)</f>
        <v>-</v>
      </c>
      <c r="Q128" s="35" t="str">
        <f>IFERROR('Equations and POD'!$E$5/J128, J128)</f>
        <v>-</v>
      </c>
      <c r="R128" s="35" t="str">
        <f>IFERROR('Equations and POD'!$E$5/K128, K128)</f>
        <v>-</v>
      </c>
      <c r="S128" s="35" t="str">
        <f>IFERROR('Equations and POD'!$E$5/L128, L128)</f>
        <v>-</v>
      </c>
      <c r="T128" s="35" t="str">
        <f>IFERROR('Equations and POD'!$E$5/M128, M128)</f>
        <v>-</v>
      </c>
      <c r="U128" s="63" t="s">
        <v>70</v>
      </c>
      <c r="V128" s="63" t="s">
        <v>70</v>
      </c>
      <c r="W128" s="63" t="s">
        <v>70</v>
      </c>
      <c r="X128" s="63" t="s">
        <v>70</v>
      </c>
      <c r="Y128" s="63" t="s">
        <v>70</v>
      </c>
      <c r="Z128" s="63" t="s">
        <v>70</v>
      </c>
      <c r="AA128" s="63" t="s">
        <v>70</v>
      </c>
    </row>
    <row r="129" spans="1:27">
      <c r="A129" s="61" t="s">
        <v>65</v>
      </c>
      <c r="B129" s="61" t="s">
        <v>77</v>
      </c>
      <c r="C129" s="62" t="s">
        <v>80</v>
      </c>
      <c r="D129" s="25" t="s">
        <v>74</v>
      </c>
      <c r="E129" s="25" t="s">
        <v>71</v>
      </c>
      <c r="F129" s="25" t="s">
        <v>9</v>
      </c>
      <c r="G129" s="34" t="s">
        <v>70</v>
      </c>
      <c r="H129" s="34" t="s">
        <v>70</v>
      </c>
      <c r="I129" s="34" t="s">
        <v>70</v>
      </c>
      <c r="J129" s="34" t="s">
        <v>70</v>
      </c>
      <c r="K129" s="34" t="s">
        <v>70</v>
      </c>
      <c r="L129" s="34" t="s">
        <v>70</v>
      </c>
      <c r="M129" s="34" t="s">
        <v>70</v>
      </c>
      <c r="N129" s="35" t="str">
        <f>IFERROR('Equations and POD'!$E$5/G129, G129)</f>
        <v>-</v>
      </c>
      <c r="O129" s="35" t="str">
        <f>IFERROR('Equations and POD'!$E$5/H129, H129)</f>
        <v>-</v>
      </c>
      <c r="P129" s="35" t="str">
        <f>IFERROR('Equations and POD'!$E$5/I129, I129)</f>
        <v>-</v>
      </c>
      <c r="Q129" s="35" t="str">
        <f>IFERROR('Equations and POD'!$E$5/J129, J129)</f>
        <v>-</v>
      </c>
      <c r="R129" s="35" t="str">
        <f>IFERROR('Equations and POD'!$E$5/K129, K129)</f>
        <v>-</v>
      </c>
      <c r="S129" s="35" t="str">
        <f>IFERROR('Equations and POD'!$E$5/L129, L129)</f>
        <v>-</v>
      </c>
      <c r="T129" s="35" t="str">
        <f>IFERROR('Equations and POD'!$E$5/M129, M129)</f>
        <v>-</v>
      </c>
      <c r="U129" s="63" t="s">
        <v>70</v>
      </c>
      <c r="V129" s="63" t="s">
        <v>70</v>
      </c>
      <c r="W129" s="63" t="s">
        <v>70</v>
      </c>
      <c r="X129" s="63" t="s">
        <v>70</v>
      </c>
      <c r="Y129" s="63" t="s">
        <v>70</v>
      </c>
      <c r="Z129" s="63" t="s">
        <v>70</v>
      </c>
      <c r="AA129" s="63" t="s">
        <v>70</v>
      </c>
    </row>
    <row r="130" spans="1:27">
      <c r="A130" s="61" t="s">
        <v>65</v>
      </c>
      <c r="B130" s="61" t="s">
        <v>77</v>
      </c>
      <c r="C130" s="62" t="s">
        <v>80</v>
      </c>
      <c r="D130" s="25" t="s">
        <v>15</v>
      </c>
      <c r="E130" s="25" t="s">
        <v>71</v>
      </c>
      <c r="F130" s="25" t="s">
        <v>9</v>
      </c>
      <c r="G130" s="34" t="s">
        <v>70</v>
      </c>
      <c r="H130" s="34" t="s">
        <v>70</v>
      </c>
      <c r="I130" s="34" t="s">
        <v>70</v>
      </c>
      <c r="J130" s="34" t="s">
        <v>70</v>
      </c>
      <c r="K130" s="25">
        <f>SUM(K127:K129)</f>
        <v>74.471830985915503</v>
      </c>
      <c r="L130" s="25">
        <f>SUM(L127:L129)</f>
        <v>68.104050279329613</v>
      </c>
      <c r="M130" s="25">
        <f>SUM(M127:M129)</f>
        <v>72.778276481149035</v>
      </c>
      <c r="N130" s="35" t="str">
        <f>IFERROR('Equations and POD'!$E$5/G130, G130)</f>
        <v>-</v>
      </c>
      <c r="O130" s="35" t="str">
        <f>IFERROR('Equations and POD'!$E$5/H130, H130)</f>
        <v>-</v>
      </c>
      <c r="P130" s="35" t="str">
        <f>IFERROR('Equations and POD'!$E$5/I130, I130)</f>
        <v>-</v>
      </c>
      <c r="Q130" s="35" t="str">
        <f>IFERROR('Equations and POD'!$E$5/J130, J130)</f>
        <v>-</v>
      </c>
      <c r="R130" s="35">
        <f>IFERROR('Equations and POD'!$E$5/K130, K130)</f>
        <v>28.198581560283685</v>
      </c>
      <c r="S130" s="35">
        <f>IFERROR('Equations and POD'!$E$5/L130, L130)</f>
        <v>30.835170469110484</v>
      </c>
      <c r="T130" s="35">
        <f>IFERROR('Equations and POD'!$E$5/M130, M130)</f>
        <v>28.854764107308039</v>
      </c>
      <c r="U130" s="63" t="s">
        <v>70</v>
      </c>
      <c r="V130" s="63" t="s">
        <v>70</v>
      </c>
      <c r="W130" s="63" t="s">
        <v>70</v>
      </c>
      <c r="X130" s="63" t="s">
        <v>70</v>
      </c>
      <c r="Y130" s="64">
        <v>28</v>
      </c>
      <c r="Z130" s="66">
        <v>31</v>
      </c>
      <c r="AA130" s="64">
        <v>29</v>
      </c>
    </row>
    <row r="131" spans="1:27">
      <c r="A131" s="61" t="s">
        <v>65</v>
      </c>
      <c r="B131" s="61" t="s">
        <v>77</v>
      </c>
      <c r="C131" s="62" t="s">
        <v>80</v>
      </c>
      <c r="D131" s="25" t="s">
        <v>68</v>
      </c>
      <c r="E131" s="25" t="s">
        <v>72</v>
      </c>
      <c r="F131" s="25" t="s">
        <v>9</v>
      </c>
      <c r="G131" s="34" t="s">
        <v>70</v>
      </c>
      <c r="H131" s="34" t="s">
        <v>70</v>
      </c>
      <c r="I131" s="34" t="s">
        <v>70</v>
      </c>
      <c r="J131" s="34" t="s">
        <v>70</v>
      </c>
      <c r="K131" s="25">
        <v>14.8943661971831</v>
      </c>
      <c r="L131" s="25">
        <v>13.620810055865929</v>
      </c>
      <c r="M131" s="25">
        <v>14.55565529622981</v>
      </c>
      <c r="N131" s="35" t="str">
        <f>IFERROR('Equations and POD'!$E$5/G131, G131)</f>
        <v>-</v>
      </c>
      <c r="O131" s="35" t="str">
        <f>IFERROR('Equations and POD'!$E$5/H131, H131)</f>
        <v>-</v>
      </c>
      <c r="P131" s="35" t="str">
        <f>IFERROR('Equations and POD'!$E$5/I131, I131)</f>
        <v>-</v>
      </c>
      <c r="Q131" s="35" t="str">
        <f>IFERROR('Equations and POD'!$E$5/J131, J131)</f>
        <v>-</v>
      </c>
      <c r="R131" s="35">
        <f>IFERROR('Equations and POD'!$E$5/K131, K131)</f>
        <v>140.99290780141843</v>
      </c>
      <c r="S131" s="35">
        <f>IFERROR('Equations and POD'!$E$5/L131, L131)</f>
        <v>154.17585234555233</v>
      </c>
      <c r="T131" s="35">
        <f>IFERROR('Equations and POD'!$E$5/M131, M131)</f>
        <v>144.27382053654017</v>
      </c>
      <c r="U131" s="63" t="s">
        <v>70</v>
      </c>
      <c r="V131" s="63" t="s">
        <v>70</v>
      </c>
      <c r="W131" s="63" t="s">
        <v>70</v>
      </c>
      <c r="X131" s="63" t="s">
        <v>70</v>
      </c>
      <c r="Y131" s="66">
        <v>140</v>
      </c>
      <c r="Z131" s="66">
        <v>150</v>
      </c>
      <c r="AA131" s="66">
        <v>140</v>
      </c>
    </row>
    <row r="132" spans="1:27">
      <c r="A132" s="61" t="s">
        <v>65</v>
      </c>
      <c r="B132" s="61" t="s">
        <v>77</v>
      </c>
      <c r="C132" s="62" t="s">
        <v>80</v>
      </c>
      <c r="D132" s="25" t="s">
        <v>73</v>
      </c>
      <c r="E132" s="25" t="s">
        <v>72</v>
      </c>
      <c r="F132" s="25" t="s">
        <v>9</v>
      </c>
      <c r="G132" s="34" t="s">
        <v>70</v>
      </c>
      <c r="H132" s="34" t="s">
        <v>70</v>
      </c>
      <c r="I132" s="34" t="s">
        <v>70</v>
      </c>
      <c r="J132" s="34" t="s">
        <v>70</v>
      </c>
      <c r="K132" s="34" t="s">
        <v>70</v>
      </c>
      <c r="L132" s="34" t="s">
        <v>70</v>
      </c>
      <c r="M132" s="34" t="s">
        <v>70</v>
      </c>
      <c r="N132" s="35" t="str">
        <f>IFERROR('Equations and POD'!$E$5/G132, G132)</f>
        <v>-</v>
      </c>
      <c r="O132" s="35" t="str">
        <f>IFERROR('Equations and POD'!$E$5/H132, H132)</f>
        <v>-</v>
      </c>
      <c r="P132" s="35" t="str">
        <f>IFERROR('Equations and POD'!$E$5/I132, I132)</f>
        <v>-</v>
      </c>
      <c r="Q132" s="35" t="str">
        <f>IFERROR('Equations and POD'!$E$5/J132, J132)</f>
        <v>-</v>
      </c>
      <c r="R132" s="35" t="str">
        <f>IFERROR('Equations and POD'!$E$5/K132, K132)</f>
        <v>-</v>
      </c>
      <c r="S132" s="35" t="str">
        <f>IFERROR('Equations and POD'!$E$5/L132, L132)</f>
        <v>-</v>
      </c>
      <c r="T132" s="35" t="str">
        <f>IFERROR('Equations and POD'!$E$5/M132, M132)</f>
        <v>-</v>
      </c>
      <c r="U132" s="63" t="s">
        <v>70</v>
      </c>
      <c r="V132" s="63" t="s">
        <v>70</v>
      </c>
      <c r="W132" s="63" t="s">
        <v>70</v>
      </c>
      <c r="X132" s="63" t="s">
        <v>70</v>
      </c>
      <c r="Y132" s="63" t="s">
        <v>70</v>
      </c>
      <c r="Z132" s="63" t="s">
        <v>70</v>
      </c>
      <c r="AA132" s="63" t="s">
        <v>70</v>
      </c>
    </row>
    <row r="133" spans="1:27">
      <c r="A133" s="61" t="s">
        <v>65</v>
      </c>
      <c r="B133" s="61" t="s">
        <v>77</v>
      </c>
      <c r="C133" s="62" t="s">
        <v>80</v>
      </c>
      <c r="D133" s="25" t="s">
        <v>74</v>
      </c>
      <c r="E133" s="25" t="s">
        <v>72</v>
      </c>
      <c r="F133" s="25" t="s">
        <v>9</v>
      </c>
      <c r="G133" s="34" t="s">
        <v>70</v>
      </c>
      <c r="H133" s="34" t="s">
        <v>70</v>
      </c>
      <c r="I133" s="34" t="s">
        <v>70</v>
      </c>
      <c r="J133" s="34" t="s">
        <v>70</v>
      </c>
      <c r="K133" s="34" t="s">
        <v>70</v>
      </c>
      <c r="L133" s="34" t="s">
        <v>70</v>
      </c>
      <c r="M133" s="34" t="s">
        <v>70</v>
      </c>
      <c r="N133" s="35" t="str">
        <f>IFERROR('Equations and POD'!$E$5/G133, G133)</f>
        <v>-</v>
      </c>
      <c r="O133" s="35" t="str">
        <f>IFERROR('Equations and POD'!$E$5/H133, H133)</f>
        <v>-</v>
      </c>
      <c r="P133" s="35" t="str">
        <f>IFERROR('Equations and POD'!$E$5/I133, I133)</f>
        <v>-</v>
      </c>
      <c r="Q133" s="35" t="str">
        <f>IFERROR('Equations and POD'!$E$5/J133, J133)</f>
        <v>-</v>
      </c>
      <c r="R133" s="35" t="str">
        <f>IFERROR('Equations and POD'!$E$5/K133, K133)</f>
        <v>-</v>
      </c>
      <c r="S133" s="35" t="str">
        <f>IFERROR('Equations and POD'!$E$5/L133, L133)</f>
        <v>-</v>
      </c>
      <c r="T133" s="35" t="str">
        <f>IFERROR('Equations and POD'!$E$5/M133, M133)</f>
        <v>-</v>
      </c>
      <c r="U133" s="63" t="s">
        <v>70</v>
      </c>
      <c r="V133" s="63" t="s">
        <v>70</v>
      </c>
      <c r="W133" s="63" t="s">
        <v>70</v>
      </c>
      <c r="X133" s="63" t="s">
        <v>70</v>
      </c>
      <c r="Y133" s="63" t="s">
        <v>70</v>
      </c>
      <c r="Z133" s="63" t="s">
        <v>70</v>
      </c>
      <c r="AA133" s="63" t="s">
        <v>70</v>
      </c>
    </row>
    <row r="134" spans="1:27">
      <c r="A134" s="61" t="s">
        <v>65</v>
      </c>
      <c r="B134" s="61" t="s">
        <v>77</v>
      </c>
      <c r="C134" s="62" t="s">
        <v>80</v>
      </c>
      <c r="D134" s="25" t="s">
        <v>15</v>
      </c>
      <c r="E134" s="25" t="s">
        <v>72</v>
      </c>
      <c r="F134" s="25" t="s">
        <v>9</v>
      </c>
      <c r="G134" s="34" t="s">
        <v>70</v>
      </c>
      <c r="H134" s="34" t="s">
        <v>70</v>
      </c>
      <c r="I134" s="34" t="s">
        <v>70</v>
      </c>
      <c r="J134" s="34" t="s">
        <v>70</v>
      </c>
      <c r="K134" s="25">
        <f>SUM(K131:K133)</f>
        <v>14.8943661971831</v>
      </c>
      <c r="L134" s="25">
        <f>SUM(L131:L133)</f>
        <v>13.620810055865929</v>
      </c>
      <c r="M134" s="25">
        <f>SUM(M131:M133)</f>
        <v>14.55565529622981</v>
      </c>
      <c r="N134" s="35" t="str">
        <f>IFERROR('Equations and POD'!$E$5/G134, G134)</f>
        <v>-</v>
      </c>
      <c r="O134" s="35" t="str">
        <f>IFERROR('Equations and POD'!$E$5/H134, H134)</f>
        <v>-</v>
      </c>
      <c r="P134" s="35" t="str">
        <f>IFERROR('Equations and POD'!$E$5/I134, I134)</f>
        <v>-</v>
      </c>
      <c r="Q134" s="35" t="str">
        <f>IFERROR('Equations and POD'!$E$5/J134, J134)</f>
        <v>-</v>
      </c>
      <c r="R134" s="35">
        <f>IFERROR('Equations and POD'!$E$5/K134, K134)</f>
        <v>140.99290780141843</v>
      </c>
      <c r="S134" s="35">
        <f>IFERROR('Equations and POD'!$E$5/L134, L134)</f>
        <v>154.17585234555233</v>
      </c>
      <c r="T134" s="35">
        <f>IFERROR('Equations and POD'!$E$5/M134, M134)</f>
        <v>144.27382053654017</v>
      </c>
      <c r="U134" s="63" t="s">
        <v>70</v>
      </c>
      <c r="V134" s="63" t="s">
        <v>70</v>
      </c>
      <c r="W134" s="63" t="s">
        <v>70</v>
      </c>
      <c r="X134" s="63" t="s">
        <v>70</v>
      </c>
      <c r="Y134" s="66">
        <v>140</v>
      </c>
      <c r="Z134" s="66">
        <v>150</v>
      </c>
      <c r="AA134" s="66">
        <v>140</v>
      </c>
    </row>
    <row r="135" spans="1:27">
      <c r="A135" s="61" t="s">
        <v>65</v>
      </c>
      <c r="B135" s="61" t="s">
        <v>77</v>
      </c>
      <c r="C135" s="62" t="s">
        <v>80</v>
      </c>
      <c r="D135" s="25" t="s">
        <v>68</v>
      </c>
      <c r="E135" s="25" t="s">
        <v>69</v>
      </c>
      <c r="F135" s="25" t="s">
        <v>11</v>
      </c>
      <c r="G135" s="34" t="s">
        <v>70</v>
      </c>
      <c r="H135" s="34" t="s">
        <v>70</v>
      </c>
      <c r="I135" s="34" t="s">
        <v>70</v>
      </c>
      <c r="J135" s="34" t="s">
        <v>70</v>
      </c>
      <c r="K135" s="25">
        <v>9.9295774647887338</v>
      </c>
      <c r="L135" s="25">
        <v>9.0805400372439475</v>
      </c>
      <c r="M135" s="25">
        <v>9.7037701974865378</v>
      </c>
      <c r="N135" s="35" t="str">
        <f>IFERROR('Equations and POD'!$E$5/G135, G135)</f>
        <v>-</v>
      </c>
      <c r="O135" s="35" t="str">
        <f>IFERROR('Equations and POD'!$E$5/H135, H135)</f>
        <v>-</v>
      </c>
      <c r="P135" s="35" t="str">
        <f>IFERROR('Equations and POD'!$E$5/I135, I135)</f>
        <v>-</v>
      </c>
      <c r="Q135" s="35" t="str">
        <f>IFERROR('Equations and POD'!$E$5/J135, J135)</f>
        <v>-</v>
      </c>
      <c r="R135" s="35">
        <f>IFERROR('Equations and POD'!$E$5/K135, K135)</f>
        <v>211.48936170212764</v>
      </c>
      <c r="S135" s="35">
        <f>IFERROR('Equations and POD'!$E$5/L135, L135)</f>
        <v>231.26377851832865</v>
      </c>
      <c r="T135" s="35">
        <f>IFERROR('Equations and POD'!$E$5/M135, M135)</f>
        <v>216.4107308048103</v>
      </c>
      <c r="U135" s="63" t="s">
        <v>70</v>
      </c>
      <c r="V135" s="63" t="s">
        <v>70</v>
      </c>
      <c r="W135" s="63" t="s">
        <v>70</v>
      </c>
      <c r="X135" s="63" t="s">
        <v>70</v>
      </c>
      <c r="Y135" s="66">
        <v>210</v>
      </c>
      <c r="Z135" s="66">
        <v>230</v>
      </c>
      <c r="AA135" s="66">
        <v>220</v>
      </c>
    </row>
    <row r="136" spans="1:27">
      <c r="A136" s="61" t="s">
        <v>65</v>
      </c>
      <c r="B136" s="61" t="s">
        <v>77</v>
      </c>
      <c r="C136" s="62" t="s">
        <v>80</v>
      </c>
      <c r="D136" s="25" t="s">
        <v>73</v>
      </c>
      <c r="E136" s="25" t="s">
        <v>69</v>
      </c>
      <c r="F136" s="25" t="s">
        <v>11</v>
      </c>
      <c r="G136" s="34" t="s">
        <v>70</v>
      </c>
      <c r="H136" s="34" t="s">
        <v>70</v>
      </c>
      <c r="I136" s="34" t="s">
        <v>70</v>
      </c>
      <c r="J136" s="34" t="s">
        <v>70</v>
      </c>
      <c r="K136" s="34" t="s">
        <v>70</v>
      </c>
      <c r="L136" s="34" t="s">
        <v>70</v>
      </c>
      <c r="M136" s="34" t="s">
        <v>70</v>
      </c>
      <c r="N136" s="35" t="str">
        <f>IFERROR('Equations and POD'!$E$5/G136, G136)</f>
        <v>-</v>
      </c>
      <c r="O136" s="35" t="str">
        <f>IFERROR('Equations and POD'!$E$5/H136, H136)</f>
        <v>-</v>
      </c>
      <c r="P136" s="35" t="str">
        <f>IFERROR('Equations and POD'!$E$5/I136, I136)</f>
        <v>-</v>
      </c>
      <c r="Q136" s="35" t="str">
        <f>IFERROR('Equations and POD'!$E$5/J136, J136)</f>
        <v>-</v>
      </c>
      <c r="R136" s="35" t="str">
        <f>IFERROR('Equations and POD'!$E$5/K136, K136)</f>
        <v>-</v>
      </c>
      <c r="S136" s="35" t="str">
        <f>IFERROR('Equations and POD'!$E$5/L136, L136)</f>
        <v>-</v>
      </c>
      <c r="T136" s="35" t="str">
        <f>IFERROR('Equations and POD'!$E$5/M136, M136)</f>
        <v>-</v>
      </c>
      <c r="U136" s="63" t="s">
        <v>70</v>
      </c>
      <c r="V136" s="63" t="s">
        <v>70</v>
      </c>
      <c r="W136" s="63" t="s">
        <v>70</v>
      </c>
      <c r="X136" s="63" t="s">
        <v>70</v>
      </c>
      <c r="Y136" s="63" t="s">
        <v>70</v>
      </c>
      <c r="Z136" s="63" t="s">
        <v>70</v>
      </c>
      <c r="AA136" s="63" t="s">
        <v>70</v>
      </c>
    </row>
    <row r="137" spans="1:27">
      <c r="A137" s="61" t="s">
        <v>65</v>
      </c>
      <c r="B137" s="61" t="s">
        <v>77</v>
      </c>
      <c r="C137" s="62" t="s">
        <v>80</v>
      </c>
      <c r="D137" s="25" t="s">
        <v>74</v>
      </c>
      <c r="E137" s="25" t="s">
        <v>69</v>
      </c>
      <c r="F137" s="25" t="s">
        <v>11</v>
      </c>
      <c r="G137" s="34" t="s">
        <v>70</v>
      </c>
      <c r="H137" s="34" t="s">
        <v>70</v>
      </c>
      <c r="I137" s="34" t="s">
        <v>70</v>
      </c>
      <c r="J137" s="34" t="s">
        <v>70</v>
      </c>
      <c r="K137" s="34" t="s">
        <v>70</v>
      </c>
      <c r="L137" s="34" t="s">
        <v>70</v>
      </c>
      <c r="M137" s="34" t="s">
        <v>70</v>
      </c>
      <c r="N137" s="35" t="str">
        <f>IFERROR('Equations and POD'!$E$5/G137, G137)</f>
        <v>-</v>
      </c>
      <c r="O137" s="35" t="str">
        <f>IFERROR('Equations and POD'!$E$5/H137, H137)</f>
        <v>-</v>
      </c>
      <c r="P137" s="35" t="str">
        <f>IFERROR('Equations and POD'!$E$5/I137, I137)</f>
        <v>-</v>
      </c>
      <c r="Q137" s="35" t="str">
        <f>IFERROR('Equations and POD'!$E$5/J137, J137)</f>
        <v>-</v>
      </c>
      <c r="R137" s="35" t="str">
        <f>IFERROR('Equations and POD'!$E$5/K137, K137)</f>
        <v>-</v>
      </c>
      <c r="S137" s="35" t="str">
        <f>IFERROR('Equations and POD'!$E$5/L137, L137)</f>
        <v>-</v>
      </c>
      <c r="T137" s="35" t="str">
        <f>IFERROR('Equations and POD'!$E$5/M137, M137)</f>
        <v>-</v>
      </c>
      <c r="U137" s="63" t="s">
        <v>70</v>
      </c>
      <c r="V137" s="63" t="s">
        <v>70</v>
      </c>
      <c r="W137" s="63" t="s">
        <v>70</v>
      </c>
      <c r="X137" s="63" t="s">
        <v>70</v>
      </c>
      <c r="Y137" s="63" t="s">
        <v>70</v>
      </c>
      <c r="Z137" s="63" t="s">
        <v>70</v>
      </c>
      <c r="AA137" s="63" t="s">
        <v>70</v>
      </c>
    </row>
    <row r="138" spans="1:27">
      <c r="A138" s="61" t="s">
        <v>65</v>
      </c>
      <c r="B138" s="61" t="s">
        <v>77</v>
      </c>
      <c r="C138" s="62" t="s">
        <v>80</v>
      </c>
      <c r="D138" s="25" t="s">
        <v>15</v>
      </c>
      <c r="E138" s="25" t="s">
        <v>69</v>
      </c>
      <c r="F138" s="25" t="s">
        <v>11</v>
      </c>
      <c r="G138" s="34" t="s">
        <v>70</v>
      </c>
      <c r="H138" s="34" t="s">
        <v>70</v>
      </c>
      <c r="I138" s="34" t="s">
        <v>70</v>
      </c>
      <c r="J138" s="34" t="s">
        <v>70</v>
      </c>
      <c r="K138" s="25">
        <f>SUM(K135:K137)</f>
        <v>9.9295774647887338</v>
      </c>
      <c r="L138" s="25">
        <f>SUM(L135:L137)</f>
        <v>9.0805400372439475</v>
      </c>
      <c r="M138" s="25">
        <f>SUM(M135:M137)</f>
        <v>9.7037701974865378</v>
      </c>
      <c r="N138" s="35" t="str">
        <f>IFERROR('Equations and POD'!$E$5/G138, G138)</f>
        <v>-</v>
      </c>
      <c r="O138" s="35" t="str">
        <f>IFERROR('Equations and POD'!$E$5/H138, H138)</f>
        <v>-</v>
      </c>
      <c r="P138" s="35" t="str">
        <f>IFERROR('Equations and POD'!$E$5/I138, I138)</f>
        <v>-</v>
      </c>
      <c r="Q138" s="35" t="str">
        <f>IFERROR('Equations and POD'!$E$5/J138, J138)</f>
        <v>-</v>
      </c>
      <c r="R138" s="35">
        <f>IFERROR('Equations and POD'!$E$5/K138, K138)</f>
        <v>211.48936170212764</v>
      </c>
      <c r="S138" s="35">
        <f>IFERROR('Equations and POD'!$E$5/L138, L138)</f>
        <v>231.26377851832865</v>
      </c>
      <c r="T138" s="35">
        <f>IFERROR('Equations and POD'!$E$5/M138, M138)</f>
        <v>216.4107308048103</v>
      </c>
      <c r="U138" s="63" t="s">
        <v>70</v>
      </c>
      <c r="V138" s="63" t="s">
        <v>70</v>
      </c>
      <c r="W138" s="63" t="s">
        <v>70</v>
      </c>
      <c r="X138" s="63" t="s">
        <v>70</v>
      </c>
      <c r="Y138" s="66">
        <v>210</v>
      </c>
      <c r="Z138" s="66">
        <v>230</v>
      </c>
      <c r="AA138" s="66">
        <v>220</v>
      </c>
    </row>
    <row r="139" spans="1:27">
      <c r="A139" s="61" t="s">
        <v>65</v>
      </c>
      <c r="B139" s="61" t="s">
        <v>77</v>
      </c>
      <c r="C139" s="62" t="s">
        <v>80</v>
      </c>
      <c r="D139" s="25" t="s">
        <v>68</v>
      </c>
      <c r="E139" s="25" t="s">
        <v>71</v>
      </c>
      <c r="F139" s="25" t="s">
        <v>11</v>
      </c>
      <c r="G139" s="34" t="s">
        <v>70</v>
      </c>
      <c r="H139" s="34" t="s">
        <v>70</v>
      </c>
      <c r="I139" s="34" t="s">
        <v>70</v>
      </c>
      <c r="J139" s="34" t="s">
        <v>70</v>
      </c>
      <c r="K139" s="25">
        <v>2.482394366197183</v>
      </c>
      <c r="L139" s="25">
        <v>2.2701350093109869</v>
      </c>
      <c r="M139" s="25">
        <v>2.425942549371634</v>
      </c>
      <c r="N139" s="35" t="str">
        <f>IFERROR('Equations and POD'!$E$5/G139, G139)</f>
        <v>-</v>
      </c>
      <c r="O139" s="35" t="str">
        <f>IFERROR('Equations and POD'!$E$5/H139, H139)</f>
        <v>-</v>
      </c>
      <c r="P139" s="35" t="str">
        <f>IFERROR('Equations and POD'!$E$5/I139, I139)</f>
        <v>-</v>
      </c>
      <c r="Q139" s="35" t="str">
        <f>IFERROR('Equations and POD'!$E$5/J139, J139)</f>
        <v>-</v>
      </c>
      <c r="R139" s="35">
        <f>IFERROR('Equations and POD'!$E$5/K139, K139)</f>
        <v>845.95744680851067</v>
      </c>
      <c r="S139" s="35">
        <f>IFERROR('Equations and POD'!$E$5/L139, L139)</f>
        <v>925.0551140733146</v>
      </c>
      <c r="T139" s="35">
        <f>IFERROR('Equations and POD'!$E$5/M139, M139)</f>
        <v>865.64292321924131</v>
      </c>
      <c r="U139" s="63" t="s">
        <v>70</v>
      </c>
      <c r="V139" s="63" t="s">
        <v>70</v>
      </c>
      <c r="W139" s="63" t="s">
        <v>70</v>
      </c>
      <c r="X139" s="63" t="s">
        <v>70</v>
      </c>
      <c r="Y139" s="66">
        <v>850</v>
      </c>
      <c r="Z139" s="66">
        <v>930</v>
      </c>
      <c r="AA139" s="66">
        <v>870</v>
      </c>
    </row>
    <row r="140" spans="1:27">
      <c r="A140" s="61" t="s">
        <v>65</v>
      </c>
      <c r="B140" s="61" t="s">
        <v>77</v>
      </c>
      <c r="C140" s="62" t="s">
        <v>80</v>
      </c>
      <c r="D140" s="25" t="s">
        <v>73</v>
      </c>
      <c r="E140" s="25" t="s">
        <v>71</v>
      </c>
      <c r="F140" s="25" t="s">
        <v>11</v>
      </c>
      <c r="G140" s="34" t="s">
        <v>70</v>
      </c>
      <c r="H140" s="34" t="s">
        <v>70</v>
      </c>
      <c r="I140" s="34" t="s">
        <v>70</v>
      </c>
      <c r="J140" s="34" t="s">
        <v>70</v>
      </c>
      <c r="K140" s="34" t="s">
        <v>70</v>
      </c>
      <c r="L140" s="34" t="s">
        <v>70</v>
      </c>
      <c r="M140" s="34" t="s">
        <v>70</v>
      </c>
      <c r="N140" s="35" t="str">
        <f>IFERROR('Equations and POD'!$E$5/G140, G140)</f>
        <v>-</v>
      </c>
      <c r="O140" s="35" t="str">
        <f>IFERROR('Equations and POD'!$E$5/H140, H140)</f>
        <v>-</v>
      </c>
      <c r="P140" s="35" t="str">
        <f>IFERROR('Equations and POD'!$E$5/I140, I140)</f>
        <v>-</v>
      </c>
      <c r="Q140" s="35" t="str">
        <f>IFERROR('Equations and POD'!$E$5/J140, J140)</f>
        <v>-</v>
      </c>
      <c r="R140" s="35" t="str">
        <f>IFERROR('Equations and POD'!$E$5/K140, K140)</f>
        <v>-</v>
      </c>
      <c r="S140" s="35" t="str">
        <f>IFERROR('Equations and POD'!$E$5/L140, L140)</f>
        <v>-</v>
      </c>
      <c r="T140" s="35" t="str">
        <f>IFERROR('Equations and POD'!$E$5/M140, M140)</f>
        <v>-</v>
      </c>
      <c r="U140" s="63" t="s">
        <v>70</v>
      </c>
      <c r="V140" s="63" t="s">
        <v>70</v>
      </c>
      <c r="W140" s="63" t="s">
        <v>70</v>
      </c>
      <c r="X140" s="63" t="s">
        <v>70</v>
      </c>
      <c r="Y140" s="63" t="s">
        <v>70</v>
      </c>
      <c r="Z140" s="63" t="s">
        <v>70</v>
      </c>
      <c r="AA140" s="63" t="s">
        <v>70</v>
      </c>
    </row>
    <row r="141" spans="1:27">
      <c r="A141" s="61" t="s">
        <v>65</v>
      </c>
      <c r="B141" s="61" t="s">
        <v>77</v>
      </c>
      <c r="C141" s="62" t="s">
        <v>80</v>
      </c>
      <c r="D141" s="25" t="s">
        <v>74</v>
      </c>
      <c r="E141" s="25" t="s">
        <v>71</v>
      </c>
      <c r="F141" s="25" t="s">
        <v>11</v>
      </c>
      <c r="G141" s="34" t="s">
        <v>70</v>
      </c>
      <c r="H141" s="34" t="s">
        <v>70</v>
      </c>
      <c r="I141" s="34" t="s">
        <v>70</v>
      </c>
      <c r="J141" s="34" t="s">
        <v>70</v>
      </c>
      <c r="K141" s="34" t="s">
        <v>70</v>
      </c>
      <c r="L141" s="34" t="s">
        <v>70</v>
      </c>
      <c r="M141" s="34" t="s">
        <v>70</v>
      </c>
      <c r="N141" s="35" t="str">
        <f>IFERROR('Equations and POD'!$E$5/G141, G141)</f>
        <v>-</v>
      </c>
      <c r="O141" s="35" t="str">
        <f>IFERROR('Equations and POD'!$E$5/H141, H141)</f>
        <v>-</v>
      </c>
      <c r="P141" s="35" t="str">
        <f>IFERROR('Equations and POD'!$E$5/I141, I141)</f>
        <v>-</v>
      </c>
      <c r="Q141" s="35" t="str">
        <f>IFERROR('Equations and POD'!$E$5/J141, J141)</f>
        <v>-</v>
      </c>
      <c r="R141" s="35" t="str">
        <f>IFERROR('Equations and POD'!$E$5/K141, K141)</f>
        <v>-</v>
      </c>
      <c r="S141" s="35" t="str">
        <f>IFERROR('Equations and POD'!$E$5/L141, L141)</f>
        <v>-</v>
      </c>
      <c r="T141" s="35" t="str">
        <f>IFERROR('Equations and POD'!$E$5/M141, M141)</f>
        <v>-</v>
      </c>
      <c r="U141" s="63" t="s">
        <v>70</v>
      </c>
      <c r="V141" s="63" t="s">
        <v>70</v>
      </c>
      <c r="W141" s="63" t="s">
        <v>70</v>
      </c>
      <c r="X141" s="63" t="s">
        <v>70</v>
      </c>
      <c r="Y141" s="63" t="s">
        <v>70</v>
      </c>
      <c r="Z141" s="63" t="s">
        <v>70</v>
      </c>
      <c r="AA141" s="63" t="s">
        <v>70</v>
      </c>
    </row>
    <row r="142" spans="1:27">
      <c r="A142" s="61" t="s">
        <v>65</v>
      </c>
      <c r="B142" s="61" t="s">
        <v>77</v>
      </c>
      <c r="C142" s="62" t="s">
        <v>80</v>
      </c>
      <c r="D142" s="25" t="s">
        <v>15</v>
      </c>
      <c r="E142" s="25" t="s">
        <v>71</v>
      </c>
      <c r="F142" s="25" t="s">
        <v>11</v>
      </c>
      <c r="G142" s="34" t="s">
        <v>70</v>
      </c>
      <c r="H142" s="34" t="s">
        <v>70</v>
      </c>
      <c r="I142" s="34" t="s">
        <v>70</v>
      </c>
      <c r="J142" s="34" t="s">
        <v>70</v>
      </c>
      <c r="K142" s="25">
        <f>SUM(K139:K141)</f>
        <v>2.482394366197183</v>
      </c>
      <c r="L142" s="25">
        <f>SUM(L139:L141)</f>
        <v>2.2701350093109869</v>
      </c>
      <c r="M142" s="25">
        <f>SUM(M139:M141)</f>
        <v>2.425942549371634</v>
      </c>
      <c r="N142" s="35" t="str">
        <f>IFERROR('Equations and POD'!$E$5/G142, G142)</f>
        <v>-</v>
      </c>
      <c r="O142" s="35" t="str">
        <f>IFERROR('Equations and POD'!$E$5/H142, H142)</f>
        <v>-</v>
      </c>
      <c r="P142" s="35" t="str">
        <f>IFERROR('Equations and POD'!$E$5/I142, I142)</f>
        <v>-</v>
      </c>
      <c r="Q142" s="35" t="str">
        <f>IFERROR('Equations and POD'!$E$5/J142, J142)</f>
        <v>-</v>
      </c>
      <c r="R142" s="35">
        <f>IFERROR('Equations and POD'!$E$5/K142, K142)</f>
        <v>845.95744680851067</v>
      </c>
      <c r="S142" s="35">
        <f>IFERROR('Equations and POD'!$E$5/L142, L142)</f>
        <v>925.0551140733146</v>
      </c>
      <c r="T142" s="35">
        <f>IFERROR('Equations and POD'!$E$5/M142, M142)</f>
        <v>865.64292321924131</v>
      </c>
      <c r="U142" s="63" t="s">
        <v>70</v>
      </c>
      <c r="V142" s="63" t="s">
        <v>70</v>
      </c>
      <c r="W142" s="63" t="s">
        <v>70</v>
      </c>
      <c r="X142" s="63" t="s">
        <v>70</v>
      </c>
      <c r="Y142" s="66">
        <v>850</v>
      </c>
      <c r="Z142" s="66">
        <v>930</v>
      </c>
      <c r="AA142" s="66">
        <v>870</v>
      </c>
    </row>
    <row r="143" spans="1:27">
      <c r="A143" s="61" t="s">
        <v>65</v>
      </c>
      <c r="B143" s="61" t="s">
        <v>77</v>
      </c>
      <c r="C143" s="62" t="s">
        <v>80</v>
      </c>
      <c r="D143" s="25" t="s">
        <v>68</v>
      </c>
      <c r="E143" s="25" t="s">
        <v>72</v>
      </c>
      <c r="F143" s="25" t="s">
        <v>11</v>
      </c>
      <c r="G143" s="34" t="s">
        <v>70</v>
      </c>
      <c r="H143" s="34" t="s">
        <v>70</v>
      </c>
      <c r="I143" s="34" t="s">
        <v>70</v>
      </c>
      <c r="J143" s="34" t="s">
        <v>70</v>
      </c>
      <c r="K143" s="25">
        <v>0.49647887323943662</v>
      </c>
      <c r="L143" s="25">
        <v>0.45402700186219752</v>
      </c>
      <c r="M143" s="25">
        <v>0.48518850987432688</v>
      </c>
      <c r="N143" s="35" t="str">
        <f>IFERROR('Equations and POD'!$E$5/G143, G143)</f>
        <v>-</v>
      </c>
      <c r="O143" s="35" t="str">
        <f>IFERROR('Equations and POD'!$E$5/H143, H143)</f>
        <v>-</v>
      </c>
      <c r="P143" s="35" t="str">
        <f>IFERROR('Equations and POD'!$E$5/I143, I143)</f>
        <v>-</v>
      </c>
      <c r="Q143" s="35" t="str">
        <f>IFERROR('Equations and POD'!$E$5/J143, J143)</f>
        <v>-</v>
      </c>
      <c r="R143" s="35">
        <f>IFERROR('Equations and POD'!$E$5/K143, K143)</f>
        <v>4229.7872340425529</v>
      </c>
      <c r="S143" s="35">
        <f>IFERROR('Equations and POD'!$E$5/L143, L143)</f>
        <v>4625.2755703665716</v>
      </c>
      <c r="T143" s="35">
        <f>IFERROR('Equations and POD'!$E$5/M143, M143)</f>
        <v>4328.2146160962056</v>
      </c>
      <c r="U143" s="63" t="s">
        <v>70</v>
      </c>
      <c r="V143" s="63" t="s">
        <v>70</v>
      </c>
      <c r="W143" s="63" t="s">
        <v>70</v>
      </c>
      <c r="X143" s="63" t="s">
        <v>70</v>
      </c>
      <c r="Y143" s="66">
        <v>4200</v>
      </c>
      <c r="Z143" s="66">
        <v>4600</v>
      </c>
      <c r="AA143" s="66">
        <v>4300</v>
      </c>
    </row>
    <row r="144" spans="1:27">
      <c r="A144" s="61" t="s">
        <v>65</v>
      </c>
      <c r="B144" s="61" t="s">
        <v>77</v>
      </c>
      <c r="C144" s="62" t="s">
        <v>80</v>
      </c>
      <c r="D144" s="25" t="s">
        <v>73</v>
      </c>
      <c r="E144" s="25" t="s">
        <v>72</v>
      </c>
      <c r="F144" s="25" t="s">
        <v>11</v>
      </c>
      <c r="G144" s="34" t="s">
        <v>70</v>
      </c>
      <c r="H144" s="34" t="s">
        <v>70</v>
      </c>
      <c r="I144" s="34" t="s">
        <v>70</v>
      </c>
      <c r="J144" s="34" t="s">
        <v>70</v>
      </c>
      <c r="K144" s="34" t="s">
        <v>70</v>
      </c>
      <c r="L144" s="34" t="s">
        <v>70</v>
      </c>
      <c r="M144" s="34" t="s">
        <v>70</v>
      </c>
      <c r="N144" s="35" t="str">
        <f>IFERROR('Equations and POD'!$E$5/G144, G144)</f>
        <v>-</v>
      </c>
      <c r="O144" s="35" t="str">
        <f>IFERROR('Equations and POD'!$E$5/H144, H144)</f>
        <v>-</v>
      </c>
      <c r="P144" s="35" t="str">
        <f>IFERROR('Equations and POD'!$E$5/I144, I144)</f>
        <v>-</v>
      </c>
      <c r="Q144" s="35" t="str">
        <f>IFERROR('Equations and POD'!$E$5/J144, J144)</f>
        <v>-</v>
      </c>
      <c r="R144" s="35" t="str">
        <f>IFERROR('Equations and POD'!$E$5/K144, K144)</f>
        <v>-</v>
      </c>
      <c r="S144" s="35" t="str">
        <f>IFERROR('Equations and POD'!$E$5/L144, L144)</f>
        <v>-</v>
      </c>
      <c r="T144" s="35" t="str">
        <f>IFERROR('Equations and POD'!$E$5/M144, M144)</f>
        <v>-</v>
      </c>
      <c r="U144" s="63" t="s">
        <v>70</v>
      </c>
      <c r="V144" s="63" t="s">
        <v>70</v>
      </c>
      <c r="W144" s="63" t="s">
        <v>70</v>
      </c>
      <c r="X144" s="63" t="s">
        <v>70</v>
      </c>
      <c r="Y144" s="63" t="s">
        <v>70</v>
      </c>
      <c r="Z144" s="63" t="s">
        <v>70</v>
      </c>
      <c r="AA144" s="63" t="s">
        <v>70</v>
      </c>
    </row>
    <row r="145" spans="1:27">
      <c r="A145" s="61" t="s">
        <v>65</v>
      </c>
      <c r="B145" s="61" t="s">
        <v>77</v>
      </c>
      <c r="C145" s="62" t="s">
        <v>80</v>
      </c>
      <c r="D145" s="25" t="s">
        <v>74</v>
      </c>
      <c r="E145" s="25" t="s">
        <v>72</v>
      </c>
      <c r="F145" s="25" t="s">
        <v>11</v>
      </c>
      <c r="G145" s="34" t="s">
        <v>70</v>
      </c>
      <c r="H145" s="34" t="s">
        <v>70</v>
      </c>
      <c r="I145" s="34" t="s">
        <v>70</v>
      </c>
      <c r="J145" s="34" t="s">
        <v>70</v>
      </c>
      <c r="K145" s="34" t="s">
        <v>70</v>
      </c>
      <c r="L145" s="34" t="s">
        <v>70</v>
      </c>
      <c r="M145" s="34" t="s">
        <v>70</v>
      </c>
      <c r="N145" s="35" t="str">
        <f>IFERROR('Equations and POD'!$E$5/G145, G145)</f>
        <v>-</v>
      </c>
      <c r="O145" s="35" t="str">
        <f>IFERROR('Equations and POD'!$E$5/H145, H145)</f>
        <v>-</v>
      </c>
      <c r="P145" s="35" t="str">
        <f>IFERROR('Equations and POD'!$E$5/I145, I145)</f>
        <v>-</v>
      </c>
      <c r="Q145" s="35" t="str">
        <f>IFERROR('Equations and POD'!$E$5/J145, J145)</f>
        <v>-</v>
      </c>
      <c r="R145" s="35" t="str">
        <f>IFERROR('Equations and POD'!$E$5/K145, K145)</f>
        <v>-</v>
      </c>
      <c r="S145" s="35" t="str">
        <f>IFERROR('Equations and POD'!$E$5/L145, L145)</f>
        <v>-</v>
      </c>
      <c r="T145" s="35" t="str">
        <f>IFERROR('Equations and POD'!$E$5/M145, M145)</f>
        <v>-</v>
      </c>
      <c r="U145" s="63" t="s">
        <v>70</v>
      </c>
      <c r="V145" s="63" t="s">
        <v>70</v>
      </c>
      <c r="W145" s="63" t="s">
        <v>70</v>
      </c>
      <c r="X145" s="63" t="s">
        <v>70</v>
      </c>
      <c r="Y145" s="63" t="s">
        <v>70</v>
      </c>
      <c r="Z145" s="63" t="s">
        <v>70</v>
      </c>
      <c r="AA145" s="63" t="s">
        <v>70</v>
      </c>
    </row>
    <row r="146" spans="1:27">
      <c r="A146" s="61" t="s">
        <v>65</v>
      </c>
      <c r="B146" s="61" t="s">
        <v>77</v>
      </c>
      <c r="C146" s="62" t="s">
        <v>80</v>
      </c>
      <c r="D146" s="25" t="s">
        <v>15</v>
      </c>
      <c r="E146" s="25" t="s">
        <v>72</v>
      </c>
      <c r="F146" s="25" t="s">
        <v>11</v>
      </c>
      <c r="G146" s="34" t="s">
        <v>70</v>
      </c>
      <c r="H146" s="34" t="s">
        <v>70</v>
      </c>
      <c r="I146" s="34" t="s">
        <v>70</v>
      </c>
      <c r="J146" s="34" t="s">
        <v>70</v>
      </c>
      <c r="K146" s="25">
        <f>SUM(K143:K145)</f>
        <v>0.49647887323943662</v>
      </c>
      <c r="L146" s="25">
        <f>SUM(L143:L145)</f>
        <v>0.45402700186219752</v>
      </c>
      <c r="M146" s="25">
        <f>SUM(M143:M145)</f>
        <v>0.48518850987432688</v>
      </c>
      <c r="N146" s="35" t="str">
        <f>IFERROR('Equations and POD'!$E$5/G146, G146)</f>
        <v>-</v>
      </c>
      <c r="O146" s="35" t="str">
        <f>IFERROR('Equations and POD'!$E$5/H146, H146)</f>
        <v>-</v>
      </c>
      <c r="P146" s="35" t="str">
        <f>IFERROR('Equations and POD'!$E$5/I146, I146)</f>
        <v>-</v>
      </c>
      <c r="Q146" s="35" t="str">
        <f>IFERROR('Equations and POD'!$E$5/J146, J146)</f>
        <v>-</v>
      </c>
      <c r="R146" s="35">
        <f>IFERROR('Equations and POD'!$E$5/K146, K146)</f>
        <v>4229.7872340425529</v>
      </c>
      <c r="S146" s="35">
        <f>IFERROR('Equations and POD'!$E$5/L146, L146)</f>
        <v>4625.2755703665716</v>
      </c>
      <c r="T146" s="35">
        <f>IFERROR('Equations and POD'!$E$5/M146, M146)</f>
        <v>4328.2146160962056</v>
      </c>
      <c r="U146" s="63" t="s">
        <v>70</v>
      </c>
      <c r="V146" s="63" t="s">
        <v>70</v>
      </c>
      <c r="W146" s="63" t="s">
        <v>70</v>
      </c>
      <c r="X146" s="63" t="s">
        <v>70</v>
      </c>
      <c r="Y146" s="66">
        <v>4200</v>
      </c>
      <c r="Z146" s="66">
        <v>4600</v>
      </c>
      <c r="AA146" s="66">
        <v>4300</v>
      </c>
    </row>
    <row r="147" spans="1:27">
      <c r="A147" s="61" t="s">
        <v>81</v>
      </c>
      <c r="B147" s="61" t="s">
        <v>82</v>
      </c>
      <c r="C147" s="62" t="s">
        <v>83</v>
      </c>
      <c r="D147" s="25" t="s">
        <v>68</v>
      </c>
      <c r="E147" s="25" t="s">
        <v>69</v>
      </c>
      <c r="F147" s="25" t="s">
        <v>9</v>
      </c>
      <c r="G147" s="34" t="s">
        <v>70</v>
      </c>
      <c r="H147" s="34" t="s">
        <v>70</v>
      </c>
      <c r="I147" s="34" t="s">
        <v>70</v>
      </c>
      <c r="J147" s="34" t="s">
        <v>70</v>
      </c>
      <c r="K147" s="34" t="s">
        <v>70</v>
      </c>
      <c r="L147" s="34" t="s">
        <v>70</v>
      </c>
      <c r="M147" s="34" t="s">
        <v>70</v>
      </c>
      <c r="N147" s="34" t="s">
        <v>70</v>
      </c>
      <c r="O147" s="34" t="s">
        <v>70</v>
      </c>
      <c r="P147" s="34" t="s">
        <v>70</v>
      </c>
      <c r="Q147" s="34" t="s">
        <v>70</v>
      </c>
      <c r="R147" s="34" t="s">
        <v>70</v>
      </c>
      <c r="S147" s="34" t="s">
        <v>70</v>
      </c>
      <c r="T147" s="34" t="s">
        <v>70</v>
      </c>
      <c r="U147" s="68" t="s">
        <v>70</v>
      </c>
      <c r="V147" s="68" t="s">
        <v>70</v>
      </c>
      <c r="W147" s="68" t="s">
        <v>70</v>
      </c>
      <c r="X147" s="68" t="s">
        <v>70</v>
      </c>
      <c r="Y147" s="68" t="s">
        <v>70</v>
      </c>
      <c r="Z147" s="68" t="s">
        <v>70</v>
      </c>
      <c r="AA147" s="68" t="s">
        <v>70</v>
      </c>
    </row>
    <row r="148" spans="1:27">
      <c r="A148" s="61" t="s">
        <v>81</v>
      </c>
      <c r="B148" s="61" t="s">
        <v>82</v>
      </c>
      <c r="C148" s="62" t="s">
        <v>83</v>
      </c>
      <c r="D148" s="25" t="s">
        <v>73</v>
      </c>
      <c r="E148" s="25" t="s">
        <v>69</v>
      </c>
      <c r="F148" s="25" t="s">
        <v>9</v>
      </c>
      <c r="G148" s="34" t="s">
        <v>70</v>
      </c>
      <c r="H148" s="34" t="s">
        <v>70</v>
      </c>
      <c r="I148" s="34" t="s">
        <v>70</v>
      </c>
      <c r="J148" s="34" t="s">
        <v>70</v>
      </c>
      <c r="K148" s="34" t="s">
        <v>70</v>
      </c>
      <c r="L148" s="34" t="s">
        <v>70</v>
      </c>
      <c r="M148" s="34" t="s">
        <v>70</v>
      </c>
      <c r="N148" s="35" t="str">
        <f>IFERROR('Equations and POD'!$E$5/G148, G148)</f>
        <v>-</v>
      </c>
      <c r="O148" s="35" t="str">
        <f>IFERROR('Equations and POD'!$E$5/H148, H148)</f>
        <v>-</v>
      </c>
      <c r="P148" s="35" t="str">
        <f>IFERROR('Equations and POD'!$E$5/I148, I148)</f>
        <v>-</v>
      </c>
      <c r="Q148" s="35" t="str">
        <f>IFERROR('Equations and POD'!$E$5/J148, J148)</f>
        <v>-</v>
      </c>
      <c r="R148" s="35" t="str">
        <f>IFERROR('Equations and POD'!$E$5/K148, K148)</f>
        <v>-</v>
      </c>
      <c r="S148" s="35" t="str">
        <f>IFERROR('Equations and POD'!$E$5/L148, L148)</f>
        <v>-</v>
      </c>
      <c r="T148" s="35" t="str">
        <f>IFERROR('Equations and POD'!$E$5/M148, M148)</f>
        <v>-</v>
      </c>
      <c r="U148" s="63" t="s">
        <v>70</v>
      </c>
      <c r="V148" s="63" t="s">
        <v>70</v>
      </c>
      <c r="W148" s="63" t="s">
        <v>70</v>
      </c>
      <c r="X148" s="63" t="s">
        <v>70</v>
      </c>
      <c r="Y148" s="63" t="s">
        <v>70</v>
      </c>
      <c r="Z148" s="63" t="s">
        <v>70</v>
      </c>
      <c r="AA148" s="63" t="s">
        <v>70</v>
      </c>
    </row>
    <row r="149" spans="1:27">
      <c r="A149" s="61" t="s">
        <v>81</v>
      </c>
      <c r="B149" s="61" t="s">
        <v>82</v>
      </c>
      <c r="C149" s="62" t="s">
        <v>83</v>
      </c>
      <c r="D149" s="25" t="s">
        <v>74</v>
      </c>
      <c r="E149" s="25" t="s">
        <v>69</v>
      </c>
      <c r="F149" s="25" t="s">
        <v>9</v>
      </c>
      <c r="G149" s="34" t="s">
        <v>70</v>
      </c>
      <c r="H149" s="34" t="s">
        <v>70</v>
      </c>
      <c r="I149" s="34" t="s">
        <v>70</v>
      </c>
      <c r="J149" s="34" t="s">
        <v>70</v>
      </c>
      <c r="K149" s="34" t="s">
        <v>70</v>
      </c>
      <c r="L149" s="34" t="s">
        <v>70</v>
      </c>
      <c r="M149" s="34" t="s">
        <v>70</v>
      </c>
      <c r="N149" s="35" t="str">
        <f>IFERROR('Equations and POD'!$E$5/G149, G149)</f>
        <v>-</v>
      </c>
      <c r="O149" s="35" t="str">
        <f>IFERROR('Equations and POD'!$E$5/H149, H149)</f>
        <v>-</v>
      </c>
      <c r="P149" s="35" t="str">
        <f>IFERROR('Equations and POD'!$E$5/I149, I149)</f>
        <v>-</v>
      </c>
      <c r="Q149" s="35" t="str">
        <f>IFERROR('Equations and POD'!$E$5/J149, J149)</f>
        <v>-</v>
      </c>
      <c r="R149" s="35" t="str">
        <f>IFERROR('Equations and POD'!$E$5/K149, K149)</f>
        <v>-</v>
      </c>
      <c r="S149" s="35" t="str">
        <f>IFERROR('Equations and POD'!$E$5/L149, L149)</f>
        <v>-</v>
      </c>
      <c r="T149" s="35" t="str">
        <f>IFERROR('Equations and POD'!$E$5/M149, M149)</f>
        <v>-</v>
      </c>
      <c r="U149" s="63" t="s">
        <v>70</v>
      </c>
      <c r="V149" s="63" t="s">
        <v>70</v>
      </c>
      <c r="W149" s="63" t="s">
        <v>70</v>
      </c>
      <c r="X149" s="63" t="s">
        <v>70</v>
      </c>
      <c r="Y149" s="63" t="s">
        <v>70</v>
      </c>
      <c r="Z149" s="63" t="s">
        <v>70</v>
      </c>
      <c r="AA149" s="63" t="s">
        <v>70</v>
      </c>
    </row>
    <row r="150" spans="1:27">
      <c r="A150" s="61" t="s">
        <v>81</v>
      </c>
      <c r="B150" s="61" t="s">
        <v>82</v>
      </c>
      <c r="C150" s="62" t="s">
        <v>83</v>
      </c>
      <c r="D150" s="25" t="s">
        <v>15</v>
      </c>
      <c r="E150" s="25" t="s">
        <v>69</v>
      </c>
      <c r="F150" s="25" t="s">
        <v>9</v>
      </c>
      <c r="G150" s="34" t="s">
        <v>70</v>
      </c>
      <c r="H150" s="34" t="s">
        <v>70</v>
      </c>
      <c r="I150" s="34" t="s">
        <v>70</v>
      </c>
      <c r="J150" s="34" t="s">
        <v>70</v>
      </c>
      <c r="K150" s="34" t="s">
        <v>70</v>
      </c>
      <c r="L150" s="34" t="s">
        <v>70</v>
      </c>
      <c r="M150" s="34" t="s">
        <v>70</v>
      </c>
      <c r="N150" s="35" t="str">
        <f>IFERROR('Equations and POD'!$E$5/G150, G150)</f>
        <v>-</v>
      </c>
      <c r="O150" s="35" t="str">
        <f>IFERROR('Equations and POD'!$E$5/H150, H150)</f>
        <v>-</v>
      </c>
      <c r="P150" s="35" t="str">
        <f>IFERROR('Equations and POD'!$E$5/I150, I150)</f>
        <v>-</v>
      </c>
      <c r="Q150" s="35" t="str">
        <f>IFERROR('Equations and POD'!$E$5/J150, J150)</f>
        <v>-</v>
      </c>
      <c r="R150" s="35" t="str">
        <f>IFERROR('Equations and POD'!$E$5/K150, K150)</f>
        <v>-</v>
      </c>
      <c r="S150" s="35" t="str">
        <f>IFERROR('Equations and POD'!$E$5/L150, L150)</f>
        <v>-</v>
      </c>
      <c r="T150" s="35" t="str">
        <f>IFERROR('Equations and POD'!$E$5/M150, M150)</f>
        <v>-</v>
      </c>
      <c r="U150" s="63" t="s">
        <v>70</v>
      </c>
      <c r="V150" s="63" t="s">
        <v>70</v>
      </c>
      <c r="W150" s="63" t="s">
        <v>70</v>
      </c>
      <c r="X150" s="63" t="s">
        <v>70</v>
      </c>
      <c r="Y150" s="63" t="s">
        <v>70</v>
      </c>
      <c r="Z150" s="63" t="s">
        <v>70</v>
      </c>
      <c r="AA150" s="63" t="s">
        <v>70</v>
      </c>
    </row>
    <row r="151" spans="1:27">
      <c r="A151" s="61" t="s">
        <v>81</v>
      </c>
      <c r="B151" s="61" t="s">
        <v>82</v>
      </c>
      <c r="C151" s="62" t="s">
        <v>83</v>
      </c>
      <c r="D151" s="25" t="s">
        <v>68</v>
      </c>
      <c r="E151" s="25" t="s">
        <v>71</v>
      </c>
      <c r="F151" s="25" t="s">
        <v>9</v>
      </c>
      <c r="G151" s="34" t="s">
        <v>70</v>
      </c>
      <c r="H151" s="34" t="s">
        <v>70</v>
      </c>
      <c r="I151" s="34" t="s">
        <v>70</v>
      </c>
      <c r="J151" s="34" t="s">
        <v>70</v>
      </c>
      <c r="K151" s="25">
        <v>30.23407793484099</v>
      </c>
      <c r="L151" s="25">
        <v>27.530682427782011</v>
      </c>
      <c r="M151" s="25">
        <v>29.089422976110232</v>
      </c>
      <c r="N151" s="35" t="str">
        <f>IFERROR('Equations and POD'!$E$5/G151, G151)</f>
        <v>-</v>
      </c>
      <c r="O151" s="35" t="str">
        <f>IFERROR('Equations and POD'!$E$5/H151, H151)</f>
        <v>-</v>
      </c>
      <c r="P151" s="35" t="str">
        <f>IFERROR('Equations and POD'!$E$5/I151, I151)</f>
        <v>-</v>
      </c>
      <c r="Q151" s="35" t="str">
        <f>IFERROR('Equations and POD'!$E$5/J151, J151)</f>
        <v>-</v>
      </c>
      <c r="R151" s="35">
        <f>IFERROR('Equations and POD'!$E$5/K151, K151)</f>
        <v>69.458046794938397</v>
      </c>
      <c r="S151" s="35">
        <f>IFERROR('Equations and POD'!$E$5/L151, L151)</f>
        <v>76.278530527119415</v>
      </c>
      <c r="T151" s="35">
        <f>IFERROR('Equations and POD'!$E$5/M151, M151)</f>
        <v>72.191187900998614</v>
      </c>
      <c r="U151" s="63" t="s">
        <v>70</v>
      </c>
      <c r="V151" s="63" t="s">
        <v>70</v>
      </c>
      <c r="W151" s="63" t="s">
        <v>70</v>
      </c>
      <c r="X151" s="63" t="s">
        <v>70</v>
      </c>
      <c r="Y151" s="66">
        <v>69</v>
      </c>
      <c r="Z151" s="66">
        <v>76</v>
      </c>
      <c r="AA151" s="66">
        <v>72</v>
      </c>
    </row>
    <row r="152" spans="1:27">
      <c r="A152" s="61" t="s">
        <v>81</v>
      </c>
      <c r="B152" s="61" t="s">
        <v>82</v>
      </c>
      <c r="C152" s="62" t="s">
        <v>83</v>
      </c>
      <c r="D152" s="25" t="s">
        <v>73</v>
      </c>
      <c r="E152" s="25" t="s">
        <v>71</v>
      </c>
      <c r="F152" s="25" t="s">
        <v>9</v>
      </c>
      <c r="G152" s="34" t="s">
        <v>70</v>
      </c>
      <c r="H152" s="34" t="s">
        <v>70</v>
      </c>
      <c r="I152" s="34" t="s">
        <v>70</v>
      </c>
      <c r="J152" s="34" t="s">
        <v>70</v>
      </c>
      <c r="K152" s="34" t="s">
        <v>70</v>
      </c>
      <c r="L152" s="34" t="s">
        <v>70</v>
      </c>
      <c r="M152" s="34" t="s">
        <v>70</v>
      </c>
      <c r="N152" s="35" t="str">
        <f>IFERROR('Equations and POD'!$E$5/G152, G152)</f>
        <v>-</v>
      </c>
      <c r="O152" s="35" t="str">
        <f>IFERROR('Equations and POD'!$E$5/H152, H152)</f>
        <v>-</v>
      </c>
      <c r="P152" s="35" t="str">
        <f>IFERROR('Equations and POD'!$E$5/I152, I152)</f>
        <v>-</v>
      </c>
      <c r="Q152" s="35" t="str">
        <f>IFERROR('Equations and POD'!$E$5/J152, J152)</f>
        <v>-</v>
      </c>
      <c r="R152" s="35" t="str">
        <f>IFERROR('Equations and POD'!$E$5/K152, K152)</f>
        <v>-</v>
      </c>
      <c r="S152" s="35" t="str">
        <f>IFERROR('Equations and POD'!$E$5/L152, L152)</f>
        <v>-</v>
      </c>
      <c r="T152" s="35" t="str">
        <f>IFERROR('Equations and POD'!$E$5/M152, M152)</f>
        <v>-</v>
      </c>
      <c r="U152" s="63" t="s">
        <v>70</v>
      </c>
      <c r="V152" s="63" t="s">
        <v>70</v>
      </c>
      <c r="W152" s="63" t="s">
        <v>70</v>
      </c>
      <c r="X152" s="63" t="s">
        <v>70</v>
      </c>
      <c r="Y152" s="63" t="s">
        <v>70</v>
      </c>
      <c r="Z152" s="63" t="s">
        <v>70</v>
      </c>
      <c r="AA152" s="63" t="s">
        <v>70</v>
      </c>
    </row>
    <row r="153" spans="1:27">
      <c r="A153" s="61" t="s">
        <v>81</v>
      </c>
      <c r="B153" s="61" t="s">
        <v>82</v>
      </c>
      <c r="C153" s="62" t="s">
        <v>83</v>
      </c>
      <c r="D153" s="25" t="s">
        <v>74</v>
      </c>
      <c r="E153" s="25" t="s">
        <v>71</v>
      </c>
      <c r="F153" s="25" t="s">
        <v>9</v>
      </c>
      <c r="G153" s="34" t="s">
        <v>70</v>
      </c>
      <c r="H153" s="34" t="s">
        <v>70</v>
      </c>
      <c r="I153" s="34" t="s">
        <v>70</v>
      </c>
      <c r="J153" s="34" t="s">
        <v>70</v>
      </c>
      <c r="K153" s="34" t="s">
        <v>70</v>
      </c>
      <c r="L153" s="34" t="s">
        <v>70</v>
      </c>
      <c r="M153" s="34" t="s">
        <v>70</v>
      </c>
      <c r="N153" s="35" t="str">
        <f>IFERROR('Equations and POD'!$E$5/G153, G153)</f>
        <v>-</v>
      </c>
      <c r="O153" s="35" t="str">
        <f>IFERROR('Equations and POD'!$E$5/H153, H153)</f>
        <v>-</v>
      </c>
      <c r="P153" s="35" t="str">
        <f>IFERROR('Equations and POD'!$E$5/I153, I153)</f>
        <v>-</v>
      </c>
      <c r="Q153" s="35" t="str">
        <f>IFERROR('Equations and POD'!$E$5/J153, J153)</f>
        <v>-</v>
      </c>
      <c r="R153" s="35" t="str">
        <f>IFERROR('Equations and POD'!$E$5/K153, K153)</f>
        <v>-</v>
      </c>
      <c r="S153" s="35" t="str">
        <f>IFERROR('Equations and POD'!$E$5/L153, L153)</f>
        <v>-</v>
      </c>
      <c r="T153" s="35" t="str">
        <f>IFERROR('Equations and POD'!$E$5/M153, M153)</f>
        <v>-</v>
      </c>
      <c r="U153" s="63" t="s">
        <v>70</v>
      </c>
      <c r="V153" s="63" t="s">
        <v>70</v>
      </c>
      <c r="W153" s="63" t="s">
        <v>70</v>
      </c>
      <c r="X153" s="63" t="s">
        <v>70</v>
      </c>
      <c r="Y153" s="63" t="s">
        <v>70</v>
      </c>
      <c r="Z153" s="63" t="s">
        <v>70</v>
      </c>
      <c r="AA153" s="63" t="s">
        <v>70</v>
      </c>
    </row>
    <row r="154" spans="1:27">
      <c r="A154" s="61" t="s">
        <v>81</v>
      </c>
      <c r="B154" s="61" t="s">
        <v>82</v>
      </c>
      <c r="C154" s="62" t="s">
        <v>83</v>
      </c>
      <c r="D154" s="25" t="s">
        <v>15</v>
      </c>
      <c r="E154" s="25" t="s">
        <v>71</v>
      </c>
      <c r="F154" s="25" t="s">
        <v>9</v>
      </c>
      <c r="G154" s="34" t="s">
        <v>70</v>
      </c>
      <c r="H154" s="34" t="s">
        <v>70</v>
      </c>
      <c r="I154" s="34" t="s">
        <v>70</v>
      </c>
      <c r="J154" s="34" t="s">
        <v>70</v>
      </c>
      <c r="K154" s="25">
        <f>SUM(K151:K153)</f>
        <v>30.23407793484099</v>
      </c>
      <c r="L154" s="25">
        <f>SUM(L151:L153)</f>
        <v>27.530682427782011</v>
      </c>
      <c r="M154" s="25">
        <f>SUM(M151:M153)</f>
        <v>29.089422976110232</v>
      </c>
      <c r="N154" s="35" t="str">
        <f>IFERROR('Equations and POD'!$E$5/G154, G154)</f>
        <v>-</v>
      </c>
      <c r="O154" s="35" t="str">
        <f>IFERROR('Equations and POD'!$E$5/H154, H154)</f>
        <v>-</v>
      </c>
      <c r="P154" s="35" t="str">
        <f>IFERROR('Equations and POD'!$E$5/I154, I154)</f>
        <v>-</v>
      </c>
      <c r="Q154" s="35" t="str">
        <f>IFERROR('Equations and POD'!$E$5/J154, J154)</f>
        <v>-</v>
      </c>
      <c r="R154" s="35">
        <f>IFERROR('Equations and POD'!$E$5/K154, K154)</f>
        <v>69.458046794938397</v>
      </c>
      <c r="S154" s="35">
        <f>IFERROR('Equations and POD'!$E$5/L154, L154)</f>
        <v>76.278530527119415</v>
      </c>
      <c r="T154" s="35">
        <f>IFERROR('Equations and POD'!$E$5/M154, M154)</f>
        <v>72.191187900998614</v>
      </c>
      <c r="U154" s="63" t="s">
        <v>70</v>
      </c>
      <c r="V154" s="63" t="s">
        <v>70</v>
      </c>
      <c r="W154" s="63" t="s">
        <v>70</v>
      </c>
      <c r="X154" s="63" t="s">
        <v>70</v>
      </c>
      <c r="Y154" s="66">
        <v>69</v>
      </c>
      <c r="Z154" s="66">
        <v>76</v>
      </c>
      <c r="AA154" s="66">
        <v>72</v>
      </c>
    </row>
    <row r="155" spans="1:27">
      <c r="A155" s="61" t="s">
        <v>81</v>
      </c>
      <c r="B155" s="61" t="s">
        <v>82</v>
      </c>
      <c r="C155" s="62" t="s">
        <v>83</v>
      </c>
      <c r="D155" s="25" t="s">
        <v>68</v>
      </c>
      <c r="E155" s="25" t="s">
        <v>72</v>
      </c>
      <c r="F155" s="25" t="s">
        <v>9</v>
      </c>
      <c r="G155" s="34" t="s">
        <v>70</v>
      </c>
      <c r="H155" s="34" t="s">
        <v>70</v>
      </c>
      <c r="I155" s="34" t="s">
        <v>70</v>
      </c>
      <c r="J155" s="34" t="s">
        <v>70</v>
      </c>
      <c r="K155" s="25">
        <v>8.2756341408962442</v>
      </c>
      <c r="L155" s="25">
        <v>7.568018620779263</v>
      </c>
      <c r="M155" s="25">
        <v>8.0874389898764623</v>
      </c>
      <c r="N155" s="35" t="str">
        <f>IFERROR('Equations and POD'!$E$5/G155, G155)</f>
        <v>-</v>
      </c>
      <c r="O155" s="35" t="str">
        <f>IFERROR('Equations and POD'!$E$5/H155, H155)</f>
        <v>-</v>
      </c>
      <c r="P155" s="35" t="str">
        <f>IFERROR('Equations and POD'!$E$5/I155, I155)</f>
        <v>-</v>
      </c>
      <c r="Q155" s="35" t="str">
        <f>IFERROR('Equations and POD'!$E$5/J155, J155)</f>
        <v>-</v>
      </c>
      <c r="R155" s="35">
        <f>IFERROR('Equations and POD'!$E$5/K155, K155)</f>
        <v>253.7569887994797</v>
      </c>
      <c r="S155" s="35">
        <f>IFERROR('Equations and POD'!$E$5/L155, L155)</f>
        <v>277.48346102559765</v>
      </c>
      <c r="T155" s="35">
        <f>IFERROR('Equations and POD'!$E$5/M155, M155)</f>
        <v>259.66192791422566</v>
      </c>
      <c r="U155" s="63" t="s">
        <v>70</v>
      </c>
      <c r="V155" s="63" t="s">
        <v>70</v>
      </c>
      <c r="W155" s="63" t="s">
        <v>70</v>
      </c>
      <c r="X155" s="63" t="s">
        <v>70</v>
      </c>
      <c r="Y155" s="66">
        <v>250</v>
      </c>
      <c r="Z155" s="66">
        <v>280</v>
      </c>
      <c r="AA155" s="66">
        <v>260</v>
      </c>
    </row>
    <row r="156" spans="1:27">
      <c r="A156" s="61" t="s">
        <v>81</v>
      </c>
      <c r="B156" s="61" t="s">
        <v>82</v>
      </c>
      <c r="C156" s="62" t="s">
        <v>83</v>
      </c>
      <c r="D156" s="25" t="s">
        <v>73</v>
      </c>
      <c r="E156" s="25" t="s">
        <v>72</v>
      </c>
      <c r="F156" s="25" t="s">
        <v>9</v>
      </c>
      <c r="G156" s="34" t="s">
        <v>70</v>
      </c>
      <c r="H156" s="34" t="s">
        <v>70</v>
      </c>
      <c r="I156" s="34" t="s">
        <v>70</v>
      </c>
      <c r="J156" s="34" t="s">
        <v>70</v>
      </c>
      <c r="K156" s="34" t="s">
        <v>70</v>
      </c>
      <c r="L156" s="34" t="s">
        <v>70</v>
      </c>
      <c r="M156" s="34" t="s">
        <v>70</v>
      </c>
      <c r="N156" s="35" t="str">
        <f>IFERROR('Equations and POD'!$E$5/G156, G156)</f>
        <v>-</v>
      </c>
      <c r="O156" s="35" t="str">
        <f>IFERROR('Equations and POD'!$E$5/H156, H156)</f>
        <v>-</v>
      </c>
      <c r="P156" s="35" t="str">
        <f>IFERROR('Equations and POD'!$E$5/I156, I156)</f>
        <v>-</v>
      </c>
      <c r="Q156" s="35" t="str">
        <f>IFERROR('Equations and POD'!$E$5/J156, J156)</f>
        <v>-</v>
      </c>
      <c r="R156" s="35" t="str">
        <f>IFERROR('Equations and POD'!$E$5/K156, K156)</f>
        <v>-</v>
      </c>
      <c r="S156" s="35" t="str">
        <f>IFERROR('Equations and POD'!$E$5/L156, L156)</f>
        <v>-</v>
      </c>
      <c r="T156" s="35" t="str">
        <f>IFERROR('Equations and POD'!$E$5/M156, M156)</f>
        <v>-</v>
      </c>
      <c r="U156" s="63" t="s">
        <v>70</v>
      </c>
      <c r="V156" s="63" t="s">
        <v>70</v>
      </c>
      <c r="W156" s="63" t="s">
        <v>70</v>
      </c>
      <c r="X156" s="63" t="s">
        <v>70</v>
      </c>
      <c r="Y156" s="63" t="s">
        <v>70</v>
      </c>
      <c r="Z156" s="63" t="s">
        <v>70</v>
      </c>
      <c r="AA156" s="63" t="s">
        <v>70</v>
      </c>
    </row>
    <row r="157" spans="1:27">
      <c r="A157" s="61" t="s">
        <v>81</v>
      </c>
      <c r="B157" s="61" t="s">
        <v>82</v>
      </c>
      <c r="C157" s="62" t="s">
        <v>83</v>
      </c>
      <c r="D157" s="25" t="s">
        <v>74</v>
      </c>
      <c r="E157" s="25" t="s">
        <v>72</v>
      </c>
      <c r="F157" s="25" t="s">
        <v>9</v>
      </c>
      <c r="G157" s="34" t="s">
        <v>70</v>
      </c>
      <c r="H157" s="34" t="s">
        <v>70</v>
      </c>
      <c r="I157" s="34" t="s">
        <v>70</v>
      </c>
      <c r="J157" s="34" t="s">
        <v>70</v>
      </c>
      <c r="K157" s="34" t="s">
        <v>70</v>
      </c>
      <c r="L157" s="34" t="s">
        <v>70</v>
      </c>
      <c r="M157" s="34" t="s">
        <v>70</v>
      </c>
      <c r="N157" s="35" t="str">
        <f>IFERROR('Equations and POD'!$E$5/G157, G157)</f>
        <v>-</v>
      </c>
      <c r="O157" s="35" t="str">
        <f>IFERROR('Equations and POD'!$E$5/H157, H157)</f>
        <v>-</v>
      </c>
      <c r="P157" s="35" t="str">
        <f>IFERROR('Equations and POD'!$E$5/I157, I157)</f>
        <v>-</v>
      </c>
      <c r="Q157" s="35" t="str">
        <f>IFERROR('Equations and POD'!$E$5/J157, J157)</f>
        <v>-</v>
      </c>
      <c r="R157" s="35" t="str">
        <f>IFERROR('Equations and POD'!$E$5/K157, K157)</f>
        <v>-</v>
      </c>
      <c r="S157" s="35" t="str">
        <f>IFERROR('Equations and POD'!$E$5/L157, L157)</f>
        <v>-</v>
      </c>
      <c r="T157" s="35" t="str">
        <f>IFERROR('Equations and POD'!$E$5/M157, M157)</f>
        <v>-</v>
      </c>
      <c r="U157" s="63" t="s">
        <v>70</v>
      </c>
      <c r="V157" s="63" t="s">
        <v>70</v>
      </c>
      <c r="W157" s="63" t="s">
        <v>70</v>
      </c>
      <c r="X157" s="63" t="s">
        <v>70</v>
      </c>
      <c r="Y157" s="63" t="s">
        <v>70</v>
      </c>
      <c r="Z157" s="63" t="s">
        <v>70</v>
      </c>
      <c r="AA157" s="63" t="s">
        <v>70</v>
      </c>
    </row>
    <row r="158" spans="1:27">
      <c r="A158" s="61" t="s">
        <v>81</v>
      </c>
      <c r="B158" s="61" t="s">
        <v>82</v>
      </c>
      <c r="C158" s="62" t="s">
        <v>83</v>
      </c>
      <c r="D158" s="25" t="s">
        <v>15</v>
      </c>
      <c r="E158" s="25" t="s">
        <v>72</v>
      </c>
      <c r="F158" s="25" t="s">
        <v>9</v>
      </c>
      <c r="G158" s="34" t="s">
        <v>70</v>
      </c>
      <c r="H158" s="34" t="s">
        <v>70</v>
      </c>
      <c r="I158" s="34" t="s">
        <v>70</v>
      </c>
      <c r="J158" s="34" t="s">
        <v>70</v>
      </c>
      <c r="K158" s="25">
        <f>SUM(K155:K157)</f>
        <v>8.2756341408962442</v>
      </c>
      <c r="L158" s="25">
        <f>SUM(L155:L157)</f>
        <v>7.568018620779263</v>
      </c>
      <c r="M158" s="25">
        <f>SUM(M155:M157)</f>
        <v>8.0874389898764623</v>
      </c>
      <c r="N158" s="35" t="str">
        <f>IFERROR('Equations and POD'!$E$5/G158, G158)</f>
        <v>-</v>
      </c>
      <c r="O158" s="35" t="str">
        <f>IFERROR('Equations and POD'!$E$5/H158, H158)</f>
        <v>-</v>
      </c>
      <c r="P158" s="35" t="str">
        <f>IFERROR('Equations and POD'!$E$5/I158, I158)</f>
        <v>-</v>
      </c>
      <c r="Q158" s="35" t="str">
        <f>IFERROR('Equations and POD'!$E$5/J158, J158)</f>
        <v>-</v>
      </c>
      <c r="R158" s="35">
        <f>IFERROR('Equations and POD'!$E$5/K158, K158)</f>
        <v>253.7569887994797</v>
      </c>
      <c r="S158" s="35">
        <f>IFERROR('Equations and POD'!$E$5/L158, L158)</f>
        <v>277.48346102559765</v>
      </c>
      <c r="T158" s="35">
        <f>IFERROR('Equations and POD'!$E$5/M158, M158)</f>
        <v>259.66192791422566</v>
      </c>
      <c r="U158" s="63" t="s">
        <v>70</v>
      </c>
      <c r="V158" s="63" t="s">
        <v>70</v>
      </c>
      <c r="W158" s="63" t="s">
        <v>70</v>
      </c>
      <c r="X158" s="63" t="s">
        <v>70</v>
      </c>
      <c r="Y158" s="66">
        <v>250</v>
      </c>
      <c r="Z158" s="66">
        <v>280</v>
      </c>
      <c r="AA158" s="66">
        <v>260</v>
      </c>
    </row>
    <row r="159" spans="1:27">
      <c r="A159" s="61" t="s">
        <v>81</v>
      </c>
      <c r="B159" s="61" t="s">
        <v>82</v>
      </c>
      <c r="C159" s="62" t="s">
        <v>83</v>
      </c>
      <c r="D159" s="25" t="s">
        <v>68</v>
      </c>
      <c r="E159" s="25" t="s">
        <v>69</v>
      </c>
      <c r="F159" s="25" t="s">
        <v>13</v>
      </c>
      <c r="G159" s="34" t="s">
        <v>70</v>
      </c>
      <c r="H159" s="34" t="s">
        <v>70</v>
      </c>
      <c r="I159" s="34" t="s">
        <v>70</v>
      </c>
      <c r="J159" s="34" t="s">
        <v>70</v>
      </c>
      <c r="K159" s="34" t="s">
        <v>70</v>
      </c>
      <c r="L159" s="34" t="s">
        <v>70</v>
      </c>
      <c r="M159" s="34" t="s">
        <v>70</v>
      </c>
      <c r="N159" s="35" t="str">
        <f>IFERROR('Equations and POD'!$E$5/G159, G159)</f>
        <v>-</v>
      </c>
      <c r="O159" s="35" t="str">
        <f>IFERROR('Equations and POD'!$E$5/H159, H159)</f>
        <v>-</v>
      </c>
      <c r="P159" s="35" t="str">
        <f>IFERROR('Equations and POD'!$E$5/I159, I159)</f>
        <v>-</v>
      </c>
      <c r="Q159" s="35" t="str">
        <f>IFERROR('Equations and POD'!$E$5/J159, J159)</f>
        <v>-</v>
      </c>
      <c r="R159" s="35" t="str">
        <f>IFERROR('Equations and POD'!$E$5/K159, K159)</f>
        <v>-</v>
      </c>
      <c r="S159" s="35" t="str">
        <f>IFERROR('Equations and POD'!$E$5/L159, L159)</f>
        <v>-</v>
      </c>
      <c r="T159" s="35" t="str">
        <f>IFERROR('Equations and POD'!$E$5/M159, M159)</f>
        <v>-</v>
      </c>
      <c r="U159" s="68" t="s">
        <v>70</v>
      </c>
      <c r="V159" s="68" t="s">
        <v>70</v>
      </c>
      <c r="W159" s="68" t="s">
        <v>70</v>
      </c>
      <c r="X159" s="68" t="s">
        <v>70</v>
      </c>
      <c r="Y159" s="68" t="s">
        <v>70</v>
      </c>
      <c r="Z159" s="68" t="s">
        <v>70</v>
      </c>
      <c r="AA159" s="68" t="s">
        <v>70</v>
      </c>
    </row>
    <row r="160" spans="1:27">
      <c r="A160" s="61" t="s">
        <v>81</v>
      </c>
      <c r="B160" s="61" t="s">
        <v>82</v>
      </c>
      <c r="C160" s="62" t="s">
        <v>83</v>
      </c>
      <c r="D160" s="25" t="s">
        <v>73</v>
      </c>
      <c r="E160" s="25" t="s">
        <v>69</v>
      </c>
      <c r="F160" s="25" t="s">
        <v>13</v>
      </c>
      <c r="G160" s="34" t="s">
        <v>70</v>
      </c>
      <c r="H160" s="34" t="s">
        <v>70</v>
      </c>
      <c r="I160" s="34" t="s">
        <v>70</v>
      </c>
      <c r="J160" s="34" t="s">
        <v>70</v>
      </c>
      <c r="K160" s="34" t="s">
        <v>70</v>
      </c>
      <c r="L160" s="34" t="s">
        <v>70</v>
      </c>
      <c r="M160" s="34" t="s">
        <v>70</v>
      </c>
      <c r="N160" s="35" t="str">
        <f>IFERROR('Equations and POD'!$E$5/G160, G160)</f>
        <v>-</v>
      </c>
      <c r="O160" s="35" t="str">
        <f>IFERROR('Equations and POD'!$E$5/H160, H160)</f>
        <v>-</v>
      </c>
      <c r="P160" s="35" t="str">
        <f>IFERROR('Equations and POD'!$E$5/I160, I160)</f>
        <v>-</v>
      </c>
      <c r="Q160" s="35" t="str">
        <f>IFERROR('Equations and POD'!$E$5/J160, J160)</f>
        <v>-</v>
      </c>
      <c r="R160" s="35" t="str">
        <f>IFERROR('Equations and POD'!$E$5/K160, K160)</f>
        <v>-</v>
      </c>
      <c r="S160" s="35" t="str">
        <f>IFERROR('Equations and POD'!$E$5/L160, L160)</f>
        <v>-</v>
      </c>
      <c r="T160" s="35" t="str">
        <f>IFERROR('Equations and POD'!$E$5/M160, M160)</f>
        <v>-</v>
      </c>
      <c r="U160" s="63" t="s">
        <v>70</v>
      </c>
      <c r="V160" s="63" t="s">
        <v>70</v>
      </c>
      <c r="W160" s="63" t="s">
        <v>70</v>
      </c>
      <c r="X160" s="63" t="s">
        <v>70</v>
      </c>
      <c r="Y160" s="63" t="s">
        <v>70</v>
      </c>
      <c r="Z160" s="63" t="s">
        <v>70</v>
      </c>
      <c r="AA160" s="63" t="s">
        <v>70</v>
      </c>
    </row>
    <row r="161" spans="1:27">
      <c r="A161" s="61" t="s">
        <v>81</v>
      </c>
      <c r="B161" s="61" t="s">
        <v>82</v>
      </c>
      <c r="C161" s="62" t="s">
        <v>83</v>
      </c>
      <c r="D161" s="25" t="s">
        <v>74</v>
      </c>
      <c r="E161" s="25" t="s">
        <v>69</v>
      </c>
      <c r="F161" s="25" t="s">
        <v>13</v>
      </c>
      <c r="G161" s="34" t="s">
        <v>70</v>
      </c>
      <c r="H161" s="34" t="s">
        <v>70</v>
      </c>
      <c r="I161" s="34" t="s">
        <v>70</v>
      </c>
      <c r="J161" s="34" t="s">
        <v>70</v>
      </c>
      <c r="K161" s="34" t="s">
        <v>70</v>
      </c>
      <c r="L161" s="34" t="s">
        <v>70</v>
      </c>
      <c r="M161" s="34" t="s">
        <v>70</v>
      </c>
      <c r="N161" s="35" t="str">
        <f>IFERROR('Equations and POD'!$E$5/G161, G161)</f>
        <v>-</v>
      </c>
      <c r="O161" s="35" t="str">
        <f>IFERROR('Equations and POD'!$E$5/H161, H161)</f>
        <v>-</v>
      </c>
      <c r="P161" s="35" t="str">
        <f>IFERROR('Equations and POD'!$E$5/I161, I161)</f>
        <v>-</v>
      </c>
      <c r="Q161" s="35" t="str">
        <f>IFERROR('Equations and POD'!$E$5/J161, J161)</f>
        <v>-</v>
      </c>
      <c r="R161" s="35" t="str">
        <f>IFERROR('Equations and POD'!$E$5/K161, K161)</f>
        <v>-</v>
      </c>
      <c r="S161" s="35" t="str">
        <f>IFERROR('Equations and POD'!$E$5/L161, L161)</f>
        <v>-</v>
      </c>
      <c r="T161" s="35" t="str">
        <f>IFERROR('Equations and POD'!$E$5/M161, M161)</f>
        <v>-</v>
      </c>
      <c r="U161" s="63" t="s">
        <v>70</v>
      </c>
      <c r="V161" s="63" t="s">
        <v>70</v>
      </c>
      <c r="W161" s="63" t="s">
        <v>70</v>
      </c>
      <c r="X161" s="63" t="s">
        <v>70</v>
      </c>
      <c r="Y161" s="63" t="s">
        <v>70</v>
      </c>
      <c r="Z161" s="63" t="s">
        <v>70</v>
      </c>
      <c r="AA161" s="63" t="s">
        <v>70</v>
      </c>
    </row>
    <row r="162" spans="1:27">
      <c r="A162" s="61" t="s">
        <v>81</v>
      </c>
      <c r="B162" s="61" t="s">
        <v>82</v>
      </c>
      <c r="C162" s="62" t="s">
        <v>83</v>
      </c>
      <c r="D162" s="25" t="s">
        <v>15</v>
      </c>
      <c r="E162" s="25" t="s">
        <v>69</v>
      </c>
      <c r="F162" s="25" t="s">
        <v>13</v>
      </c>
      <c r="G162" s="34" t="s">
        <v>70</v>
      </c>
      <c r="H162" s="34" t="s">
        <v>70</v>
      </c>
      <c r="I162" s="34" t="s">
        <v>70</v>
      </c>
      <c r="J162" s="34" t="s">
        <v>70</v>
      </c>
      <c r="K162" s="34" t="s">
        <v>70</v>
      </c>
      <c r="L162" s="34" t="s">
        <v>70</v>
      </c>
      <c r="M162" s="34" t="s">
        <v>70</v>
      </c>
      <c r="N162" s="35" t="str">
        <f>IFERROR('Equations and POD'!$E$5/G162, G162)</f>
        <v>-</v>
      </c>
      <c r="O162" s="35" t="str">
        <f>IFERROR('Equations and POD'!$E$5/H162, H162)</f>
        <v>-</v>
      </c>
      <c r="P162" s="35" t="str">
        <f>IFERROR('Equations and POD'!$E$5/I162, I162)</f>
        <v>-</v>
      </c>
      <c r="Q162" s="35" t="str">
        <f>IFERROR('Equations and POD'!$E$5/J162, J162)</f>
        <v>-</v>
      </c>
      <c r="R162" s="35" t="str">
        <f>IFERROR('Equations and POD'!$E$5/K162, K162)</f>
        <v>-</v>
      </c>
      <c r="S162" s="35" t="str">
        <f>IFERROR('Equations and POD'!$E$5/L162, L162)</f>
        <v>-</v>
      </c>
      <c r="T162" s="35" t="str">
        <f>IFERROR('Equations and POD'!$E$5/M162, M162)</f>
        <v>-</v>
      </c>
      <c r="U162" s="63" t="s">
        <v>70</v>
      </c>
      <c r="V162" s="63" t="s">
        <v>70</v>
      </c>
      <c r="W162" s="63" t="s">
        <v>70</v>
      </c>
      <c r="X162" s="63" t="s">
        <v>70</v>
      </c>
      <c r="Y162" s="63" t="s">
        <v>70</v>
      </c>
      <c r="Z162" s="63" t="s">
        <v>70</v>
      </c>
      <c r="AA162" s="63" t="s">
        <v>70</v>
      </c>
    </row>
    <row r="163" spans="1:27">
      <c r="A163" s="61" t="s">
        <v>81</v>
      </c>
      <c r="B163" s="61" t="s">
        <v>82</v>
      </c>
      <c r="C163" s="62" t="s">
        <v>83</v>
      </c>
      <c r="D163" s="25" t="s">
        <v>68</v>
      </c>
      <c r="E163" s="25" t="s">
        <v>71</v>
      </c>
      <c r="F163" s="25" t="s">
        <v>13</v>
      </c>
      <c r="G163" s="34" t="s">
        <v>70</v>
      </c>
      <c r="H163" s="34" t="s">
        <v>70</v>
      </c>
      <c r="I163" s="34" t="s">
        <v>70</v>
      </c>
      <c r="J163" s="34" t="s">
        <v>70</v>
      </c>
      <c r="K163" s="25">
        <v>4.3073206920869351</v>
      </c>
      <c r="L163" s="25">
        <v>3.9221794143689439</v>
      </c>
      <c r="M163" s="25">
        <v>4.144246560980088</v>
      </c>
      <c r="N163" s="35" t="str">
        <f>IFERROR('Equations and POD'!$E$5/G163, G163)</f>
        <v>-</v>
      </c>
      <c r="O163" s="35" t="str">
        <f>IFERROR('Equations and POD'!$E$5/H163, H163)</f>
        <v>-</v>
      </c>
      <c r="P163" s="35" t="str">
        <f>IFERROR('Equations and POD'!$E$5/I163, I163)</f>
        <v>-</v>
      </c>
      <c r="Q163" s="35" t="str">
        <f>IFERROR('Equations and POD'!$E$5/J163, J163)</f>
        <v>-</v>
      </c>
      <c r="R163" s="35">
        <f>IFERROR('Equations and POD'!$E$5/K163, K163)</f>
        <v>487.54205923370228</v>
      </c>
      <c r="S163" s="35">
        <f>IFERROR('Equations and POD'!$E$5/L163, L163)</f>
        <v>535.41660850766505</v>
      </c>
      <c r="T163" s="35">
        <f>IFERROR('Equations and POD'!$E$5/M163, M163)</f>
        <v>506.72660738200943</v>
      </c>
      <c r="U163" s="63" t="s">
        <v>70</v>
      </c>
      <c r="V163" s="63" t="s">
        <v>70</v>
      </c>
      <c r="W163" s="63" t="s">
        <v>70</v>
      </c>
      <c r="X163" s="63" t="s">
        <v>70</v>
      </c>
      <c r="Y163" s="66">
        <v>490</v>
      </c>
      <c r="Z163" s="66">
        <v>540</v>
      </c>
      <c r="AA163" s="66">
        <v>510</v>
      </c>
    </row>
    <row r="164" spans="1:27">
      <c r="A164" s="61" t="s">
        <v>81</v>
      </c>
      <c r="B164" s="61" t="s">
        <v>82</v>
      </c>
      <c r="C164" s="62" t="s">
        <v>83</v>
      </c>
      <c r="D164" s="25" t="s">
        <v>73</v>
      </c>
      <c r="E164" s="25" t="s">
        <v>71</v>
      </c>
      <c r="F164" s="25" t="s">
        <v>13</v>
      </c>
      <c r="G164" s="34" t="s">
        <v>70</v>
      </c>
      <c r="H164" s="34" t="s">
        <v>70</v>
      </c>
      <c r="I164" s="34" t="s">
        <v>70</v>
      </c>
      <c r="J164" s="34" t="s">
        <v>70</v>
      </c>
      <c r="K164" s="34" t="s">
        <v>70</v>
      </c>
      <c r="L164" s="34" t="s">
        <v>70</v>
      </c>
      <c r="M164" s="34" t="s">
        <v>70</v>
      </c>
      <c r="N164" s="35" t="str">
        <f>IFERROR('Equations and POD'!$E$5/G164, G164)</f>
        <v>-</v>
      </c>
      <c r="O164" s="35" t="str">
        <f>IFERROR('Equations and POD'!$E$5/H164, H164)</f>
        <v>-</v>
      </c>
      <c r="P164" s="35" t="str">
        <f>IFERROR('Equations and POD'!$E$5/I164, I164)</f>
        <v>-</v>
      </c>
      <c r="Q164" s="35" t="str">
        <f>IFERROR('Equations and POD'!$E$5/J164, J164)</f>
        <v>-</v>
      </c>
      <c r="R164" s="35" t="str">
        <f>IFERROR('Equations and POD'!$E$5/K164, K164)</f>
        <v>-</v>
      </c>
      <c r="S164" s="35" t="str">
        <f>IFERROR('Equations and POD'!$E$5/L164, L164)</f>
        <v>-</v>
      </c>
      <c r="T164" s="35" t="str">
        <f>IFERROR('Equations and POD'!$E$5/M164, M164)</f>
        <v>-</v>
      </c>
      <c r="U164" s="63" t="s">
        <v>70</v>
      </c>
      <c r="V164" s="63" t="s">
        <v>70</v>
      </c>
      <c r="W164" s="63" t="s">
        <v>70</v>
      </c>
      <c r="X164" s="63" t="s">
        <v>70</v>
      </c>
      <c r="Y164" s="63" t="s">
        <v>70</v>
      </c>
      <c r="Z164" s="63" t="s">
        <v>70</v>
      </c>
      <c r="AA164" s="63" t="s">
        <v>70</v>
      </c>
    </row>
    <row r="165" spans="1:27">
      <c r="A165" s="61" t="s">
        <v>81</v>
      </c>
      <c r="B165" s="61" t="s">
        <v>82</v>
      </c>
      <c r="C165" s="62" t="s">
        <v>83</v>
      </c>
      <c r="D165" s="25" t="s">
        <v>74</v>
      </c>
      <c r="E165" s="25" t="s">
        <v>71</v>
      </c>
      <c r="F165" s="25" t="s">
        <v>13</v>
      </c>
      <c r="G165" s="34" t="s">
        <v>70</v>
      </c>
      <c r="H165" s="34" t="s">
        <v>70</v>
      </c>
      <c r="I165" s="34" t="s">
        <v>70</v>
      </c>
      <c r="J165" s="34" t="s">
        <v>70</v>
      </c>
      <c r="K165" s="34" t="s">
        <v>70</v>
      </c>
      <c r="L165" s="34" t="s">
        <v>70</v>
      </c>
      <c r="M165" s="34" t="s">
        <v>70</v>
      </c>
      <c r="N165" s="35" t="str">
        <f>IFERROR('Equations and POD'!$E$5/G165, G165)</f>
        <v>-</v>
      </c>
      <c r="O165" s="35" t="str">
        <f>IFERROR('Equations and POD'!$E$5/H165, H165)</f>
        <v>-</v>
      </c>
      <c r="P165" s="35" t="str">
        <f>IFERROR('Equations and POD'!$E$5/I165, I165)</f>
        <v>-</v>
      </c>
      <c r="Q165" s="35" t="str">
        <f>IFERROR('Equations and POD'!$E$5/J165, J165)</f>
        <v>-</v>
      </c>
      <c r="R165" s="35" t="str">
        <f>IFERROR('Equations and POD'!$E$5/K165, K165)</f>
        <v>-</v>
      </c>
      <c r="S165" s="35" t="str">
        <f>IFERROR('Equations and POD'!$E$5/L165, L165)</f>
        <v>-</v>
      </c>
      <c r="T165" s="35" t="str">
        <f>IFERROR('Equations and POD'!$E$5/M165, M165)</f>
        <v>-</v>
      </c>
      <c r="U165" s="63" t="s">
        <v>70</v>
      </c>
      <c r="V165" s="63" t="s">
        <v>70</v>
      </c>
      <c r="W165" s="63" t="s">
        <v>70</v>
      </c>
      <c r="X165" s="63" t="s">
        <v>70</v>
      </c>
      <c r="Y165" s="63" t="s">
        <v>70</v>
      </c>
      <c r="Z165" s="63" t="s">
        <v>70</v>
      </c>
      <c r="AA165" s="63" t="s">
        <v>70</v>
      </c>
    </row>
    <row r="166" spans="1:27">
      <c r="A166" s="61" t="s">
        <v>81</v>
      </c>
      <c r="B166" s="61" t="s">
        <v>82</v>
      </c>
      <c r="C166" s="62" t="s">
        <v>83</v>
      </c>
      <c r="D166" s="25" t="s">
        <v>15</v>
      </c>
      <c r="E166" s="25" t="s">
        <v>71</v>
      </c>
      <c r="F166" s="25" t="s">
        <v>13</v>
      </c>
      <c r="G166" s="34" t="s">
        <v>70</v>
      </c>
      <c r="H166" s="34" t="s">
        <v>70</v>
      </c>
      <c r="I166" s="34" t="s">
        <v>70</v>
      </c>
      <c r="J166" s="34" t="s">
        <v>70</v>
      </c>
      <c r="K166" s="25">
        <f>SUM(K163:K165)</f>
        <v>4.3073206920869351</v>
      </c>
      <c r="L166" s="25">
        <f>SUM(L163:L165)</f>
        <v>3.9221794143689439</v>
      </c>
      <c r="M166" s="25">
        <f>SUM(M163:M165)</f>
        <v>4.144246560980088</v>
      </c>
      <c r="N166" s="35" t="str">
        <f>IFERROR('Equations and POD'!$E$5/G166, G166)</f>
        <v>-</v>
      </c>
      <c r="O166" s="35" t="str">
        <f>IFERROR('Equations and POD'!$E$5/H166, H166)</f>
        <v>-</v>
      </c>
      <c r="P166" s="35" t="str">
        <f>IFERROR('Equations and POD'!$E$5/I166, I166)</f>
        <v>-</v>
      </c>
      <c r="Q166" s="35" t="str">
        <f>IFERROR('Equations and POD'!$E$5/J166, J166)</f>
        <v>-</v>
      </c>
      <c r="R166" s="35">
        <f>IFERROR('Equations and POD'!$E$5/K166, K166)</f>
        <v>487.54205923370228</v>
      </c>
      <c r="S166" s="35">
        <f>IFERROR('Equations and POD'!$E$5/L166, L166)</f>
        <v>535.41660850766505</v>
      </c>
      <c r="T166" s="35">
        <f>IFERROR('Equations and POD'!$E$5/M166, M166)</f>
        <v>506.72660738200943</v>
      </c>
      <c r="U166" s="63" t="s">
        <v>70</v>
      </c>
      <c r="V166" s="63" t="s">
        <v>70</v>
      </c>
      <c r="W166" s="63" t="s">
        <v>70</v>
      </c>
      <c r="X166" s="63" t="s">
        <v>70</v>
      </c>
      <c r="Y166" s="66">
        <v>490</v>
      </c>
      <c r="Z166" s="66">
        <v>540</v>
      </c>
      <c r="AA166" s="66">
        <v>510</v>
      </c>
    </row>
    <row r="167" spans="1:27">
      <c r="A167" s="61" t="s">
        <v>81</v>
      </c>
      <c r="B167" s="61" t="s">
        <v>82</v>
      </c>
      <c r="C167" s="62" t="s">
        <v>83</v>
      </c>
      <c r="D167" s="25" t="s">
        <v>68</v>
      </c>
      <c r="E167" s="25" t="s">
        <v>72</v>
      </c>
      <c r="F167" s="25" t="s">
        <v>13</v>
      </c>
      <c r="G167" s="34" t="s">
        <v>70</v>
      </c>
      <c r="H167" s="34" t="s">
        <v>70</v>
      </c>
      <c r="I167" s="34" t="s">
        <v>70</v>
      </c>
      <c r="J167" s="34" t="s">
        <v>70</v>
      </c>
      <c r="K167" s="25">
        <v>1.1789944529496019</v>
      </c>
      <c r="L167" s="25">
        <v>1.0781834747411549</v>
      </c>
      <c r="M167" s="25">
        <v>1.152183088968701</v>
      </c>
      <c r="N167" s="35" t="str">
        <f>IFERROR('Equations and POD'!$E$5/G167, G167)</f>
        <v>-</v>
      </c>
      <c r="O167" s="35" t="str">
        <f>IFERROR('Equations and POD'!$E$5/H167, H167)</f>
        <v>-</v>
      </c>
      <c r="P167" s="35" t="str">
        <f>IFERROR('Equations and POD'!$E$5/I167, I167)</f>
        <v>-</v>
      </c>
      <c r="Q167" s="35" t="str">
        <f>IFERROR('Equations and POD'!$E$5/J167, J167)</f>
        <v>-</v>
      </c>
      <c r="R167" s="35">
        <f>IFERROR('Equations and POD'!$E$5/K167, K167)</f>
        <v>1781.1788636886556</v>
      </c>
      <c r="S167" s="35">
        <f>IFERROR('Equations and POD'!$E$5/L167, L167)</f>
        <v>1947.7204475835226</v>
      </c>
      <c r="T167" s="35">
        <f>IFERROR('Equations and POD'!$E$5/M167, M167)</f>
        <v>1822.6269940133154</v>
      </c>
      <c r="U167" s="63" t="s">
        <v>70</v>
      </c>
      <c r="V167" s="63" t="s">
        <v>70</v>
      </c>
      <c r="W167" s="63" t="s">
        <v>70</v>
      </c>
      <c r="X167" s="63" t="s">
        <v>70</v>
      </c>
      <c r="Y167" s="66">
        <v>1800</v>
      </c>
      <c r="Z167" s="66">
        <v>1900</v>
      </c>
      <c r="AA167" s="66">
        <v>1800</v>
      </c>
    </row>
    <row r="168" spans="1:27">
      <c r="A168" s="61" t="s">
        <v>81</v>
      </c>
      <c r="B168" s="61" t="s">
        <v>82</v>
      </c>
      <c r="C168" s="62" t="s">
        <v>83</v>
      </c>
      <c r="D168" s="25" t="s">
        <v>73</v>
      </c>
      <c r="E168" s="25" t="s">
        <v>72</v>
      </c>
      <c r="F168" s="25" t="s">
        <v>13</v>
      </c>
      <c r="G168" s="34" t="s">
        <v>70</v>
      </c>
      <c r="H168" s="34" t="s">
        <v>70</v>
      </c>
      <c r="I168" s="34" t="s">
        <v>70</v>
      </c>
      <c r="J168" s="34" t="s">
        <v>70</v>
      </c>
      <c r="K168" s="34" t="s">
        <v>70</v>
      </c>
      <c r="L168" s="34" t="s">
        <v>70</v>
      </c>
      <c r="M168" s="34" t="s">
        <v>70</v>
      </c>
      <c r="N168" s="35" t="str">
        <f>IFERROR('Equations and POD'!$E$5/G168, G168)</f>
        <v>-</v>
      </c>
      <c r="O168" s="35" t="str">
        <f>IFERROR('Equations and POD'!$E$5/H168, H168)</f>
        <v>-</v>
      </c>
      <c r="P168" s="35" t="str">
        <f>IFERROR('Equations and POD'!$E$5/I168, I168)</f>
        <v>-</v>
      </c>
      <c r="Q168" s="35" t="str">
        <f>IFERROR('Equations and POD'!$E$5/J168, J168)</f>
        <v>-</v>
      </c>
      <c r="R168" s="35" t="str">
        <f>IFERROR('Equations and POD'!$E$5/K168, K168)</f>
        <v>-</v>
      </c>
      <c r="S168" s="35" t="str">
        <f>IFERROR('Equations and POD'!$E$5/L168, L168)</f>
        <v>-</v>
      </c>
      <c r="T168" s="35" t="str">
        <f>IFERROR('Equations and POD'!$E$5/M168, M168)</f>
        <v>-</v>
      </c>
      <c r="U168" s="63" t="s">
        <v>70</v>
      </c>
      <c r="V168" s="63" t="s">
        <v>70</v>
      </c>
      <c r="W168" s="63" t="s">
        <v>70</v>
      </c>
      <c r="X168" s="63" t="s">
        <v>70</v>
      </c>
      <c r="Y168" s="63" t="s">
        <v>70</v>
      </c>
      <c r="Z168" s="63" t="s">
        <v>70</v>
      </c>
      <c r="AA168" s="63" t="s">
        <v>70</v>
      </c>
    </row>
    <row r="169" spans="1:27">
      <c r="A169" s="61" t="s">
        <v>81</v>
      </c>
      <c r="B169" s="61" t="s">
        <v>82</v>
      </c>
      <c r="C169" s="62" t="s">
        <v>83</v>
      </c>
      <c r="D169" s="25" t="s">
        <v>74</v>
      </c>
      <c r="E169" s="25" t="s">
        <v>72</v>
      </c>
      <c r="F169" s="25" t="s">
        <v>13</v>
      </c>
      <c r="G169" s="34" t="s">
        <v>70</v>
      </c>
      <c r="H169" s="34" t="s">
        <v>70</v>
      </c>
      <c r="I169" s="34" t="s">
        <v>70</v>
      </c>
      <c r="J169" s="34" t="s">
        <v>70</v>
      </c>
      <c r="K169" s="34" t="s">
        <v>70</v>
      </c>
      <c r="L169" s="34" t="s">
        <v>70</v>
      </c>
      <c r="M169" s="34" t="s">
        <v>70</v>
      </c>
      <c r="N169" s="35" t="str">
        <f>IFERROR('Equations and POD'!$E$5/G169, G169)</f>
        <v>-</v>
      </c>
      <c r="O169" s="35" t="str">
        <f>IFERROR('Equations and POD'!$E$5/H169, H169)</f>
        <v>-</v>
      </c>
      <c r="P169" s="35" t="str">
        <f>IFERROR('Equations and POD'!$E$5/I169, I169)</f>
        <v>-</v>
      </c>
      <c r="Q169" s="35" t="str">
        <f>IFERROR('Equations and POD'!$E$5/J169, J169)</f>
        <v>-</v>
      </c>
      <c r="R169" s="35" t="str">
        <f>IFERROR('Equations and POD'!$E$5/K169, K169)</f>
        <v>-</v>
      </c>
      <c r="S169" s="35" t="str">
        <f>IFERROR('Equations and POD'!$E$5/L169, L169)</f>
        <v>-</v>
      </c>
      <c r="T169" s="35" t="str">
        <f>IFERROR('Equations and POD'!$E$5/M169, M169)</f>
        <v>-</v>
      </c>
      <c r="U169" s="63" t="s">
        <v>70</v>
      </c>
      <c r="V169" s="63" t="s">
        <v>70</v>
      </c>
      <c r="W169" s="63" t="s">
        <v>70</v>
      </c>
      <c r="X169" s="63" t="s">
        <v>70</v>
      </c>
      <c r="Y169" s="63" t="s">
        <v>70</v>
      </c>
      <c r="Z169" s="63" t="s">
        <v>70</v>
      </c>
      <c r="AA169" s="63" t="s">
        <v>70</v>
      </c>
    </row>
    <row r="170" spans="1:27">
      <c r="A170" s="61" t="s">
        <v>81</v>
      </c>
      <c r="B170" s="61" t="s">
        <v>82</v>
      </c>
      <c r="C170" s="62" t="s">
        <v>83</v>
      </c>
      <c r="D170" s="25" t="s">
        <v>15</v>
      </c>
      <c r="E170" s="25" t="s">
        <v>72</v>
      </c>
      <c r="F170" s="25" t="s">
        <v>13</v>
      </c>
      <c r="G170" s="34" t="s">
        <v>70</v>
      </c>
      <c r="H170" s="34" t="s">
        <v>70</v>
      </c>
      <c r="I170" s="34" t="s">
        <v>70</v>
      </c>
      <c r="J170" s="34" t="s">
        <v>70</v>
      </c>
      <c r="K170" s="25">
        <f>SUM(K167:K169)</f>
        <v>1.1789944529496019</v>
      </c>
      <c r="L170" s="25">
        <f>SUM(L167:L169)</f>
        <v>1.0781834747411549</v>
      </c>
      <c r="M170" s="25">
        <f>SUM(M167:M169)</f>
        <v>1.152183088968701</v>
      </c>
      <c r="N170" s="35" t="str">
        <f>IFERROR('Equations and POD'!$E$5/G170, G170)</f>
        <v>-</v>
      </c>
      <c r="O170" s="35" t="str">
        <f>IFERROR('Equations and POD'!$E$5/H170, H170)</f>
        <v>-</v>
      </c>
      <c r="P170" s="35" t="str">
        <f>IFERROR('Equations and POD'!$E$5/I170, I170)</f>
        <v>-</v>
      </c>
      <c r="Q170" s="35" t="str">
        <f>IFERROR('Equations and POD'!$E$5/J170, J170)</f>
        <v>-</v>
      </c>
      <c r="R170" s="35">
        <f>IFERROR('Equations and POD'!$E$5/K170, K170)</f>
        <v>1781.1788636886556</v>
      </c>
      <c r="S170" s="35">
        <f>IFERROR('Equations and POD'!$E$5/L170, L170)</f>
        <v>1947.7204475835226</v>
      </c>
      <c r="T170" s="35">
        <f>IFERROR('Equations and POD'!$E$5/M170, M170)</f>
        <v>1822.6269940133154</v>
      </c>
      <c r="U170" s="63" t="s">
        <v>70</v>
      </c>
      <c r="V170" s="63" t="s">
        <v>70</v>
      </c>
      <c r="W170" s="63" t="s">
        <v>70</v>
      </c>
      <c r="X170" s="63" t="s">
        <v>70</v>
      </c>
      <c r="Y170" s="66">
        <v>1800</v>
      </c>
      <c r="Z170" s="66">
        <v>1900</v>
      </c>
      <c r="AA170" s="66">
        <v>1800</v>
      </c>
    </row>
    <row r="171" spans="1:27">
      <c r="A171" s="61" t="s">
        <v>81</v>
      </c>
      <c r="B171" s="61" t="s">
        <v>82</v>
      </c>
      <c r="C171" s="62" t="s">
        <v>84</v>
      </c>
      <c r="D171" s="25" t="s">
        <v>68</v>
      </c>
      <c r="E171" s="25" t="s">
        <v>69</v>
      </c>
      <c r="F171" s="25" t="s">
        <v>9</v>
      </c>
      <c r="G171" s="34" t="s">
        <v>70</v>
      </c>
      <c r="H171" s="34" t="s">
        <v>70</v>
      </c>
      <c r="I171" s="34" t="s">
        <v>70</v>
      </c>
      <c r="J171" s="34" t="s">
        <v>70</v>
      </c>
      <c r="K171" s="34" t="s">
        <v>70</v>
      </c>
      <c r="L171" s="34" t="s">
        <v>70</v>
      </c>
      <c r="M171" s="34" t="s">
        <v>70</v>
      </c>
      <c r="N171" s="51" t="str">
        <f>IFERROR('Equations and POD'!$E$5/G171, G171)</f>
        <v>-</v>
      </c>
      <c r="O171" s="51" t="str">
        <f>IFERROR('Equations and POD'!$E$5/H171, H171)</f>
        <v>-</v>
      </c>
      <c r="P171" s="51" t="str">
        <f>IFERROR('Equations and POD'!$E$5/I171, I171)</f>
        <v>-</v>
      </c>
      <c r="Q171" s="51" t="str">
        <f>IFERROR('Equations and POD'!$E$5/J171, J171)</f>
        <v>-</v>
      </c>
      <c r="R171" s="51" t="str">
        <f>IFERROR('Equations and POD'!$E$5/K171, K171)</f>
        <v>-</v>
      </c>
      <c r="S171" s="51" t="str">
        <f>IFERROR('Equations and POD'!$E$5/L171, L171)</f>
        <v>-</v>
      </c>
      <c r="T171" s="51" t="str">
        <f>IFERROR('Equations and POD'!$E$5/M171, M171)</f>
        <v>-</v>
      </c>
      <c r="U171" s="63" t="s">
        <v>70</v>
      </c>
      <c r="V171" s="63" t="s">
        <v>70</v>
      </c>
      <c r="W171" s="63" t="s">
        <v>70</v>
      </c>
      <c r="X171" s="63" t="s">
        <v>70</v>
      </c>
      <c r="Y171" s="63" t="s">
        <v>70</v>
      </c>
      <c r="Z171" s="63" t="s">
        <v>70</v>
      </c>
      <c r="AA171" s="63" t="s">
        <v>70</v>
      </c>
    </row>
    <row r="172" spans="1:27">
      <c r="A172" s="61" t="s">
        <v>81</v>
      </c>
      <c r="B172" s="61" t="s">
        <v>82</v>
      </c>
      <c r="C172" s="62" t="s">
        <v>84</v>
      </c>
      <c r="D172" s="25" t="s">
        <v>73</v>
      </c>
      <c r="E172" s="25" t="s">
        <v>69</v>
      </c>
      <c r="F172" s="25" t="s">
        <v>9</v>
      </c>
      <c r="G172" s="25">
        <v>25.371092249225871</v>
      </c>
      <c r="H172" s="25">
        <v>14.783256559647031</v>
      </c>
      <c r="I172" s="25">
        <v>9.4939988277178546</v>
      </c>
      <c r="J172" s="25">
        <v>9.1325246610347388E-4</v>
      </c>
      <c r="K172" s="25">
        <v>5.11426673279778E-4</v>
      </c>
      <c r="L172" s="25">
        <v>4.057536405788491E-4</v>
      </c>
      <c r="M172" s="25">
        <v>1.8177223372194359E-4</v>
      </c>
      <c r="N172" s="51">
        <f>IFERROR('Equations and POD'!$E$5/G172, G172)</f>
        <v>82.771367482772675</v>
      </c>
      <c r="O172" s="51">
        <f>IFERROR('Equations and POD'!$E$5/H172, H172)</f>
        <v>142.05259791893513</v>
      </c>
      <c r="P172" s="51">
        <f>IFERROR('Equations and POD'!$E$5/I172, I172)</f>
        <v>221.19235931112846</v>
      </c>
      <c r="Q172" s="51">
        <f>IFERROR('Equations and POD'!$E$5/J172, J172)</f>
        <v>2299473.6701450795</v>
      </c>
      <c r="R172" s="51">
        <f>IFERROR('Equations and POD'!$E$5/K172, K172)</f>
        <v>4106160.4912639875</v>
      </c>
      <c r="S172" s="51">
        <f>IFERROR('Equations and POD'!$E$5/L172, L172)</f>
        <v>5175554.3018767126</v>
      </c>
      <c r="T172" s="51">
        <f>IFERROR('Equations and POD'!$E$5/M172, M172)</f>
        <v>11552919.590636507</v>
      </c>
      <c r="U172" s="66">
        <v>83</v>
      </c>
      <c r="V172" s="66">
        <v>140</v>
      </c>
      <c r="W172" s="66">
        <v>220</v>
      </c>
      <c r="X172" s="66">
        <v>2300000</v>
      </c>
      <c r="Y172" s="66">
        <v>4100000</v>
      </c>
      <c r="Z172" s="66">
        <v>5200000</v>
      </c>
      <c r="AA172" s="66">
        <v>12000000</v>
      </c>
    </row>
    <row r="173" spans="1:27">
      <c r="A173" s="61" t="s">
        <v>81</v>
      </c>
      <c r="B173" s="61" t="s">
        <v>82</v>
      </c>
      <c r="C173" s="62" t="s">
        <v>84</v>
      </c>
      <c r="D173" s="25" t="s">
        <v>74</v>
      </c>
      <c r="E173" s="25" t="s">
        <v>69</v>
      </c>
      <c r="F173" s="25" t="s">
        <v>9</v>
      </c>
      <c r="G173" s="25">
        <v>3.7070404579504487E-2</v>
      </c>
      <c r="H173" s="25">
        <v>3.4921395618373791E-2</v>
      </c>
      <c r="I173" s="25">
        <v>2.8387715147839349E-2</v>
      </c>
      <c r="J173" s="25">
        <v>1.9766827708513471E-2</v>
      </c>
      <c r="K173" s="25">
        <v>1.39439657152239E-2</v>
      </c>
      <c r="L173" s="25">
        <v>1.193960565276244E-2</v>
      </c>
      <c r="M173" s="25">
        <v>9.5859230972436052E-3</v>
      </c>
      <c r="N173" s="51">
        <f>IFERROR('Equations and POD'!$E$5/G173, G173)</f>
        <v>56648.963609127954</v>
      </c>
      <c r="O173" s="51">
        <f>IFERROR('Equations and POD'!$E$5/H173, H173)</f>
        <v>60135.053677381984</v>
      </c>
      <c r="P173" s="51">
        <f>IFERROR('Equations and POD'!$E$5/I173, I173)</f>
        <v>73975.661269795281</v>
      </c>
      <c r="Q173" s="51">
        <f>IFERROR('Equations and POD'!$E$5/J173, J173)</f>
        <v>106238.59483004149</v>
      </c>
      <c r="R173" s="51">
        <f>IFERROR('Equations and POD'!$E$5/K173, K173)</f>
        <v>150602.77993277324</v>
      </c>
      <c r="S173" s="51">
        <f>IFERROR('Equations and POD'!$E$5/L173, L173)</f>
        <v>175885.20601717927</v>
      </c>
      <c r="T173" s="51">
        <f>IFERROR('Equations and POD'!$E$5/M173, M173)</f>
        <v>219071.23379738428</v>
      </c>
      <c r="U173" s="66">
        <v>57000</v>
      </c>
      <c r="V173" s="66">
        <v>60000</v>
      </c>
      <c r="W173" s="66">
        <v>74000</v>
      </c>
      <c r="X173" s="66">
        <v>110000</v>
      </c>
      <c r="Y173" s="66">
        <v>150000</v>
      </c>
      <c r="Z173" s="66">
        <v>180000</v>
      </c>
      <c r="AA173" s="66">
        <v>220000</v>
      </c>
    </row>
    <row r="174" spans="1:27">
      <c r="A174" s="61" t="s">
        <v>81</v>
      </c>
      <c r="B174" s="61" t="s">
        <v>82</v>
      </c>
      <c r="C174" s="62" t="s">
        <v>84</v>
      </c>
      <c r="D174" s="25" t="s">
        <v>15</v>
      </c>
      <c r="E174" s="25" t="s">
        <v>69</v>
      </c>
      <c r="F174" s="25" t="s">
        <v>9</v>
      </c>
      <c r="G174" s="25">
        <f t="shared" ref="G174:M174" si="24">SUM(G171:G173)</f>
        <v>25.408162653805377</v>
      </c>
      <c r="H174" s="25">
        <f t="shared" si="24"/>
        <v>14.818177955265405</v>
      </c>
      <c r="I174" s="25">
        <f t="shared" si="24"/>
        <v>9.5223865428656946</v>
      </c>
      <c r="J174" s="25">
        <f t="shared" si="24"/>
        <v>2.0680080174616946E-2</v>
      </c>
      <c r="K174" s="25">
        <f t="shared" si="24"/>
        <v>1.4455392388503678E-2</v>
      </c>
      <c r="L174" s="25">
        <f t="shared" si="24"/>
        <v>1.2345359293341289E-2</v>
      </c>
      <c r="M174" s="25">
        <f t="shared" si="24"/>
        <v>9.7676953309655482E-3</v>
      </c>
      <c r="N174" s="51">
        <f>IFERROR('Equations and POD'!$E$5/G174, G174)</f>
        <v>82.65060439879872</v>
      </c>
      <c r="O174" s="51">
        <f>IFERROR('Equations and POD'!$E$5/H174, H174)</f>
        <v>141.71782835512502</v>
      </c>
      <c r="P174" s="51">
        <f>IFERROR('Equations and POD'!$E$5/I174, I174)</f>
        <v>220.53295048953348</v>
      </c>
      <c r="Q174" s="51">
        <f>IFERROR('Equations and POD'!$E$5/J174, J174)</f>
        <v>101546.99509229045</v>
      </c>
      <c r="R174" s="51">
        <f>IFERROR('Equations and POD'!$E$5/K174, K174)</f>
        <v>145274.50681104462</v>
      </c>
      <c r="S174" s="51">
        <f>IFERROR('Equations and POD'!$E$5/L174, L174)</f>
        <v>170104.4052344978</v>
      </c>
      <c r="T174" s="51">
        <f>IFERROR('Equations and POD'!$E$5/M174, M174)</f>
        <v>214994.42077626847</v>
      </c>
      <c r="U174" s="66">
        <v>83</v>
      </c>
      <c r="V174" s="66">
        <v>140</v>
      </c>
      <c r="W174" s="66">
        <v>220</v>
      </c>
      <c r="X174" s="66">
        <v>100000</v>
      </c>
      <c r="Y174" s="66">
        <v>150000</v>
      </c>
      <c r="Z174" s="66">
        <v>170000</v>
      </c>
      <c r="AA174" s="66">
        <v>210000</v>
      </c>
    </row>
    <row r="175" spans="1:27">
      <c r="A175" s="61" t="s">
        <v>81</v>
      </c>
      <c r="B175" s="61" t="s">
        <v>82</v>
      </c>
      <c r="C175" s="62" t="s">
        <v>84</v>
      </c>
      <c r="D175" s="25" t="s">
        <v>68</v>
      </c>
      <c r="E175" s="25" t="s">
        <v>71</v>
      </c>
      <c r="F175" s="25" t="s">
        <v>9</v>
      </c>
      <c r="G175" s="34" t="s">
        <v>70</v>
      </c>
      <c r="H175" s="34" t="s">
        <v>70</v>
      </c>
      <c r="I175" s="25">
        <v>50.631331345616474</v>
      </c>
      <c r="J175" s="25">
        <v>38.905392232647209</v>
      </c>
      <c r="K175" s="25">
        <v>30.23407793484099</v>
      </c>
      <c r="L175" s="25">
        <v>27.530682427782011</v>
      </c>
      <c r="M175" s="25">
        <v>29.089422976110232</v>
      </c>
      <c r="N175" s="51" t="str">
        <f>IFERROR('Equations and POD'!$E$5/G175, G175)</f>
        <v>-</v>
      </c>
      <c r="O175" s="51" t="str">
        <f>IFERROR('Equations and POD'!$E$5/H175, H175)</f>
        <v>-</v>
      </c>
      <c r="P175" s="51">
        <f>IFERROR('Equations and POD'!$E$5/I175, I175)</f>
        <v>41.476294306091013</v>
      </c>
      <c r="Q175" s="51">
        <f>IFERROR('Equations and POD'!$E$5/J175, J175)</f>
        <v>53.977093649188262</v>
      </c>
      <c r="R175" s="51">
        <f>IFERROR('Equations and POD'!$E$5/K175, K175)</f>
        <v>69.458046794938397</v>
      </c>
      <c r="S175" s="51">
        <f>IFERROR('Equations and POD'!$E$5/L175, L175)</f>
        <v>76.278530527119415</v>
      </c>
      <c r="T175" s="51">
        <f>IFERROR('Equations and POD'!$E$5/M175, M175)</f>
        <v>72.191187900998614</v>
      </c>
      <c r="U175" s="63" t="s">
        <v>70</v>
      </c>
      <c r="V175" s="63" t="s">
        <v>70</v>
      </c>
      <c r="W175" s="66">
        <v>41</v>
      </c>
      <c r="X175" s="66">
        <v>54</v>
      </c>
      <c r="Y175" s="66">
        <v>69</v>
      </c>
      <c r="Z175" s="66">
        <v>76</v>
      </c>
      <c r="AA175" s="66">
        <v>72</v>
      </c>
    </row>
    <row r="176" spans="1:27">
      <c r="A176" s="61" t="s">
        <v>81</v>
      </c>
      <c r="B176" s="61" t="s">
        <v>82</v>
      </c>
      <c r="C176" s="62" t="s">
        <v>84</v>
      </c>
      <c r="D176" s="25" t="s">
        <v>73</v>
      </c>
      <c r="E176" s="25" t="s">
        <v>71</v>
      </c>
      <c r="F176" s="25" t="s">
        <v>9</v>
      </c>
      <c r="G176" s="25">
        <v>7.6126724926342204</v>
      </c>
      <c r="H176" s="25">
        <v>5.4852611163161189</v>
      </c>
      <c r="I176" s="25">
        <v>3.1402589010280919</v>
      </c>
      <c r="J176" s="25">
        <v>9.0917707476379777E-5</v>
      </c>
      <c r="K176" s="25">
        <v>5.091816215577629E-5</v>
      </c>
      <c r="L176" s="25">
        <v>4.039838149905598E-5</v>
      </c>
      <c r="M176" s="25">
        <v>1.8103419800518742E-5</v>
      </c>
      <c r="N176" s="51">
        <f>IFERROR('Equations and POD'!$E$5/G176, G176)</f>
        <v>275.85581831241171</v>
      </c>
      <c r="O176" s="51">
        <f>IFERROR('Equations and POD'!$E$5/H176, H176)</f>
        <v>382.84412637230156</v>
      </c>
      <c r="P176" s="51">
        <f>IFERROR('Equations and POD'!$E$5/I176, I176)</f>
        <v>668.73467003388771</v>
      </c>
      <c r="Q176" s="51">
        <f>IFERROR('Equations and POD'!$E$5/J176, J176)</f>
        <v>23097810.737755079</v>
      </c>
      <c r="R176" s="51">
        <f>IFERROR('Equations and POD'!$E$5/K176, K176)</f>
        <v>41242651.169839412</v>
      </c>
      <c r="S176" s="51">
        <f>IFERROR('Equations and POD'!$E$5/L176, L176)</f>
        <v>51982280.528963082</v>
      </c>
      <c r="T176" s="51">
        <f>IFERROR('Equations and POD'!$E$5/M176, M176)</f>
        <v>116000182.45943929</v>
      </c>
      <c r="U176" s="66">
        <v>280</v>
      </c>
      <c r="V176" s="66">
        <v>380</v>
      </c>
      <c r="W176" s="66">
        <v>670</v>
      </c>
      <c r="X176" s="66">
        <v>23000000</v>
      </c>
      <c r="Y176" s="66">
        <v>41000000</v>
      </c>
      <c r="Z176" s="66">
        <v>52000000</v>
      </c>
      <c r="AA176" s="66">
        <v>120000000</v>
      </c>
    </row>
    <row r="177" spans="1:27">
      <c r="A177" s="61" t="s">
        <v>81</v>
      </c>
      <c r="B177" s="61" t="s">
        <v>82</v>
      </c>
      <c r="C177" s="62" t="s">
        <v>84</v>
      </c>
      <c r="D177" s="25" t="s">
        <v>74</v>
      </c>
      <c r="E177" s="25" t="s">
        <v>71</v>
      </c>
      <c r="F177" s="25" t="s">
        <v>9</v>
      </c>
      <c r="G177" s="25">
        <v>3.639785458554679E-3</v>
      </c>
      <c r="H177" s="25">
        <v>3.4287834029862918E-3</v>
      </c>
      <c r="I177" s="25">
        <v>2.7872690888791798E-3</v>
      </c>
      <c r="J177" s="25">
        <v>1.9408207941431839E-3</v>
      </c>
      <c r="K177" s="25">
        <v>1.369098724995231E-3</v>
      </c>
      <c r="L177" s="25">
        <v>1.1722991299595591E-3</v>
      </c>
      <c r="M177" s="25">
        <v>9.4120104411973729E-4</v>
      </c>
      <c r="N177" s="51">
        <f>IFERROR('Equations and POD'!$E$5/G177, G177)</f>
        <v>576957.08274901682</v>
      </c>
      <c r="O177" s="51">
        <f>IFERROR('Equations and POD'!$E$5/H177, H177)</f>
        <v>612462.13399511017</v>
      </c>
      <c r="P177" s="51">
        <f>IFERROR('Equations and POD'!$E$5/I177, I177)</f>
        <v>753425.64102573053</v>
      </c>
      <c r="Q177" s="51">
        <f>IFERROR('Equations and POD'!$E$5/J177, J177)</f>
        <v>1082016.4367246947</v>
      </c>
      <c r="R177" s="51">
        <f>IFERROR('Equations and POD'!$E$5/K177, K177)</f>
        <v>1533855.7853140321</v>
      </c>
      <c r="S177" s="51">
        <f>IFERROR('Equations and POD'!$E$5/L177, L177)</f>
        <v>1791351.6664236062</v>
      </c>
      <c r="T177" s="51">
        <f>IFERROR('Equations and POD'!$E$5/M177, M177)</f>
        <v>2231191.7449730784</v>
      </c>
      <c r="U177" s="66">
        <v>580000</v>
      </c>
      <c r="V177" s="66">
        <v>610000</v>
      </c>
      <c r="W177" s="66">
        <v>750000</v>
      </c>
      <c r="X177" s="66">
        <v>1100000</v>
      </c>
      <c r="Y177" s="66">
        <v>1500000</v>
      </c>
      <c r="Z177" s="66">
        <v>1800000</v>
      </c>
      <c r="AA177" s="66">
        <v>2200000</v>
      </c>
    </row>
    <row r="178" spans="1:27">
      <c r="A178" s="61" t="s">
        <v>81</v>
      </c>
      <c r="B178" s="61" t="s">
        <v>82</v>
      </c>
      <c r="C178" s="62" t="s">
        <v>84</v>
      </c>
      <c r="D178" s="25" t="s">
        <v>15</v>
      </c>
      <c r="E178" s="25" t="s">
        <v>71</v>
      </c>
      <c r="F178" s="25" t="s">
        <v>9</v>
      </c>
      <c r="G178" s="25">
        <f t="shared" ref="G178:M178" si="25">SUM(G175:G177)</f>
        <v>7.6163122780927752</v>
      </c>
      <c r="H178" s="25">
        <f t="shared" si="25"/>
        <v>5.4886898997191054</v>
      </c>
      <c r="I178" s="25">
        <f t="shared" si="25"/>
        <v>53.774377515733441</v>
      </c>
      <c r="J178" s="25">
        <f t="shared" si="25"/>
        <v>38.90742397114883</v>
      </c>
      <c r="K178" s="25">
        <f t="shared" si="25"/>
        <v>30.235497951728142</v>
      </c>
      <c r="L178" s="25">
        <f t="shared" si="25"/>
        <v>27.53189512529347</v>
      </c>
      <c r="M178" s="25">
        <f t="shared" si="25"/>
        <v>29.090382280574154</v>
      </c>
      <c r="N178" s="51">
        <f>IFERROR('Equations and POD'!$E$5/G178, G178)</f>
        <v>275.7239886342827</v>
      </c>
      <c r="O178" s="51">
        <f>IFERROR('Equations and POD'!$E$5/H178, H178)</f>
        <v>382.60496372867988</v>
      </c>
      <c r="P178" s="51">
        <f>IFERROR('Equations and POD'!$E$5/I178, I178)</f>
        <v>39.052055960770105</v>
      </c>
      <c r="Q178" s="51">
        <f>IFERROR('Equations and POD'!$E$5/J178, J178)</f>
        <v>53.974274975316305</v>
      </c>
      <c r="R178" s="51">
        <f>IFERROR('Equations and POD'!$E$5/K178, K178)</f>
        <v>69.454784682319811</v>
      </c>
      <c r="S178" s="51">
        <f>IFERROR('Equations and POD'!$E$5/L178, L178)</f>
        <v>76.275170686333766</v>
      </c>
      <c r="T178" s="51">
        <f>IFERROR('Equations and POD'!$E$5/M178, M178)</f>
        <v>72.188807274709774</v>
      </c>
      <c r="U178" s="66">
        <v>280</v>
      </c>
      <c r="V178" s="66">
        <v>380</v>
      </c>
      <c r="W178" s="66">
        <v>39</v>
      </c>
      <c r="X178" s="66">
        <v>54</v>
      </c>
      <c r="Y178" s="66">
        <v>69</v>
      </c>
      <c r="Z178" s="66">
        <v>76</v>
      </c>
      <c r="AA178" s="66">
        <v>72</v>
      </c>
    </row>
    <row r="179" spans="1:27">
      <c r="A179" s="61" t="s">
        <v>81</v>
      </c>
      <c r="B179" s="61" t="s">
        <v>82</v>
      </c>
      <c r="C179" s="62" t="s">
        <v>84</v>
      </c>
      <c r="D179" s="25" t="s">
        <v>68</v>
      </c>
      <c r="E179" s="25" t="s">
        <v>72</v>
      </c>
      <c r="F179" s="25" t="s">
        <v>9</v>
      </c>
      <c r="G179" s="34" t="s">
        <v>70</v>
      </c>
      <c r="H179" s="25">
        <v>15.026041178223419</v>
      </c>
      <c r="I179" s="25">
        <v>12.986912119554621</v>
      </c>
      <c r="J179" s="25">
        <v>10.4703253753268</v>
      </c>
      <c r="K179" s="25">
        <v>8.2756341408962442</v>
      </c>
      <c r="L179" s="25">
        <v>7.568018620779263</v>
      </c>
      <c r="M179" s="25">
        <v>8.0874389898764623</v>
      </c>
      <c r="N179" s="51" t="str">
        <f>IFERROR('Equations and POD'!$E$5/G179, G179)</f>
        <v>-</v>
      </c>
      <c r="O179" s="51">
        <f>IFERROR('Equations and POD'!$E$5/H179, H179)</f>
        <v>139.75737022759114</v>
      </c>
      <c r="P179" s="51">
        <f>IFERROR('Equations and POD'!$E$5/I179, I179)</f>
        <v>161.70125590039169</v>
      </c>
      <c r="Q179" s="51">
        <f>IFERROR('Equations and POD'!$E$5/J179, J179)</f>
        <v>200.56683290364839</v>
      </c>
      <c r="R179" s="51">
        <f>IFERROR('Equations and POD'!$E$5/K179, K179)</f>
        <v>253.7569887994797</v>
      </c>
      <c r="S179" s="51">
        <f>IFERROR('Equations and POD'!$E$5/L179, L179)</f>
        <v>277.48346102559765</v>
      </c>
      <c r="T179" s="51">
        <f>IFERROR('Equations and POD'!$E$5/M179, M179)</f>
        <v>259.66192791422566</v>
      </c>
      <c r="U179" s="63" t="s">
        <v>70</v>
      </c>
      <c r="V179" s="66">
        <v>140</v>
      </c>
      <c r="W179" s="66">
        <v>160</v>
      </c>
      <c r="X179" s="66">
        <v>200</v>
      </c>
      <c r="Y179" s="66">
        <v>250</v>
      </c>
      <c r="Z179" s="66">
        <v>280</v>
      </c>
      <c r="AA179" s="66">
        <v>260</v>
      </c>
    </row>
    <row r="180" spans="1:27">
      <c r="A180" s="61" t="s">
        <v>81</v>
      </c>
      <c r="B180" s="61" t="s">
        <v>82</v>
      </c>
      <c r="C180" s="62" t="s">
        <v>84</v>
      </c>
      <c r="D180" s="25" t="s">
        <v>73</v>
      </c>
      <c r="E180" s="25" t="s">
        <v>72</v>
      </c>
      <c r="F180" s="25" t="s">
        <v>9</v>
      </c>
      <c r="G180" s="25">
        <v>1.930446038064846E-2</v>
      </c>
      <c r="H180" s="25">
        <v>2.767847813326867E-2</v>
      </c>
      <c r="I180" s="25">
        <v>1.5529404090693351E-2</v>
      </c>
      <c r="J180" s="25">
        <v>6.131626973984333E-5</v>
      </c>
      <c r="K180" s="25">
        <v>3.4344235149001618E-5</v>
      </c>
      <c r="L180" s="25">
        <v>2.724995608906765E-5</v>
      </c>
      <c r="M180" s="25">
        <v>1.2217595567049519E-5</v>
      </c>
      <c r="N180" s="51">
        <f>IFERROR('Equations and POD'!$E$5/G180, G180)</f>
        <v>108783.14952046634</v>
      </c>
      <c r="O180" s="51">
        <f>IFERROR('Equations and POD'!$E$5/H180, H180)</f>
        <v>75871.223478716682</v>
      </c>
      <c r="P180" s="51">
        <f>IFERROR('Equations and POD'!$E$5/I180, I180)</f>
        <v>135227.33955120103</v>
      </c>
      <c r="Q180" s="51">
        <f>IFERROR('Equations and POD'!$E$5/J180, J180)</f>
        <v>34248658.780288123</v>
      </c>
      <c r="R180" s="51">
        <f>IFERROR('Equations and POD'!$E$5/K180, K180)</f>
        <v>61145633.055713765</v>
      </c>
      <c r="S180" s="51">
        <f>IFERROR('Equations and POD'!$E$5/L180, L180)</f>
        <v>77064344.365769252</v>
      </c>
      <c r="T180" s="51">
        <f>IFERROR('Equations and POD'!$E$5/M180, M180)</f>
        <v>171883247.27850997</v>
      </c>
      <c r="U180" s="66">
        <v>110000</v>
      </c>
      <c r="V180" s="66">
        <v>76000</v>
      </c>
      <c r="W180" s="66">
        <v>140000</v>
      </c>
      <c r="X180" s="66">
        <v>34000000</v>
      </c>
      <c r="Y180" s="66">
        <v>61000000</v>
      </c>
      <c r="Z180" s="66">
        <v>77000000</v>
      </c>
      <c r="AA180" s="66">
        <v>170000000</v>
      </c>
    </row>
    <row r="181" spans="1:27">
      <c r="A181" s="61" t="s">
        <v>81</v>
      </c>
      <c r="B181" s="61" t="s">
        <v>82</v>
      </c>
      <c r="C181" s="62" t="s">
        <v>84</v>
      </c>
      <c r="D181" s="25" t="s">
        <v>74</v>
      </c>
      <c r="E181" s="25" t="s">
        <v>72</v>
      </c>
      <c r="F181" s="25" t="s">
        <v>9</v>
      </c>
      <c r="G181" s="25">
        <v>2.396630430973613E-3</v>
      </c>
      <c r="H181" s="25">
        <v>2.257695333525868E-3</v>
      </c>
      <c r="I181" s="25">
        <v>1.83528781951135E-3</v>
      </c>
      <c r="J181" s="25">
        <v>1.277940754825963E-3</v>
      </c>
      <c r="K181" s="25">
        <v>9.0148820711913173E-4</v>
      </c>
      <c r="L181" s="25">
        <v>7.7190477325018482E-4</v>
      </c>
      <c r="M181" s="25">
        <v>6.1973736905285065E-4</v>
      </c>
      <c r="N181" s="51">
        <f>IFERROR('Equations and POD'!$E$5/G181, G181)</f>
        <v>876230.2159148046</v>
      </c>
      <c r="O181" s="51">
        <f>IFERROR('Equations and POD'!$E$5/H181, H181)</f>
        <v>930152.07535571535</v>
      </c>
      <c r="P181" s="51">
        <f>IFERROR('Equations and POD'!$E$5/I181, I181)</f>
        <v>1144234.6958740947</v>
      </c>
      <c r="Q181" s="51">
        <f>IFERROR('Equations and POD'!$E$5/J181, J181)</f>
        <v>1643268.6664617637</v>
      </c>
      <c r="R181" s="51">
        <f>IFERROR('Equations and POD'!$E$5/K181, K181)</f>
        <v>2329481.3880160772</v>
      </c>
      <c r="S181" s="51">
        <f>IFERROR('Equations and POD'!$E$5/L181, L181)</f>
        <v>2720542.83478224</v>
      </c>
      <c r="T181" s="51">
        <f>IFERROR('Equations and POD'!$E$5/M181, M181)</f>
        <v>3388532.1506583444</v>
      </c>
      <c r="U181" s="66">
        <v>880000</v>
      </c>
      <c r="V181" s="66">
        <v>930000</v>
      </c>
      <c r="W181" s="66">
        <v>1100000</v>
      </c>
      <c r="X181" s="66">
        <v>1600000</v>
      </c>
      <c r="Y181" s="66">
        <v>2300000</v>
      </c>
      <c r="Z181" s="66">
        <v>2700000</v>
      </c>
      <c r="AA181" s="66">
        <v>3400000</v>
      </c>
    </row>
    <row r="182" spans="1:27">
      <c r="A182" s="61" t="s">
        <v>81</v>
      </c>
      <c r="B182" s="61" t="s">
        <v>82</v>
      </c>
      <c r="C182" s="62" t="s">
        <v>84</v>
      </c>
      <c r="D182" s="25" t="s">
        <v>15</v>
      </c>
      <c r="E182" s="25" t="s">
        <v>72</v>
      </c>
      <c r="F182" s="25" t="s">
        <v>9</v>
      </c>
      <c r="G182" s="25">
        <f t="shared" ref="G182:M182" si="26">SUM(G179:G181)</f>
        <v>2.1701090811622074E-2</v>
      </c>
      <c r="H182" s="25">
        <f t="shared" si="26"/>
        <v>15.055977351690213</v>
      </c>
      <c r="I182" s="25">
        <f t="shared" si="26"/>
        <v>13.004276811464827</v>
      </c>
      <c r="J182" s="25">
        <f t="shared" si="26"/>
        <v>10.471664632351365</v>
      </c>
      <c r="K182" s="25">
        <f t="shared" si="26"/>
        <v>8.2765699733385123</v>
      </c>
      <c r="L182" s="25">
        <f t="shared" si="26"/>
        <v>7.5688177755086024</v>
      </c>
      <c r="M182" s="25">
        <f t="shared" si="26"/>
        <v>8.0880709448410819</v>
      </c>
      <c r="N182" s="51">
        <f>IFERROR('Equations and POD'!$E$5/G182, G182)</f>
        <v>96769.329165487827</v>
      </c>
      <c r="O182" s="51">
        <f>IFERROR('Equations and POD'!$E$5/H182, H182)</f>
        <v>139.47948717950547</v>
      </c>
      <c r="P182" s="51">
        <f>IFERROR('Equations and POD'!$E$5/I182, I182)</f>
        <v>161.48533520515332</v>
      </c>
      <c r="Q182" s="51">
        <f>IFERROR('Equations and POD'!$E$5/J182, J182)</f>
        <v>200.5411817250353</v>
      </c>
      <c r="R182" s="51">
        <f>IFERROR('Equations and POD'!$E$5/K182, K182)</f>
        <v>253.72829647604911</v>
      </c>
      <c r="S182" s="51">
        <f>IFERROR('Equations and POD'!$E$5/L182, L182)</f>
        <v>277.45416289387231</v>
      </c>
      <c r="T182" s="51">
        <f>IFERROR('Equations and POD'!$E$5/M182, M182)</f>
        <v>259.64163943683877</v>
      </c>
      <c r="U182" s="66">
        <v>97000</v>
      </c>
      <c r="V182" s="66">
        <v>140</v>
      </c>
      <c r="W182" s="66">
        <v>160</v>
      </c>
      <c r="X182" s="66">
        <v>200</v>
      </c>
      <c r="Y182" s="66">
        <v>250</v>
      </c>
      <c r="Z182" s="66">
        <v>280</v>
      </c>
      <c r="AA182" s="66">
        <v>260</v>
      </c>
    </row>
    <row r="183" spans="1:27">
      <c r="A183" s="61" t="s">
        <v>81</v>
      </c>
      <c r="B183" s="61" t="s">
        <v>82</v>
      </c>
      <c r="C183" s="62" t="s">
        <v>84</v>
      </c>
      <c r="D183" s="25" t="s">
        <v>68</v>
      </c>
      <c r="E183" s="25" t="s">
        <v>69</v>
      </c>
      <c r="F183" s="25" t="s">
        <v>13</v>
      </c>
      <c r="G183" s="34" t="s">
        <v>70</v>
      </c>
      <c r="H183" s="34" t="s">
        <v>70</v>
      </c>
      <c r="I183" s="34" t="s">
        <v>70</v>
      </c>
      <c r="J183" s="34" t="s">
        <v>70</v>
      </c>
      <c r="K183" s="34" t="s">
        <v>70</v>
      </c>
      <c r="L183" s="34" t="s">
        <v>70</v>
      </c>
      <c r="M183" s="34" t="s">
        <v>70</v>
      </c>
      <c r="N183" s="51" t="str">
        <f>IFERROR('Equations and POD'!$E$5/G183, G183)</f>
        <v>-</v>
      </c>
      <c r="O183" s="51" t="str">
        <f>IFERROR('Equations and POD'!$E$5/H183, H183)</f>
        <v>-</v>
      </c>
      <c r="P183" s="51" t="str">
        <f>IFERROR('Equations and POD'!$E$5/I183, I183)</f>
        <v>-</v>
      </c>
      <c r="Q183" s="51" t="str">
        <f>IFERROR('Equations and POD'!$E$5/J183, J183)</f>
        <v>-</v>
      </c>
      <c r="R183" s="51" t="str">
        <f>IFERROR('Equations and POD'!$E$5/K183, K183)</f>
        <v>-</v>
      </c>
      <c r="S183" s="51" t="str">
        <f>IFERROR('Equations and POD'!$E$5/L183, L183)</f>
        <v>-</v>
      </c>
      <c r="T183" s="51" t="str">
        <f>IFERROR('Equations and POD'!$E$5/M183, M183)</f>
        <v>-</v>
      </c>
      <c r="U183" s="63" t="s">
        <v>70</v>
      </c>
      <c r="V183" s="63" t="s">
        <v>70</v>
      </c>
      <c r="W183" s="63" t="s">
        <v>70</v>
      </c>
      <c r="X183" s="63" t="s">
        <v>70</v>
      </c>
      <c r="Y183" s="63" t="s">
        <v>70</v>
      </c>
      <c r="Z183" s="63" t="s">
        <v>70</v>
      </c>
      <c r="AA183" s="63" t="s">
        <v>70</v>
      </c>
    </row>
    <row r="184" spans="1:27">
      <c r="A184" s="61" t="s">
        <v>81</v>
      </c>
      <c r="B184" s="61" t="s">
        <v>82</v>
      </c>
      <c r="C184" s="62" t="s">
        <v>84</v>
      </c>
      <c r="D184" s="25" t="s">
        <v>73</v>
      </c>
      <c r="E184" s="25" t="s">
        <v>69</v>
      </c>
      <c r="F184" s="25" t="s">
        <v>13</v>
      </c>
      <c r="G184" s="25">
        <v>25.370927135116322</v>
      </c>
      <c r="H184" s="25">
        <v>14.7830521770996</v>
      </c>
      <c r="I184" s="25">
        <v>9.4937681179348257</v>
      </c>
      <c r="J184" s="25">
        <v>8.3224668781906855E-4</v>
      </c>
      <c r="K184" s="25">
        <v>4.6606319474218631E-4</v>
      </c>
      <c r="L184" s="25">
        <v>3.6976341527844803E-4</v>
      </c>
      <c r="M184" s="25">
        <v>1.6564942573630209E-4</v>
      </c>
      <c r="N184" s="51">
        <f>IFERROR('Equations and POD'!$E$5/G184, G184)</f>
        <v>82.771906159209891</v>
      </c>
      <c r="O184" s="51">
        <f>IFERROR('Equations and POD'!$E$5/H184, H184)</f>
        <v>142.05456186193445</v>
      </c>
      <c r="P184" s="51">
        <f>IFERROR('Equations and POD'!$E$5/I184, I184)</f>
        <v>221.19773454681891</v>
      </c>
      <c r="Q184" s="51">
        <f>IFERROR('Equations and POD'!$E$5/J184, J184)</f>
        <v>2523290.3065113099</v>
      </c>
      <c r="R184" s="51">
        <f>IFERROR('Equations and POD'!$E$5/K184, K184)</f>
        <v>4505826.7284153681</v>
      </c>
      <c r="S184" s="51">
        <f>IFERROR('Equations and POD'!$E$5/L184, L184)</f>
        <v>5679307.1278255265</v>
      </c>
      <c r="T184" s="51">
        <f>IFERROR('Equations and POD'!$E$5/M184, M184)</f>
        <v>12677375.672542309</v>
      </c>
      <c r="U184" s="66">
        <v>83</v>
      </c>
      <c r="V184" s="66">
        <v>140</v>
      </c>
      <c r="W184" s="66">
        <v>220</v>
      </c>
      <c r="X184" s="66">
        <v>2500000</v>
      </c>
      <c r="Y184" s="66">
        <v>4500000</v>
      </c>
      <c r="Z184" s="66">
        <v>5700000</v>
      </c>
      <c r="AA184" s="66">
        <v>13000000</v>
      </c>
    </row>
    <row r="185" spans="1:27">
      <c r="A185" s="61" t="s">
        <v>81</v>
      </c>
      <c r="B185" s="61" t="s">
        <v>82</v>
      </c>
      <c r="C185" s="62" t="s">
        <v>84</v>
      </c>
      <c r="D185" s="25" t="s">
        <v>74</v>
      </c>
      <c r="E185" s="25" t="s">
        <v>69</v>
      </c>
      <c r="F185" s="25" t="s">
        <v>13</v>
      </c>
      <c r="G185" s="25">
        <v>3.547130622786028E-2</v>
      </c>
      <c r="H185" s="25">
        <v>3.3414998620448083E-2</v>
      </c>
      <c r="I185" s="25">
        <v>2.7163160168880381E-2</v>
      </c>
      <c r="J185" s="25">
        <v>1.8914150162517782E-2</v>
      </c>
      <c r="K185" s="25">
        <v>1.33424677590099E-2</v>
      </c>
      <c r="L185" s="25">
        <v>1.1424569360734211E-2</v>
      </c>
      <c r="M185" s="25">
        <v>9.172417121313E-3</v>
      </c>
      <c r="N185" s="51">
        <f>IFERROR('Equations and POD'!$E$5/G185, G185)</f>
        <v>59202.781721937092</v>
      </c>
      <c r="O185" s="51">
        <f>IFERROR('Equations and POD'!$E$5/H185, H185)</f>
        <v>62846.029827902465</v>
      </c>
      <c r="P185" s="51">
        <f>IFERROR('Equations and POD'!$E$5/I185, I185)</f>
        <v>77310.592248610163</v>
      </c>
      <c r="Q185" s="51">
        <f>IFERROR('Equations and POD'!$E$5/J185, J185)</f>
        <v>111027.98602929436</v>
      </c>
      <c r="R185" s="51">
        <f>IFERROR('Equations and POD'!$E$5/K185, K185)</f>
        <v>157392.17346670464</v>
      </c>
      <c r="S185" s="51">
        <f>IFERROR('Equations and POD'!$E$5/L185, L185)</f>
        <v>183814.36828749243</v>
      </c>
      <c r="T185" s="51">
        <f>IFERROR('Equations and POD'!$E$5/M185, M185)</f>
        <v>228947.28534754994</v>
      </c>
      <c r="U185" s="66">
        <v>59000</v>
      </c>
      <c r="V185" s="66">
        <v>63000</v>
      </c>
      <c r="W185" s="66">
        <v>77000</v>
      </c>
      <c r="X185" s="66">
        <v>110000</v>
      </c>
      <c r="Y185" s="66">
        <v>160000</v>
      </c>
      <c r="Z185" s="66">
        <v>180000</v>
      </c>
      <c r="AA185" s="66">
        <v>230000</v>
      </c>
    </row>
    <row r="186" spans="1:27">
      <c r="A186" s="61" t="s">
        <v>81</v>
      </c>
      <c r="B186" s="61" t="s">
        <v>82</v>
      </c>
      <c r="C186" s="62" t="s">
        <v>84</v>
      </c>
      <c r="D186" s="25" t="s">
        <v>15</v>
      </c>
      <c r="E186" s="25" t="s">
        <v>69</v>
      </c>
      <c r="F186" s="25" t="s">
        <v>13</v>
      </c>
      <c r="G186" s="25">
        <f t="shared" ref="G186:M186" si="27">SUM(G183:G185)</f>
        <v>25.406398441344184</v>
      </c>
      <c r="H186" s="25">
        <f t="shared" si="27"/>
        <v>14.816467175720048</v>
      </c>
      <c r="I186" s="25">
        <f t="shared" si="27"/>
        <v>9.5209312781037063</v>
      </c>
      <c r="J186" s="25">
        <f t="shared" si="27"/>
        <v>1.9746396850336849E-2</v>
      </c>
      <c r="K186" s="25">
        <f t="shared" si="27"/>
        <v>1.3808530953752087E-2</v>
      </c>
      <c r="L186" s="25">
        <f t="shared" si="27"/>
        <v>1.1794332776012658E-2</v>
      </c>
      <c r="M186" s="25">
        <f t="shared" si="27"/>
        <v>9.3380665470493025E-3</v>
      </c>
      <c r="N186" s="51">
        <f>IFERROR('Equations and POD'!$E$5/G186, G186)</f>
        <v>82.656343631242152</v>
      </c>
      <c r="O186" s="51">
        <f>IFERROR('Equations and POD'!$E$5/H186, H186)</f>
        <v>141.73419176747473</v>
      </c>
      <c r="P186" s="51">
        <f>IFERROR('Equations and POD'!$E$5/I186, I186)</f>
        <v>220.56665872902499</v>
      </c>
      <c r="Q186" s="51">
        <f>IFERROR('Equations and POD'!$E$5/J186, J186)</f>
        <v>106348.51593009368</v>
      </c>
      <c r="R186" s="51">
        <f>IFERROR('Equations and POD'!$E$5/K186, K186)</f>
        <v>152079.89952250372</v>
      </c>
      <c r="S186" s="51">
        <f>IFERROR('Equations and POD'!$E$5/L186, L186)</f>
        <v>178051.61511730321</v>
      </c>
      <c r="T186" s="51">
        <f>IFERROR('Equations and POD'!$E$5/M186, M186)</f>
        <v>224885.95357714285</v>
      </c>
      <c r="U186" s="66">
        <v>83</v>
      </c>
      <c r="V186" s="66">
        <v>140</v>
      </c>
      <c r="W186" s="66">
        <v>220</v>
      </c>
      <c r="X186" s="66">
        <v>110000</v>
      </c>
      <c r="Y186" s="66">
        <v>150000</v>
      </c>
      <c r="Z186" s="66">
        <v>180000</v>
      </c>
      <c r="AA186" s="66">
        <v>220000</v>
      </c>
    </row>
    <row r="187" spans="1:27">
      <c r="A187" s="61" t="s">
        <v>81</v>
      </c>
      <c r="B187" s="61" t="s">
        <v>82</v>
      </c>
      <c r="C187" s="62" t="s">
        <v>84</v>
      </c>
      <c r="D187" s="25" t="s">
        <v>68</v>
      </c>
      <c r="E187" s="25" t="s">
        <v>71</v>
      </c>
      <c r="F187" s="25" t="s">
        <v>13</v>
      </c>
      <c r="G187" s="34" t="s">
        <v>70</v>
      </c>
      <c r="H187" s="34" t="s">
        <v>70</v>
      </c>
      <c r="I187" s="25">
        <v>50.631331345616459</v>
      </c>
      <c r="J187" s="25">
        <v>38.905392232647209</v>
      </c>
      <c r="K187" s="25">
        <v>30.23407793484099</v>
      </c>
      <c r="L187" s="25">
        <v>27.530682427782001</v>
      </c>
      <c r="M187" s="25">
        <v>29.089422976110221</v>
      </c>
      <c r="N187" s="51" t="str">
        <f>IFERROR('Equations and POD'!$E$5/G187, G187)</f>
        <v>-</v>
      </c>
      <c r="O187" s="51" t="str">
        <f>IFERROR('Equations and POD'!$E$5/H187, H187)</f>
        <v>-</v>
      </c>
      <c r="P187" s="51">
        <f>IFERROR('Equations and POD'!$E$5/I187, I187)</f>
        <v>41.476294306091027</v>
      </c>
      <c r="Q187" s="51">
        <f>IFERROR('Equations and POD'!$E$5/J187, J187)</f>
        <v>53.977093649188262</v>
      </c>
      <c r="R187" s="51">
        <f>IFERROR('Equations and POD'!$E$5/K187, K187)</f>
        <v>69.458046794938397</v>
      </c>
      <c r="S187" s="51">
        <f>IFERROR('Equations and POD'!$E$5/L187, L187)</f>
        <v>76.278530527119443</v>
      </c>
      <c r="T187" s="51">
        <f>IFERROR('Equations and POD'!$E$5/M187, M187)</f>
        <v>72.191187900998642</v>
      </c>
      <c r="U187" s="63" t="s">
        <v>70</v>
      </c>
      <c r="V187" s="63" t="s">
        <v>70</v>
      </c>
      <c r="W187" s="66">
        <v>41</v>
      </c>
      <c r="X187" s="66">
        <v>54</v>
      </c>
      <c r="Y187" s="66">
        <v>69</v>
      </c>
      <c r="Z187" s="66">
        <v>76</v>
      </c>
      <c r="AA187" s="66">
        <v>72</v>
      </c>
    </row>
    <row r="188" spans="1:27">
      <c r="A188" s="61" t="s">
        <v>81</v>
      </c>
      <c r="B188" s="61" t="s">
        <v>82</v>
      </c>
      <c r="C188" s="62" t="s">
        <v>84</v>
      </c>
      <c r="D188" s="25" t="s">
        <v>73</v>
      </c>
      <c r="E188" s="25" t="s">
        <v>71</v>
      </c>
      <c r="F188" s="25" t="s">
        <v>13</v>
      </c>
      <c r="G188" s="25">
        <v>7.6126562353214151</v>
      </c>
      <c r="H188" s="25">
        <v>5.4852409932632753</v>
      </c>
      <c r="I188" s="25">
        <v>3.1402361865306361</v>
      </c>
      <c r="J188" s="25">
        <v>8.2941694517510157E-5</v>
      </c>
      <c r="K188" s="25">
        <v>4.6451394687784083E-5</v>
      </c>
      <c r="L188" s="25">
        <v>3.6854508487866698E-5</v>
      </c>
      <c r="M188" s="25">
        <v>1.6515584837215948E-5</v>
      </c>
      <c r="N188" s="51">
        <f>IFERROR('Equations and POD'!$E$5/G188, G188)</f>
        <v>275.85640742010145</v>
      </c>
      <c r="O188" s="51">
        <f>IFERROR('Equations and POD'!$E$5/H188, H188)</f>
        <v>382.845530867126</v>
      </c>
      <c r="P188" s="51">
        <f>IFERROR('Equations and POD'!$E$5/I188, I188)</f>
        <v>668.7395072407279</v>
      </c>
      <c r="Q188" s="51">
        <f>IFERROR('Equations and POD'!$E$5/J188, J188)</f>
        <v>25318990.794872902</v>
      </c>
      <c r="R188" s="51">
        <f>IFERROR('Equations and POD'!$E$5/K188, K188)</f>
        <v>45208545.709226333</v>
      </c>
      <c r="S188" s="51">
        <f>IFERROR('Equations and POD'!$E$5/L188, L188)</f>
        <v>56980816.897649452</v>
      </c>
      <c r="T188" s="51">
        <f>IFERROR('Equations and POD'!$E$5/M188, M188)</f>
        <v>127152627.09122443</v>
      </c>
      <c r="U188" s="66">
        <v>280</v>
      </c>
      <c r="V188" s="66">
        <v>380</v>
      </c>
      <c r="W188" s="66">
        <v>670</v>
      </c>
      <c r="X188" s="66">
        <v>25000000</v>
      </c>
      <c r="Y188" s="66">
        <v>45000000</v>
      </c>
      <c r="Z188" s="66">
        <v>57000000</v>
      </c>
      <c r="AA188" s="66">
        <v>130000000</v>
      </c>
    </row>
    <row r="189" spans="1:27">
      <c r="A189" s="61" t="s">
        <v>81</v>
      </c>
      <c r="B189" s="61" t="s">
        <v>82</v>
      </c>
      <c r="C189" s="62" t="s">
        <v>84</v>
      </c>
      <c r="D189" s="25" t="s">
        <v>74</v>
      </c>
      <c r="E189" s="25" t="s">
        <v>71</v>
      </c>
      <c r="F189" s="25" t="s">
        <v>13</v>
      </c>
      <c r="G189" s="25">
        <v>3.4827768104647222E-3</v>
      </c>
      <c r="H189" s="25">
        <v>3.2808767055102438E-3</v>
      </c>
      <c r="I189" s="25">
        <v>2.667035257382521E-3</v>
      </c>
      <c r="J189" s="25">
        <v>1.8571000219869309E-3</v>
      </c>
      <c r="K189" s="25">
        <v>1.310040205650922E-3</v>
      </c>
      <c r="L189" s="25">
        <v>1.121729912721939E-3</v>
      </c>
      <c r="M189" s="25">
        <v>9.0060065566256221E-4</v>
      </c>
      <c r="N189" s="51">
        <f>IFERROR('Equations and POD'!$E$5/G189, G189)</f>
        <v>602967.14784884185</v>
      </c>
      <c r="O189" s="51">
        <f>IFERROR('Equations and POD'!$E$5/H189, H189)</f>
        <v>640072.81848569401</v>
      </c>
      <c r="P189" s="51">
        <f>IFERROR('Equations and POD'!$E$5/I189, I189)</f>
        <v>787391.16559748061</v>
      </c>
      <c r="Q189" s="51">
        <f>IFERROR('Equations and POD'!$E$5/J189, J189)</f>
        <v>1130795.3126580592</v>
      </c>
      <c r="R189" s="51">
        <f>IFERROR('Equations and POD'!$E$5/K189, K189)</f>
        <v>1603004.2367719312</v>
      </c>
      <c r="S189" s="51">
        <f>IFERROR('Equations and POD'!$E$5/L189, L189)</f>
        <v>1872108.4070088095</v>
      </c>
      <c r="T189" s="51">
        <f>IFERROR('Equations and POD'!$E$5/M189, M189)</f>
        <v>2331777.1165234745</v>
      </c>
      <c r="U189" s="66">
        <v>600000</v>
      </c>
      <c r="V189" s="66">
        <v>640000</v>
      </c>
      <c r="W189" s="66">
        <v>790000</v>
      </c>
      <c r="X189" s="66">
        <v>1100000</v>
      </c>
      <c r="Y189" s="66">
        <v>1600000</v>
      </c>
      <c r="Z189" s="66">
        <v>1900000</v>
      </c>
      <c r="AA189" s="66">
        <v>2300000</v>
      </c>
    </row>
    <row r="190" spans="1:27">
      <c r="A190" s="61" t="s">
        <v>81</v>
      </c>
      <c r="B190" s="61" t="s">
        <v>82</v>
      </c>
      <c r="C190" s="62" t="s">
        <v>84</v>
      </c>
      <c r="D190" s="25" t="s">
        <v>15</v>
      </c>
      <c r="E190" s="25" t="s">
        <v>71</v>
      </c>
      <c r="F190" s="25" t="s">
        <v>13</v>
      </c>
      <c r="G190" s="25">
        <f t="shared" ref="G190:M190" si="28">SUM(G187:G189)</f>
        <v>7.6161390121318799</v>
      </c>
      <c r="H190" s="25">
        <f t="shared" si="28"/>
        <v>5.4885218699687854</v>
      </c>
      <c r="I190" s="25">
        <f t="shared" si="28"/>
        <v>53.774234567404477</v>
      </c>
      <c r="J190" s="25">
        <f t="shared" si="28"/>
        <v>38.907332274363711</v>
      </c>
      <c r="K190" s="25">
        <f t="shared" si="28"/>
        <v>30.23543442644133</v>
      </c>
      <c r="L190" s="25">
        <f t="shared" si="28"/>
        <v>27.531841012203209</v>
      </c>
      <c r="M190" s="25">
        <f t="shared" si="28"/>
        <v>29.090340092350718</v>
      </c>
      <c r="N190" s="51">
        <f>IFERROR('Equations and POD'!$E$5/G190, G190)</f>
        <v>275.73026131152199</v>
      </c>
      <c r="O190" s="51">
        <f>IFERROR('Equations and POD'!$E$5/H190, H190)</f>
        <v>382.61667708576391</v>
      </c>
      <c r="P190" s="51">
        <f>IFERROR('Equations and POD'!$E$5/I190, I190)</f>
        <v>39.05215977305469</v>
      </c>
      <c r="Q190" s="51">
        <f>IFERROR('Equations and POD'!$E$5/J190, J190)</f>
        <v>53.974402181865948</v>
      </c>
      <c r="R190" s="51">
        <f>IFERROR('Equations and POD'!$E$5/K190, K190)</f>
        <v>69.454930608290496</v>
      </c>
      <c r="S190" s="51">
        <f>IFERROR('Equations and POD'!$E$5/L190, L190)</f>
        <v>76.275320603122623</v>
      </c>
      <c r="T190" s="51">
        <f>IFERROR('Equations and POD'!$E$5/M190, M190)</f>
        <v>72.188911966422609</v>
      </c>
      <c r="U190" s="66">
        <v>280</v>
      </c>
      <c r="V190" s="66">
        <v>380</v>
      </c>
      <c r="W190" s="66">
        <v>39</v>
      </c>
      <c r="X190" s="66">
        <v>54</v>
      </c>
      <c r="Y190" s="66">
        <v>69</v>
      </c>
      <c r="Z190" s="66">
        <v>76</v>
      </c>
      <c r="AA190" s="66">
        <v>72</v>
      </c>
    </row>
    <row r="191" spans="1:27">
      <c r="A191" s="61" t="s">
        <v>81</v>
      </c>
      <c r="B191" s="61" t="s">
        <v>82</v>
      </c>
      <c r="C191" s="62" t="s">
        <v>84</v>
      </c>
      <c r="D191" s="25" t="s">
        <v>68</v>
      </c>
      <c r="E191" s="25" t="s">
        <v>72</v>
      </c>
      <c r="F191" s="25" t="s">
        <v>13</v>
      </c>
      <c r="G191" s="34" t="s">
        <v>70</v>
      </c>
      <c r="H191" s="25">
        <v>15.02604117822343</v>
      </c>
      <c r="I191" s="25">
        <v>12.986912119554621</v>
      </c>
      <c r="J191" s="25">
        <v>10.4703253753268</v>
      </c>
      <c r="K191" s="25">
        <v>8.2756341408962459</v>
      </c>
      <c r="L191" s="25">
        <v>7.568018620779263</v>
      </c>
      <c r="M191" s="25">
        <v>8.0874389898764623</v>
      </c>
      <c r="N191" s="51" t="str">
        <f>IFERROR('Equations and POD'!$E$5/G191, G191)</f>
        <v>-</v>
      </c>
      <c r="O191" s="51">
        <f>IFERROR('Equations and POD'!$E$5/H191, H191)</f>
        <v>139.75737022759103</v>
      </c>
      <c r="P191" s="51">
        <f>IFERROR('Equations and POD'!$E$5/I191, I191)</f>
        <v>161.70125590039169</v>
      </c>
      <c r="Q191" s="51">
        <f>IFERROR('Equations and POD'!$E$5/J191, J191)</f>
        <v>200.56683290364839</v>
      </c>
      <c r="R191" s="51">
        <f>IFERROR('Equations and POD'!$E$5/K191, K191)</f>
        <v>253.75698879947964</v>
      </c>
      <c r="S191" s="51">
        <f>IFERROR('Equations and POD'!$E$5/L191, L191)</f>
        <v>277.48346102559765</v>
      </c>
      <c r="T191" s="51">
        <f>IFERROR('Equations and POD'!$E$5/M191, M191)</f>
        <v>259.66192791422566</v>
      </c>
      <c r="U191" s="63" t="s">
        <v>70</v>
      </c>
      <c r="V191" s="66">
        <v>140</v>
      </c>
      <c r="W191" s="66">
        <v>160</v>
      </c>
      <c r="X191" s="66">
        <v>200</v>
      </c>
      <c r="Y191" s="66">
        <v>250</v>
      </c>
      <c r="Z191" s="66">
        <v>280</v>
      </c>
      <c r="AA191" s="66">
        <v>260</v>
      </c>
    </row>
    <row r="192" spans="1:27">
      <c r="A192" s="61" t="s">
        <v>81</v>
      </c>
      <c r="B192" s="61" t="s">
        <v>82</v>
      </c>
      <c r="C192" s="62" t="s">
        <v>84</v>
      </c>
      <c r="D192" s="25" t="s">
        <v>73</v>
      </c>
      <c r="E192" s="25" t="s">
        <v>72</v>
      </c>
      <c r="F192" s="25" t="s">
        <v>13</v>
      </c>
      <c r="G192" s="25">
        <v>1.9293702876138869E-2</v>
      </c>
      <c r="H192" s="25">
        <v>2.7665163437970201E-2</v>
      </c>
      <c r="I192" s="25">
        <v>1.5514375514166821E-2</v>
      </c>
      <c r="J192" s="25">
        <v>5.6038409785010288E-5</v>
      </c>
      <c r="K192" s="25">
        <v>3.1388296869782607E-5</v>
      </c>
      <c r="L192" s="25">
        <v>2.4904692268853791E-5</v>
      </c>
      <c r="M192" s="25">
        <v>1.116649732693589E-5</v>
      </c>
      <c r="N192" s="51">
        <f>IFERROR('Equations and POD'!$E$5/G192, G192)</f>
        <v>108843.80325961877</v>
      </c>
      <c r="O192" s="51">
        <f>IFERROR('Equations and POD'!$E$5/H192, H192)</f>
        <v>75907.738796068996</v>
      </c>
      <c r="P192" s="51">
        <f>IFERROR('Equations and POD'!$E$5/I192, I192)</f>
        <v>135358.33254019168</v>
      </c>
      <c r="Q192" s="51">
        <f>IFERROR('Equations and POD'!$E$5/J192, J192)</f>
        <v>37474296.791371994</v>
      </c>
      <c r="R192" s="51">
        <f>IFERROR('Equations and POD'!$E$5/K192, K192)</f>
        <v>66903916.72769165</v>
      </c>
      <c r="S192" s="51">
        <f>IFERROR('Equations and POD'!$E$5/L192, L192)</f>
        <v>84321459.479597494</v>
      </c>
      <c r="T192" s="51">
        <f>IFERROR('Equations and POD'!$E$5/M192, M192)</f>
        <v>188062553.41452217</v>
      </c>
      <c r="U192" s="66">
        <v>110000</v>
      </c>
      <c r="V192" s="66">
        <v>76000</v>
      </c>
      <c r="W192" s="66">
        <v>140000</v>
      </c>
      <c r="X192" s="66">
        <v>37000000</v>
      </c>
      <c r="Y192" s="66">
        <v>67000000</v>
      </c>
      <c r="Z192" s="66">
        <v>84000000</v>
      </c>
      <c r="AA192" s="66">
        <v>190000000</v>
      </c>
    </row>
    <row r="193" spans="1:27">
      <c r="A193" s="61" t="s">
        <v>81</v>
      </c>
      <c r="B193" s="61" t="s">
        <v>82</v>
      </c>
      <c r="C193" s="62" t="s">
        <v>84</v>
      </c>
      <c r="D193" s="25" t="s">
        <v>74</v>
      </c>
      <c r="E193" s="25" t="s">
        <v>72</v>
      </c>
      <c r="F193" s="25" t="s">
        <v>13</v>
      </c>
      <c r="G193" s="25">
        <v>2.2932475211980001E-3</v>
      </c>
      <c r="H193" s="25">
        <v>2.1603056359111592E-3</v>
      </c>
      <c r="I193" s="25">
        <v>1.7561194201600389E-3</v>
      </c>
      <c r="J193" s="25">
        <v>1.2228145108931091E-3</v>
      </c>
      <c r="K193" s="25">
        <v>8.6260091236734318E-4</v>
      </c>
      <c r="L193" s="25">
        <v>7.386072900433684E-4</v>
      </c>
      <c r="M193" s="25">
        <v>5.9300389705761313E-4</v>
      </c>
      <c r="N193" s="51">
        <f>IFERROR('Equations and POD'!$E$5/G193, G193)</f>
        <v>915731.93935164623</v>
      </c>
      <c r="O193" s="51">
        <f>IFERROR('Equations and POD'!$E$5/H193, H193)</f>
        <v>972084.67408097838</v>
      </c>
      <c r="P193" s="51">
        <f>IFERROR('Equations and POD'!$E$5/I193, I193)</f>
        <v>1195818.4482742196</v>
      </c>
      <c r="Q193" s="51">
        <f>IFERROR('Equations and POD'!$E$5/J193, J193)</f>
        <v>1717349.5908763951</v>
      </c>
      <c r="R193" s="51">
        <f>IFERROR('Equations and POD'!$E$5/K193, K193)</f>
        <v>2434497.7728306688</v>
      </c>
      <c r="S193" s="51">
        <f>IFERROR('Equations and POD'!$E$5/L193, L193)</f>
        <v>2843188.834321816</v>
      </c>
      <c r="T193" s="51">
        <f>IFERROR('Equations and POD'!$E$5/M193, M193)</f>
        <v>3541292.0731547489</v>
      </c>
      <c r="U193" s="66">
        <v>920000</v>
      </c>
      <c r="V193" s="66">
        <v>970000</v>
      </c>
      <c r="W193" s="66">
        <v>1200000</v>
      </c>
      <c r="X193" s="66">
        <v>1700000</v>
      </c>
      <c r="Y193" s="66">
        <v>2400000</v>
      </c>
      <c r="Z193" s="66">
        <v>2800000</v>
      </c>
      <c r="AA193" s="66">
        <v>3500000</v>
      </c>
    </row>
    <row r="194" spans="1:27">
      <c r="A194" s="61" t="s">
        <v>81</v>
      </c>
      <c r="B194" s="61" t="s">
        <v>82</v>
      </c>
      <c r="C194" s="62" t="s">
        <v>84</v>
      </c>
      <c r="D194" s="25" t="s">
        <v>15</v>
      </c>
      <c r="E194" s="25" t="s">
        <v>72</v>
      </c>
      <c r="F194" s="25" t="s">
        <v>13</v>
      </c>
      <c r="G194" s="25">
        <f t="shared" ref="G194:M194" si="29">SUM(G191:G193)</f>
        <v>2.1586950397336869E-2</v>
      </c>
      <c r="H194" s="25">
        <f t="shared" si="29"/>
        <v>15.055866647297311</v>
      </c>
      <c r="I194" s="25">
        <f t="shared" si="29"/>
        <v>13.004182614488947</v>
      </c>
      <c r="J194" s="25">
        <f t="shared" si="29"/>
        <v>10.471604228247477</v>
      </c>
      <c r="K194" s="25">
        <f t="shared" si="29"/>
        <v>8.2765281301054827</v>
      </c>
      <c r="L194" s="25">
        <f t="shared" si="29"/>
        <v>7.5687821327615747</v>
      </c>
      <c r="M194" s="25">
        <f t="shared" si="29"/>
        <v>8.0880431602708462</v>
      </c>
      <c r="N194" s="51">
        <f>IFERROR('Equations and POD'!$E$5/G194, G194)</f>
        <v>97280.994366813014</v>
      </c>
      <c r="O194" s="51">
        <f>IFERROR('Equations and POD'!$E$5/H194, H194)</f>
        <v>139.48051275925536</v>
      </c>
      <c r="P194" s="51">
        <f>IFERROR('Equations and POD'!$E$5/I194, I194)</f>
        <v>161.48650493882104</v>
      </c>
      <c r="Q194" s="51">
        <f>IFERROR('Equations and POD'!$E$5/J194, J194)</f>
        <v>200.54233852108209</v>
      </c>
      <c r="R194" s="51">
        <f>IFERROR('Equations and POD'!$E$5/K194, K194)</f>
        <v>253.72957923762121</v>
      </c>
      <c r="S194" s="51">
        <f>IFERROR('Equations and POD'!$E$5/L194, L194)</f>
        <v>277.45546947508529</v>
      </c>
      <c r="T194" s="51">
        <f>IFERROR('Equations and POD'!$E$5/M194, M194)</f>
        <v>259.64253137463186</v>
      </c>
      <c r="U194" s="66">
        <v>97000</v>
      </c>
      <c r="V194" s="66">
        <v>140</v>
      </c>
      <c r="W194" s="66">
        <v>160</v>
      </c>
      <c r="X194" s="66">
        <v>200</v>
      </c>
      <c r="Y194" s="66">
        <v>250</v>
      </c>
      <c r="Z194" s="66">
        <v>280</v>
      </c>
      <c r="AA194" s="66">
        <v>260</v>
      </c>
    </row>
    <row r="195" spans="1:27">
      <c r="A195" s="61" t="s">
        <v>81</v>
      </c>
      <c r="B195" s="61" t="s">
        <v>85</v>
      </c>
      <c r="C195" s="69" t="s">
        <v>86</v>
      </c>
      <c r="D195" s="25" t="s">
        <v>68</v>
      </c>
      <c r="E195" s="25" t="s">
        <v>69</v>
      </c>
      <c r="F195" s="25" t="s">
        <v>9</v>
      </c>
      <c r="G195" s="34" t="s">
        <v>70</v>
      </c>
      <c r="H195" s="34" t="s">
        <v>70</v>
      </c>
      <c r="I195" s="34" t="s">
        <v>70</v>
      </c>
      <c r="J195" s="34" t="s">
        <v>70</v>
      </c>
      <c r="K195" s="25">
        <v>74.471830985915503</v>
      </c>
      <c r="L195" s="25">
        <v>68.104050279329613</v>
      </c>
      <c r="M195" s="25">
        <v>72.778276481149035</v>
      </c>
      <c r="N195" s="35" t="str">
        <f>IFERROR('Equations and POD'!$E$5/G195, G195)</f>
        <v>-</v>
      </c>
      <c r="O195" s="35" t="str">
        <f>IFERROR('Equations and POD'!$E$5/H195, H195)</f>
        <v>-</v>
      </c>
      <c r="P195" s="35" t="str">
        <f>IFERROR('Equations and POD'!$E$5/I195, I195)</f>
        <v>-</v>
      </c>
      <c r="Q195" s="35" t="str">
        <f>IFERROR('Equations and POD'!$E$5/J195, J195)</f>
        <v>-</v>
      </c>
      <c r="R195" s="35">
        <f>IFERROR('Equations and POD'!$E$5/K195, K195)</f>
        <v>28.198581560283685</v>
      </c>
      <c r="S195" s="35">
        <f>IFERROR('Equations and POD'!$E$5/L195, L195)</f>
        <v>30.835170469110484</v>
      </c>
      <c r="T195" s="35">
        <f>IFERROR('Equations and POD'!$E$5/M195, M195)</f>
        <v>28.854764107308039</v>
      </c>
      <c r="U195" s="63" t="s">
        <v>70</v>
      </c>
      <c r="V195" s="63" t="s">
        <v>70</v>
      </c>
      <c r="W195" s="63" t="s">
        <v>70</v>
      </c>
      <c r="X195" s="63" t="s">
        <v>70</v>
      </c>
      <c r="Y195" s="64">
        <v>28</v>
      </c>
      <c r="Z195" s="66">
        <v>31</v>
      </c>
      <c r="AA195" s="64">
        <v>29</v>
      </c>
    </row>
    <row r="196" spans="1:27">
      <c r="A196" s="61" t="s">
        <v>81</v>
      </c>
      <c r="B196" s="61" t="s">
        <v>85</v>
      </c>
      <c r="C196" s="69" t="s">
        <v>86</v>
      </c>
      <c r="D196" s="25" t="s">
        <v>73</v>
      </c>
      <c r="E196" s="25" t="s">
        <v>69</v>
      </c>
      <c r="F196" s="25" t="s">
        <v>9</v>
      </c>
      <c r="G196" s="34" t="s">
        <v>70</v>
      </c>
      <c r="H196" s="34" t="s">
        <v>70</v>
      </c>
      <c r="I196" s="34" t="s">
        <v>70</v>
      </c>
      <c r="J196" s="34" t="s">
        <v>70</v>
      </c>
      <c r="K196" s="34" t="s">
        <v>70</v>
      </c>
      <c r="L196" s="34" t="s">
        <v>70</v>
      </c>
      <c r="M196" s="34" t="s">
        <v>70</v>
      </c>
      <c r="N196" s="35" t="str">
        <f>IFERROR('Equations and POD'!$E$5/G196, G196)</f>
        <v>-</v>
      </c>
      <c r="O196" s="35" t="str">
        <f>IFERROR('Equations and POD'!$E$5/H196, H196)</f>
        <v>-</v>
      </c>
      <c r="P196" s="35" t="str">
        <f>IFERROR('Equations and POD'!$E$5/I196, I196)</f>
        <v>-</v>
      </c>
      <c r="Q196" s="35" t="str">
        <f>IFERROR('Equations and POD'!$E$5/J196, J196)</f>
        <v>-</v>
      </c>
      <c r="R196" s="35" t="str">
        <f>IFERROR('Equations and POD'!$E$5/K196, K196)</f>
        <v>-</v>
      </c>
      <c r="S196" s="35" t="str">
        <f>IFERROR('Equations and POD'!$E$5/L196, L196)</f>
        <v>-</v>
      </c>
      <c r="T196" s="35" t="str">
        <f>IFERROR('Equations and POD'!$E$5/M196, M196)</f>
        <v>-</v>
      </c>
      <c r="U196" s="63" t="s">
        <v>70</v>
      </c>
      <c r="V196" s="63" t="s">
        <v>70</v>
      </c>
      <c r="W196" s="63" t="s">
        <v>70</v>
      </c>
      <c r="X196" s="63" t="s">
        <v>70</v>
      </c>
      <c r="Y196" s="63" t="s">
        <v>70</v>
      </c>
      <c r="Z196" s="63" t="s">
        <v>70</v>
      </c>
      <c r="AA196" s="63" t="s">
        <v>70</v>
      </c>
    </row>
    <row r="197" spans="1:27">
      <c r="A197" s="61" t="s">
        <v>81</v>
      </c>
      <c r="B197" s="61" t="s">
        <v>85</v>
      </c>
      <c r="C197" s="69" t="s">
        <v>86</v>
      </c>
      <c r="D197" s="25" t="s">
        <v>74</v>
      </c>
      <c r="E197" s="25" t="s">
        <v>69</v>
      </c>
      <c r="F197" s="25" t="s">
        <v>9</v>
      </c>
      <c r="G197" s="44">
        <v>3.1379963968422638E-2</v>
      </c>
      <c r="H197" s="44">
        <v>2.9560835622427121E-2</v>
      </c>
      <c r="I197" s="44">
        <v>2.403009863500527E-2</v>
      </c>
      <c r="J197" s="44">
        <v>1.6732548465524789E-2</v>
      </c>
      <c r="K197" s="25">
        <v>5.6049980885234413E-2</v>
      </c>
      <c r="L197" s="25">
        <v>4.3975495056213891E-2</v>
      </c>
      <c r="M197" s="25">
        <v>3.8082663866510942E-2</v>
      </c>
      <c r="N197" s="41">
        <f>IFERROR('Equations and POD'!$E$5/G197, G197)</f>
        <v>66921.682960286707</v>
      </c>
      <c r="O197" s="41">
        <f>IFERROR('Equations and POD'!$E$5/H197, H197)</f>
        <v>71039.940373227422</v>
      </c>
      <c r="P197" s="41">
        <f>IFERROR('Equations and POD'!$E$5/I197, I197)</f>
        <v>87390.40284008137</v>
      </c>
      <c r="Q197" s="41">
        <f>IFERROR('Equations and POD'!$E$5/J197, J197)</f>
        <v>125503.89465936844</v>
      </c>
      <c r="R197" s="35">
        <f>IFERROR('Equations and POD'!$E$5/K197, K197)</f>
        <v>37466.560502489228</v>
      </c>
      <c r="S197" s="35">
        <f>IFERROR('Equations and POD'!$E$5/L197, L197)</f>
        <v>47753.868314968808</v>
      </c>
      <c r="T197" s="35">
        <f>IFERROR('Equations and POD'!$E$5/M197, M197)</f>
        <v>55143.201309682903</v>
      </c>
      <c r="U197" s="65">
        <v>67000</v>
      </c>
      <c r="V197" s="65">
        <v>71000</v>
      </c>
      <c r="W197" s="65">
        <v>87000</v>
      </c>
      <c r="X197" s="65">
        <v>130000</v>
      </c>
      <c r="Y197" s="66">
        <v>37000</v>
      </c>
      <c r="Z197" s="66">
        <v>48000</v>
      </c>
      <c r="AA197" s="66">
        <v>55000</v>
      </c>
    </row>
    <row r="198" spans="1:27">
      <c r="A198" s="61" t="s">
        <v>81</v>
      </c>
      <c r="B198" s="61" t="s">
        <v>85</v>
      </c>
      <c r="C198" s="69" t="s">
        <v>86</v>
      </c>
      <c r="D198" s="25" t="s">
        <v>15</v>
      </c>
      <c r="E198" s="25" t="s">
        <v>69</v>
      </c>
      <c r="F198" s="25" t="s">
        <v>9</v>
      </c>
      <c r="G198" s="25">
        <f t="shared" ref="G198:M198" si="30">SUM(G195:G197)</f>
        <v>3.1379963968422638E-2</v>
      </c>
      <c r="H198" s="25">
        <f t="shared" si="30"/>
        <v>2.9560835622427121E-2</v>
      </c>
      <c r="I198" s="25">
        <f t="shared" si="30"/>
        <v>2.403009863500527E-2</v>
      </c>
      <c r="J198" s="25">
        <f t="shared" si="30"/>
        <v>1.6732548465524789E-2</v>
      </c>
      <c r="K198" s="25">
        <f t="shared" si="30"/>
        <v>74.527880966800737</v>
      </c>
      <c r="L198" s="25">
        <f t="shared" si="30"/>
        <v>68.148025774385829</v>
      </c>
      <c r="M198" s="25">
        <f t="shared" si="30"/>
        <v>72.816359145015539</v>
      </c>
      <c r="N198" s="35">
        <f>IFERROR('Equations and POD'!$E$5/G198, G198)</f>
        <v>66921.682960286707</v>
      </c>
      <c r="O198" s="35">
        <f>IFERROR('Equations and POD'!$E$5/H198, H198)</f>
        <v>71039.940373227422</v>
      </c>
      <c r="P198" s="35">
        <f>IFERROR('Equations and POD'!$E$5/I198, I198)</f>
        <v>87390.40284008137</v>
      </c>
      <c r="Q198" s="35">
        <f>IFERROR('Equations and POD'!$E$5/J198, J198)</f>
        <v>125503.89465936844</v>
      </c>
      <c r="R198" s="35">
        <f>IFERROR('Equations and POD'!$E$5/K198, K198)</f>
        <v>28.177374329688348</v>
      </c>
      <c r="S198" s="35">
        <f>IFERROR('Equations and POD'!$E$5/L198, L198)</f>
        <v>30.815272726349583</v>
      </c>
      <c r="T198" s="35">
        <f>IFERROR('Equations and POD'!$E$5/M198, M198)</f>
        <v>28.839673181376718</v>
      </c>
      <c r="U198" s="66">
        <v>67000</v>
      </c>
      <c r="V198" s="66">
        <v>71000</v>
      </c>
      <c r="W198" s="66">
        <v>87000</v>
      </c>
      <c r="X198" s="66">
        <v>130000</v>
      </c>
      <c r="Y198" s="64">
        <v>28</v>
      </c>
      <c r="Z198" s="66">
        <v>31</v>
      </c>
      <c r="AA198" s="64">
        <v>29</v>
      </c>
    </row>
    <row r="199" spans="1:27">
      <c r="A199" s="61" t="s">
        <v>81</v>
      </c>
      <c r="B199" s="61" t="s">
        <v>85</v>
      </c>
      <c r="C199" s="69" t="s">
        <v>86</v>
      </c>
      <c r="D199" s="25" t="s">
        <v>68</v>
      </c>
      <c r="E199" s="25" t="s">
        <v>71</v>
      </c>
      <c r="F199" s="25" t="s">
        <v>9</v>
      </c>
      <c r="G199" s="34" t="s">
        <v>70</v>
      </c>
      <c r="H199" s="34" t="s">
        <v>70</v>
      </c>
      <c r="I199" s="34" t="s">
        <v>70</v>
      </c>
      <c r="J199" s="34" t="s">
        <v>70</v>
      </c>
      <c r="K199" s="25">
        <v>18.617957746478879</v>
      </c>
      <c r="L199" s="25">
        <v>17.0260125698324</v>
      </c>
      <c r="M199" s="25">
        <v>18.194569120287259</v>
      </c>
      <c r="N199" s="35" t="str">
        <f>IFERROR('Equations and POD'!$E$5/G199, G199)</f>
        <v>-</v>
      </c>
      <c r="O199" s="35" t="str">
        <f>IFERROR('Equations and POD'!$E$5/H199, H199)</f>
        <v>-</v>
      </c>
      <c r="P199" s="35" t="str">
        <f>IFERROR('Equations and POD'!$E$5/I199, I199)</f>
        <v>-</v>
      </c>
      <c r="Q199" s="35" t="str">
        <f>IFERROR('Equations and POD'!$E$5/J199, J199)</f>
        <v>-</v>
      </c>
      <c r="R199" s="35">
        <f>IFERROR('Equations and POD'!$E$5/K199, K199)</f>
        <v>112.79432624113471</v>
      </c>
      <c r="S199" s="35">
        <f>IFERROR('Equations and POD'!$E$5/L199, L199)</f>
        <v>123.34068187644196</v>
      </c>
      <c r="T199" s="35">
        <f>IFERROR('Equations and POD'!$E$5/M199, M199)</f>
        <v>115.41905642923216</v>
      </c>
      <c r="U199" s="63" t="s">
        <v>70</v>
      </c>
      <c r="V199" s="63" t="s">
        <v>70</v>
      </c>
      <c r="W199" s="63" t="s">
        <v>70</v>
      </c>
      <c r="X199" s="63" t="s">
        <v>70</v>
      </c>
      <c r="Y199" s="66">
        <v>110</v>
      </c>
      <c r="Z199" s="66">
        <v>120</v>
      </c>
      <c r="AA199" s="66">
        <v>120</v>
      </c>
    </row>
    <row r="200" spans="1:27">
      <c r="A200" s="61" t="s">
        <v>81</v>
      </c>
      <c r="B200" s="61" t="s">
        <v>85</v>
      </c>
      <c r="C200" s="69" t="s">
        <v>86</v>
      </c>
      <c r="D200" s="25" t="s">
        <v>73</v>
      </c>
      <c r="E200" s="25" t="s">
        <v>71</v>
      </c>
      <c r="F200" s="25" t="s">
        <v>9</v>
      </c>
      <c r="G200" s="34" t="s">
        <v>70</v>
      </c>
      <c r="H200" s="34" t="s">
        <v>70</v>
      </c>
      <c r="I200" s="34" t="s">
        <v>70</v>
      </c>
      <c r="J200" s="34" t="s">
        <v>70</v>
      </c>
      <c r="K200" s="34" t="s">
        <v>70</v>
      </c>
      <c r="L200" s="34" t="s">
        <v>70</v>
      </c>
      <c r="M200" s="34" t="s">
        <v>70</v>
      </c>
      <c r="N200" s="35" t="str">
        <f>IFERROR('Equations and POD'!$E$5/G200, G200)</f>
        <v>-</v>
      </c>
      <c r="O200" s="35" t="str">
        <f>IFERROR('Equations and POD'!$E$5/H200, H200)</f>
        <v>-</v>
      </c>
      <c r="P200" s="35" t="str">
        <f>IFERROR('Equations and POD'!$E$5/I200, I200)</f>
        <v>-</v>
      </c>
      <c r="Q200" s="35" t="str">
        <f>IFERROR('Equations and POD'!$E$5/J200, J200)</f>
        <v>-</v>
      </c>
      <c r="R200" s="35" t="str">
        <f>IFERROR('Equations and POD'!$E$5/K200, K200)</f>
        <v>-</v>
      </c>
      <c r="S200" s="35" t="str">
        <f>IFERROR('Equations and POD'!$E$5/L200, L200)</f>
        <v>-</v>
      </c>
      <c r="T200" s="35" t="str">
        <f>IFERROR('Equations and POD'!$E$5/M200, M200)</f>
        <v>-</v>
      </c>
      <c r="U200" s="63" t="s">
        <v>70</v>
      </c>
      <c r="V200" s="63" t="s">
        <v>70</v>
      </c>
      <c r="W200" s="63" t="s">
        <v>70</v>
      </c>
      <c r="X200" s="63" t="s">
        <v>70</v>
      </c>
      <c r="Y200" s="63" t="s">
        <v>70</v>
      </c>
      <c r="Z200" s="63" t="s">
        <v>70</v>
      </c>
      <c r="AA200" s="63" t="s">
        <v>70</v>
      </c>
    </row>
    <row r="201" spans="1:27">
      <c r="A201" s="61" t="s">
        <v>81</v>
      </c>
      <c r="B201" s="61" t="s">
        <v>85</v>
      </c>
      <c r="C201" s="69" t="s">
        <v>86</v>
      </c>
      <c r="D201" s="25" t="s">
        <v>74</v>
      </c>
      <c r="E201" s="25" t="s">
        <v>71</v>
      </c>
      <c r="F201" s="25" t="s">
        <v>9</v>
      </c>
      <c r="G201" s="44">
        <v>1.484030366173068E-2</v>
      </c>
      <c r="H201" s="44">
        <v>1.3979996203079621E-2</v>
      </c>
      <c r="I201" s="44">
        <v>1.136438401024537E-2</v>
      </c>
      <c r="J201" s="44">
        <v>7.9132053979695961E-3</v>
      </c>
      <c r="K201" s="25">
        <v>2.7250809831705369E-2</v>
      </c>
      <c r="L201" s="25">
        <v>2.189773208521751E-2</v>
      </c>
      <c r="M201" s="25">
        <v>1.857320459412605E-2</v>
      </c>
      <c r="N201" s="41">
        <f>IFERROR('Equations and POD'!$E$5/G201, G201)</f>
        <v>141506.53840159343</v>
      </c>
      <c r="O201" s="41">
        <f>IFERROR('Equations and POD'!$E$5/H201, H201)</f>
        <v>150214.63307246077</v>
      </c>
      <c r="P201" s="41">
        <f>IFERROR('Equations and POD'!$E$5/I201, I201)</f>
        <v>184787.84227167792</v>
      </c>
      <c r="Q201" s="41">
        <f>IFERROR('Equations and POD'!$E$5/J201, J201)</f>
        <v>265379.1850946807</v>
      </c>
      <c r="R201" s="35">
        <f>IFERROR('Equations and POD'!$E$5/K201, K201)</f>
        <v>77061.930011222023</v>
      </c>
      <c r="S201" s="35">
        <f>IFERROR('Equations and POD'!$E$5/L201, L201)</f>
        <v>95900.342182816545</v>
      </c>
      <c r="T201" s="35">
        <f>IFERROR('Equations and POD'!$E$5/M201, M201)</f>
        <v>113066.11033963114</v>
      </c>
      <c r="U201" s="65">
        <v>140000</v>
      </c>
      <c r="V201" s="65">
        <v>150000</v>
      </c>
      <c r="W201" s="65">
        <v>180000</v>
      </c>
      <c r="X201" s="65">
        <v>270000</v>
      </c>
      <c r="Y201" s="66">
        <v>77000</v>
      </c>
      <c r="Z201" s="66">
        <v>96000</v>
      </c>
      <c r="AA201" s="66">
        <v>110000</v>
      </c>
    </row>
    <row r="202" spans="1:27">
      <c r="A202" s="61" t="s">
        <v>81</v>
      </c>
      <c r="B202" s="61" t="s">
        <v>85</v>
      </c>
      <c r="C202" s="69" t="s">
        <v>86</v>
      </c>
      <c r="D202" s="25" t="s">
        <v>15</v>
      </c>
      <c r="E202" s="25" t="s">
        <v>71</v>
      </c>
      <c r="F202" s="25" t="s">
        <v>9</v>
      </c>
      <c r="G202" s="25">
        <f t="shared" ref="G202:M202" si="31">SUM(G199:G201)</f>
        <v>1.484030366173068E-2</v>
      </c>
      <c r="H202" s="25">
        <f t="shared" si="31"/>
        <v>1.3979996203079621E-2</v>
      </c>
      <c r="I202" s="25">
        <f t="shared" si="31"/>
        <v>1.136438401024537E-2</v>
      </c>
      <c r="J202" s="25">
        <f t="shared" si="31"/>
        <v>7.9132053979695961E-3</v>
      </c>
      <c r="K202" s="25">
        <f t="shared" si="31"/>
        <v>18.645208556310585</v>
      </c>
      <c r="L202" s="25">
        <f t="shared" si="31"/>
        <v>17.047910301917618</v>
      </c>
      <c r="M202" s="25">
        <f t="shared" si="31"/>
        <v>18.213142324881385</v>
      </c>
      <c r="N202" s="35">
        <f>IFERROR('Equations and POD'!$E$5/G202, G202)</f>
        <v>141506.53840159343</v>
      </c>
      <c r="O202" s="35">
        <f>IFERROR('Equations and POD'!$E$5/H202, H202)</f>
        <v>150214.63307246077</v>
      </c>
      <c r="P202" s="35">
        <f>IFERROR('Equations and POD'!$E$5/I202, I202)</f>
        <v>184787.84227167792</v>
      </c>
      <c r="Q202" s="35">
        <f>IFERROR('Equations and POD'!$E$5/J202, J202)</f>
        <v>265379.1850946807</v>
      </c>
      <c r="R202" s="35">
        <f>IFERROR('Equations and POD'!$E$5/K202, K202)</f>
        <v>112.62947226670963</v>
      </c>
      <c r="S202" s="35">
        <f>IFERROR('Equations and POD'!$E$5/L202, L202)</f>
        <v>123.18225300398159</v>
      </c>
      <c r="T202" s="35">
        <f>IFERROR('Equations and POD'!$E$5/M202, M202)</f>
        <v>115.3013556112798</v>
      </c>
      <c r="U202" s="66">
        <v>140000</v>
      </c>
      <c r="V202" s="66">
        <v>150000</v>
      </c>
      <c r="W202" s="66">
        <v>180000</v>
      </c>
      <c r="X202" s="66">
        <v>270000</v>
      </c>
      <c r="Y202" s="66">
        <v>110</v>
      </c>
      <c r="Z202" s="66">
        <v>120</v>
      </c>
      <c r="AA202" s="66">
        <v>120</v>
      </c>
    </row>
    <row r="203" spans="1:27">
      <c r="A203" s="61" t="s">
        <v>81</v>
      </c>
      <c r="B203" s="61" t="s">
        <v>85</v>
      </c>
      <c r="C203" s="69" t="s">
        <v>86</v>
      </c>
      <c r="D203" s="25" t="s">
        <v>68</v>
      </c>
      <c r="E203" s="25" t="s">
        <v>72</v>
      </c>
      <c r="F203" s="25" t="s">
        <v>9</v>
      </c>
      <c r="G203" s="34" t="s">
        <v>70</v>
      </c>
      <c r="H203" s="34" t="s">
        <v>70</v>
      </c>
      <c r="I203" s="34" t="s">
        <v>70</v>
      </c>
      <c r="J203" s="34" t="s">
        <v>70</v>
      </c>
      <c r="K203" s="25">
        <v>2.482394366197183</v>
      </c>
      <c r="L203" s="25">
        <v>2.2701350093109869</v>
      </c>
      <c r="M203" s="25">
        <v>2.425942549371634</v>
      </c>
      <c r="N203" s="35" t="str">
        <f>IFERROR('Equations and POD'!$E$5/G203, G203)</f>
        <v>-</v>
      </c>
      <c r="O203" s="35" t="str">
        <f>IFERROR('Equations and POD'!$E$5/H203, H203)</f>
        <v>-</v>
      </c>
      <c r="P203" s="35" t="str">
        <f>IFERROR('Equations and POD'!$E$5/I203, I203)</f>
        <v>-</v>
      </c>
      <c r="Q203" s="35" t="str">
        <f>IFERROR('Equations and POD'!$E$5/J203, J203)</f>
        <v>-</v>
      </c>
      <c r="R203" s="35">
        <f>IFERROR('Equations and POD'!$E$5/K203, K203)</f>
        <v>845.95744680851067</v>
      </c>
      <c r="S203" s="35">
        <f>IFERROR('Equations and POD'!$E$5/L203, L203)</f>
        <v>925.0551140733146</v>
      </c>
      <c r="T203" s="35">
        <f>IFERROR('Equations and POD'!$E$5/M203, M203)</f>
        <v>865.64292321924131</v>
      </c>
      <c r="U203" s="63" t="s">
        <v>70</v>
      </c>
      <c r="V203" s="63" t="s">
        <v>70</v>
      </c>
      <c r="W203" s="63" t="s">
        <v>70</v>
      </c>
      <c r="X203" s="63" t="s">
        <v>70</v>
      </c>
      <c r="Y203" s="66">
        <v>850</v>
      </c>
      <c r="Z203" s="66">
        <v>930</v>
      </c>
      <c r="AA203" s="66">
        <v>870</v>
      </c>
    </row>
    <row r="204" spans="1:27">
      <c r="A204" s="61" t="s">
        <v>81</v>
      </c>
      <c r="B204" s="61" t="s">
        <v>85</v>
      </c>
      <c r="C204" s="69" t="s">
        <v>86</v>
      </c>
      <c r="D204" s="25" t="s">
        <v>73</v>
      </c>
      <c r="E204" s="25" t="s">
        <v>72</v>
      </c>
      <c r="F204" s="25" t="s">
        <v>9</v>
      </c>
      <c r="G204" s="34" t="s">
        <v>70</v>
      </c>
      <c r="H204" s="34" t="s">
        <v>70</v>
      </c>
      <c r="I204" s="34" t="s">
        <v>70</v>
      </c>
      <c r="J204" s="34" t="s">
        <v>70</v>
      </c>
      <c r="K204" s="34" t="s">
        <v>70</v>
      </c>
      <c r="L204" s="34" t="s">
        <v>70</v>
      </c>
      <c r="M204" s="34" t="s">
        <v>70</v>
      </c>
      <c r="N204" s="35" t="str">
        <f>IFERROR('Equations and POD'!$E$5/G204, G204)</f>
        <v>-</v>
      </c>
      <c r="O204" s="35" t="str">
        <f>IFERROR('Equations and POD'!$E$5/H204, H204)</f>
        <v>-</v>
      </c>
      <c r="P204" s="35" t="str">
        <f>IFERROR('Equations and POD'!$E$5/I204, I204)</f>
        <v>-</v>
      </c>
      <c r="Q204" s="35" t="str">
        <f>IFERROR('Equations and POD'!$E$5/J204, J204)</f>
        <v>-</v>
      </c>
      <c r="R204" s="35" t="str">
        <f>IFERROR('Equations and POD'!$E$5/K204, K204)</f>
        <v>-</v>
      </c>
      <c r="S204" s="35" t="str">
        <f>IFERROR('Equations and POD'!$E$5/L204, L204)</f>
        <v>-</v>
      </c>
      <c r="T204" s="35" t="str">
        <f>IFERROR('Equations and POD'!$E$5/M204, M204)</f>
        <v>-</v>
      </c>
      <c r="U204" s="63" t="s">
        <v>70</v>
      </c>
      <c r="V204" s="63" t="s">
        <v>70</v>
      </c>
      <c r="W204" s="63" t="s">
        <v>70</v>
      </c>
      <c r="X204" s="63" t="s">
        <v>70</v>
      </c>
      <c r="Y204" s="63" t="s">
        <v>70</v>
      </c>
      <c r="Z204" s="63" t="s">
        <v>70</v>
      </c>
      <c r="AA204" s="63" t="s">
        <v>70</v>
      </c>
    </row>
    <row r="205" spans="1:27">
      <c r="A205" s="61" t="s">
        <v>81</v>
      </c>
      <c r="B205" s="61" t="s">
        <v>85</v>
      </c>
      <c r="C205" s="69" t="s">
        <v>86</v>
      </c>
      <c r="D205" s="25" t="s">
        <v>74</v>
      </c>
      <c r="E205" s="25" t="s">
        <v>72</v>
      </c>
      <c r="F205" s="25" t="s">
        <v>9</v>
      </c>
      <c r="G205" s="44">
        <v>4.7687021135391508E-3</v>
      </c>
      <c r="H205" s="44">
        <v>4.492255614203548E-3</v>
      </c>
      <c r="I205" s="44">
        <v>3.6517690799332059E-3</v>
      </c>
      <c r="J205" s="44">
        <v>2.5427861967189892E-3</v>
      </c>
      <c r="K205" s="25">
        <v>8.6658170931861369E-3</v>
      </c>
      <c r="L205" s="25">
        <v>7.2197570297715379E-3</v>
      </c>
      <c r="M205" s="25">
        <v>5.9349854311741557E-3</v>
      </c>
      <c r="N205" s="41">
        <f>IFERROR('Equations and POD'!$E$5/G205, G205)</f>
        <v>440371.39456409856</v>
      </c>
      <c r="O205" s="41">
        <f>IFERROR('Equations and POD'!$E$5/H205, H205)</f>
        <v>467471.17269111995</v>
      </c>
      <c r="P205" s="41">
        <f>IFERROR('Equations and POD'!$E$5/I205, I205)</f>
        <v>575063.74418352079</v>
      </c>
      <c r="Q205" s="41">
        <f>IFERROR('Equations and POD'!$E$5/J205, J205)</f>
        <v>825865.73842097865</v>
      </c>
      <c r="R205" s="35">
        <f>IFERROR('Equations and POD'!$E$5/K205, K205)</f>
        <v>242331.44750438054</v>
      </c>
      <c r="S205" s="35">
        <f>IFERROR('Equations and POD'!$E$5/L205, L205)</f>
        <v>290868.51418134943</v>
      </c>
      <c r="T205" s="35">
        <f>IFERROR('Equations and POD'!$E$5/M205, M205)</f>
        <v>353834.06149061833</v>
      </c>
      <c r="U205" s="65">
        <v>440000</v>
      </c>
      <c r="V205" s="65">
        <v>470000</v>
      </c>
      <c r="W205" s="65">
        <v>580000</v>
      </c>
      <c r="X205" s="65">
        <v>830000</v>
      </c>
      <c r="Y205" s="66">
        <v>240000</v>
      </c>
      <c r="Z205" s="66">
        <v>290000</v>
      </c>
      <c r="AA205" s="66">
        <v>350000</v>
      </c>
    </row>
    <row r="206" spans="1:27">
      <c r="A206" s="61" t="s">
        <v>81</v>
      </c>
      <c r="B206" s="61" t="s">
        <v>85</v>
      </c>
      <c r="C206" s="69" t="s">
        <v>86</v>
      </c>
      <c r="D206" s="25" t="s">
        <v>15</v>
      </c>
      <c r="E206" s="25" t="s">
        <v>72</v>
      </c>
      <c r="F206" s="25" t="s">
        <v>9</v>
      </c>
      <c r="G206" s="25">
        <f t="shared" ref="G206:M206" si="32">SUM(G203:G205)</f>
        <v>4.7687021135391508E-3</v>
      </c>
      <c r="H206" s="25">
        <f t="shared" si="32"/>
        <v>4.492255614203548E-3</v>
      </c>
      <c r="I206" s="25">
        <f t="shared" si="32"/>
        <v>3.6517690799332059E-3</v>
      </c>
      <c r="J206" s="25">
        <f t="shared" si="32"/>
        <v>2.5427861967189892E-3</v>
      </c>
      <c r="K206" s="25">
        <f t="shared" si="32"/>
        <v>2.4910601832903692</v>
      </c>
      <c r="L206" s="25">
        <f t="shared" si="32"/>
        <v>2.2773547663407583</v>
      </c>
      <c r="M206" s="25">
        <f t="shared" si="32"/>
        <v>2.4318775348028083</v>
      </c>
      <c r="N206" s="35">
        <f>IFERROR('Equations and POD'!$E$5/G206, G206)</f>
        <v>440371.39456409856</v>
      </c>
      <c r="O206" s="35">
        <f>IFERROR('Equations and POD'!$E$5/H206, H206)</f>
        <v>467471.17269111995</v>
      </c>
      <c r="P206" s="35">
        <f>IFERROR('Equations and POD'!$E$5/I206, I206)</f>
        <v>575063.74418352079</v>
      </c>
      <c r="Q206" s="35">
        <f>IFERROR('Equations and POD'!$E$5/J206, J206)</f>
        <v>825865.73842097865</v>
      </c>
      <c r="R206" s="35">
        <f>IFERROR('Equations and POD'!$E$5/K206, K206)</f>
        <v>843.01455825373557</v>
      </c>
      <c r="S206" s="35">
        <f>IFERROR('Equations and POD'!$E$5/L206, L206)</f>
        <v>922.12246903202924</v>
      </c>
      <c r="T206" s="35">
        <f>IFERROR('Equations and POD'!$E$5/M206, M206)</f>
        <v>863.53032582715184</v>
      </c>
      <c r="U206" s="66">
        <v>440000</v>
      </c>
      <c r="V206" s="66">
        <v>470000</v>
      </c>
      <c r="W206" s="66">
        <v>580000</v>
      </c>
      <c r="X206" s="66">
        <v>830000</v>
      </c>
      <c r="Y206" s="66">
        <v>840</v>
      </c>
      <c r="Z206" s="66">
        <v>920</v>
      </c>
      <c r="AA206" s="66">
        <v>860</v>
      </c>
    </row>
    <row r="207" spans="1:27">
      <c r="A207" s="61" t="s">
        <v>81</v>
      </c>
      <c r="B207" s="61" t="s">
        <v>85</v>
      </c>
      <c r="C207" s="69" t="s">
        <v>86</v>
      </c>
      <c r="D207" s="25" t="s">
        <v>68</v>
      </c>
      <c r="E207" s="25" t="s">
        <v>69</v>
      </c>
      <c r="F207" s="25" t="s">
        <v>13</v>
      </c>
      <c r="G207" s="34" t="s">
        <v>70</v>
      </c>
      <c r="H207" s="34" t="s">
        <v>70</v>
      </c>
      <c r="I207" s="34" t="s">
        <v>70</v>
      </c>
      <c r="J207" s="34" t="s">
        <v>70</v>
      </c>
      <c r="K207" s="25">
        <v>10.60968551032221</v>
      </c>
      <c r="L207" s="25">
        <v>9.702494834315452</v>
      </c>
      <c r="M207" s="25">
        <v>10.368411991834931</v>
      </c>
      <c r="N207" s="35" t="str">
        <f>IFERROR('Equations and POD'!$E$5/G207, G207)</f>
        <v>-</v>
      </c>
      <c r="O207" s="35" t="str">
        <f>IFERROR('Equations and POD'!$E$5/H207, H207)</f>
        <v>-</v>
      </c>
      <c r="P207" s="35" t="str">
        <f>IFERROR('Equations and POD'!$E$5/I207, I207)</f>
        <v>-</v>
      </c>
      <c r="Q207" s="35" t="str">
        <f>IFERROR('Equations and POD'!$E$5/J207, J207)</f>
        <v>-</v>
      </c>
      <c r="R207" s="35">
        <f>IFERROR('Equations and POD'!$E$5/K207, K207)</f>
        <v>197.93235133660662</v>
      </c>
      <c r="S207" s="35">
        <f>IFERROR('Equations and POD'!$E$5/L207, L207)</f>
        <v>216.43917733125627</v>
      </c>
      <c r="T207" s="35">
        <f>IFERROR('Equations and POD'!$E$5/M207, M207)</f>
        <v>202.5382480609122</v>
      </c>
      <c r="U207" s="63" t="s">
        <v>70</v>
      </c>
      <c r="V207" s="63" t="s">
        <v>70</v>
      </c>
      <c r="W207" s="63" t="s">
        <v>70</v>
      </c>
      <c r="X207" s="63" t="s">
        <v>70</v>
      </c>
      <c r="Y207" s="66">
        <v>200</v>
      </c>
      <c r="Z207" s="66">
        <v>220</v>
      </c>
      <c r="AA207" s="66">
        <v>200</v>
      </c>
    </row>
    <row r="208" spans="1:27">
      <c r="A208" s="61" t="s">
        <v>81</v>
      </c>
      <c r="B208" s="61" t="s">
        <v>85</v>
      </c>
      <c r="C208" s="69" t="s">
        <v>86</v>
      </c>
      <c r="D208" s="25" t="s">
        <v>73</v>
      </c>
      <c r="E208" s="25" t="s">
        <v>69</v>
      </c>
      <c r="F208" s="25" t="s">
        <v>13</v>
      </c>
      <c r="G208" s="34" t="s">
        <v>70</v>
      </c>
      <c r="H208" s="34" t="s">
        <v>70</v>
      </c>
      <c r="I208" s="34" t="s">
        <v>70</v>
      </c>
      <c r="J208" s="34" t="s">
        <v>70</v>
      </c>
      <c r="K208" s="34" t="s">
        <v>70</v>
      </c>
      <c r="L208" s="34" t="s">
        <v>70</v>
      </c>
      <c r="M208" s="34" t="s">
        <v>70</v>
      </c>
      <c r="N208" s="35" t="str">
        <f>IFERROR('Equations and POD'!$E$5/G208, G208)</f>
        <v>-</v>
      </c>
      <c r="O208" s="35" t="str">
        <f>IFERROR('Equations and POD'!$E$5/H208, H208)</f>
        <v>-</v>
      </c>
      <c r="P208" s="35" t="str">
        <f>IFERROR('Equations and POD'!$E$5/I208, I208)</f>
        <v>-</v>
      </c>
      <c r="Q208" s="35" t="str">
        <f>IFERROR('Equations and POD'!$E$5/J208, J208)</f>
        <v>-</v>
      </c>
      <c r="R208" s="35" t="str">
        <f>IFERROR('Equations and POD'!$E$5/K208, K208)</f>
        <v>-</v>
      </c>
      <c r="S208" s="35" t="str">
        <f>IFERROR('Equations and POD'!$E$5/L208, L208)</f>
        <v>-</v>
      </c>
      <c r="T208" s="35" t="str">
        <f>IFERROR('Equations and POD'!$E$5/M208, M208)</f>
        <v>-</v>
      </c>
      <c r="U208" s="63" t="s">
        <v>70</v>
      </c>
      <c r="V208" s="63" t="s">
        <v>70</v>
      </c>
      <c r="W208" s="63" t="s">
        <v>70</v>
      </c>
      <c r="X208" s="63" t="s">
        <v>70</v>
      </c>
      <c r="Y208" s="63" t="s">
        <v>70</v>
      </c>
      <c r="Z208" s="63" t="s">
        <v>70</v>
      </c>
      <c r="AA208" s="63" t="s">
        <v>70</v>
      </c>
    </row>
    <row r="209" spans="1:27">
      <c r="A209" s="61" t="s">
        <v>81</v>
      </c>
      <c r="B209" s="61" t="s">
        <v>85</v>
      </c>
      <c r="C209" s="69" t="s">
        <v>86</v>
      </c>
      <c r="D209" s="25" t="s">
        <v>74</v>
      </c>
      <c r="E209" s="25" t="s">
        <v>69</v>
      </c>
      <c r="F209" s="25" t="s">
        <v>13</v>
      </c>
      <c r="G209" s="44">
        <v>1.8069960363820709E-2</v>
      </c>
      <c r="H209" s="44">
        <v>1.7022426429686169E-2</v>
      </c>
      <c r="I209" s="44">
        <v>1.383758535574489E-2</v>
      </c>
      <c r="J209" s="44">
        <v>9.6353357149167023E-3</v>
      </c>
      <c r="K209" s="25">
        <v>1.5657233220256871E-2</v>
      </c>
      <c r="L209" s="25">
        <v>1.256053614284487E-2</v>
      </c>
      <c r="M209" s="25">
        <v>1.0669072969632751E-2</v>
      </c>
      <c r="N209" s="41">
        <f>IFERROR('Equations and POD'!$E$5/G209, G209)</f>
        <v>116214.97544646393</v>
      </c>
      <c r="O209" s="41">
        <f>IFERROR('Equations and POD'!$E$5/H209, H209)</f>
        <v>123366.66624316944</v>
      </c>
      <c r="P209" s="41">
        <f>IFERROR('Equations and POD'!$E$5/I209, I209)</f>
        <v>151760.58148961316</v>
      </c>
      <c r="Q209" s="41">
        <f>IFERROR('Equations and POD'!$E$5/J209, J209)</f>
        <v>217947.77702959927</v>
      </c>
      <c r="R209" s="35">
        <f>IFERROR('Equations and POD'!$E$5/K209, K209)</f>
        <v>134123.31351640602</v>
      </c>
      <c r="S209" s="35">
        <f>IFERROR('Equations and POD'!$E$5/L209, L209)</f>
        <v>167190.31545450934</v>
      </c>
      <c r="T209" s="35">
        <f>IFERROR('Equations and POD'!$E$5/M209, M209)</f>
        <v>196830.59680791423</v>
      </c>
      <c r="U209" s="65">
        <v>120000</v>
      </c>
      <c r="V209" s="65">
        <v>120000</v>
      </c>
      <c r="W209" s="65">
        <v>150000</v>
      </c>
      <c r="X209" s="65">
        <v>220000</v>
      </c>
      <c r="Y209" s="66">
        <v>130000</v>
      </c>
      <c r="Z209" s="66">
        <v>170000</v>
      </c>
      <c r="AA209" s="66">
        <v>200000</v>
      </c>
    </row>
    <row r="210" spans="1:27">
      <c r="A210" s="61" t="s">
        <v>81</v>
      </c>
      <c r="B210" s="61" t="s">
        <v>85</v>
      </c>
      <c r="C210" s="69" t="s">
        <v>86</v>
      </c>
      <c r="D210" s="25" t="s">
        <v>15</v>
      </c>
      <c r="E210" s="25" t="s">
        <v>69</v>
      </c>
      <c r="F210" s="25" t="s">
        <v>13</v>
      </c>
      <c r="G210" s="25">
        <f t="shared" ref="G210:M210" si="33">SUM(G207:G209)</f>
        <v>1.8069960363820709E-2</v>
      </c>
      <c r="H210" s="25">
        <f t="shared" si="33"/>
        <v>1.7022426429686169E-2</v>
      </c>
      <c r="I210" s="25">
        <f t="shared" si="33"/>
        <v>1.383758535574489E-2</v>
      </c>
      <c r="J210" s="25">
        <f t="shared" si="33"/>
        <v>9.6353357149167023E-3</v>
      </c>
      <c r="K210" s="25">
        <f t="shared" si="33"/>
        <v>10.625342743542467</v>
      </c>
      <c r="L210" s="25">
        <f t="shared" si="33"/>
        <v>9.7150553704582965</v>
      </c>
      <c r="M210" s="25">
        <f t="shared" si="33"/>
        <v>10.379081064804563</v>
      </c>
      <c r="N210" s="35">
        <f>IFERROR('Equations and POD'!$E$5/G210, G210)</f>
        <v>116214.97544646393</v>
      </c>
      <c r="O210" s="35">
        <f>IFERROR('Equations and POD'!$E$5/H210, H210)</f>
        <v>123366.66624316944</v>
      </c>
      <c r="P210" s="35">
        <f>IFERROR('Equations and POD'!$E$5/I210, I210)</f>
        <v>151760.58148961316</v>
      </c>
      <c r="Q210" s="35">
        <f>IFERROR('Equations and POD'!$E$5/J210, J210)</f>
        <v>217947.77702959927</v>
      </c>
      <c r="R210" s="35">
        <f>IFERROR('Equations and POD'!$E$5/K210, K210)</f>
        <v>197.64068328772464</v>
      </c>
      <c r="S210" s="35">
        <f>IFERROR('Equations and POD'!$E$5/L210, L210)</f>
        <v>216.15934443211876</v>
      </c>
      <c r="T210" s="35">
        <f>IFERROR('Equations and POD'!$E$5/M210, M210)</f>
        <v>202.33005088678752</v>
      </c>
      <c r="U210" s="66">
        <v>120000</v>
      </c>
      <c r="V210" s="66">
        <v>120000</v>
      </c>
      <c r="W210" s="66">
        <v>150000</v>
      </c>
      <c r="X210" s="66">
        <v>220000</v>
      </c>
      <c r="Y210" s="66">
        <v>200</v>
      </c>
      <c r="Z210" s="66">
        <v>220</v>
      </c>
      <c r="AA210" s="66">
        <v>200</v>
      </c>
    </row>
    <row r="211" spans="1:27">
      <c r="A211" s="61" t="s">
        <v>81</v>
      </c>
      <c r="B211" s="61" t="s">
        <v>85</v>
      </c>
      <c r="C211" s="69" t="s">
        <v>86</v>
      </c>
      <c r="D211" s="25" t="s">
        <v>68</v>
      </c>
      <c r="E211" s="25" t="s">
        <v>71</v>
      </c>
      <c r="F211" s="25" t="s">
        <v>13</v>
      </c>
      <c r="G211" s="34" t="s">
        <v>70</v>
      </c>
      <c r="H211" s="34" t="s">
        <v>70</v>
      </c>
      <c r="I211" s="34" t="s">
        <v>70</v>
      </c>
      <c r="J211" s="34" t="s">
        <v>70</v>
      </c>
      <c r="K211" s="25">
        <v>2.6524213775805521</v>
      </c>
      <c r="L211" s="25">
        <v>2.425623708578863</v>
      </c>
      <c r="M211" s="25">
        <v>2.5921029979587331</v>
      </c>
      <c r="N211" s="35" t="str">
        <f>IFERROR('Equations and POD'!$E$5/G211, G211)</f>
        <v>-</v>
      </c>
      <c r="O211" s="35" t="str">
        <f>IFERROR('Equations and POD'!$E$5/H211, H211)</f>
        <v>-</v>
      </c>
      <c r="P211" s="35" t="str">
        <f>IFERROR('Equations and POD'!$E$5/I211, I211)</f>
        <v>-</v>
      </c>
      <c r="Q211" s="35" t="str">
        <f>IFERROR('Equations and POD'!$E$5/J211, J211)</f>
        <v>-</v>
      </c>
      <c r="R211" s="35">
        <f>IFERROR('Equations and POD'!$E$5/K211, K211)</f>
        <v>791.72940534642657</v>
      </c>
      <c r="S211" s="35">
        <f>IFERROR('Equations and POD'!$E$5/L211, L211)</f>
        <v>865.7567093250251</v>
      </c>
      <c r="T211" s="35">
        <f>IFERROR('Equations and POD'!$E$5/M211, M211)</f>
        <v>810.15299224364867</v>
      </c>
      <c r="U211" s="63" t="s">
        <v>70</v>
      </c>
      <c r="V211" s="63" t="s">
        <v>70</v>
      </c>
      <c r="W211" s="63" t="s">
        <v>70</v>
      </c>
      <c r="X211" s="63" t="s">
        <v>70</v>
      </c>
      <c r="Y211" s="66">
        <v>790</v>
      </c>
      <c r="Z211" s="66">
        <v>870</v>
      </c>
      <c r="AA211" s="66">
        <v>810</v>
      </c>
    </row>
    <row r="212" spans="1:27">
      <c r="A212" s="61" t="s">
        <v>81</v>
      </c>
      <c r="B212" s="61" t="s">
        <v>85</v>
      </c>
      <c r="C212" s="69" t="s">
        <v>86</v>
      </c>
      <c r="D212" s="25" t="s">
        <v>73</v>
      </c>
      <c r="E212" s="25" t="s">
        <v>71</v>
      </c>
      <c r="F212" s="25" t="s">
        <v>13</v>
      </c>
      <c r="G212" s="34" t="s">
        <v>70</v>
      </c>
      <c r="H212" s="34" t="s">
        <v>70</v>
      </c>
      <c r="I212" s="34" t="s">
        <v>70</v>
      </c>
      <c r="J212" s="34" t="s">
        <v>70</v>
      </c>
      <c r="K212" s="34" t="s">
        <v>70</v>
      </c>
      <c r="L212" s="34" t="s">
        <v>70</v>
      </c>
      <c r="M212" s="34" t="s">
        <v>70</v>
      </c>
      <c r="N212" s="35" t="str">
        <f>IFERROR('Equations and POD'!$E$5/G212, G212)</f>
        <v>-</v>
      </c>
      <c r="O212" s="35" t="str">
        <f>IFERROR('Equations and POD'!$E$5/H212, H212)</f>
        <v>-</v>
      </c>
      <c r="P212" s="35" t="str">
        <f>IFERROR('Equations and POD'!$E$5/I212, I212)</f>
        <v>-</v>
      </c>
      <c r="Q212" s="35" t="str">
        <f>IFERROR('Equations and POD'!$E$5/J212, J212)</f>
        <v>-</v>
      </c>
      <c r="R212" s="35" t="str">
        <f>IFERROR('Equations and POD'!$E$5/K212, K212)</f>
        <v>-</v>
      </c>
      <c r="S212" s="35" t="str">
        <f>IFERROR('Equations and POD'!$E$5/L212, L212)</f>
        <v>-</v>
      </c>
      <c r="T212" s="35" t="str">
        <f>IFERROR('Equations and POD'!$E$5/M212, M212)</f>
        <v>-</v>
      </c>
      <c r="U212" s="63" t="s">
        <v>70</v>
      </c>
      <c r="V212" s="63" t="s">
        <v>70</v>
      </c>
      <c r="W212" s="63" t="s">
        <v>70</v>
      </c>
      <c r="X212" s="63" t="s">
        <v>70</v>
      </c>
      <c r="Y212" s="63" t="s">
        <v>70</v>
      </c>
      <c r="Z212" s="63" t="s">
        <v>70</v>
      </c>
      <c r="AA212" s="63" t="s">
        <v>70</v>
      </c>
    </row>
    <row r="213" spans="1:27">
      <c r="A213" s="61" t="s">
        <v>81</v>
      </c>
      <c r="B213" s="61" t="s">
        <v>85</v>
      </c>
      <c r="C213" s="69" t="s">
        <v>86</v>
      </c>
      <c r="D213" s="25" t="s">
        <v>74</v>
      </c>
      <c r="E213" s="25" t="s">
        <v>71</v>
      </c>
      <c r="F213" s="25" t="s">
        <v>13</v>
      </c>
      <c r="G213" s="44">
        <v>8.9135872966380446E-3</v>
      </c>
      <c r="H213" s="44">
        <v>8.3968575982822161E-3</v>
      </c>
      <c r="I213" s="44">
        <v>6.8258326282810257E-3</v>
      </c>
      <c r="J213" s="44">
        <v>4.7529382631786134E-3</v>
      </c>
      <c r="K213" s="25">
        <v>7.6506930632479382E-3</v>
      </c>
      <c r="L213" s="25">
        <v>6.2287276041866797E-3</v>
      </c>
      <c r="M213" s="25">
        <v>5.2234989631400807E-3</v>
      </c>
      <c r="N213" s="41">
        <f>IFERROR('Equations and POD'!$E$5/G213, G213)</f>
        <v>235595.38153534001</v>
      </c>
      <c r="O213" s="41">
        <f>IFERROR('Equations and POD'!$E$5/H213, H213)</f>
        <v>250093.5588605917</v>
      </c>
      <c r="P213" s="41">
        <f>IFERROR('Equations and POD'!$E$5/I213, I213)</f>
        <v>307654.77478882321</v>
      </c>
      <c r="Q213" s="41">
        <f>IFERROR('Equations and POD'!$E$5/J213, J213)</f>
        <v>441831.95398704527</v>
      </c>
      <c r="R213" s="35">
        <f>IFERROR('Equations and POD'!$E$5/K213, K213)</f>
        <v>274484.93654619181</v>
      </c>
      <c r="S213" s="35">
        <f>IFERROR('Equations and POD'!$E$5/L213, L213)</f>
        <v>337147.50964361831</v>
      </c>
      <c r="T213" s="35">
        <f>IFERROR('Equations and POD'!$E$5/M213, M213)</f>
        <v>402029.37050792394</v>
      </c>
      <c r="U213" s="65">
        <v>240000</v>
      </c>
      <c r="V213" s="65">
        <v>250000</v>
      </c>
      <c r="W213" s="65">
        <v>310000</v>
      </c>
      <c r="X213" s="65">
        <v>440000</v>
      </c>
      <c r="Y213" s="66">
        <v>270000</v>
      </c>
      <c r="Z213" s="66">
        <v>340000</v>
      </c>
      <c r="AA213" s="66">
        <v>400000</v>
      </c>
    </row>
    <row r="214" spans="1:27">
      <c r="A214" s="61" t="s">
        <v>81</v>
      </c>
      <c r="B214" s="61" t="s">
        <v>85</v>
      </c>
      <c r="C214" s="69" t="s">
        <v>86</v>
      </c>
      <c r="D214" s="25" t="s">
        <v>15</v>
      </c>
      <c r="E214" s="25" t="s">
        <v>71</v>
      </c>
      <c r="F214" s="25" t="s">
        <v>13</v>
      </c>
      <c r="G214" s="25">
        <f t="shared" ref="G214:M214" si="34">SUM(G211:G213)</f>
        <v>8.9135872966380446E-3</v>
      </c>
      <c r="H214" s="25">
        <f t="shared" si="34"/>
        <v>8.3968575982822161E-3</v>
      </c>
      <c r="I214" s="25">
        <f t="shared" si="34"/>
        <v>6.8258326282810257E-3</v>
      </c>
      <c r="J214" s="25">
        <f t="shared" si="34"/>
        <v>4.7529382631786134E-3</v>
      </c>
      <c r="K214" s="25">
        <f t="shared" si="34"/>
        <v>2.6600720706438001</v>
      </c>
      <c r="L214" s="25">
        <f t="shared" si="34"/>
        <v>2.4318524361830498</v>
      </c>
      <c r="M214" s="25">
        <f t="shared" si="34"/>
        <v>2.5973264969218732</v>
      </c>
      <c r="N214" s="35">
        <f>IFERROR('Equations and POD'!$E$5/G214, G214)</f>
        <v>235595.38153534001</v>
      </c>
      <c r="O214" s="35">
        <f>IFERROR('Equations and POD'!$E$5/H214, H214)</f>
        <v>250093.5588605917</v>
      </c>
      <c r="P214" s="35">
        <f>IFERROR('Equations and POD'!$E$5/I214, I214)</f>
        <v>307654.77478882321</v>
      </c>
      <c r="Q214" s="35">
        <f>IFERROR('Equations and POD'!$E$5/J214, J214)</f>
        <v>441831.95398704527</v>
      </c>
      <c r="R214" s="35">
        <f>IFERROR('Equations and POD'!$E$5/K214, K214)</f>
        <v>789.45229461085637</v>
      </c>
      <c r="S214" s="35">
        <f>IFERROR('Equations and POD'!$E$5/L214, L214)</f>
        <v>863.53923813571771</v>
      </c>
      <c r="T214" s="35">
        <f>IFERROR('Equations and POD'!$E$5/M214, M214)</f>
        <v>808.52368868093345</v>
      </c>
      <c r="U214" s="66">
        <v>240000</v>
      </c>
      <c r="V214" s="66">
        <v>250000</v>
      </c>
      <c r="W214" s="66">
        <v>310000</v>
      </c>
      <c r="X214" s="66">
        <v>440000</v>
      </c>
      <c r="Y214" s="66">
        <v>790</v>
      </c>
      <c r="Z214" s="66">
        <v>860</v>
      </c>
      <c r="AA214" s="66">
        <v>810</v>
      </c>
    </row>
    <row r="215" spans="1:27">
      <c r="A215" s="61" t="s">
        <v>81</v>
      </c>
      <c r="B215" s="61" t="s">
        <v>85</v>
      </c>
      <c r="C215" s="69" t="s">
        <v>86</v>
      </c>
      <c r="D215" s="25" t="s">
        <v>68</v>
      </c>
      <c r="E215" s="25" t="s">
        <v>72</v>
      </c>
      <c r="F215" s="25" t="s">
        <v>13</v>
      </c>
      <c r="G215" s="34" t="s">
        <v>70</v>
      </c>
      <c r="H215" s="34" t="s">
        <v>70</v>
      </c>
      <c r="I215" s="34" t="s">
        <v>70</v>
      </c>
      <c r="J215" s="34" t="s">
        <v>70</v>
      </c>
      <c r="K215" s="25">
        <v>0.35365618367740692</v>
      </c>
      <c r="L215" s="25">
        <v>0.32341649447718168</v>
      </c>
      <c r="M215" s="25">
        <v>0.34561373306116439</v>
      </c>
      <c r="N215" s="35" t="str">
        <f>IFERROR('Equations and POD'!$E$5/G215, G215)</f>
        <v>-</v>
      </c>
      <c r="O215" s="35" t="str">
        <f>IFERROR('Equations and POD'!$E$5/H215, H215)</f>
        <v>-</v>
      </c>
      <c r="P215" s="35" t="str">
        <f>IFERROR('Equations and POD'!$E$5/I215, I215)</f>
        <v>-</v>
      </c>
      <c r="Q215" s="35" t="str">
        <f>IFERROR('Equations and POD'!$E$5/J215, J215)</f>
        <v>-</v>
      </c>
      <c r="R215" s="35">
        <f>IFERROR('Equations and POD'!$E$5/K215, K215)</f>
        <v>5937.9705400981993</v>
      </c>
      <c r="S215" s="35">
        <f>IFERROR('Equations and POD'!$E$5/L215, L215)</f>
        <v>6493.175319937689</v>
      </c>
      <c r="T215" s="35">
        <f>IFERROR('Equations and POD'!$E$5/M215, M215)</f>
        <v>6076.1474418273656</v>
      </c>
      <c r="U215" s="63" t="s">
        <v>70</v>
      </c>
      <c r="V215" s="63" t="s">
        <v>70</v>
      </c>
      <c r="W215" s="63" t="s">
        <v>70</v>
      </c>
      <c r="X215" s="63" t="s">
        <v>70</v>
      </c>
      <c r="Y215" s="66">
        <v>5900</v>
      </c>
      <c r="Z215" s="66">
        <v>6500</v>
      </c>
      <c r="AA215" s="66">
        <v>6100</v>
      </c>
    </row>
    <row r="216" spans="1:27">
      <c r="A216" s="61" t="s">
        <v>81</v>
      </c>
      <c r="B216" s="61" t="s">
        <v>85</v>
      </c>
      <c r="C216" s="69" t="s">
        <v>86</v>
      </c>
      <c r="D216" s="25" t="s">
        <v>73</v>
      </c>
      <c r="E216" s="25" t="s">
        <v>72</v>
      </c>
      <c r="F216" s="25" t="s">
        <v>13</v>
      </c>
      <c r="G216" s="34" t="s">
        <v>70</v>
      </c>
      <c r="H216" s="34" t="s">
        <v>70</v>
      </c>
      <c r="I216" s="34" t="s">
        <v>70</v>
      </c>
      <c r="J216" s="34" t="s">
        <v>70</v>
      </c>
      <c r="K216" s="34" t="s">
        <v>70</v>
      </c>
      <c r="L216" s="34" t="s">
        <v>70</v>
      </c>
      <c r="M216" s="34" t="s">
        <v>70</v>
      </c>
      <c r="N216" s="35" t="str">
        <f>IFERROR('Equations and POD'!$E$5/G216, G216)</f>
        <v>-</v>
      </c>
      <c r="O216" s="35" t="str">
        <f>IFERROR('Equations and POD'!$E$5/H216, H216)</f>
        <v>-</v>
      </c>
      <c r="P216" s="35" t="str">
        <f>IFERROR('Equations and POD'!$E$5/I216, I216)</f>
        <v>-</v>
      </c>
      <c r="Q216" s="35" t="str">
        <f>IFERROR('Equations and POD'!$E$5/J216, J216)</f>
        <v>-</v>
      </c>
      <c r="R216" s="35" t="str">
        <f>IFERROR('Equations and POD'!$E$5/K216, K216)</f>
        <v>-</v>
      </c>
      <c r="S216" s="35" t="str">
        <f>IFERROR('Equations and POD'!$E$5/L216, L216)</f>
        <v>-</v>
      </c>
      <c r="T216" s="35" t="str">
        <f>IFERROR('Equations and POD'!$E$5/M216, M216)</f>
        <v>-</v>
      </c>
      <c r="U216" s="63" t="s">
        <v>70</v>
      </c>
      <c r="V216" s="63" t="s">
        <v>70</v>
      </c>
      <c r="W216" s="63" t="s">
        <v>70</v>
      </c>
      <c r="X216" s="63" t="s">
        <v>70</v>
      </c>
      <c r="Y216" s="63" t="s">
        <v>70</v>
      </c>
      <c r="Z216" s="63" t="s">
        <v>70</v>
      </c>
      <c r="AA216" s="63" t="s">
        <v>70</v>
      </c>
    </row>
    <row r="217" spans="1:27">
      <c r="A217" s="61" t="s">
        <v>81</v>
      </c>
      <c r="B217" s="61" t="s">
        <v>85</v>
      </c>
      <c r="C217" s="69" t="s">
        <v>86</v>
      </c>
      <c r="D217" s="25" t="s">
        <v>74</v>
      </c>
      <c r="E217" s="25" t="s">
        <v>72</v>
      </c>
      <c r="F217" s="25" t="s">
        <v>13</v>
      </c>
      <c r="G217" s="44">
        <v>2.9457547169556191E-3</v>
      </c>
      <c r="H217" s="44">
        <v>2.7749863275668869E-3</v>
      </c>
      <c r="I217" s="44">
        <v>2.2557953372479198E-3</v>
      </c>
      <c r="J217" s="44">
        <v>1.5707469778680489E-3</v>
      </c>
      <c r="K217" s="25">
        <v>2.4567240938649692E-3</v>
      </c>
      <c r="L217" s="25">
        <v>2.0424324744906402E-3</v>
      </c>
      <c r="M217" s="25">
        <v>1.682058888620414E-3</v>
      </c>
      <c r="N217" s="41">
        <f>IFERROR('Equations and POD'!$E$5/G217, G217)</f>
        <v>712890.31225597416</v>
      </c>
      <c r="O217" s="41">
        <f>IFERROR('Equations and POD'!$E$5/H217, H217)</f>
        <v>756760.4853178804</v>
      </c>
      <c r="P217" s="41">
        <f>IFERROR('Equations and POD'!$E$5/I217, I217)</f>
        <v>930935.51765294862</v>
      </c>
      <c r="Q217" s="41">
        <f>IFERROR('Equations and POD'!$E$5/J217, J217)</f>
        <v>1336943.524061589</v>
      </c>
      <c r="R217" s="35">
        <f>IFERROR('Equations and POD'!$E$5/K217, K217)</f>
        <v>854796.84317999124</v>
      </c>
      <c r="S217" s="35">
        <f>IFERROR('Equations and POD'!$E$5/L217, L217)</f>
        <v>1028185.7668384932</v>
      </c>
      <c r="T217" s="35">
        <f>IFERROR('Equations and POD'!$E$5/M217, M217)</f>
        <v>1248469.9639275838</v>
      </c>
      <c r="U217" s="65">
        <v>710000</v>
      </c>
      <c r="V217" s="65">
        <v>760000</v>
      </c>
      <c r="W217" s="65">
        <v>930000</v>
      </c>
      <c r="X217" s="65">
        <v>1300000</v>
      </c>
      <c r="Y217" s="66">
        <v>850000</v>
      </c>
      <c r="Z217" s="66">
        <v>1000000</v>
      </c>
      <c r="AA217" s="66">
        <v>1200000</v>
      </c>
    </row>
    <row r="218" spans="1:27">
      <c r="A218" s="61" t="s">
        <v>81</v>
      </c>
      <c r="B218" s="61" t="s">
        <v>85</v>
      </c>
      <c r="C218" s="69" t="s">
        <v>86</v>
      </c>
      <c r="D218" s="25" t="s">
        <v>15</v>
      </c>
      <c r="E218" s="25" t="s">
        <v>72</v>
      </c>
      <c r="F218" s="25" t="s">
        <v>13</v>
      </c>
      <c r="G218" s="25">
        <f t="shared" ref="G218:M218" si="35">SUM(G215:G217)</f>
        <v>2.9457547169556191E-3</v>
      </c>
      <c r="H218" s="25">
        <f t="shared" si="35"/>
        <v>2.7749863275668869E-3</v>
      </c>
      <c r="I218" s="25">
        <f t="shared" si="35"/>
        <v>2.2557953372479198E-3</v>
      </c>
      <c r="J218" s="25">
        <f t="shared" si="35"/>
        <v>1.5707469778680489E-3</v>
      </c>
      <c r="K218" s="25">
        <f t="shared" si="35"/>
        <v>0.35611290777127191</v>
      </c>
      <c r="L218" s="25">
        <f t="shared" si="35"/>
        <v>0.32545892695167233</v>
      </c>
      <c r="M218" s="25">
        <f t="shared" si="35"/>
        <v>0.34729579194978483</v>
      </c>
      <c r="N218" s="35">
        <f>IFERROR('Equations and POD'!$E$5/G218, G218)</f>
        <v>712890.31225597416</v>
      </c>
      <c r="O218" s="35">
        <f>IFERROR('Equations and POD'!$E$5/H218, H218)</f>
        <v>756760.4853178804</v>
      </c>
      <c r="P218" s="35">
        <f>IFERROR('Equations and POD'!$E$5/I218, I218)</f>
        <v>930935.51765294862</v>
      </c>
      <c r="Q218" s="35">
        <f>IFERROR('Equations and POD'!$E$5/J218, J218)</f>
        <v>1336943.524061589</v>
      </c>
      <c r="R218" s="35">
        <f>IFERROR('Equations and POD'!$E$5/K218, K218)</f>
        <v>5897.0061297211132</v>
      </c>
      <c r="S218" s="35">
        <f>IFERROR('Equations and POD'!$E$5/L218, L218)</f>
        <v>6452.4270993858181</v>
      </c>
      <c r="T218" s="35">
        <f>IFERROR('Equations and POD'!$E$5/M218, M218)</f>
        <v>6046.7188162868297</v>
      </c>
      <c r="U218" s="66">
        <v>710000</v>
      </c>
      <c r="V218" s="66">
        <v>760000</v>
      </c>
      <c r="W218" s="66">
        <v>930000</v>
      </c>
      <c r="X218" s="66">
        <v>1300000</v>
      </c>
      <c r="Y218" s="66">
        <v>5900</v>
      </c>
      <c r="Z218" s="66">
        <v>6500</v>
      </c>
      <c r="AA218" s="66">
        <v>6000</v>
      </c>
    </row>
    <row r="219" spans="1:27">
      <c r="A219" s="61" t="s">
        <v>81</v>
      </c>
      <c r="B219" s="61" t="s">
        <v>85</v>
      </c>
      <c r="C219" s="62" t="s">
        <v>87</v>
      </c>
      <c r="D219" s="25" t="s">
        <v>68</v>
      </c>
      <c r="E219" s="25" t="s">
        <v>69</v>
      </c>
      <c r="F219" s="25" t="s">
        <v>9</v>
      </c>
      <c r="G219" s="34" t="s">
        <v>70</v>
      </c>
      <c r="H219" s="34" t="s">
        <v>70</v>
      </c>
      <c r="I219" s="34" t="s">
        <v>70</v>
      </c>
      <c r="J219" s="34" t="s">
        <v>70</v>
      </c>
      <c r="K219" s="25">
        <v>148.94366197183101</v>
      </c>
      <c r="L219" s="25">
        <v>136.2081005586592</v>
      </c>
      <c r="M219" s="25">
        <v>145.5565529622981</v>
      </c>
      <c r="N219" s="35" t="str">
        <f>IFERROR('Equations and POD'!$E$5/G219, G219)</f>
        <v>-</v>
      </c>
      <c r="O219" s="35" t="str">
        <f>IFERROR('Equations and POD'!$E$5/H219, H219)</f>
        <v>-</v>
      </c>
      <c r="P219" s="35" t="str">
        <f>IFERROR('Equations and POD'!$E$5/I219, I219)</f>
        <v>-</v>
      </c>
      <c r="Q219" s="35" t="str">
        <f>IFERROR('Equations and POD'!$E$5/J219, J219)</f>
        <v>-</v>
      </c>
      <c r="R219" s="35">
        <f>IFERROR('Equations and POD'!$E$5/K219, K219)</f>
        <v>14.099290780141843</v>
      </c>
      <c r="S219" s="35">
        <f>IFERROR('Equations and POD'!$E$5/L219, L219)</f>
        <v>15.417585234555245</v>
      </c>
      <c r="T219" s="35">
        <f>IFERROR('Equations and POD'!$E$5/M219, M219)</f>
        <v>14.427382053654016</v>
      </c>
      <c r="U219" s="63" t="s">
        <v>70</v>
      </c>
      <c r="V219" s="63" t="s">
        <v>70</v>
      </c>
      <c r="W219" s="63" t="s">
        <v>70</v>
      </c>
      <c r="X219" s="63" t="s">
        <v>70</v>
      </c>
      <c r="Y219" s="64">
        <v>14</v>
      </c>
      <c r="Z219" s="64">
        <v>15</v>
      </c>
      <c r="AA219" s="64">
        <v>14</v>
      </c>
    </row>
    <row r="220" spans="1:27">
      <c r="A220" s="61" t="s">
        <v>81</v>
      </c>
      <c r="B220" s="61" t="s">
        <v>85</v>
      </c>
      <c r="C220" s="62" t="s">
        <v>87</v>
      </c>
      <c r="D220" s="25" t="s">
        <v>73</v>
      </c>
      <c r="E220" s="25" t="s">
        <v>69</v>
      </c>
      <c r="F220" s="25" t="s">
        <v>9</v>
      </c>
      <c r="G220" s="34" t="s">
        <v>70</v>
      </c>
      <c r="H220" s="34" t="s">
        <v>70</v>
      </c>
      <c r="I220" s="34" t="s">
        <v>70</v>
      </c>
      <c r="J220" s="34" t="s">
        <v>70</v>
      </c>
      <c r="K220" s="34" t="s">
        <v>70</v>
      </c>
      <c r="L220" s="34" t="s">
        <v>70</v>
      </c>
      <c r="M220" s="34" t="s">
        <v>70</v>
      </c>
      <c r="N220" s="35" t="str">
        <f>IFERROR('Equations and POD'!$E$5/G220, G220)</f>
        <v>-</v>
      </c>
      <c r="O220" s="35" t="str">
        <f>IFERROR('Equations and POD'!$E$5/H220, H220)</f>
        <v>-</v>
      </c>
      <c r="P220" s="35" t="str">
        <f>IFERROR('Equations and POD'!$E$5/I220, I220)</f>
        <v>-</v>
      </c>
      <c r="Q220" s="35" t="str">
        <f>IFERROR('Equations and POD'!$E$5/J220, J220)</f>
        <v>-</v>
      </c>
      <c r="R220" s="35" t="str">
        <f>IFERROR('Equations and POD'!$E$5/K220, K220)</f>
        <v>-</v>
      </c>
      <c r="S220" s="35" t="str">
        <f>IFERROR('Equations and POD'!$E$5/L220, L220)</f>
        <v>-</v>
      </c>
      <c r="T220" s="35" t="str">
        <f>IFERROR('Equations and POD'!$E$5/M220, M220)</f>
        <v>-</v>
      </c>
      <c r="U220" s="63" t="s">
        <v>70</v>
      </c>
      <c r="V220" s="63" t="s">
        <v>70</v>
      </c>
      <c r="W220" s="63" t="s">
        <v>70</v>
      </c>
      <c r="X220" s="63" t="s">
        <v>70</v>
      </c>
      <c r="Y220" s="63" t="s">
        <v>70</v>
      </c>
      <c r="Z220" s="63" t="s">
        <v>70</v>
      </c>
      <c r="AA220" s="63" t="s">
        <v>70</v>
      </c>
    </row>
    <row r="221" spans="1:27">
      <c r="A221" s="61" t="s">
        <v>81</v>
      </c>
      <c r="B221" s="61" t="s">
        <v>85</v>
      </c>
      <c r="C221" s="62" t="s">
        <v>87</v>
      </c>
      <c r="D221" s="25" t="s">
        <v>74</v>
      </c>
      <c r="E221" s="25" t="s">
        <v>69</v>
      </c>
      <c r="F221" s="25" t="s">
        <v>9</v>
      </c>
      <c r="G221" s="44">
        <v>2.1074610916733301E-2</v>
      </c>
      <c r="H221" s="44">
        <v>1.98528943418502E-2</v>
      </c>
      <c r="I221" s="44">
        <v>1.613848185208468E-2</v>
      </c>
      <c r="J221" s="44">
        <v>1.123748736331143E-2</v>
      </c>
      <c r="K221" s="25">
        <v>8.1661939930917585E-3</v>
      </c>
      <c r="L221" s="25">
        <v>6.9627193779155574E-3</v>
      </c>
      <c r="M221" s="25">
        <v>5.6106190096502596E-3</v>
      </c>
      <c r="N221" s="41">
        <f>IFERROR('Equations and POD'!$E$5/G221, G221)</f>
        <v>99645.967761739026</v>
      </c>
      <c r="O221" s="41">
        <f>IFERROR('Equations and POD'!$E$5/H221, H221)</f>
        <v>105778.02731630765</v>
      </c>
      <c r="P221" s="41">
        <f>IFERROR('Equations and POD'!$E$5/I221, I221)</f>
        <v>130123.76376212448</v>
      </c>
      <c r="Q221" s="41">
        <f>IFERROR('Equations and POD'!$E$5/J221, J221)</f>
        <v>186874.51492547689</v>
      </c>
      <c r="R221" s="35">
        <f>IFERROR('Equations and POD'!$E$5/K221, K221)</f>
        <v>257157.74102066492</v>
      </c>
      <c r="S221" s="35">
        <f>IFERROR('Equations and POD'!$E$5/L221, L221)</f>
        <v>301606.2957615105</v>
      </c>
      <c r="T221" s="35">
        <f>IFERROR('Equations and POD'!$E$5/M221, M221)</f>
        <v>374290.2514656586</v>
      </c>
      <c r="U221" s="65">
        <v>100000</v>
      </c>
      <c r="V221" s="65">
        <v>110000</v>
      </c>
      <c r="W221" s="65">
        <v>130000</v>
      </c>
      <c r="X221" s="65">
        <v>190000</v>
      </c>
      <c r="Y221" s="66">
        <v>260000</v>
      </c>
      <c r="Z221" s="66">
        <v>300000</v>
      </c>
      <c r="AA221" s="66">
        <v>370000</v>
      </c>
    </row>
    <row r="222" spans="1:27">
      <c r="A222" s="61" t="s">
        <v>81</v>
      </c>
      <c r="B222" s="61" t="s">
        <v>85</v>
      </c>
      <c r="C222" s="62" t="s">
        <v>87</v>
      </c>
      <c r="D222" s="25" t="s">
        <v>15</v>
      </c>
      <c r="E222" s="25" t="s">
        <v>69</v>
      </c>
      <c r="F222" s="25" t="s">
        <v>9</v>
      </c>
      <c r="G222" s="25">
        <f t="shared" ref="G222:M222" si="36">SUM(G219:G221)</f>
        <v>2.1074610916733301E-2</v>
      </c>
      <c r="H222" s="25">
        <f t="shared" si="36"/>
        <v>1.98528943418502E-2</v>
      </c>
      <c r="I222" s="25">
        <f t="shared" si="36"/>
        <v>1.613848185208468E-2</v>
      </c>
      <c r="J222" s="25">
        <f t="shared" si="36"/>
        <v>1.123748736331143E-2</v>
      </c>
      <c r="K222" s="25">
        <f t="shared" si="36"/>
        <v>148.95182816582411</v>
      </c>
      <c r="L222" s="25">
        <f t="shared" si="36"/>
        <v>136.21506327803712</v>
      </c>
      <c r="M222" s="25">
        <f t="shared" si="36"/>
        <v>145.56216358130774</v>
      </c>
      <c r="N222" s="35">
        <f>IFERROR('Equations and POD'!$E$5/G222, G222)</f>
        <v>99645.967761739026</v>
      </c>
      <c r="O222" s="35">
        <f>IFERROR('Equations and POD'!$E$5/H222, H222)</f>
        <v>105778.02731630765</v>
      </c>
      <c r="P222" s="35">
        <f>IFERROR('Equations and POD'!$E$5/I222, I222)</f>
        <v>130123.76376212448</v>
      </c>
      <c r="Q222" s="35">
        <f>IFERROR('Equations and POD'!$E$5/J222, J222)</f>
        <v>186874.51492547689</v>
      </c>
      <c r="R222" s="35">
        <f>IFERROR('Equations and POD'!$E$5/K222, K222)</f>
        <v>14.098517795042609</v>
      </c>
      <c r="S222" s="35">
        <f>IFERROR('Equations and POD'!$E$5/L222, L222)</f>
        <v>15.416797154904653</v>
      </c>
      <c r="T222" s="35">
        <f>IFERROR('Equations and POD'!$E$5/M222, M222)</f>
        <v>14.426825957605304</v>
      </c>
      <c r="U222" s="66">
        <v>100000</v>
      </c>
      <c r="V222" s="66">
        <v>110000</v>
      </c>
      <c r="W222" s="66">
        <v>130000</v>
      </c>
      <c r="X222" s="66">
        <v>190000</v>
      </c>
      <c r="Y222" s="64">
        <v>14</v>
      </c>
      <c r="Z222" s="64">
        <v>15</v>
      </c>
      <c r="AA222" s="64">
        <v>14</v>
      </c>
    </row>
    <row r="223" spans="1:27">
      <c r="A223" s="61" t="s">
        <v>81</v>
      </c>
      <c r="B223" s="61" t="s">
        <v>85</v>
      </c>
      <c r="C223" s="62" t="s">
        <v>87</v>
      </c>
      <c r="D223" s="25" t="s">
        <v>68</v>
      </c>
      <c r="E223" s="25" t="s">
        <v>71</v>
      </c>
      <c r="F223" s="25" t="s">
        <v>9</v>
      </c>
      <c r="G223" s="34" t="s">
        <v>70</v>
      </c>
      <c r="H223" s="34" t="s">
        <v>70</v>
      </c>
      <c r="I223" s="34" t="s">
        <v>70</v>
      </c>
      <c r="J223" s="34" t="s">
        <v>70</v>
      </c>
      <c r="K223" s="25">
        <v>37.235915492957751</v>
      </c>
      <c r="L223" s="25">
        <v>34.052025139664813</v>
      </c>
      <c r="M223" s="25">
        <v>36.389138240574518</v>
      </c>
      <c r="N223" s="35" t="str">
        <f>IFERROR('Equations and POD'!$E$5/G223, G223)</f>
        <v>-</v>
      </c>
      <c r="O223" s="35" t="str">
        <f>IFERROR('Equations and POD'!$E$5/H223, H223)</f>
        <v>-</v>
      </c>
      <c r="P223" s="35" t="str">
        <f>IFERROR('Equations and POD'!$E$5/I223, I223)</f>
        <v>-</v>
      </c>
      <c r="Q223" s="35" t="str">
        <f>IFERROR('Equations and POD'!$E$5/J223, J223)</f>
        <v>-</v>
      </c>
      <c r="R223" s="35">
        <f>IFERROR('Equations and POD'!$E$5/K223, K223)</f>
        <v>56.39716312056737</v>
      </c>
      <c r="S223" s="35">
        <f>IFERROR('Equations and POD'!$E$5/L223, L223)</f>
        <v>61.670340938220953</v>
      </c>
      <c r="T223" s="35">
        <f>IFERROR('Equations and POD'!$E$5/M223, M223)</f>
        <v>57.709528214616078</v>
      </c>
      <c r="U223" s="63" t="s">
        <v>70</v>
      </c>
      <c r="V223" s="63" t="s">
        <v>70</v>
      </c>
      <c r="W223" s="63" t="s">
        <v>70</v>
      </c>
      <c r="X223" s="63" t="s">
        <v>70</v>
      </c>
      <c r="Y223" s="66">
        <v>56</v>
      </c>
      <c r="Z223" s="66">
        <v>62</v>
      </c>
      <c r="AA223" s="66">
        <v>58</v>
      </c>
    </row>
    <row r="224" spans="1:27">
      <c r="A224" s="61" t="s">
        <v>81</v>
      </c>
      <c r="B224" s="61" t="s">
        <v>85</v>
      </c>
      <c r="C224" s="62" t="s">
        <v>87</v>
      </c>
      <c r="D224" s="25" t="s">
        <v>73</v>
      </c>
      <c r="E224" s="25" t="s">
        <v>71</v>
      </c>
      <c r="F224" s="25" t="s">
        <v>9</v>
      </c>
      <c r="G224" s="34" t="s">
        <v>70</v>
      </c>
      <c r="H224" s="34" t="s">
        <v>70</v>
      </c>
      <c r="I224" s="34" t="s">
        <v>70</v>
      </c>
      <c r="J224" s="34" t="s">
        <v>70</v>
      </c>
      <c r="K224" s="34" t="s">
        <v>70</v>
      </c>
      <c r="L224" s="34" t="s">
        <v>70</v>
      </c>
      <c r="M224" s="34" t="s">
        <v>70</v>
      </c>
      <c r="N224" s="35" t="str">
        <f>IFERROR('Equations and POD'!$E$5/G224, G224)</f>
        <v>-</v>
      </c>
      <c r="O224" s="35" t="str">
        <f>IFERROR('Equations and POD'!$E$5/H224, H224)</f>
        <v>-</v>
      </c>
      <c r="P224" s="35" t="str">
        <f>IFERROR('Equations and POD'!$E$5/I224, I224)</f>
        <v>-</v>
      </c>
      <c r="Q224" s="35" t="str">
        <f>IFERROR('Equations and POD'!$E$5/J224, J224)</f>
        <v>-</v>
      </c>
      <c r="R224" s="35" t="str">
        <f>IFERROR('Equations and POD'!$E$5/K224, K224)</f>
        <v>-</v>
      </c>
      <c r="S224" s="35" t="str">
        <f>IFERROR('Equations and POD'!$E$5/L224, L224)</f>
        <v>-</v>
      </c>
      <c r="T224" s="35" t="str">
        <f>IFERROR('Equations and POD'!$E$5/M224, M224)</f>
        <v>-</v>
      </c>
      <c r="U224" s="63" t="s">
        <v>70</v>
      </c>
      <c r="V224" s="63" t="s">
        <v>70</v>
      </c>
      <c r="W224" s="63" t="s">
        <v>70</v>
      </c>
      <c r="X224" s="63" t="s">
        <v>70</v>
      </c>
      <c r="Y224" s="63" t="s">
        <v>70</v>
      </c>
      <c r="Z224" s="63" t="s">
        <v>70</v>
      </c>
      <c r="AA224" s="63" t="s">
        <v>70</v>
      </c>
    </row>
    <row r="225" spans="1:27">
      <c r="A225" s="61" t="s">
        <v>81</v>
      </c>
      <c r="B225" s="61" t="s">
        <v>85</v>
      </c>
      <c r="C225" s="62" t="s">
        <v>87</v>
      </c>
      <c r="D225" s="25" t="s">
        <v>74</v>
      </c>
      <c r="E225" s="25" t="s">
        <v>71</v>
      </c>
      <c r="F225" s="25" t="s">
        <v>9</v>
      </c>
      <c r="G225" s="44">
        <v>1.3379082136865139E-2</v>
      </c>
      <c r="H225" s="44">
        <v>1.2603483172409179E-2</v>
      </c>
      <c r="I225" s="44">
        <v>1.024541212724875E-2</v>
      </c>
      <c r="J225" s="44">
        <v>7.1340470787221791E-3</v>
      </c>
      <c r="K225" s="25">
        <v>5.2453333285971361E-3</v>
      </c>
      <c r="L225" s="25">
        <v>4.4856039333471664E-3</v>
      </c>
      <c r="M225" s="25">
        <v>3.605315826129852E-3</v>
      </c>
      <c r="N225" s="41">
        <f>IFERROR('Equations and POD'!$E$5/G225, G225)</f>
        <v>156961.44014346055</v>
      </c>
      <c r="O225" s="41">
        <f>IFERROR('Equations and POD'!$E$5/H225, H225)</f>
        <v>166620.60569075058</v>
      </c>
      <c r="P225" s="41">
        <f>IFERROR('Equations and POD'!$E$5/I225, I225)</f>
        <v>204969.79271481224</v>
      </c>
      <c r="Q225" s="41">
        <f>IFERROR('Equations and POD'!$E$5/J225, J225)</f>
        <v>294363.07005365926</v>
      </c>
      <c r="R225" s="35">
        <f>IFERROR('Equations and POD'!$E$5/K225, K225)</f>
        <v>400355.87224761647</v>
      </c>
      <c r="S225" s="35">
        <f>IFERROR('Equations and POD'!$E$5/L225, L225)</f>
        <v>468164.38348202</v>
      </c>
      <c r="T225" s="35">
        <f>IFERROR('Equations and POD'!$E$5/M225, M225)</f>
        <v>582473.24264355993</v>
      </c>
      <c r="U225" s="65">
        <v>160000</v>
      </c>
      <c r="V225" s="65">
        <v>170000</v>
      </c>
      <c r="W225" s="65">
        <v>200000</v>
      </c>
      <c r="X225" s="65">
        <v>290000</v>
      </c>
      <c r="Y225" s="66">
        <v>400000</v>
      </c>
      <c r="Z225" s="66">
        <v>470000</v>
      </c>
      <c r="AA225" s="66">
        <v>580000</v>
      </c>
    </row>
    <row r="226" spans="1:27">
      <c r="A226" s="61" t="s">
        <v>81</v>
      </c>
      <c r="B226" s="61" t="s">
        <v>85</v>
      </c>
      <c r="C226" s="62" t="s">
        <v>87</v>
      </c>
      <c r="D226" s="25" t="s">
        <v>15</v>
      </c>
      <c r="E226" s="25" t="s">
        <v>71</v>
      </c>
      <c r="F226" s="25" t="s">
        <v>9</v>
      </c>
      <c r="G226" s="25">
        <f t="shared" ref="G226:M226" si="37">SUM(G223:G225)</f>
        <v>1.3379082136865139E-2</v>
      </c>
      <c r="H226" s="25">
        <f t="shared" si="37"/>
        <v>1.2603483172409179E-2</v>
      </c>
      <c r="I226" s="25">
        <f t="shared" si="37"/>
        <v>1.024541212724875E-2</v>
      </c>
      <c r="J226" s="25">
        <f t="shared" si="37"/>
        <v>7.1340470787221791E-3</v>
      </c>
      <c r="K226" s="25">
        <f t="shared" si="37"/>
        <v>37.241160826286347</v>
      </c>
      <c r="L226" s="25">
        <f t="shared" si="37"/>
        <v>34.05651074359816</v>
      </c>
      <c r="M226" s="25">
        <f t="shared" si="37"/>
        <v>36.392743556400646</v>
      </c>
      <c r="N226" s="35">
        <f>IFERROR('Equations and POD'!$E$5/G226, G226)</f>
        <v>156961.44014346055</v>
      </c>
      <c r="O226" s="35">
        <f>IFERROR('Equations and POD'!$E$5/H226, H226)</f>
        <v>166620.60569075058</v>
      </c>
      <c r="P226" s="35">
        <f>IFERROR('Equations and POD'!$E$5/I226, I226)</f>
        <v>204969.79271481224</v>
      </c>
      <c r="Q226" s="35">
        <f>IFERROR('Equations and POD'!$E$5/J226, J226)</f>
        <v>294363.07005365926</v>
      </c>
      <c r="R226" s="35">
        <f>IFERROR('Equations and POD'!$E$5/K226, K226)</f>
        <v>56.389219707612696</v>
      </c>
      <c r="S226" s="35">
        <f>IFERROR('Equations and POD'!$E$5/L226, L226)</f>
        <v>61.662218299763772</v>
      </c>
      <c r="T226" s="35">
        <f>IFERROR('Equations and POD'!$E$5/M226, M226)</f>
        <v>57.703811111285624</v>
      </c>
      <c r="U226" s="66">
        <v>160000</v>
      </c>
      <c r="V226" s="66">
        <v>170000</v>
      </c>
      <c r="W226" s="66">
        <v>200000</v>
      </c>
      <c r="X226" s="66">
        <v>290000</v>
      </c>
      <c r="Y226" s="66">
        <v>56</v>
      </c>
      <c r="Z226" s="66">
        <v>62</v>
      </c>
      <c r="AA226" s="66">
        <v>58</v>
      </c>
    </row>
    <row r="227" spans="1:27">
      <c r="A227" s="61" t="s">
        <v>81</v>
      </c>
      <c r="B227" s="61" t="s">
        <v>85</v>
      </c>
      <c r="C227" s="62" t="s">
        <v>87</v>
      </c>
      <c r="D227" s="25" t="s">
        <v>68</v>
      </c>
      <c r="E227" s="25" t="s">
        <v>72</v>
      </c>
      <c r="F227" s="25" t="s">
        <v>9</v>
      </c>
      <c r="G227" s="34" t="s">
        <v>70</v>
      </c>
      <c r="H227" s="34" t="s">
        <v>70</v>
      </c>
      <c r="I227" s="34" t="s">
        <v>70</v>
      </c>
      <c r="J227" s="34" t="s">
        <v>70</v>
      </c>
      <c r="K227" s="25">
        <v>7.447183098591549</v>
      </c>
      <c r="L227" s="25">
        <v>6.8104050279329629</v>
      </c>
      <c r="M227" s="25">
        <v>7.2778276481149033</v>
      </c>
      <c r="N227" s="35" t="str">
        <f>IFERROR('Equations and POD'!$E$5/G227, G227)</f>
        <v>-</v>
      </c>
      <c r="O227" s="35" t="str">
        <f>IFERROR('Equations and POD'!$E$5/H227, H227)</f>
        <v>-</v>
      </c>
      <c r="P227" s="35" t="str">
        <f>IFERROR('Equations and POD'!$E$5/I227, I227)</f>
        <v>-</v>
      </c>
      <c r="Q227" s="35" t="str">
        <f>IFERROR('Equations and POD'!$E$5/J227, J227)</f>
        <v>-</v>
      </c>
      <c r="R227" s="35">
        <f>IFERROR('Equations and POD'!$E$5/K227, K227)</f>
        <v>281.98581560283691</v>
      </c>
      <c r="S227" s="35">
        <f>IFERROR('Equations and POD'!$E$5/L227, L227)</f>
        <v>308.35170469110477</v>
      </c>
      <c r="T227" s="35">
        <f>IFERROR('Equations and POD'!$E$5/M227, M227)</f>
        <v>288.5476410730804</v>
      </c>
      <c r="U227" s="63" t="s">
        <v>70</v>
      </c>
      <c r="V227" s="63" t="s">
        <v>70</v>
      </c>
      <c r="W227" s="63" t="s">
        <v>70</v>
      </c>
      <c r="X227" s="63" t="s">
        <v>70</v>
      </c>
      <c r="Y227" s="66">
        <v>280</v>
      </c>
      <c r="Z227" s="66">
        <v>310</v>
      </c>
      <c r="AA227" s="66">
        <v>290</v>
      </c>
    </row>
    <row r="228" spans="1:27">
      <c r="A228" s="61" t="s">
        <v>81</v>
      </c>
      <c r="B228" s="61" t="s">
        <v>85</v>
      </c>
      <c r="C228" s="62" t="s">
        <v>87</v>
      </c>
      <c r="D228" s="25" t="s">
        <v>73</v>
      </c>
      <c r="E228" s="25" t="s">
        <v>72</v>
      </c>
      <c r="F228" s="25" t="s">
        <v>9</v>
      </c>
      <c r="G228" s="34" t="s">
        <v>70</v>
      </c>
      <c r="H228" s="34" t="s">
        <v>70</v>
      </c>
      <c r="I228" s="34" t="s">
        <v>70</v>
      </c>
      <c r="J228" s="34" t="s">
        <v>70</v>
      </c>
      <c r="K228" s="34" t="s">
        <v>70</v>
      </c>
      <c r="L228" s="34" t="s">
        <v>70</v>
      </c>
      <c r="M228" s="34" t="s">
        <v>70</v>
      </c>
      <c r="N228" s="35" t="str">
        <f>IFERROR('Equations and POD'!$E$5/G228, G228)</f>
        <v>-</v>
      </c>
      <c r="O228" s="35" t="str">
        <f>IFERROR('Equations and POD'!$E$5/H228, H228)</f>
        <v>-</v>
      </c>
      <c r="P228" s="35" t="str">
        <f>IFERROR('Equations and POD'!$E$5/I228, I228)</f>
        <v>-</v>
      </c>
      <c r="Q228" s="35" t="str">
        <f>IFERROR('Equations and POD'!$E$5/J228, J228)</f>
        <v>-</v>
      </c>
      <c r="R228" s="35" t="str">
        <f>IFERROR('Equations and POD'!$E$5/K228, K228)</f>
        <v>-</v>
      </c>
      <c r="S228" s="35" t="str">
        <f>IFERROR('Equations and POD'!$E$5/L228, L228)</f>
        <v>-</v>
      </c>
      <c r="T228" s="35" t="str">
        <f>IFERROR('Equations and POD'!$E$5/M228, M228)</f>
        <v>-</v>
      </c>
      <c r="U228" s="63" t="s">
        <v>70</v>
      </c>
      <c r="V228" s="63" t="s">
        <v>70</v>
      </c>
      <c r="W228" s="63" t="s">
        <v>70</v>
      </c>
      <c r="X228" s="63" t="s">
        <v>70</v>
      </c>
      <c r="Y228" s="63" t="s">
        <v>70</v>
      </c>
      <c r="Z228" s="63" t="s">
        <v>70</v>
      </c>
      <c r="AA228" s="63" t="s">
        <v>70</v>
      </c>
    </row>
    <row r="229" spans="1:27">
      <c r="A229" s="61" t="s">
        <v>81</v>
      </c>
      <c r="B229" s="61" t="s">
        <v>85</v>
      </c>
      <c r="C229" s="62" t="s">
        <v>87</v>
      </c>
      <c r="D229" s="25" t="s">
        <v>74</v>
      </c>
      <c r="E229" s="25" t="s">
        <v>72</v>
      </c>
      <c r="F229" s="25" t="s">
        <v>9</v>
      </c>
      <c r="G229" s="44">
        <v>8.0726513114238192E-3</v>
      </c>
      <c r="H229" s="44">
        <v>7.6046715252543222E-3</v>
      </c>
      <c r="I229" s="44">
        <v>6.1818620140777058E-3</v>
      </c>
      <c r="J229" s="44">
        <v>4.304531052030749E-3</v>
      </c>
      <c r="K229" s="25">
        <v>3.1919735806163522E-3</v>
      </c>
      <c r="L229" s="25">
        <v>2.7321930869788811E-3</v>
      </c>
      <c r="M229" s="25">
        <v>2.1942484701371039E-3</v>
      </c>
      <c r="N229" s="41">
        <f>IFERROR('Equations and POD'!$E$5/G229, G229)</f>
        <v>260137.58293117842</v>
      </c>
      <c r="O229" s="41">
        <f>IFERROR('Equations and POD'!$E$5/H229, H229)</f>
        <v>276146.04957309709</v>
      </c>
      <c r="P229" s="41">
        <f>IFERROR('Equations and POD'!$E$5/I229, I229)</f>
        <v>339703.47368119092</v>
      </c>
      <c r="Q229" s="41">
        <f>IFERROR('Equations and POD'!$E$5/J229, J229)</f>
        <v>487858.02091247146</v>
      </c>
      <c r="R229" s="35">
        <f>IFERROR('Equations and POD'!$E$5/K229, K229)</f>
        <v>657900.18211695284</v>
      </c>
      <c r="S229" s="35">
        <f>IFERROR('Equations and POD'!$E$5/L229, L229)</f>
        <v>768613.32019622088</v>
      </c>
      <c r="T229" s="35">
        <f>IFERROR('Equations and POD'!$E$5/M229, M229)</f>
        <v>957047.49420141336</v>
      </c>
      <c r="U229" s="65">
        <v>260000</v>
      </c>
      <c r="V229" s="65">
        <v>280000</v>
      </c>
      <c r="W229" s="65">
        <v>340000</v>
      </c>
      <c r="X229" s="65">
        <v>490000</v>
      </c>
      <c r="Y229" s="66">
        <v>660000</v>
      </c>
      <c r="Z229" s="66">
        <v>770000</v>
      </c>
      <c r="AA229" s="66">
        <v>960000</v>
      </c>
    </row>
    <row r="230" spans="1:27">
      <c r="A230" s="61" t="s">
        <v>81</v>
      </c>
      <c r="B230" s="61" t="s">
        <v>85</v>
      </c>
      <c r="C230" s="62" t="s">
        <v>87</v>
      </c>
      <c r="D230" s="25" t="s">
        <v>15</v>
      </c>
      <c r="E230" s="25" t="s">
        <v>72</v>
      </c>
      <c r="F230" s="25" t="s">
        <v>9</v>
      </c>
      <c r="G230" s="25">
        <f t="shared" ref="G230:M230" si="38">SUM(G227:G229)</f>
        <v>8.0726513114238192E-3</v>
      </c>
      <c r="H230" s="25">
        <f t="shared" si="38"/>
        <v>7.6046715252543222E-3</v>
      </c>
      <c r="I230" s="25">
        <f t="shared" si="38"/>
        <v>6.1818620140777058E-3</v>
      </c>
      <c r="J230" s="25">
        <f t="shared" si="38"/>
        <v>4.304531052030749E-3</v>
      </c>
      <c r="K230" s="25">
        <f t="shared" si="38"/>
        <v>7.4503750721721653</v>
      </c>
      <c r="L230" s="25">
        <f t="shared" si="38"/>
        <v>6.8131372210199421</v>
      </c>
      <c r="M230" s="25">
        <f t="shared" si="38"/>
        <v>7.2800218965850405</v>
      </c>
      <c r="N230" s="35">
        <f>IFERROR('Equations and POD'!$E$5/G230, G230)</f>
        <v>260137.58293117842</v>
      </c>
      <c r="O230" s="35">
        <f>IFERROR('Equations and POD'!$E$5/H230, H230)</f>
        <v>276146.04957309709</v>
      </c>
      <c r="P230" s="35">
        <f>IFERROR('Equations and POD'!$E$5/I230, I230)</f>
        <v>339703.47368119092</v>
      </c>
      <c r="Q230" s="35">
        <f>IFERROR('Equations and POD'!$E$5/J230, J230)</f>
        <v>487858.02091247146</v>
      </c>
      <c r="R230" s="35">
        <f>IFERROR('Equations and POD'!$E$5/K230, K230)</f>
        <v>281.86500406451921</v>
      </c>
      <c r="S230" s="35">
        <f>IFERROR('Equations and POD'!$E$5/L230, L230)</f>
        <v>308.2280499974467</v>
      </c>
      <c r="T230" s="35">
        <f>IFERROR('Equations and POD'!$E$5/M230, M230)</f>
        <v>288.46067083741622</v>
      </c>
      <c r="U230" s="66">
        <v>260000</v>
      </c>
      <c r="V230" s="66">
        <v>280000</v>
      </c>
      <c r="W230" s="66">
        <v>340000</v>
      </c>
      <c r="X230" s="66">
        <v>490000</v>
      </c>
      <c r="Y230" s="66">
        <v>280</v>
      </c>
      <c r="Z230" s="66">
        <v>310</v>
      </c>
      <c r="AA230" s="66">
        <v>290</v>
      </c>
    </row>
    <row r="231" spans="1:27">
      <c r="A231" s="61" t="s">
        <v>81</v>
      </c>
      <c r="B231" s="61" t="s">
        <v>85</v>
      </c>
      <c r="C231" s="62" t="s">
        <v>87</v>
      </c>
      <c r="D231" s="25" t="s">
        <v>68</v>
      </c>
      <c r="E231" s="25" t="s">
        <v>69</v>
      </c>
      <c r="F231" s="25" t="s">
        <v>13</v>
      </c>
      <c r="G231" s="34" t="s">
        <v>70</v>
      </c>
      <c r="H231" s="34" t="s">
        <v>70</v>
      </c>
      <c r="I231" s="34" t="s">
        <v>70</v>
      </c>
      <c r="J231" s="34" t="s">
        <v>70</v>
      </c>
      <c r="K231" s="25">
        <v>21.21937102064442</v>
      </c>
      <c r="L231" s="25">
        <v>19.4049896686309</v>
      </c>
      <c r="M231" s="25">
        <v>20.736823983669861</v>
      </c>
      <c r="N231" s="35" t="str">
        <f>IFERROR('Equations and POD'!$E$5/G231, G231)</f>
        <v>-</v>
      </c>
      <c r="O231" s="35" t="str">
        <f>IFERROR('Equations and POD'!$E$5/H231, H231)</f>
        <v>-</v>
      </c>
      <c r="P231" s="35" t="str">
        <f>IFERROR('Equations and POD'!$E$5/I231, I231)</f>
        <v>-</v>
      </c>
      <c r="Q231" s="35" t="str">
        <f>IFERROR('Equations and POD'!$E$5/J231, J231)</f>
        <v>-</v>
      </c>
      <c r="R231" s="35">
        <f>IFERROR('Equations and POD'!$E$5/K231, K231)</f>
        <v>98.966175668303308</v>
      </c>
      <c r="S231" s="35">
        <f>IFERROR('Equations and POD'!$E$5/L231, L231)</f>
        <v>108.21958866562815</v>
      </c>
      <c r="T231" s="35">
        <f>IFERROR('Equations and POD'!$E$5/M231, M231)</f>
        <v>101.2691240304561</v>
      </c>
      <c r="U231" s="63" t="s">
        <v>70</v>
      </c>
      <c r="V231" s="63" t="s">
        <v>70</v>
      </c>
      <c r="W231" s="63" t="s">
        <v>70</v>
      </c>
      <c r="X231" s="63" t="s">
        <v>70</v>
      </c>
      <c r="Y231" s="66">
        <v>99</v>
      </c>
      <c r="Z231" s="66">
        <v>110</v>
      </c>
      <c r="AA231" s="66">
        <v>100</v>
      </c>
    </row>
    <row r="232" spans="1:27">
      <c r="A232" s="61" t="s">
        <v>81</v>
      </c>
      <c r="B232" s="61" t="s">
        <v>85</v>
      </c>
      <c r="C232" s="62" t="s">
        <v>87</v>
      </c>
      <c r="D232" s="25" t="s">
        <v>73</v>
      </c>
      <c r="E232" s="25" t="s">
        <v>69</v>
      </c>
      <c r="F232" s="25" t="s">
        <v>13</v>
      </c>
      <c r="G232" s="34" t="s">
        <v>70</v>
      </c>
      <c r="H232" s="34" t="s">
        <v>70</v>
      </c>
      <c r="I232" s="34" t="s">
        <v>70</v>
      </c>
      <c r="J232" s="34" t="s">
        <v>70</v>
      </c>
      <c r="K232" s="34" t="s">
        <v>70</v>
      </c>
      <c r="L232" s="34" t="s">
        <v>70</v>
      </c>
      <c r="M232" s="34" t="s">
        <v>70</v>
      </c>
      <c r="N232" s="35" t="str">
        <f>IFERROR('Equations and POD'!$E$5/G232, G232)</f>
        <v>-</v>
      </c>
      <c r="O232" s="35" t="str">
        <f>IFERROR('Equations and POD'!$E$5/H232, H232)</f>
        <v>-</v>
      </c>
      <c r="P232" s="35" t="str">
        <f>IFERROR('Equations and POD'!$E$5/I232, I232)</f>
        <v>-</v>
      </c>
      <c r="Q232" s="35" t="str">
        <f>IFERROR('Equations and POD'!$E$5/J232, J232)</f>
        <v>-</v>
      </c>
      <c r="R232" s="35" t="str">
        <f>IFERROR('Equations and POD'!$E$5/K232, K232)</f>
        <v>-</v>
      </c>
      <c r="S232" s="35" t="str">
        <f>IFERROR('Equations and POD'!$E$5/L232, L232)</f>
        <v>-</v>
      </c>
      <c r="T232" s="35" t="str">
        <f>IFERROR('Equations and POD'!$E$5/M232, M232)</f>
        <v>-</v>
      </c>
      <c r="U232" s="63" t="s">
        <v>70</v>
      </c>
      <c r="V232" s="63" t="s">
        <v>70</v>
      </c>
      <c r="W232" s="63" t="s">
        <v>70</v>
      </c>
      <c r="X232" s="63" t="s">
        <v>70</v>
      </c>
      <c r="Y232" s="63" t="s">
        <v>70</v>
      </c>
      <c r="Z232" s="63" t="s">
        <v>70</v>
      </c>
      <c r="AA232" s="63" t="s">
        <v>70</v>
      </c>
    </row>
    <row r="233" spans="1:27">
      <c r="A233" s="61" t="s">
        <v>81</v>
      </c>
      <c r="B233" s="61" t="s">
        <v>85</v>
      </c>
      <c r="C233" s="62" t="s">
        <v>87</v>
      </c>
      <c r="D233" s="25" t="s">
        <v>74</v>
      </c>
      <c r="E233" s="25" t="s">
        <v>69</v>
      </c>
      <c r="F233" s="25" t="s">
        <v>13</v>
      </c>
      <c r="G233" s="44">
        <v>0.245653212975734</v>
      </c>
      <c r="H233" s="44">
        <v>0.2314124470061262</v>
      </c>
      <c r="I233" s="44">
        <v>0.18811592466304461</v>
      </c>
      <c r="J233" s="44">
        <v>0.13098817755063749</v>
      </c>
      <c r="K233" s="25">
        <v>0.1051600711935293</v>
      </c>
      <c r="L233" s="25">
        <v>8.8462172414645282E-2</v>
      </c>
      <c r="M233" s="25">
        <v>7.2116414328393233E-2</v>
      </c>
      <c r="N233" s="41">
        <f>IFERROR('Equations and POD'!$E$5/G233, G233)</f>
        <v>8548.6364072406468</v>
      </c>
      <c r="O233" s="41">
        <f>IFERROR('Equations and POD'!$E$5/H233, H233)</f>
        <v>9074.7063399939179</v>
      </c>
      <c r="P233" s="41">
        <f>IFERROR('Equations and POD'!$E$5/I233, I233)</f>
        <v>11163.329227770291</v>
      </c>
      <c r="Q233" s="41">
        <f>IFERROR('Equations and POD'!$E$5/J233, J233)</f>
        <v>16031.981200655919</v>
      </c>
      <c r="R233" s="35">
        <f>IFERROR('Equations and POD'!$E$5/K233, K233)</f>
        <v>19969.556659345595</v>
      </c>
      <c r="S233" s="35">
        <f>IFERROR('Equations and POD'!$E$5/L233, L233)</f>
        <v>23738.960311270133</v>
      </c>
      <c r="T233" s="35">
        <f>IFERROR('Equations and POD'!$E$5/M233, M233)</f>
        <v>29119.584210569948</v>
      </c>
      <c r="U233" s="65">
        <v>8500</v>
      </c>
      <c r="V233" s="65">
        <v>9100</v>
      </c>
      <c r="W233" s="65">
        <v>11000</v>
      </c>
      <c r="X233" s="65">
        <v>16000</v>
      </c>
      <c r="Y233" s="66">
        <v>20000</v>
      </c>
      <c r="Z233" s="66">
        <v>24000</v>
      </c>
      <c r="AA233" s="66">
        <v>29000</v>
      </c>
    </row>
    <row r="234" spans="1:27">
      <c r="A234" s="61" t="s">
        <v>81</v>
      </c>
      <c r="B234" s="61" t="s">
        <v>85</v>
      </c>
      <c r="C234" s="62" t="s">
        <v>87</v>
      </c>
      <c r="D234" s="25" t="s">
        <v>15</v>
      </c>
      <c r="E234" s="25" t="s">
        <v>69</v>
      </c>
      <c r="F234" s="25" t="s">
        <v>13</v>
      </c>
      <c r="G234" s="25">
        <f t="shared" ref="G234:M234" si="39">SUM(G231:G233)</f>
        <v>0.245653212975734</v>
      </c>
      <c r="H234" s="25">
        <f t="shared" si="39"/>
        <v>0.2314124470061262</v>
      </c>
      <c r="I234" s="25">
        <f t="shared" si="39"/>
        <v>0.18811592466304461</v>
      </c>
      <c r="J234" s="25">
        <f t="shared" si="39"/>
        <v>0.13098817755063749</v>
      </c>
      <c r="K234" s="25">
        <f t="shared" si="39"/>
        <v>21.324531091837951</v>
      </c>
      <c r="L234" s="25">
        <f t="shared" si="39"/>
        <v>19.493451841045545</v>
      </c>
      <c r="M234" s="25">
        <f t="shared" si="39"/>
        <v>20.808940397998256</v>
      </c>
      <c r="N234" s="35">
        <f>IFERROR('Equations and POD'!$E$5/G234, G234)</f>
        <v>8548.6364072406468</v>
      </c>
      <c r="O234" s="35">
        <f>IFERROR('Equations and POD'!$E$5/H234, H234)</f>
        <v>9074.7063399939179</v>
      </c>
      <c r="P234" s="35">
        <f>IFERROR('Equations and POD'!$E$5/I234, I234)</f>
        <v>11163.329227770291</v>
      </c>
      <c r="Q234" s="35">
        <f>IFERROR('Equations and POD'!$E$5/J234, J234)</f>
        <v>16031.981200655919</v>
      </c>
      <c r="R234" s="35">
        <f>IFERROR('Equations and POD'!$E$5/K234, K234)</f>
        <v>98.478132576794778</v>
      </c>
      <c r="S234" s="35">
        <f>IFERROR('Equations and POD'!$E$5/L234, L234)</f>
        <v>107.72848324267669</v>
      </c>
      <c r="T234" s="35">
        <f>IFERROR('Equations and POD'!$E$5/M234, M234)</f>
        <v>100.91816112857012</v>
      </c>
      <c r="U234" s="66">
        <v>8500</v>
      </c>
      <c r="V234" s="66">
        <v>9100</v>
      </c>
      <c r="W234" s="66">
        <v>11000</v>
      </c>
      <c r="X234" s="66">
        <v>16000</v>
      </c>
      <c r="Y234" s="66">
        <v>98</v>
      </c>
      <c r="Z234" s="66">
        <v>110</v>
      </c>
      <c r="AA234" s="66">
        <v>100</v>
      </c>
    </row>
    <row r="235" spans="1:27">
      <c r="A235" s="61" t="s">
        <v>81</v>
      </c>
      <c r="B235" s="61" t="s">
        <v>85</v>
      </c>
      <c r="C235" s="62" t="s">
        <v>87</v>
      </c>
      <c r="D235" s="25" t="s">
        <v>68</v>
      </c>
      <c r="E235" s="25" t="s">
        <v>71</v>
      </c>
      <c r="F235" s="25" t="s">
        <v>13</v>
      </c>
      <c r="G235" s="34" t="s">
        <v>70</v>
      </c>
      <c r="H235" s="34" t="s">
        <v>70</v>
      </c>
      <c r="I235" s="34" t="s">
        <v>70</v>
      </c>
      <c r="J235" s="34" t="s">
        <v>70</v>
      </c>
      <c r="K235" s="25">
        <v>5.3048427551611042</v>
      </c>
      <c r="L235" s="25">
        <v>4.851247417157726</v>
      </c>
      <c r="M235" s="25">
        <v>5.1842059959174662</v>
      </c>
      <c r="N235" s="35" t="str">
        <f>IFERROR('Equations and POD'!$E$5/G235, G235)</f>
        <v>-</v>
      </c>
      <c r="O235" s="35" t="str">
        <f>IFERROR('Equations and POD'!$E$5/H235, H235)</f>
        <v>-</v>
      </c>
      <c r="P235" s="35" t="str">
        <f>IFERROR('Equations and POD'!$E$5/I235, I235)</f>
        <v>-</v>
      </c>
      <c r="Q235" s="35" t="str">
        <f>IFERROR('Equations and POD'!$E$5/J235, J235)</f>
        <v>-</v>
      </c>
      <c r="R235" s="35">
        <f>IFERROR('Equations and POD'!$E$5/K235, K235)</f>
        <v>395.86470267321329</v>
      </c>
      <c r="S235" s="35">
        <f>IFERROR('Equations and POD'!$E$5/L235, L235)</f>
        <v>432.87835466251255</v>
      </c>
      <c r="T235" s="35">
        <f>IFERROR('Equations and POD'!$E$5/M235, M235)</f>
        <v>405.07649612182433</v>
      </c>
      <c r="U235" s="63" t="s">
        <v>70</v>
      </c>
      <c r="V235" s="63" t="s">
        <v>70</v>
      </c>
      <c r="W235" s="63" t="s">
        <v>70</v>
      </c>
      <c r="X235" s="63" t="s">
        <v>70</v>
      </c>
      <c r="Y235" s="66">
        <v>400</v>
      </c>
      <c r="Z235" s="66">
        <v>430</v>
      </c>
      <c r="AA235" s="66">
        <v>410</v>
      </c>
    </row>
    <row r="236" spans="1:27">
      <c r="A236" s="61" t="s">
        <v>81</v>
      </c>
      <c r="B236" s="61" t="s">
        <v>85</v>
      </c>
      <c r="C236" s="62" t="s">
        <v>87</v>
      </c>
      <c r="D236" s="25" t="s">
        <v>73</v>
      </c>
      <c r="E236" s="25" t="s">
        <v>71</v>
      </c>
      <c r="F236" s="25" t="s">
        <v>13</v>
      </c>
      <c r="G236" s="34" t="s">
        <v>70</v>
      </c>
      <c r="H236" s="34" t="s">
        <v>70</v>
      </c>
      <c r="I236" s="34" t="s">
        <v>70</v>
      </c>
      <c r="J236" s="34" t="s">
        <v>70</v>
      </c>
      <c r="K236" s="34" t="s">
        <v>70</v>
      </c>
      <c r="L236" s="34" t="s">
        <v>70</v>
      </c>
      <c r="M236" s="34" t="s">
        <v>70</v>
      </c>
      <c r="N236" s="35" t="str">
        <f>IFERROR('Equations and POD'!$E$5/G236, G236)</f>
        <v>-</v>
      </c>
      <c r="O236" s="35" t="str">
        <f>IFERROR('Equations and POD'!$E$5/H236, H236)</f>
        <v>-</v>
      </c>
      <c r="P236" s="35" t="str">
        <f>IFERROR('Equations and POD'!$E$5/I236, I236)</f>
        <v>-</v>
      </c>
      <c r="Q236" s="35" t="str">
        <f>IFERROR('Equations and POD'!$E$5/J236, J236)</f>
        <v>-</v>
      </c>
      <c r="R236" s="35" t="str">
        <f>IFERROR('Equations and POD'!$E$5/K236, K236)</f>
        <v>-</v>
      </c>
      <c r="S236" s="35" t="str">
        <f>IFERROR('Equations and POD'!$E$5/L236, L236)</f>
        <v>-</v>
      </c>
      <c r="T236" s="35" t="str">
        <f>IFERROR('Equations and POD'!$E$5/M236, M236)</f>
        <v>-</v>
      </c>
      <c r="U236" s="63" t="s">
        <v>70</v>
      </c>
      <c r="V236" s="63" t="s">
        <v>70</v>
      </c>
      <c r="W236" s="63" t="s">
        <v>70</v>
      </c>
      <c r="X236" s="63" t="s">
        <v>70</v>
      </c>
      <c r="Y236" s="63" t="s">
        <v>70</v>
      </c>
      <c r="Z236" s="63" t="s">
        <v>70</v>
      </c>
      <c r="AA236" s="63" t="s">
        <v>70</v>
      </c>
    </row>
    <row r="237" spans="1:27">
      <c r="A237" s="61" t="s">
        <v>81</v>
      </c>
      <c r="B237" s="61" t="s">
        <v>85</v>
      </c>
      <c r="C237" s="62" t="s">
        <v>87</v>
      </c>
      <c r="D237" s="25" t="s">
        <v>74</v>
      </c>
      <c r="E237" s="25" t="s">
        <v>71</v>
      </c>
      <c r="F237" s="25" t="s">
        <v>13</v>
      </c>
      <c r="G237" s="44">
        <v>0.1535585886120909</v>
      </c>
      <c r="H237" s="44">
        <v>0.1446566414461726</v>
      </c>
      <c r="I237" s="44">
        <v>0.1175918504659209</v>
      </c>
      <c r="J237" s="44">
        <v>8.1881117799720321E-2</v>
      </c>
      <c r="K237" s="25">
        <v>6.4371484839838261E-2</v>
      </c>
      <c r="L237" s="25">
        <v>5.462468495018355E-2</v>
      </c>
      <c r="M237" s="25">
        <v>4.4197598492372751E-2</v>
      </c>
      <c r="N237" s="41">
        <f>IFERROR('Equations and POD'!$E$5/G237, G237)</f>
        <v>13675.562005228343</v>
      </c>
      <c r="O237" s="41">
        <f>IFERROR('Equations and POD'!$E$5/H237, H237)</f>
        <v>14517.135051703932</v>
      </c>
      <c r="P237" s="41">
        <f>IFERROR('Equations and POD'!$E$5/I237, I237)</f>
        <v>17858.380420746907</v>
      </c>
      <c r="Q237" s="41">
        <f>IFERROR('Equations and POD'!$E$5/J237, J237)</f>
        <v>25646.93859134362</v>
      </c>
      <c r="R237" s="35">
        <f>IFERROR('Equations and POD'!$E$5/K237, K237)</f>
        <v>32623.14059128788</v>
      </c>
      <c r="S237" s="35">
        <f>IFERROR('Equations and POD'!$E$5/L237, L237)</f>
        <v>38444.157653543472</v>
      </c>
      <c r="T237" s="35">
        <f>IFERROR('Equations and POD'!$E$5/M237, M237)</f>
        <v>47513.893777789766</v>
      </c>
      <c r="U237" s="65">
        <v>14000</v>
      </c>
      <c r="V237" s="65">
        <v>15000</v>
      </c>
      <c r="W237" s="65">
        <v>18000</v>
      </c>
      <c r="X237" s="65">
        <v>26000</v>
      </c>
      <c r="Y237" s="66">
        <v>33000</v>
      </c>
      <c r="Z237" s="66">
        <v>38000</v>
      </c>
      <c r="AA237" s="66">
        <v>48000</v>
      </c>
    </row>
    <row r="238" spans="1:27">
      <c r="A238" s="61" t="s">
        <v>81</v>
      </c>
      <c r="B238" s="61" t="s">
        <v>85</v>
      </c>
      <c r="C238" s="62" t="s">
        <v>87</v>
      </c>
      <c r="D238" s="25" t="s">
        <v>15</v>
      </c>
      <c r="E238" s="25" t="s">
        <v>71</v>
      </c>
      <c r="F238" s="25" t="s">
        <v>13</v>
      </c>
      <c r="G238" s="25">
        <f t="shared" ref="G238:M238" si="40">SUM(G235:G237)</f>
        <v>0.1535585886120909</v>
      </c>
      <c r="H238" s="25">
        <f t="shared" si="40"/>
        <v>0.1446566414461726</v>
      </c>
      <c r="I238" s="25">
        <f t="shared" si="40"/>
        <v>0.1175918504659209</v>
      </c>
      <c r="J238" s="25">
        <f t="shared" si="40"/>
        <v>8.1881117799720321E-2</v>
      </c>
      <c r="K238" s="25">
        <f t="shared" si="40"/>
        <v>5.3692142400009422</v>
      </c>
      <c r="L238" s="25">
        <f t="shared" si="40"/>
        <v>4.9058721021079092</v>
      </c>
      <c r="M238" s="25">
        <f t="shared" si="40"/>
        <v>5.2284035944098388</v>
      </c>
      <c r="N238" s="35">
        <f>IFERROR('Equations and POD'!$E$5/G238, G238)</f>
        <v>13675.562005228343</v>
      </c>
      <c r="O238" s="35">
        <f>IFERROR('Equations and POD'!$E$5/H238, H238)</f>
        <v>14517.135051703932</v>
      </c>
      <c r="P238" s="35">
        <f>IFERROR('Equations and POD'!$E$5/I238, I238)</f>
        <v>17858.380420746907</v>
      </c>
      <c r="Q238" s="35">
        <f>IFERROR('Equations and POD'!$E$5/J238, J238)</f>
        <v>25646.93859134362</v>
      </c>
      <c r="R238" s="35">
        <f>IFERROR('Equations and POD'!$E$5/K238, K238)</f>
        <v>391.11868257274671</v>
      </c>
      <c r="S238" s="35">
        <f>IFERROR('Equations and POD'!$E$5/L238, L238)</f>
        <v>428.05844838427231</v>
      </c>
      <c r="T238" s="35">
        <f>IFERROR('Equations and POD'!$E$5/M238, M238)</f>
        <v>401.65223707008784</v>
      </c>
      <c r="U238" s="66">
        <v>14000</v>
      </c>
      <c r="V238" s="66">
        <v>15000</v>
      </c>
      <c r="W238" s="66">
        <v>18000</v>
      </c>
      <c r="X238" s="66">
        <v>26000</v>
      </c>
      <c r="Y238" s="66">
        <v>390</v>
      </c>
      <c r="Z238" s="66">
        <v>430</v>
      </c>
      <c r="AA238" s="66">
        <v>400</v>
      </c>
    </row>
    <row r="239" spans="1:27">
      <c r="A239" s="61" t="s">
        <v>81</v>
      </c>
      <c r="B239" s="61" t="s">
        <v>85</v>
      </c>
      <c r="C239" s="62" t="s">
        <v>87</v>
      </c>
      <c r="D239" s="25" t="s">
        <v>68</v>
      </c>
      <c r="E239" s="25" t="s">
        <v>72</v>
      </c>
      <c r="F239" s="25" t="s">
        <v>13</v>
      </c>
      <c r="G239" s="34" t="s">
        <v>70</v>
      </c>
      <c r="H239" s="34" t="s">
        <v>70</v>
      </c>
      <c r="I239" s="34" t="s">
        <v>70</v>
      </c>
      <c r="J239" s="34" t="s">
        <v>70</v>
      </c>
      <c r="K239" s="25">
        <v>1.0609685510322211</v>
      </c>
      <c r="L239" s="25">
        <v>0.97024948343154538</v>
      </c>
      <c r="M239" s="25">
        <v>1.0368411991834929</v>
      </c>
      <c r="N239" s="35" t="str">
        <f>IFERROR('Equations and POD'!$E$5/G239, G239)</f>
        <v>-</v>
      </c>
      <c r="O239" s="35" t="str">
        <f>IFERROR('Equations and POD'!$E$5/H239, H239)</f>
        <v>-</v>
      </c>
      <c r="P239" s="35" t="str">
        <f>IFERROR('Equations and POD'!$E$5/I239, I239)</f>
        <v>-</v>
      </c>
      <c r="Q239" s="35" t="str">
        <f>IFERROR('Equations and POD'!$E$5/J239, J239)</f>
        <v>-</v>
      </c>
      <c r="R239" s="35">
        <f>IFERROR('Equations and POD'!$E$5/K239, K239)</f>
        <v>1979.3235133660658</v>
      </c>
      <c r="S239" s="35">
        <f>IFERROR('Equations and POD'!$E$5/L239, L239)</f>
        <v>2164.3917733125622</v>
      </c>
      <c r="T239" s="35">
        <f>IFERROR('Equations and POD'!$E$5/M239, M239)</f>
        <v>2025.3824806091222</v>
      </c>
      <c r="U239" s="63" t="s">
        <v>70</v>
      </c>
      <c r="V239" s="63" t="s">
        <v>70</v>
      </c>
      <c r="W239" s="63" t="s">
        <v>70</v>
      </c>
      <c r="X239" s="63" t="s">
        <v>70</v>
      </c>
      <c r="Y239" s="66">
        <v>2000</v>
      </c>
      <c r="Z239" s="66">
        <v>2200</v>
      </c>
      <c r="AA239" s="66">
        <v>2000</v>
      </c>
    </row>
    <row r="240" spans="1:27">
      <c r="A240" s="61" t="s">
        <v>81</v>
      </c>
      <c r="B240" s="61" t="s">
        <v>85</v>
      </c>
      <c r="C240" s="62" t="s">
        <v>87</v>
      </c>
      <c r="D240" s="25" t="s">
        <v>73</v>
      </c>
      <c r="E240" s="25" t="s">
        <v>72</v>
      </c>
      <c r="F240" s="25" t="s">
        <v>13</v>
      </c>
      <c r="G240" s="34" t="s">
        <v>70</v>
      </c>
      <c r="H240" s="34" t="s">
        <v>70</v>
      </c>
      <c r="I240" s="34" t="s">
        <v>70</v>
      </c>
      <c r="J240" s="34" t="s">
        <v>70</v>
      </c>
      <c r="K240" s="34" t="s">
        <v>70</v>
      </c>
      <c r="L240" s="34" t="s">
        <v>70</v>
      </c>
      <c r="M240" s="34" t="s">
        <v>70</v>
      </c>
      <c r="N240" s="35" t="str">
        <f>IFERROR('Equations and POD'!$E$5/G240, G240)</f>
        <v>-</v>
      </c>
      <c r="O240" s="35" t="str">
        <f>IFERROR('Equations and POD'!$E$5/H240, H240)</f>
        <v>-</v>
      </c>
      <c r="P240" s="35" t="str">
        <f>IFERROR('Equations and POD'!$E$5/I240, I240)</f>
        <v>-</v>
      </c>
      <c r="Q240" s="35" t="str">
        <f>IFERROR('Equations and POD'!$E$5/J240, J240)</f>
        <v>-</v>
      </c>
      <c r="R240" s="35" t="str">
        <f>IFERROR('Equations and POD'!$E$5/K240, K240)</f>
        <v>-</v>
      </c>
      <c r="S240" s="35" t="str">
        <f>IFERROR('Equations and POD'!$E$5/L240, L240)</f>
        <v>-</v>
      </c>
      <c r="T240" s="35" t="str">
        <f>IFERROR('Equations and POD'!$E$5/M240, M240)</f>
        <v>-</v>
      </c>
      <c r="U240" s="63" t="s">
        <v>70</v>
      </c>
      <c r="V240" s="63" t="s">
        <v>70</v>
      </c>
      <c r="W240" s="63" t="s">
        <v>70</v>
      </c>
      <c r="X240" s="63" t="s">
        <v>70</v>
      </c>
      <c r="Y240" s="63" t="s">
        <v>70</v>
      </c>
      <c r="Z240" s="63" t="s">
        <v>70</v>
      </c>
      <c r="AA240" s="63" t="s">
        <v>70</v>
      </c>
    </row>
    <row r="241" spans="1:27">
      <c r="A241" s="61" t="s">
        <v>81</v>
      </c>
      <c r="B241" s="61" t="s">
        <v>85</v>
      </c>
      <c r="C241" s="62" t="s">
        <v>87</v>
      </c>
      <c r="D241" s="25" t="s">
        <v>74</v>
      </c>
      <c r="E241" s="25" t="s">
        <v>72</v>
      </c>
      <c r="F241" s="25" t="s">
        <v>13</v>
      </c>
      <c r="G241" s="44">
        <v>9.214032441193451E-2</v>
      </c>
      <c r="H241" s="44">
        <v>8.6798856330083218E-2</v>
      </c>
      <c r="I241" s="44">
        <v>7.0559070307035385E-2</v>
      </c>
      <c r="J241" s="44">
        <v>4.9131428111367857E-2</v>
      </c>
      <c r="K241" s="25">
        <v>3.8217164662643487E-2</v>
      </c>
      <c r="L241" s="25">
        <v>3.2575659607367198E-2</v>
      </c>
      <c r="M241" s="25">
        <v>2.6256224343971599E-2</v>
      </c>
      <c r="N241" s="41">
        <f>IFERROR('Equations and POD'!$E$5/G241, G241)</f>
        <v>22791.324139596763</v>
      </c>
      <c r="O241" s="41">
        <f>IFERROR('Equations and POD'!$E$5/H241, H241)</f>
        <v>24193.867163571955</v>
      </c>
      <c r="P241" s="41">
        <f>IFERROR('Equations and POD'!$E$5/I241, I241)</f>
        <v>29762.296907568674</v>
      </c>
      <c r="Q241" s="41">
        <f>IFERROR('Equations and POD'!$E$5/J241, J241)</f>
        <v>42742.498655643787</v>
      </c>
      <c r="R241" s="35">
        <f>IFERROR('Equations and POD'!$E$5/K241, K241)</f>
        <v>54949.131327178438</v>
      </c>
      <c r="S241" s="35">
        <f>IFERROR('Equations and POD'!$E$5/L241, L241)</f>
        <v>64465.310152156409</v>
      </c>
      <c r="T241" s="35">
        <f>IFERROR('Equations and POD'!$E$5/M241, M241)</f>
        <v>79981.035067677498</v>
      </c>
      <c r="U241" s="65">
        <v>23000</v>
      </c>
      <c r="V241" s="65">
        <v>24000</v>
      </c>
      <c r="W241" s="65">
        <v>30000</v>
      </c>
      <c r="X241" s="65">
        <v>43000</v>
      </c>
      <c r="Y241" s="66">
        <v>55000</v>
      </c>
      <c r="Z241" s="66">
        <v>64000</v>
      </c>
      <c r="AA241" s="66">
        <v>80000</v>
      </c>
    </row>
    <row r="242" spans="1:27">
      <c r="A242" s="61" t="s">
        <v>81</v>
      </c>
      <c r="B242" s="61" t="s">
        <v>85</v>
      </c>
      <c r="C242" s="62" t="s">
        <v>87</v>
      </c>
      <c r="D242" s="25" t="s">
        <v>15</v>
      </c>
      <c r="E242" s="25" t="s">
        <v>72</v>
      </c>
      <c r="F242" s="25" t="s">
        <v>13</v>
      </c>
      <c r="G242" s="25">
        <f t="shared" ref="G242:M242" si="41">SUM(G239:G241)</f>
        <v>9.214032441193451E-2</v>
      </c>
      <c r="H242" s="25">
        <f t="shared" si="41"/>
        <v>8.6798856330083218E-2</v>
      </c>
      <c r="I242" s="25">
        <f t="shared" si="41"/>
        <v>7.0559070307035385E-2</v>
      </c>
      <c r="J242" s="25">
        <f t="shared" si="41"/>
        <v>4.9131428111367857E-2</v>
      </c>
      <c r="K242" s="25">
        <f t="shared" si="41"/>
        <v>1.0991857156948646</v>
      </c>
      <c r="L242" s="25">
        <f t="shared" si="41"/>
        <v>1.0028251430389126</v>
      </c>
      <c r="M242" s="25">
        <f t="shared" si="41"/>
        <v>1.0630974235274646</v>
      </c>
      <c r="N242" s="35">
        <f>IFERROR('Equations and POD'!$E$5/G242, G242)</f>
        <v>22791.324139596763</v>
      </c>
      <c r="O242" s="35">
        <f>IFERROR('Equations and POD'!$E$5/H242, H242)</f>
        <v>24193.867163571955</v>
      </c>
      <c r="P242" s="35">
        <f>IFERROR('Equations and POD'!$E$5/I242, I242)</f>
        <v>29762.296907568674</v>
      </c>
      <c r="Q242" s="35">
        <f>IFERROR('Equations and POD'!$E$5/J242, J242)</f>
        <v>42742.498655643787</v>
      </c>
      <c r="R242" s="35">
        <f>IFERROR('Equations and POD'!$E$5/K242, K242)</f>
        <v>1910.5051767093403</v>
      </c>
      <c r="S242" s="35">
        <f>IFERROR('Equations and POD'!$E$5/L242, L242)</f>
        <v>2094.0839134091334</v>
      </c>
      <c r="T242" s="35">
        <f>IFERROR('Equations and POD'!$E$5/M242, M242)</f>
        <v>1975.3598809711982</v>
      </c>
      <c r="U242" s="66">
        <v>23000</v>
      </c>
      <c r="V242" s="66">
        <v>24000</v>
      </c>
      <c r="W242" s="66">
        <v>30000</v>
      </c>
      <c r="X242" s="66">
        <v>43000</v>
      </c>
      <c r="Y242" s="66">
        <v>1900</v>
      </c>
      <c r="Z242" s="66">
        <v>2100</v>
      </c>
      <c r="AA242" s="66">
        <v>2000</v>
      </c>
    </row>
    <row r="243" spans="1:27">
      <c r="A243" s="61" t="s">
        <v>81</v>
      </c>
      <c r="B243" s="61" t="s">
        <v>88</v>
      </c>
      <c r="C243" s="62" t="s">
        <v>89</v>
      </c>
      <c r="D243" s="25" t="s">
        <v>68</v>
      </c>
      <c r="E243" s="25" t="s">
        <v>69</v>
      </c>
      <c r="F243" s="25" t="s">
        <v>9</v>
      </c>
      <c r="G243" s="25">
        <v>8.7857692714491282</v>
      </c>
      <c r="H243" s="25">
        <v>7.5130205891117123</v>
      </c>
      <c r="I243" s="25">
        <v>6.4934560597773094</v>
      </c>
      <c r="J243" s="25">
        <v>5.235162687663399</v>
      </c>
      <c r="K243" s="25">
        <v>4.1378170704481221</v>
      </c>
      <c r="L243" s="25">
        <v>3.784009310389632</v>
      </c>
      <c r="M243" s="25">
        <v>4.0437194949382311</v>
      </c>
      <c r="N243" s="35">
        <f>IFERROR('Equations and POD'!$E$5/G243, G243)</f>
        <v>239.0228943098144</v>
      </c>
      <c r="O243" s="35">
        <f>IFERROR('Equations and POD'!$E$5/H243, H243)</f>
        <v>279.51474045518216</v>
      </c>
      <c r="P243" s="35">
        <f>IFERROR('Equations and POD'!$E$5/I243, I243)</f>
        <v>323.40251180078343</v>
      </c>
      <c r="Q243" s="35">
        <f>IFERROR('Equations and POD'!$E$5/J243, J243)</f>
        <v>401.13366580729689</v>
      </c>
      <c r="R243" s="35">
        <f>IFERROR('Equations and POD'!$E$5/K243, K243)</f>
        <v>507.5139775989594</v>
      </c>
      <c r="S243" s="35">
        <f>IFERROR('Equations and POD'!$E$5/L243, L243)</f>
        <v>554.9669220511953</v>
      </c>
      <c r="T243" s="35">
        <f>IFERROR('Equations and POD'!$E$5/M243, M243)</f>
        <v>519.32385582845131</v>
      </c>
      <c r="U243" s="66">
        <v>240</v>
      </c>
      <c r="V243" s="66">
        <v>280</v>
      </c>
      <c r="W243" s="66">
        <v>320</v>
      </c>
      <c r="X243" s="66">
        <v>400</v>
      </c>
      <c r="Y243" s="66">
        <v>510</v>
      </c>
      <c r="Z243" s="66">
        <v>550</v>
      </c>
      <c r="AA243" s="66">
        <v>520</v>
      </c>
    </row>
    <row r="244" spans="1:27">
      <c r="A244" s="61" t="s">
        <v>81</v>
      </c>
      <c r="B244" s="61" t="s">
        <v>88</v>
      </c>
      <c r="C244" s="62" t="s">
        <v>89</v>
      </c>
      <c r="D244" s="25" t="s">
        <v>73</v>
      </c>
      <c r="E244" s="25" t="s">
        <v>69</v>
      </c>
      <c r="F244" s="25" t="s">
        <v>9</v>
      </c>
      <c r="G244" s="25">
        <v>8.9256405230286814E-2</v>
      </c>
      <c r="H244" s="25">
        <v>0.1105036867242316</v>
      </c>
      <c r="I244" s="25">
        <v>0.1247579584969075</v>
      </c>
      <c r="J244" s="25">
        <v>4.3786772478518692E-2</v>
      </c>
      <c r="K244" s="25">
        <v>2.451553794535671E-2</v>
      </c>
      <c r="L244" s="25">
        <v>1.9448419822999809E-2</v>
      </c>
      <c r="M244" s="25">
        <v>8.7048083928528905E-3</v>
      </c>
      <c r="N244" s="35">
        <f>IFERROR('Equations and POD'!$E$5/G244, G244)</f>
        <v>23527.723243859928</v>
      </c>
      <c r="O244" s="35">
        <f>IFERROR('Equations and POD'!$E$5/H244, H244)</f>
        <v>19003.890840680029</v>
      </c>
      <c r="P244" s="35">
        <f>IFERROR('Equations and POD'!$E$5/I244, I244)</f>
        <v>16832.593489833795</v>
      </c>
      <c r="Q244" s="35">
        <f>IFERROR('Equations and POD'!$E$5/J244, J244)</f>
        <v>47959.689219620763</v>
      </c>
      <c r="R244" s="35">
        <f>IFERROR('Equations and POD'!$E$5/K244, K244)</f>
        <v>85659.96000906617</v>
      </c>
      <c r="S244" s="35">
        <f>IFERROR('Equations and POD'!$E$5/L244, L244)</f>
        <v>107977.92412505043</v>
      </c>
      <c r="T244" s="35">
        <f>IFERROR('Equations and POD'!$E$5/M244, M244)</f>
        <v>241245.97638751147</v>
      </c>
      <c r="U244" s="66">
        <v>24000</v>
      </c>
      <c r="V244" s="66">
        <v>19000</v>
      </c>
      <c r="W244" s="66">
        <v>17000</v>
      </c>
      <c r="X244" s="66">
        <v>48000</v>
      </c>
      <c r="Y244" s="66">
        <v>86000</v>
      </c>
      <c r="Z244" s="66">
        <v>110000</v>
      </c>
      <c r="AA244" s="66">
        <v>240000</v>
      </c>
    </row>
    <row r="245" spans="1:27">
      <c r="A245" s="61" t="s">
        <v>81</v>
      </c>
      <c r="B245" s="61" t="s">
        <v>88</v>
      </c>
      <c r="C245" s="62" t="s">
        <v>89</v>
      </c>
      <c r="D245" s="25" t="s">
        <v>74</v>
      </c>
      <c r="E245" s="25" t="s">
        <v>69</v>
      </c>
      <c r="F245" s="25" t="s">
        <v>9</v>
      </c>
      <c r="G245" s="25">
        <v>2.6325098535791231</v>
      </c>
      <c r="H245" s="25">
        <v>2.479900586704971</v>
      </c>
      <c r="I245" s="25">
        <v>2.0159191866117832</v>
      </c>
      <c r="J245" s="25">
        <v>1.4037173132292291</v>
      </c>
      <c r="K245" s="25">
        <v>0.99021382581811179</v>
      </c>
      <c r="L245" s="25">
        <v>0.84787662517510742</v>
      </c>
      <c r="M245" s="25">
        <v>0.68073271105051447</v>
      </c>
      <c r="N245" s="35">
        <f>IFERROR('Equations and POD'!$E$5/G245, G245)</f>
        <v>797.71781182314271</v>
      </c>
      <c r="O245" s="35">
        <f>IFERROR('Equations and POD'!$E$5/H245, H245)</f>
        <v>846.80813870456689</v>
      </c>
      <c r="P245" s="35">
        <f>IFERROR('Equations and POD'!$E$5/I245, I245)</f>
        <v>1041.7084245968877</v>
      </c>
      <c r="Q245" s="35">
        <f>IFERROR('Equations and POD'!$E$5/J245, J245)</f>
        <v>1496.0277117114013</v>
      </c>
      <c r="R245" s="35">
        <f>IFERROR('Equations and POD'!$E$5/K245, K245)</f>
        <v>2120.7540687133774</v>
      </c>
      <c r="S245" s="35">
        <f>IFERROR('Equations and POD'!$E$5/L245, L245)</f>
        <v>2476.7754383679326</v>
      </c>
      <c r="T245" s="35">
        <f>IFERROR('Equations and POD'!$E$5/M245, M245)</f>
        <v>3084.9112521113552</v>
      </c>
      <c r="U245" s="66">
        <v>800</v>
      </c>
      <c r="V245" s="66">
        <v>850</v>
      </c>
      <c r="W245" s="66">
        <v>1000</v>
      </c>
      <c r="X245" s="66">
        <v>1500</v>
      </c>
      <c r="Y245" s="66">
        <v>2100</v>
      </c>
      <c r="Z245" s="66">
        <v>2500</v>
      </c>
      <c r="AA245" s="66">
        <v>3100</v>
      </c>
    </row>
    <row r="246" spans="1:27">
      <c r="A246" s="61" t="s">
        <v>81</v>
      </c>
      <c r="B246" s="61" t="s">
        <v>88</v>
      </c>
      <c r="C246" s="62" t="s">
        <v>89</v>
      </c>
      <c r="D246" s="25" t="s">
        <v>15</v>
      </c>
      <c r="E246" s="25" t="s">
        <v>69</v>
      </c>
      <c r="F246" s="25" t="s">
        <v>9</v>
      </c>
      <c r="G246" s="25">
        <f t="shared" ref="G246:M246" si="42">SUM(G243:G245)</f>
        <v>11.507535530258538</v>
      </c>
      <c r="H246" s="25">
        <f t="shared" si="42"/>
        <v>10.103424862540916</v>
      </c>
      <c r="I246" s="25">
        <f t="shared" si="42"/>
        <v>8.634133204886</v>
      </c>
      <c r="J246" s="25">
        <f t="shared" si="42"/>
        <v>6.682666773371146</v>
      </c>
      <c r="K246" s="25">
        <f t="shared" si="42"/>
        <v>5.1525464342115903</v>
      </c>
      <c r="L246" s="25">
        <f t="shared" si="42"/>
        <v>4.6513343553877391</v>
      </c>
      <c r="M246" s="25">
        <f t="shared" si="42"/>
        <v>4.7331570143815984</v>
      </c>
      <c r="N246" s="35">
        <f>IFERROR('Equations and POD'!$E$5/G246, G246)</f>
        <v>182.48911719439371</v>
      </c>
      <c r="O246" s="35">
        <f>IFERROR('Equations and POD'!$E$5/H246, H246)</f>
        <v>207.85031101541443</v>
      </c>
      <c r="P246" s="35">
        <f>IFERROR('Equations and POD'!$E$5/I246, I246)</f>
        <v>243.22070903557795</v>
      </c>
      <c r="Q246" s="35">
        <f>IFERROR('Equations and POD'!$E$5/J246, J246)</f>
        <v>314.24580503819311</v>
      </c>
      <c r="R246" s="35">
        <f>IFERROR('Equations and POD'!$E$5/K246, K246)</f>
        <v>407.56546822296201</v>
      </c>
      <c r="S246" s="35">
        <f>IFERROR('Equations and POD'!$E$5/L246, L246)</f>
        <v>451.48334640091514</v>
      </c>
      <c r="T246" s="35">
        <f>IFERROR('Equations and POD'!$E$5/M246, M246)</f>
        <v>443.67849906926688</v>
      </c>
      <c r="U246" s="66">
        <v>180</v>
      </c>
      <c r="V246" s="66">
        <v>210</v>
      </c>
      <c r="W246" s="66">
        <v>240</v>
      </c>
      <c r="X246" s="66">
        <v>310</v>
      </c>
      <c r="Y246" s="66">
        <v>410</v>
      </c>
      <c r="Z246" s="66">
        <v>450</v>
      </c>
      <c r="AA246" s="66">
        <v>440</v>
      </c>
    </row>
    <row r="247" spans="1:27">
      <c r="A247" s="61" t="s">
        <v>81</v>
      </c>
      <c r="B247" s="61" t="s">
        <v>88</v>
      </c>
      <c r="C247" s="62" t="s">
        <v>89</v>
      </c>
      <c r="D247" s="25" t="s">
        <v>68</v>
      </c>
      <c r="E247" s="25" t="s">
        <v>71</v>
      </c>
      <c r="F247" s="25" t="s">
        <v>9</v>
      </c>
      <c r="G247" s="25">
        <v>6.2124770297820708</v>
      </c>
      <c r="H247" s="25">
        <v>5.3125078057550406</v>
      </c>
      <c r="I247" s="25">
        <v>4.5915668132054144</v>
      </c>
      <c r="J247" s="25">
        <v>3.7018190370615809</v>
      </c>
      <c r="K247" s="25">
        <v>2.9258785098233209</v>
      </c>
      <c r="L247" s="25">
        <v>2.67569864344954</v>
      </c>
      <c r="M247" s="25">
        <v>2.859341476087065</v>
      </c>
      <c r="N247" s="35">
        <f>IFERROR('Equations and POD'!$E$5/G247, G247)</f>
        <v>338.02941885061045</v>
      </c>
      <c r="O247" s="35">
        <f>IFERROR('Equations and POD'!$E$5/H247, H247)</f>
        <v>395.29353683491433</v>
      </c>
      <c r="P247" s="35">
        <f>IFERROR('Equations and POD'!$E$5/I247, I247)</f>
        <v>457.36021829419292</v>
      </c>
      <c r="Q247" s="35">
        <f>IFERROR('Equations and POD'!$E$5/J247, J247)</f>
        <v>567.28867050911595</v>
      </c>
      <c r="R247" s="35">
        <f>IFERROR('Equations and POD'!$E$5/K247, K247)</f>
        <v>717.7331502143636</v>
      </c>
      <c r="S247" s="35">
        <f>IFERROR('Equations and POD'!$E$5/L247, L247)</f>
        <v>784.84174783325261</v>
      </c>
      <c r="T247" s="35">
        <f>IFERROR('Equations and POD'!$E$5/M247, M247)</f>
        <v>734.43484017648564</v>
      </c>
      <c r="U247" s="66">
        <v>340</v>
      </c>
      <c r="V247" s="66">
        <v>400</v>
      </c>
      <c r="W247" s="66">
        <v>460</v>
      </c>
      <c r="X247" s="66">
        <v>570</v>
      </c>
      <c r="Y247" s="66">
        <v>720</v>
      </c>
      <c r="Z247" s="66">
        <v>780</v>
      </c>
      <c r="AA247" s="66">
        <v>730</v>
      </c>
    </row>
    <row r="248" spans="1:27">
      <c r="A248" s="61" t="s">
        <v>81</v>
      </c>
      <c r="B248" s="61" t="s">
        <v>88</v>
      </c>
      <c r="C248" s="62" t="s">
        <v>89</v>
      </c>
      <c r="D248" s="25" t="s">
        <v>73</v>
      </c>
      <c r="E248" s="25" t="s">
        <v>71</v>
      </c>
      <c r="F248" s="25" t="s">
        <v>9</v>
      </c>
      <c r="G248" s="25">
        <v>4.4632718780363699E-2</v>
      </c>
      <c r="H248" s="25">
        <v>5.5257428349742559E-2</v>
      </c>
      <c r="I248" s="25">
        <v>6.238527838675894E-2</v>
      </c>
      <c r="J248" s="25">
        <v>2.1895602646592571E-2</v>
      </c>
      <c r="K248" s="25">
        <v>1.2259011540889901E-2</v>
      </c>
      <c r="L248" s="25">
        <v>9.7251961523395093E-3</v>
      </c>
      <c r="M248" s="25">
        <v>4.3528480346568983E-3</v>
      </c>
      <c r="N248" s="35">
        <f>IFERROR('Equations and POD'!$E$5/G248, G248)</f>
        <v>47050.685178602682</v>
      </c>
      <c r="O248" s="35">
        <f>IFERROR('Equations and POD'!$E$5/H248, H248)</f>
        <v>38003.940152777373</v>
      </c>
      <c r="P248" s="35">
        <f>IFERROR('Equations and POD'!$E$5/I248, I248)</f>
        <v>33661.787753530611</v>
      </c>
      <c r="Q248" s="35">
        <f>IFERROR('Equations and POD'!$E$5/J248, J248)</f>
        <v>95909.668890835732</v>
      </c>
      <c r="R248" s="35">
        <f>IFERROR('Equations and POD'!$E$5/K248, K248)</f>
        <v>171302.55510368478</v>
      </c>
      <c r="S248" s="35">
        <f>IFERROR('Equations and POD'!$E$5/L248, L248)</f>
        <v>215933.94797438823</v>
      </c>
      <c r="T248" s="35">
        <f>IFERROR('Equations and POD'!$E$5/M248, M248)</f>
        <v>482442.75547412416</v>
      </c>
      <c r="U248" s="66">
        <v>47000</v>
      </c>
      <c r="V248" s="66">
        <v>38000</v>
      </c>
      <c r="W248" s="66">
        <v>34000</v>
      </c>
      <c r="X248" s="66">
        <v>96000</v>
      </c>
      <c r="Y248" s="66">
        <v>170000</v>
      </c>
      <c r="Z248" s="66">
        <v>220000</v>
      </c>
      <c r="AA248" s="66">
        <v>480000</v>
      </c>
    </row>
    <row r="249" spans="1:27">
      <c r="A249" s="61" t="s">
        <v>81</v>
      </c>
      <c r="B249" s="61" t="s">
        <v>88</v>
      </c>
      <c r="C249" s="62" t="s">
        <v>89</v>
      </c>
      <c r="D249" s="25" t="s">
        <v>74</v>
      </c>
      <c r="E249" s="25" t="s">
        <v>71</v>
      </c>
      <c r="F249" s="25" t="s">
        <v>9</v>
      </c>
      <c r="G249" s="25">
        <v>1.3162551035685139</v>
      </c>
      <c r="H249" s="25">
        <v>1.2399504598833819</v>
      </c>
      <c r="I249" s="25">
        <v>1.007959728679394</v>
      </c>
      <c r="J249" s="25">
        <v>0.70185875087738614</v>
      </c>
      <c r="K249" s="25">
        <v>0.49510697940413928</v>
      </c>
      <c r="L249" s="25">
        <v>0.42393836952437441</v>
      </c>
      <c r="M249" s="25">
        <v>0.3403664012379885</v>
      </c>
      <c r="N249" s="35">
        <f>IFERROR('Equations and POD'!$E$5/G249, G249)</f>
        <v>1595.4354093721395</v>
      </c>
      <c r="O249" s="35">
        <f>IFERROR('Equations and POD'!$E$5/H249, H249)</f>
        <v>1693.6160499488876</v>
      </c>
      <c r="P249" s="35">
        <f>IFERROR('Equations and POD'!$E$5/I249, I249)</f>
        <v>2083.4165693815689</v>
      </c>
      <c r="Q249" s="35">
        <f>IFERROR('Equations and POD'!$E$5/J249, J249)</f>
        <v>2992.0550215763674</v>
      </c>
      <c r="R249" s="35">
        <f>IFERROR('Equations and POD'!$E$5/K249, K249)</f>
        <v>4241.5075677732266</v>
      </c>
      <c r="S249" s="35">
        <f>IFERROR('Equations and POD'!$E$5/L249, L249)</f>
        <v>4953.5502114518085</v>
      </c>
      <c r="T249" s="35">
        <f>IFERROR('Equations and POD'!$E$5/M249, M249)</f>
        <v>6169.8216755879303</v>
      </c>
      <c r="U249" s="66">
        <v>1600</v>
      </c>
      <c r="V249" s="66">
        <v>1700</v>
      </c>
      <c r="W249" s="66">
        <v>2100</v>
      </c>
      <c r="X249" s="66">
        <v>3000</v>
      </c>
      <c r="Y249" s="66">
        <v>4200</v>
      </c>
      <c r="Z249" s="66">
        <v>5000</v>
      </c>
      <c r="AA249" s="66">
        <v>6200</v>
      </c>
    </row>
    <row r="250" spans="1:27">
      <c r="A250" s="61" t="s">
        <v>81</v>
      </c>
      <c r="B250" s="61" t="s">
        <v>88</v>
      </c>
      <c r="C250" s="62" t="s">
        <v>89</v>
      </c>
      <c r="D250" s="25" t="s">
        <v>15</v>
      </c>
      <c r="E250" s="25" t="s">
        <v>71</v>
      </c>
      <c r="F250" s="25" t="s">
        <v>9</v>
      </c>
      <c r="G250" s="25">
        <f t="shared" ref="G250:M250" si="43">SUM(G247:G249)</f>
        <v>7.5733648521309487</v>
      </c>
      <c r="H250" s="25">
        <f t="shared" si="43"/>
        <v>6.6077156939881654</v>
      </c>
      <c r="I250" s="25">
        <f t="shared" si="43"/>
        <v>5.661911820271567</v>
      </c>
      <c r="J250" s="25">
        <f t="shared" si="43"/>
        <v>4.4255733905855594</v>
      </c>
      <c r="K250" s="25">
        <f t="shared" si="43"/>
        <v>3.4332445007683501</v>
      </c>
      <c r="L250" s="25">
        <f t="shared" si="43"/>
        <v>3.1093622091262541</v>
      </c>
      <c r="M250" s="25">
        <f t="shared" si="43"/>
        <v>3.2040607253597106</v>
      </c>
      <c r="N250" s="35">
        <f>IFERROR('Equations and POD'!$E$5/G250, G250)</f>
        <v>277.28757837529963</v>
      </c>
      <c r="O250" s="35">
        <f>IFERROR('Equations and POD'!$E$5/H250, H250)</f>
        <v>317.81028380361806</v>
      </c>
      <c r="P250" s="35">
        <f>IFERROR('Equations and POD'!$E$5/I250, I250)</f>
        <v>370.89945351697054</v>
      </c>
      <c r="Q250" s="35">
        <f>IFERROR('Equations and POD'!$E$5/J250, J250)</f>
        <v>474.51478365883418</v>
      </c>
      <c r="R250" s="35">
        <f>IFERROR('Equations and POD'!$E$5/K250, K250)</f>
        <v>611.66631142350218</v>
      </c>
      <c r="S250" s="35">
        <f>IFERROR('Equations and POD'!$E$5/L250, L250)</f>
        <v>675.37966269619972</v>
      </c>
      <c r="T250" s="35">
        <f>IFERROR('Equations and POD'!$E$5/M250, M250)</f>
        <v>655.4182894783429</v>
      </c>
      <c r="U250" s="66">
        <v>280</v>
      </c>
      <c r="V250" s="66">
        <v>320</v>
      </c>
      <c r="W250" s="66">
        <v>370</v>
      </c>
      <c r="X250" s="66">
        <v>470</v>
      </c>
      <c r="Y250" s="66">
        <v>610</v>
      </c>
      <c r="Z250" s="66">
        <v>680</v>
      </c>
      <c r="AA250" s="66">
        <v>660</v>
      </c>
    </row>
    <row r="251" spans="1:27">
      <c r="A251" s="61" t="s">
        <v>81</v>
      </c>
      <c r="B251" s="61" t="s">
        <v>88</v>
      </c>
      <c r="C251" s="62" t="s">
        <v>89</v>
      </c>
      <c r="D251" s="25" t="s">
        <v>68</v>
      </c>
      <c r="E251" s="25" t="s">
        <v>72</v>
      </c>
      <c r="F251" s="25" t="s">
        <v>9</v>
      </c>
      <c r="G251" s="25">
        <v>4.3928846357245641</v>
      </c>
      <c r="H251" s="25">
        <v>3.7565102945558562</v>
      </c>
      <c r="I251" s="25">
        <v>3.2467280298886538</v>
      </c>
      <c r="J251" s="25">
        <v>2.617581343831699</v>
      </c>
      <c r="K251" s="25">
        <v>2.068908535224061</v>
      </c>
      <c r="L251" s="25">
        <v>1.892004655194816</v>
      </c>
      <c r="M251" s="25">
        <v>2.021859747469116</v>
      </c>
      <c r="N251" s="35">
        <f>IFERROR('Equations and POD'!$E$5/G251, G251)</f>
        <v>478.04578861962881</v>
      </c>
      <c r="O251" s="35">
        <f>IFERROR('Equations and POD'!$E$5/H251, H251)</f>
        <v>559.02948091036433</v>
      </c>
      <c r="P251" s="35">
        <f>IFERROR('Equations and POD'!$E$5/I251, I251)</f>
        <v>646.80502360156709</v>
      </c>
      <c r="Q251" s="35">
        <f>IFERROR('Equations and POD'!$E$5/J251, J251)</f>
        <v>802.2673316145939</v>
      </c>
      <c r="R251" s="35">
        <f>IFERROR('Equations and POD'!$E$5/K251, K251)</f>
        <v>1015.0279551979188</v>
      </c>
      <c r="S251" s="35">
        <f>IFERROR('Equations and POD'!$E$5/L251, L251)</f>
        <v>1109.9338441023906</v>
      </c>
      <c r="T251" s="35">
        <f>IFERROR('Equations and POD'!$E$5/M251, M251)</f>
        <v>1038.6477116569024</v>
      </c>
      <c r="U251" s="66">
        <v>480</v>
      </c>
      <c r="V251" s="66">
        <v>560</v>
      </c>
      <c r="W251" s="66">
        <v>650</v>
      </c>
      <c r="X251" s="66">
        <v>800</v>
      </c>
      <c r="Y251" s="66">
        <v>1000</v>
      </c>
      <c r="Z251" s="66">
        <v>1100</v>
      </c>
      <c r="AA251" s="66">
        <v>1000</v>
      </c>
    </row>
    <row r="252" spans="1:27">
      <c r="A252" s="61" t="s">
        <v>81</v>
      </c>
      <c r="B252" s="61" t="s">
        <v>88</v>
      </c>
      <c r="C252" s="62" t="s">
        <v>89</v>
      </c>
      <c r="D252" s="25" t="s">
        <v>73</v>
      </c>
      <c r="E252" s="25" t="s">
        <v>72</v>
      </c>
      <c r="F252" s="25" t="s">
        <v>9</v>
      </c>
      <c r="G252" s="25">
        <v>2.2320874816843559E-2</v>
      </c>
      <c r="H252" s="25">
        <v>2.76342982481254E-2</v>
      </c>
      <c r="I252" s="25">
        <v>3.119893729936184E-2</v>
      </c>
      <c r="J252" s="25">
        <v>1.0950017368312959E-2</v>
      </c>
      <c r="K252" s="25">
        <v>6.1307481358015463E-3</v>
      </c>
      <c r="L252" s="25">
        <v>4.8635841560826631E-3</v>
      </c>
      <c r="M252" s="25">
        <v>2.1768677835313638E-3</v>
      </c>
      <c r="N252" s="35">
        <f>IFERROR('Equations and POD'!$E$5/G252, G252)</f>
        <v>94082.334013867527</v>
      </c>
      <c r="O252" s="35">
        <f>IFERROR('Equations and POD'!$E$5/H252, H252)</f>
        <v>75992.521364006607</v>
      </c>
      <c r="P252" s="35">
        <f>IFERROR('Equations and POD'!$E$5/I252, I252)</f>
        <v>67309.984947562771</v>
      </c>
      <c r="Q252" s="35">
        <f>IFERROR('Equations and POD'!$E$5/J252, J252)</f>
        <v>191780.51772565741</v>
      </c>
      <c r="R252" s="35">
        <f>IFERROR('Equations and POD'!$E$5/K252, K252)</f>
        <v>342535.68300036545</v>
      </c>
      <c r="S252" s="35">
        <f>IFERROR('Equations and POD'!$E$5/L252, L252)</f>
        <v>431780.33577842498</v>
      </c>
      <c r="T252" s="35">
        <f>IFERROR('Equations and POD'!$E$5/M252, M252)</f>
        <v>964688.81384855299</v>
      </c>
      <c r="U252" s="66">
        <v>94000</v>
      </c>
      <c r="V252" s="66">
        <v>76000</v>
      </c>
      <c r="W252" s="66">
        <v>67000</v>
      </c>
      <c r="X252" s="66">
        <v>190000</v>
      </c>
      <c r="Y252" s="66">
        <v>340000</v>
      </c>
      <c r="Z252" s="66">
        <v>430000</v>
      </c>
      <c r="AA252" s="66">
        <v>960000</v>
      </c>
    </row>
    <row r="253" spans="1:27">
      <c r="A253" s="61" t="s">
        <v>81</v>
      </c>
      <c r="B253" s="61" t="s">
        <v>88</v>
      </c>
      <c r="C253" s="62" t="s">
        <v>89</v>
      </c>
      <c r="D253" s="25" t="s">
        <v>74</v>
      </c>
      <c r="E253" s="25" t="s">
        <v>72</v>
      </c>
      <c r="F253" s="25" t="s">
        <v>9</v>
      </c>
      <c r="G253" s="25">
        <v>0.65812772853797374</v>
      </c>
      <c r="H253" s="25">
        <v>0.61997539644881572</v>
      </c>
      <c r="I253" s="25">
        <v>0.50397999969387608</v>
      </c>
      <c r="J253" s="25">
        <v>0.35092946968800898</v>
      </c>
      <c r="K253" s="25">
        <v>0.24755355618766109</v>
      </c>
      <c r="L253" s="25">
        <v>0.21196924169088011</v>
      </c>
      <c r="M253" s="25">
        <v>0.17018324632519991</v>
      </c>
      <c r="N253" s="35">
        <f>IFERROR('Equations and POD'!$E$5/G253, G253)</f>
        <v>3190.8699617703933</v>
      </c>
      <c r="O253" s="35">
        <f>IFERROR('Equations and POD'!$E$5/H253, H253)</f>
        <v>3387.2311901870335</v>
      </c>
      <c r="P253" s="35">
        <f>IFERROR('Equations and POD'!$E$5/I253, I253)</f>
        <v>4166.8320196745244</v>
      </c>
      <c r="Q253" s="35">
        <f>IFERROR('Equations and POD'!$E$5/J253, J253)</f>
        <v>5984.108435997091</v>
      </c>
      <c r="R253" s="35">
        <f>IFERROR('Equations and POD'!$E$5/K253, K253)</f>
        <v>8483.0128572585254</v>
      </c>
      <c r="S253" s="35">
        <f>IFERROR('Equations and POD'!$E$5/L253, L253)</f>
        <v>9907.0977621483453</v>
      </c>
      <c r="T253" s="35">
        <f>IFERROR('Equations and POD'!$E$5/M253, M253)</f>
        <v>12339.640037111234</v>
      </c>
      <c r="U253" s="66">
        <v>3200</v>
      </c>
      <c r="V253" s="66">
        <v>3400</v>
      </c>
      <c r="W253" s="66">
        <v>4200</v>
      </c>
      <c r="X253" s="66">
        <v>6000</v>
      </c>
      <c r="Y253" s="66">
        <v>8500</v>
      </c>
      <c r="Z253" s="66">
        <v>9900</v>
      </c>
      <c r="AA253" s="66">
        <v>12000</v>
      </c>
    </row>
    <row r="254" spans="1:27">
      <c r="A254" s="61" t="s">
        <v>81</v>
      </c>
      <c r="B254" s="61" t="s">
        <v>88</v>
      </c>
      <c r="C254" s="62" t="s">
        <v>89</v>
      </c>
      <c r="D254" s="25" t="s">
        <v>15</v>
      </c>
      <c r="E254" s="25" t="s">
        <v>72</v>
      </c>
      <c r="F254" s="25" t="s">
        <v>9</v>
      </c>
      <c r="G254" s="25">
        <f t="shared" ref="G254:M254" si="44">SUM(G251:G253)</f>
        <v>5.0733332390793811</v>
      </c>
      <c r="H254" s="25">
        <f t="shared" si="44"/>
        <v>4.4041199892527967</v>
      </c>
      <c r="I254" s="25">
        <f t="shared" si="44"/>
        <v>3.7819069668818921</v>
      </c>
      <c r="J254" s="25">
        <f t="shared" si="44"/>
        <v>2.9794608308880211</v>
      </c>
      <c r="K254" s="25">
        <f t="shared" si="44"/>
        <v>2.3225928395475237</v>
      </c>
      <c r="L254" s="25">
        <f t="shared" si="44"/>
        <v>2.1088374810417787</v>
      </c>
      <c r="M254" s="25">
        <f t="shared" si="44"/>
        <v>2.1942198615778472</v>
      </c>
      <c r="N254" s="35">
        <f>IFERROR('Equations and POD'!$E$5/G254, G254)</f>
        <v>413.92904842597545</v>
      </c>
      <c r="O254" s="35">
        <f>IFERROR('Equations and POD'!$E$5/H254, H254)</f>
        <v>476.82624568007878</v>
      </c>
      <c r="P254" s="35">
        <f>IFERROR('Equations and POD'!$E$5/I254, I254)</f>
        <v>555.27542543739742</v>
      </c>
      <c r="Q254" s="35">
        <f>IFERROR('Equations and POD'!$E$5/J254, J254)</f>
        <v>704.82551011556677</v>
      </c>
      <c r="R254" s="35">
        <f>IFERROR('Equations and POD'!$E$5/K254, K254)</f>
        <v>904.16191949042252</v>
      </c>
      <c r="S254" s="35">
        <f>IFERROR('Equations and POD'!$E$5/L254, L254)</f>
        <v>995.80931147078581</v>
      </c>
      <c r="T254" s="35">
        <f>IFERROR('Equations and POD'!$E$5/M254, M254)</f>
        <v>957.05997232652226</v>
      </c>
      <c r="U254" s="66">
        <v>410</v>
      </c>
      <c r="V254" s="66">
        <v>480</v>
      </c>
      <c r="W254" s="66">
        <v>560</v>
      </c>
      <c r="X254" s="66">
        <v>700</v>
      </c>
      <c r="Y254" s="66">
        <v>900</v>
      </c>
      <c r="Z254" s="66">
        <v>1000</v>
      </c>
      <c r="AA254" s="66">
        <v>960</v>
      </c>
    </row>
    <row r="255" spans="1:27">
      <c r="A255" s="61" t="s">
        <v>81</v>
      </c>
      <c r="B255" s="61" t="s">
        <v>88</v>
      </c>
      <c r="C255" s="62" t="s">
        <v>89</v>
      </c>
      <c r="D255" s="25" t="s">
        <v>68</v>
      </c>
      <c r="E255" s="25" t="s">
        <v>69</v>
      </c>
      <c r="F255" s="25" t="s">
        <v>13</v>
      </c>
      <c r="G255" s="25">
        <v>8.7857692714491282</v>
      </c>
      <c r="H255" s="25">
        <v>7.5130205891117132</v>
      </c>
      <c r="I255" s="25">
        <v>6.4934560597773094</v>
      </c>
      <c r="J255" s="25">
        <v>5.235162687663399</v>
      </c>
      <c r="K255" s="25">
        <v>4.137817070448123</v>
      </c>
      <c r="L255" s="25">
        <v>3.784009310389632</v>
      </c>
      <c r="M255" s="25">
        <v>4.0437194949382311</v>
      </c>
      <c r="N255" s="35">
        <f>IFERROR('Equations and POD'!$E$5/G255, G255)</f>
        <v>239.0228943098144</v>
      </c>
      <c r="O255" s="35">
        <f>IFERROR('Equations and POD'!$E$5/H255, H255)</f>
        <v>279.51474045518211</v>
      </c>
      <c r="P255" s="35">
        <f>IFERROR('Equations and POD'!$E$5/I255, I255)</f>
        <v>323.40251180078343</v>
      </c>
      <c r="Q255" s="35">
        <f>IFERROR('Equations and POD'!$E$5/J255, J255)</f>
        <v>401.13366580729689</v>
      </c>
      <c r="R255" s="35">
        <f>IFERROR('Equations and POD'!$E$5/K255, K255)</f>
        <v>507.51397759895929</v>
      </c>
      <c r="S255" s="35">
        <f>IFERROR('Equations and POD'!$E$5/L255, L255)</f>
        <v>554.9669220511953</v>
      </c>
      <c r="T255" s="35">
        <f>IFERROR('Equations and POD'!$E$5/M255, M255)</f>
        <v>519.32385582845131</v>
      </c>
      <c r="U255" s="66">
        <v>240</v>
      </c>
      <c r="V255" s="66">
        <v>280</v>
      </c>
      <c r="W255" s="66">
        <v>320</v>
      </c>
      <c r="X255" s="66">
        <v>400</v>
      </c>
      <c r="Y255" s="66">
        <v>510</v>
      </c>
      <c r="Z255" s="66">
        <v>550</v>
      </c>
      <c r="AA255" s="66">
        <v>520</v>
      </c>
    </row>
    <row r="256" spans="1:27">
      <c r="A256" s="61" t="s">
        <v>81</v>
      </c>
      <c r="B256" s="61" t="s">
        <v>88</v>
      </c>
      <c r="C256" s="62" t="s">
        <v>89</v>
      </c>
      <c r="D256" s="25" t="s">
        <v>73</v>
      </c>
      <c r="E256" s="25" t="s">
        <v>69</v>
      </c>
      <c r="F256" s="25" t="s">
        <v>13</v>
      </c>
      <c r="G256" s="25">
        <v>2.6561121449953571E-2</v>
      </c>
      <c r="H256" s="25">
        <v>3.2883975409891332E-2</v>
      </c>
      <c r="I256" s="25">
        <v>3.7125839264869787E-2</v>
      </c>
      <c r="J256" s="25">
        <v>1.3030160259092659E-2</v>
      </c>
      <c r="K256" s="25">
        <v>7.295375026474071E-3</v>
      </c>
      <c r="L256" s="25">
        <v>5.7874902727453343E-3</v>
      </c>
      <c r="M256" s="25">
        <v>2.590374533730145E-3</v>
      </c>
      <c r="N256" s="35">
        <f>IFERROR('Equations and POD'!$E$5/G256, G256)</f>
        <v>79062.926765227778</v>
      </c>
      <c r="O256" s="35">
        <f>IFERROR('Equations and POD'!$E$5/H256, H256)</f>
        <v>63860.891933653824</v>
      </c>
      <c r="P256" s="35">
        <f>IFERROR('Equations and POD'!$E$5/I256, I256)</f>
        <v>56564.377845246956</v>
      </c>
      <c r="Q256" s="35">
        <f>IFERROR('Equations and POD'!$E$5/J256, J256)</f>
        <v>161164.55655521087</v>
      </c>
      <c r="R256" s="35">
        <f>IFERROR('Equations and POD'!$E$5/K256, K256)</f>
        <v>287853.60483585054</v>
      </c>
      <c r="S256" s="35">
        <f>IFERROR('Equations and POD'!$E$5/L256, L256)</f>
        <v>362851.58177965303</v>
      </c>
      <c r="T256" s="35">
        <f>IFERROR('Equations and POD'!$E$5/M256, M256)</f>
        <v>810693.57834366732</v>
      </c>
      <c r="U256" s="66">
        <v>79000</v>
      </c>
      <c r="V256" s="66">
        <v>64000</v>
      </c>
      <c r="W256" s="66">
        <v>57000</v>
      </c>
      <c r="X256" s="66">
        <v>160000</v>
      </c>
      <c r="Y256" s="66">
        <v>290000</v>
      </c>
      <c r="Z256" s="66">
        <v>360000</v>
      </c>
      <c r="AA256" s="66">
        <v>810000</v>
      </c>
    </row>
    <row r="257" spans="1:27">
      <c r="A257" s="61" t="s">
        <v>81</v>
      </c>
      <c r="B257" s="61" t="s">
        <v>88</v>
      </c>
      <c r="C257" s="62" t="s">
        <v>89</v>
      </c>
      <c r="D257" s="25" t="s">
        <v>74</v>
      </c>
      <c r="E257" s="25" t="s">
        <v>69</v>
      </c>
      <c r="F257" s="25" t="s">
        <v>13</v>
      </c>
      <c r="G257" s="25">
        <v>0.55802809570868517</v>
      </c>
      <c r="H257" s="25">
        <v>0.52567864088499316</v>
      </c>
      <c r="I257" s="25">
        <v>0.4273258629129621</v>
      </c>
      <c r="J257" s="25">
        <v>0.29755394767075088</v>
      </c>
      <c r="K257" s="25">
        <v>0.20990126012802199</v>
      </c>
      <c r="L257" s="25">
        <v>0.1797292336433608</v>
      </c>
      <c r="M257" s="25">
        <v>0.14429878692293061</v>
      </c>
      <c r="N257" s="35">
        <f>IFERROR('Equations and POD'!$E$5/G257, G257)</f>
        <v>3763.2513777519384</v>
      </c>
      <c r="O257" s="35">
        <f>IFERROR('Equations and POD'!$E$5/H257, H257)</f>
        <v>3994.8360779212894</v>
      </c>
      <c r="P257" s="35">
        <f>IFERROR('Equations and POD'!$E$5/I257, I257)</f>
        <v>4914.2824768079363</v>
      </c>
      <c r="Q257" s="35">
        <f>IFERROR('Equations and POD'!$E$5/J257, J257)</f>
        <v>7057.5437376609434</v>
      </c>
      <c r="R257" s="35">
        <f>IFERROR('Equations and POD'!$E$5/K257, K257)</f>
        <v>10004.704110490704</v>
      </c>
      <c r="S257" s="35">
        <f>IFERROR('Equations and POD'!$E$5/L257, L257)</f>
        <v>11684.242776926647</v>
      </c>
      <c r="T257" s="35">
        <f>IFERROR('Equations and POD'!$E$5/M257, M257)</f>
        <v>14553.136895888123</v>
      </c>
      <c r="U257" s="66">
        <v>3800</v>
      </c>
      <c r="V257" s="66">
        <v>4000</v>
      </c>
      <c r="W257" s="66">
        <v>4900</v>
      </c>
      <c r="X257" s="66">
        <v>7100</v>
      </c>
      <c r="Y257" s="66">
        <v>10000</v>
      </c>
      <c r="Z257" s="66">
        <v>12000</v>
      </c>
      <c r="AA257" s="66">
        <v>15000</v>
      </c>
    </row>
    <row r="258" spans="1:27">
      <c r="A258" s="61" t="s">
        <v>81</v>
      </c>
      <c r="B258" s="61" t="s">
        <v>88</v>
      </c>
      <c r="C258" s="62" t="s">
        <v>89</v>
      </c>
      <c r="D258" s="25" t="s">
        <v>15</v>
      </c>
      <c r="E258" s="25" t="s">
        <v>69</v>
      </c>
      <c r="F258" s="25" t="s">
        <v>13</v>
      </c>
      <c r="G258" s="25">
        <f t="shared" ref="G258:M258" si="45">SUM(G255:G257)</f>
        <v>9.3703584886077671</v>
      </c>
      <c r="H258" s="25">
        <f t="shared" si="45"/>
        <v>8.071583205406597</v>
      </c>
      <c r="I258" s="25">
        <f t="shared" si="45"/>
        <v>6.9579077619551413</v>
      </c>
      <c r="J258" s="25">
        <f t="shared" si="45"/>
        <v>5.5457467955932422</v>
      </c>
      <c r="K258" s="25">
        <f t="shared" si="45"/>
        <v>4.3550137056026186</v>
      </c>
      <c r="L258" s="25">
        <f t="shared" si="45"/>
        <v>3.9695260343057379</v>
      </c>
      <c r="M258" s="25">
        <f t="shared" si="45"/>
        <v>4.1906086563948914</v>
      </c>
      <c r="N258" s="35">
        <f>IFERROR('Equations and POD'!$E$5/G258, G258)</f>
        <v>224.11095611263158</v>
      </c>
      <c r="O258" s="35">
        <f>IFERROR('Equations and POD'!$E$5/H258, H258)</f>
        <v>260.172006725193</v>
      </c>
      <c r="P258" s="35">
        <f>IFERROR('Equations and POD'!$E$5/I258, I258)</f>
        <v>301.81486617033124</v>
      </c>
      <c r="Q258" s="35">
        <f>IFERROR('Equations and POD'!$E$5/J258, J258)</f>
        <v>378.66856843675242</v>
      </c>
      <c r="R258" s="35">
        <f>IFERROR('Equations and POD'!$E$5/K258, K258)</f>
        <v>482.20284526278328</v>
      </c>
      <c r="S258" s="35">
        <f>IFERROR('Equations and POD'!$E$5/L258, L258)</f>
        <v>529.03041366934519</v>
      </c>
      <c r="T258" s="35">
        <f>IFERROR('Equations and POD'!$E$5/M258, M258)</f>
        <v>501.12052262274329</v>
      </c>
      <c r="U258" s="66">
        <v>220</v>
      </c>
      <c r="V258" s="66">
        <v>260</v>
      </c>
      <c r="W258" s="66">
        <v>300</v>
      </c>
      <c r="X258" s="66">
        <v>380</v>
      </c>
      <c r="Y258" s="66">
        <v>480</v>
      </c>
      <c r="Z258" s="66">
        <v>530</v>
      </c>
      <c r="AA258" s="66">
        <v>500</v>
      </c>
    </row>
    <row r="259" spans="1:27">
      <c r="A259" s="61" t="s">
        <v>81</v>
      </c>
      <c r="B259" s="61" t="s">
        <v>88</v>
      </c>
      <c r="C259" s="62" t="s">
        <v>89</v>
      </c>
      <c r="D259" s="25" t="s">
        <v>68</v>
      </c>
      <c r="E259" s="25" t="s">
        <v>71</v>
      </c>
      <c r="F259" s="25" t="s">
        <v>13</v>
      </c>
      <c r="G259" s="25">
        <v>6.2124770297820708</v>
      </c>
      <c r="H259" s="25">
        <v>5.3125078057550423</v>
      </c>
      <c r="I259" s="25">
        <v>4.5915668132054144</v>
      </c>
      <c r="J259" s="25">
        <v>3.7018190370615809</v>
      </c>
      <c r="K259" s="25">
        <v>2.9258785098233222</v>
      </c>
      <c r="L259" s="25">
        <v>2.67569864344954</v>
      </c>
      <c r="M259" s="25">
        <v>2.859341476087065</v>
      </c>
      <c r="N259" s="35">
        <f>IFERROR('Equations and POD'!$E$5/G259, G259)</f>
        <v>338.02941885061045</v>
      </c>
      <c r="O259" s="35">
        <f>IFERROR('Equations and POD'!$E$5/H259, H259)</f>
        <v>395.29353683491422</v>
      </c>
      <c r="P259" s="35">
        <f>IFERROR('Equations and POD'!$E$5/I259, I259)</f>
        <v>457.36021829419292</v>
      </c>
      <c r="Q259" s="35">
        <f>IFERROR('Equations and POD'!$E$5/J259, J259)</f>
        <v>567.28867050911595</v>
      </c>
      <c r="R259" s="35">
        <f>IFERROR('Equations and POD'!$E$5/K259, K259)</f>
        <v>717.73315021436326</v>
      </c>
      <c r="S259" s="35">
        <f>IFERROR('Equations and POD'!$E$5/L259, L259)</f>
        <v>784.84174783325261</v>
      </c>
      <c r="T259" s="35">
        <f>IFERROR('Equations and POD'!$E$5/M259, M259)</f>
        <v>734.43484017648564</v>
      </c>
      <c r="U259" s="66">
        <v>340</v>
      </c>
      <c r="V259" s="66">
        <v>400</v>
      </c>
      <c r="W259" s="66">
        <v>460</v>
      </c>
      <c r="X259" s="66">
        <v>570</v>
      </c>
      <c r="Y259" s="66">
        <v>720</v>
      </c>
      <c r="Z259" s="66">
        <v>780</v>
      </c>
      <c r="AA259" s="66">
        <v>730</v>
      </c>
    </row>
    <row r="260" spans="1:27">
      <c r="A260" s="61" t="s">
        <v>81</v>
      </c>
      <c r="B260" s="61" t="s">
        <v>88</v>
      </c>
      <c r="C260" s="62" t="s">
        <v>89</v>
      </c>
      <c r="D260" s="25" t="s">
        <v>73</v>
      </c>
      <c r="E260" s="25" t="s">
        <v>71</v>
      </c>
      <c r="F260" s="25" t="s">
        <v>13</v>
      </c>
      <c r="G260" s="25">
        <v>1.328188092593904E-2</v>
      </c>
      <c r="H260" s="25">
        <v>1.6443620909814431E-2</v>
      </c>
      <c r="I260" s="25">
        <v>1.8564762235961259E-2</v>
      </c>
      <c r="J260" s="25">
        <v>6.5157279668813257E-3</v>
      </c>
      <c r="K260" s="25">
        <v>3.6480505594877108E-3</v>
      </c>
      <c r="L260" s="25">
        <v>2.8940332459025621E-3</v>
      </c>
      <c r="M260" s="25">
        <v>1.295316709912595E-3</v>
      </c>
      <c r="N260" s="35">
        <f>IFERROR('Equations and POD'!$E$5/G260, G260)</f>
        <v>158110.13603493274</v>
      </c>
      <c r="O260" s="35">
        <f>IFERROR('Equations and POD'!$E$5/H260, H260)</f>
        <v>127709.09834990223</v>
      </c>
      <c r="P260" s="35">
        <f>IFERROR('Equations and POD'!$E$5/I260, I260)</f>
        <v>113117.52735147619</v>
      </c>
      <c r="Q260" s="35">
        <f>IFERROR('Equations and POD'!$E$5/J260, J260)</f>
        <v>322297.06499013642</v>
      </c>
      <c r="R260" s="35">
        <f>IFERROR('Equations and POD'!$E$5/K260, K260)</f>
        <v>575649.91651182028</v>
      </c>
      <c r="S260" s="35">
        <f>IFERROR('Equations and POD'!$E$5/L260, L260)</f>
        <v>725630.91767284553</v>
      </c>
      <c r="T260" s="35">
        <f>IFERROR('Equations and POD'!$E$5/M260, M260)</f>
        <v>1621225.1289043459</v>
      </c>
      <c r="U260" s="66">
        <v>160000</v>
      </c>
      <c r="V260" s="66">
        <v>130000</v>
      </c>
      <c r="W260" s="66">
        <v>110000</v>
      </c>
      <c r="X260" s="66">
        <v>320000</v>
      </c>
      <c r="Y260" s="66">
        <v>580000</v>
      </c>
      <c r="Z260" s="66">
        <v>730000</v>
      </c>
      <c r="AA260" s="66">
        <v>1600000</v>
      </c>
    </row>
    <row r="261" spans="1:27">
      <c r="A261" s="61" t="s">
        <v>81</v>
      </c>
      <c r="B261" s="61" t="s">
        <v>88</v>
      </c>
      <c r="C261" s="62" t="s">
        <v>89</v>
      </c>
      <c r="D261" s="25" t="s">
        <v>74</v>
      </c>
      <c r="E261" s="25" t="s">
        <v>71</v>
      </c>
      <c r="F261" s="25" t="s">
        <v>13</v>
      </c>
      <c r="G261" s="25">
        <v>0.27901410449029579</v>
      </c>
      <c r="H261" s="25">
        <v>0.26283937379520611</v>
      </c>
      <c r="I261" s="25">
        <v>0.21366297482707081</v>
      </c>
      <c r="J261" s="25">
        <v>0.14877700403502239</v>
      </c>
      <c r="K261" s="25">
        <v>0.10495065136752239</v>
      </c>
      <c r="L261" s="25">
        <v>8.9864635062942025E-2</v>
      </c>
      <c r="M261" s="25">
        <v>7.214940810678408E-2</v>
      </c>
      <c r="N261" s="35">
        <f>IFERROR('Equations and POD'!$E$5/G261, G261)</f>
        <v>7526.5012277292908</v>
      </c>
      <c r="O261" s="35">
        <f>IFERROR('Equations and POD'!$E$5/H261, H261)</f>
        <v>7989.6705340510962</v>
      </c>
      <c r="P261" s="35">
        <f>IFERROR('Equations and POD'!$E$5/I261, I261)</f>
        <v>9828.5629585549177</v>
      </c>
      <c r="Q261" s="35">
        <f>IFERROR('Equations and POD'!$E$5/J261, J261)</f>
        <v>14115.08461015693</v>
      </c>
      <c r="R261" s="35">
        <f>IFERROR('Equations and POD'!$E$5/K261, K261)</f>
        <v>20009.404159351958</v>
      </c>
      <c r="S261" s="35">
        <f>IFERROR('Equations and POD'!$E$5/L261, L261)</f>
        <v>23368.480810378194</v>
      </c>
      <c r="T261" s="35">
        <f>IFERROR('Equations and POD'!$E$5/M261, M261)</f>
        <v>29106.267883610548</v>
      </c>
      <c r="U261" s="66">
        <v>7500</v>
      </c>
      <c r="V261" s="66">
        <v>8000</v>
      </c>
      <c r="W261" s="66">
        <v>9800</v>
      </c>
      <c r="X261" s="66">
        <v>14000</v>
      </c>
      <c r="Y261" s="66">
        <v>20000</v>
      </c>
      <c r="Z261" s="66">
        <v>23000</v>
      </c>
      <c r="AA261" s="66">
        <v>29000</v>
      </c>
    </row>
    <row r="262" spans="1:27">
      <c r="A262" s="61" t="s">
        <v>81</v>
      </c>
      <c r="B262" s="61" t="s">
        <v>88</v>
      </c>
      <c r="C262" s="62" t="s">
        <v>89</v>
      </c>
      <c r="D262" s="25" t="s">
        <v>15</v>
      </c>
      <c r="E262" s="25" t="s">
        <v>71</v>
      </c>
      <c r="F262" s="25" t="s">
        <v>13</v>
      </c>
      <c r="G262" s="25">
        <f t="shared" ref="G262:M262" si="46">SUM(G259:G261)</f>
        <v>6.5047730151983059</v>
      </c>
      <c r="H262" s="25">
        <f t="shared" si="46"/>
        <v>5.5917908004600623</v>
      </c>
      <c r="I262" s="25">
        <f t="shared" si="46"/>
        <v>4.8237945502684463</v>
      </c>
      <c r="J262" s="25">
        <f t="shared" si="46"/>
        <v>3.8571117690634846</v>
      </c>
      <c r="K262" s="25">
        <f t="shared" si="46"/>
        <v>3.0344772117503322</v>
      </c>
      <c r="L262" s="25">
        <f t="shared" si="46"/>
        <v>2.7684573117583846</v>
      </c>
      <c r="M262" s="25">
        <f t="shared" si="46"/>
        <v>2.9327862009037617</v>
      </c>
      <c r="N262" s="35">
        <f>IFERROR('Equations and POD'!$E$5/G262, G262)</f>
        <v>322.83985853055611</v>
      </c>
      <c r="O262" s="35">
        <f>IFERROR('Equations and POD'!$E$5/H262, H262)</f>
        <v>375.55053022141374</v>
      </c>
      <c r="P262" s="35">
        <f>IFERROR('Equations and POD'!$E$5/I262, I262)</f>
        <v>435.34192389747074</v>
      </c>
      <c r="Q262" s="35">
        <f>IFERROR('Equations and POD'!$E$5/J262, J262)</f>
        <v>544.44883263258009</v>
      </c>
      <c r="R262" s="35">
        <f>IFERROR('Equations and POD'!$E$5/K262, K262)</f>
        <v>692.0467195694273</v>
      </c>
      <c r="S262" s="35">
        <f>IFERROR('Equations and POD'!$E$5/L262, L262)</f>
        <v>758.54519810752868</v>
      </c>
      <c r="T262" s="35">
        <f>IFERROR('Equations and POD'!$E$5/M262, M262)</f>
        <v>716.04264891619721</v>
      </c>
      <c r="U262" s="66">
        <v>320</v>
      </c>
      <c r="V262" s="66">
        <v>380</v>
      </c>
      <c r="W262" s="66">
        <v>440</v>
      </c>
      <c r="X262" s="66">
        <v>540</v>
      </c>
      <c r="Y262" s="66">
        <v>690</v>
      </c>
      <c r="Z262" s="66">
        <v>760</v>
      </c>
      <c r="AA262" s="66">
        <v>720</v>
      </c>
    </row>
    <row r="263" spans="1:27">
      <c r="A263" s="61" t="s">
        <v>81</v>
      </c>
      <c r="B263" s="61" t="s">
        <v>88</v>
      </c>
      <c r="C263" s="62" t="s">
        <v>89</v>
      </c>
      <c r="D263" s="25" t="s">
        <v>68</v>
      </c>
      <c r="E263" s="25" t="s">
        <v>72</v>
      </c>
      <c r="F263" s="25" t="s">
        <v>13</v>
      </c>
      <c r="G263" s="25">
        <v>4.3928846357245641</v>
      </c>
      <c r="H263" s="25">
        <v>3.7565102945558571</v>
      </c>
      <c r="I263" s="25">
        <v>3.2467280298886538</v>
      </c>
      <c r="J263" s="25">
        <v>2.617581343831699</v>
      </c>
      <c r="K263" s="25">
        <v>2.068908535224061</v>
      </c>
      <c r="L263" s="25">
        <v>1.892004655194816</v>
      </c>
      <c r="M263" s="25">
        <v>2.021859747469116</v>
      </c>
      <c r="N263" s="35">
        <f>IFERROR('Equations and POD'!$E$5/G263, G263)</f>
        <v>478.04578861962881</v>
      </c>
      <c r="O263" s="35">
        <f>IFERROR('Equations and POD'!$E$5/H263, H263)</f>
        <v>559.02948091036421</v>
      </c>
      <c r="P263" s="35">
        <f>IFERROR('Equations and POD'!$E$5/I263, I263)</f>
        <v>646.80502360156709</v>
      </c>
      <c r="Q263" s="35">
        <f>IFERROR('Equations and POD'!$E$5/J263, J263)</f>
        <v>802.2673316145939</v>
      </c>
      <c r="R263" s="35">
        <f>IFERROR('Equations and POD'!$E$5/K263, K263)</f>
        <v>1015.0279551979188</v>
      </c>
      <c r="S263" s="35">
        <f>IFERROR('Equations and POD'!$E$5/L263, L263)</f>
        <v>1109.9338441023906</v>
      </c>
      <c r="T263" s="35">
        <f>IFERROR('Equations and POD'!$E$5/M263, M263)</f>
        <v>1038.6477116569024</v>
      </c>
      <c r="U263" s="66">
        <v>480</v>
      </c>
      <c r="V263" s="66">
        <v>560</v>
      </c>
      <c r="W263" s="66">
        <v>650</v>
      </c>
      <c r="X263" s="66">
        <v>800</v>
      </c>
      <c r="Y263" s="66">
        <v>1000</v>
      </c>
      <c r="Z263" s="66">
        <v>1100</v>
      </c>
      <c r="AA263" s="66">
        <v>1000</v>
      </c>
    </row>
    <row r="264" spans="1:27">
      <c r="A264" s="61" t="s">
        <v>81</v>
      </c>
      <c r="B264" s="61" t="s">
        <v>88</v>
      </c>
      <c r="C264" s="62" t="s">
        <v>89</v>
      </c>
      <c r="D264" s="25" t="s">
        <v>73</v>
      </c>
      <c r="E264" s="25" t="s">
        <v>72</v>
      </c>
      <c r="F264" s="25" t="s">
        <v>13</v>
      </c>
      <c r="G264" s="25">
        <v>6.6422606301802019E-3</v>
      </c>
      <c r="H264" s="25">
        <v>8.2234436179888896E-3</v>
      </c>
      <c r="I264" s="25">
        <v>9.2842236743285976E-3</v>
      </c>
      <c r="J264" s="25">
        <v>3.2585118042182028E-3</v>
      </c>
      <c r="K264" s="25">
        <v>1.82438831672454E-3</v>
      </c>
      <c r="L264" s="25">
        <v>1.4473047251272839E-3</v>
      </c>
      <c r="M264" s="25">
        <v>6.4778779471273381E-4</v>
      </c>
      <c r="N264" s="35">
        <f>IFERROR('Equations and POD'!$E$5/G264, G264)</f>
        <v>316157.42243812373</v>
      </c>
      <c r="O264" s="35">
        <f>IFERROR('Equations and POD'!$E$5/H264, H264)</f>
        <v>255367.47104415268</v>
      </c>
      <c r="P264" s="35">
        <f>IFERROR('Equations and POD'!$E$5/I264, I264)</f>
        <v>226190.15586694863</v>
      </c>
      <c r="Q264" s="35">
        <f>IFERROR('Equations and POD'!$E$5/J264, J264)</f>
        <v>644465.97900351684</v>
      </c>
      <c r="R264" s="35">
        <f>IFERROR('Equations and POD'!$E$5/K264, K264)</f>
        <v>1151070.7346395894</v>
      </c>
      <c r="S264" s="35">
        <f>IFERROR('Equations and POD'!$E$5/L264, L264)</f>
        <v>1450972.9454626872</v>
      </c>
      <c r="T264" s="35">
        <f>IFERROR('Equations and POD'!$E$5/M264, M264)</f>
        <v>3241802.3574082009</v>
      </c>
      <c r="U264" s="66">
        <v>320000</v>
      </c>
      <c r="V264" s="66">
        <v>260000</v>
      </c>
      <c r="W264" s="66">
        <v>230000</v>
      </c>
      <c r="X264" s="66">
        <v>640000</v>
      </c>
      <c r="Y264" s="66">
        <v>1200000</v>
      </c>
      <c r="Z264" s="66">
        <v>1500000</v>
      </c>
      <c r="AA264" s="66">
        <v>3200000</v>
      </c>
    </row>
    <row r="265" spans="1:27">
      <c r="A265" s="61" t="s">
        <v>81</v>
      </c>
      <c r="B265" s="61" t="s">
        <v>88</v>
      </c>
      <c r="C265" s="62" t="s">
        <v>89</v>
      </c>
      <c r="D265" s="25" t="s">
        <v>74</v>
      </c>
      <c r="E265" s="25" t="s">
        <v>72</v>
      </c>
      <c r="F265" s="25" t="s">
        <v>13</v>
      </c>
      <c r="G265" s="25">
        <v>0.13950710887808801</v>
      </c>
      <c r="H265" s="25">
        <v>0.1314197402474741</v>
      </c>
      <c r="I265" s="25">
        <v>0.1068315307818177</v>
      </c>
      <c r="J265" s="25">
        <v>7.438853221555139E-2</v>
      </c>
      <c r="K265" s="25">
        <v>5.2475346986139343E-2</v>
      </c>
      <c r="L265" s="25">
        <v>4.4932335771762123E-2</v>
      </c>
      <c r="M265" s="25">
        <v>3.6074718697931663E-2</v>
      </c>
      <c r="N265" s="35">
        <f>IFERROR('Equations and POD'!$E$5/G265, G265)</f>
        <v>15052.996344689078</v>
      </c>
      <c r="O265" s="35">
        <f>IFERROR('Equations and POD'!$E$5/H265, H265)</f>
        <v>15979.334581285342</v>
      </c>
      <c r="P265" s="35">
        <f>IFERROR('Equations and POD'!$E$5/I265, I265)</f>
        <v>19657.117937295454</v>
      </c>
      <c r="Q265" s="35">
        <f>IFERROR('Equations and POD'!$E$5/J265, J265)</f>
        <v>28230.157760270766</v>
      </c>
      <c r="R265" s="35">
        <f>IFERROR('Equations and POD'!$E$5/K265, K265)</f>
        <v>40018.792073060264</v>
      </c>
      <c r="S265" s="35">
        <f>IFERROR('Equations and POD'!$E$5/L265, L265)</f>
        <v>46736.942647877033</v>
      </c>
      <c r="T265" s="35">
        <f>IFERROR('Equations and POD'!$E$5/M265, M265)</f>
        <v>58212.512135829988</v>
      </c>
      <c r="U265" s="66">
        <v>15000</v>
      </c>
      <c r="V265" s="66">
        <v>16000</v>
      </c>
      <c r="W265" s="66">
        <v>20000</v>
      </c>
      <c r="X265" s="66">
        <v>28000</v>
      </c>
      <c r="Y265" s="66">
        <v>40000</v>
      </c>
      <c r="Z265" s="66">
        <v>47000</v>
      </c>
      <c r="AA265" s="66">
        <v>58000</v>
      </c>
    </row>
    <row r="266" spans="1:27">
      <c r="A266" s="61" t="s">
        <v>81</v>
      </c>
      <c r="B266" s="61" t="s">
        <v>88</v>
      </c>
      <c r="C266" s="62" t="s">
        <v>89</v>
      </c>
      <c r="D266" s="25" t="s">
        <v>15</v>
      </c>
      <c r="E266" s="25" t="s">
        <v>72</v>
      </c>
      <c r="F266" s="25" t="s">
        <v>13</v>
      </c>
      <c r="G266" s="25">
        <f t="shared" ref="G266:M266" si="47">SUM(G263:G265)</f>
        <v>4.539034005232832</v>
      </c>
      <c r="H266" s="25">
        <f t="shared" si="47"/>
        <v>3.8961534784213203</v>
      </c>
      <c r="I266" s="25">
        <f t="shared" si="47"/>
        <v>3.3628437843448</v>
      </c>
      <c r="J266" s="25">
        <f t="shared" si="47"/>
        <v>2.6952283878514689</v>
      </c>
      <c r="K266" s="25">
        <f t="shared" si="47"/>
        <v>2.1232082705269248</v>
      </c>
      <c r="L266" s="25">
        <f t="shared" si="47"/>
        <v>1.9383842956917055</v>
      </c>
      <c r="M266" s="25">
        <f t="shared" si="47"/>
        <v>2.0585822539617604</v>
      </c>
      <c r="N266" s="35">
        <f>IFERROR('Equations and POD'!$E$5/G266, G266)</f>
        <v>462.65350679880606</v>
      </c>
      <c r="O266" s="35">
        <f>IFERROR('Equations and POD'!$E$5/H266, H266)</f>
        <v>538.99314070422542</v>
      </c>
      <c r="P266" s="35">
        <f>IFERROR('Equations and POD'!$E$5/I266, I266)</f>
        <v>624.47146958661176</v>
      </c>
      <c r="Q266" s="35">
        <f>IFERROR('Equations and POD'!$E$5/J266, J266)</f>
        <v>779.15474972940535</v>
      </c>
      <c r="R266" s="35">
        <f>IFERROR('Equations and POD'!$E$5/K266, K266)</f>
        <v>989.06924447823235</v>
      </c>
      <c r="S266" s="35">
        <f>IFERROR('Equations and POD'!$E$5/L266, L266)</f>
        <v>1083.3765031358876</v>
      </c>
      <c r="T266" s="35">
        <f>IFERROR('Equations and POD'!$E$5/M266, M266)</f>
        <v>1020.1195487615473</v>
      </c>
      <c r="U266" s="66">
        <v>460</v>
      </c>
      <c r="V266" s="66">
        <v>540</v>
      </c>
      <c r="W266" s="66">
        <v>620</v>
      </c>
      <c r="X266" s="66">
        <v>780</v>
      </c>
      <c r="Y266" s="66">
        <v>990</v>
      </c>
      <c r="Z266" s="66">
        <v>1100</v>
      </c>
      <c r="AA266" s="66">
        <v>1000</v>
      </c>
    </row>
    <row r="267" spans="1:27">
      <c r="A267" s="61" t="s">
        <v>81</v>
      </c>
      <c r="B267" s="61" t="s">
        <v>88</v>
      </c>
      <c r="C267" s="62" t="s">
        <v>90</v>
      </c>
      <c r="D267" s="25" t="s">
        <v>68</v>
      </c>
      <c r="E267" s="25" t="s">
        <v>69</v>
      </c>
      <c r="F267" s="25" t="s">
        <v>9</v>
      </c>
      <c r="G267" s="25">
        <v>17.57153854289826</v>
      </c>
      <c r="H267" s="25">
        <v>15.026041178223419</v>
      </c>
      <c r="I267" s="25">
        <v>12.986912119554621</v>
      </c>
      <c r="J267" s="25">
        <v>10.4703253753268</v>
      </c>
      <c r="K267" s="25">
        <v>8.2756341408962442</v>
      </c>
      <c r="L267" s="25">
        <v>7.568018620779263</v>
      </c>
      <c r="M267" s="34" t="s">
        <v>70</v>
      </c>
      <c r="N267" s="35">
        <f>IFERROR('Equations and POD'!$E$5/G267, G267)</f>
        <v>119.51144715490717</v>
      </c>
      <c r="O267" s="35">
        <f>IFERROR('Equations and POD'!$E$5/H267, H267)</f>
        <v>139.75737022759114</v>
      </c>
      <c r="P267" s="35">
        <f>IFERROR('Equations and POD'!$E$5/I267, I267)</f>
        <v>161.70125590039169</v>
      </c>
      <c r="Q267" s="35">
        <f>IFERROR('Equations and POD'!$E$5/J267, J267)</f>
        <v>200.56683290364839</v>
      </c>
      <c r="R267" s="35">
        <f>IFERROR('Equations and POD'!$E$5/K267, K267)</f>
        <v>253.7569887994797</v>
      </c>
      <c r="S267" s="35">
        <f>IFERROR('Equations and POD'!$E$5/L267, L267)</f>
        <v>277.48346102559765</v>
      </c>
      <c r="T267" s="35" t="str">
        <f>IFERROR('Equations and POD'!$E$5/M267, M267)</f>
        <v>-</v>
      </c>
      <c r="U267" s="66">
        <v>120</v>
      </c>
      <c r="V267" s="66">
        <v>140</v>
      </c>
      <c r="W267" s="66">
        <v>160</v>
      </c>
      <c r="X267" s="66">
        <v>200</v>
      </c>
      <c r="Y267" s="66">
        <v>250</v>
      </c>
      <c r="Z267" s="66">
        <v>280</v>
      </c>
      <c r="AA267" s="63" t="s">
        <v>70</v>
      </c>
    </row>
    <row r="268" spans="1:27">
      <c r="A268" s="61" t="s">
        <v>81</v>
      </c>
      <c r="B268" s="61" t="s">
        <v>88</v>
      </c>
      <c r="C268" s="62" t="s">
        <v>90</v>
      </c>
      <c r="D268" s="25" t="s">
        <v>73</v>
      </c>
      <c r="E268" s="25" t="s">
        <v>69</v>
      </c>
      <c r="F268" s="25" t="s">
        <v>9</v>
      </c>
      <c r="G268" s="25">
        <v>2.055180685802694E-2</v>
      </c>
      <c r="H268" s="25">
        <v>2.5444117071837032E-2</v>
      </c>
      <c r="I268" s="25">
        <v>2.8726246087747549E-2</v>
      </c>
      <c r="J268" s="25">
        <v>1.008215924630565E-2</v>
      </c>
      <c r="K268" s="25">
        <v>5.6448453245817459E-3</v>
      </c>
      <c r="L268" s="25">
        <v>4.4781118819185407E-3</v>
      </c>
      <c r="M268" s="25">
        <v>2.0043328180244439E-3</v>
      </c>
      <c r="N268" s="35">
        <f>IFERROR('Equations and POD'!$E$5/G268, G268)</f>
        <v>102180.79677893629</v>
      </c>
      <c r="O268" s="35">
        <f>IFERROR('Equations and POD'!$E$5/H268, H268)</f>
        <v>82533.812985965124</v>
      </c>
      <c r="P268" s="35">
        <f>IFERROR('Equations and POD'!$E$5/I268, I268)</f>
        <v>73103.878369116312</v>
      </c>
      <c r="Q268" s="35">
        <f>IFERROR('Equations and POD'!$E$5/J268, J268)</f>
        <v>208288.71561114167</v>
      </c>
      <c r="R268" s="35">
        <f>IFERROR('Equations and POD'!$E$5/K268, K268)</f>
        <v>372020.82240501413</v>
      </c>
      <c r="S268" s="35">
        <f>IFERROR('Equations and POD'!$E$5/L268, L268)</f>
        <v>468947.64029439678</v>
      </c>
      <c r="T268" s="35">
        <f>IFERROR('Equations and POD'!$E$5/M268, M268)</f>
        <v>1047730.1878786028</v>
      </c>
      <c r="U268" s="66">
        <v>100000</v>
      </c>
      <c r="V268" s="66">
        <v>83000</v>
      </c>
      <c r="W268" s="66">
        <v>73000</v>
      </c>
      <c r="X268" s="66">
        <v>210000</v>
      </c>
      <c r="Y268" s="66">
        <v>370000</v>
      </c>
      <c r="Z268" s="66">
        <v>470000</v>
      </c>
      <c r="AA268" s="66">
        <v>1000000</v>
      </c>
    </row>
    <row r="269" spans="1:27">
      <c r="A269" s="61" t="s">
        <v>81</v>
      </c>
      <c r="B269" s="61" t="s">
        <v>88</v>
      </c>
      <c r="C269" s="62" t="s">
        <v>90</v>
      </c>
      <c r="D269" s="25" t="s">
        <v>74</v>
      </c>
      <c r="E269" s="25" t="s">
        <v>69</v>
      </c>
      <c r="F269" s="25" t="s">
        <v>9</v>
      </c>
      <c r="G269" s="25">
        <v>0.60615009374021611</v>
      </c>
      <c r="H269" s="25">
        <v>0.57101095787121781</v>
      </c>
      <c r="I269" s="25">
        <v>0.46417664962434479</v>
      </c>
      <c r="J269" s="25">
        <v>0.3232137497384252</v>
      </c>
      <c r="K269" s="25">
        <v>0.22800226275562011</v>
      </c>
      <c r="L269" s="25">
        <v>0.19522832749563429</v>
      </c>
      <c r="M269" s="25">
        <v>0.15674250793564931</v>
      </c>
      <c r="N269" s="35">
        <f>IFERROR('Equations and POD'!$E$5/G269, G269)</f>
        <v>3464.4884520961868</v>
      </c>
      <c r="O269" s="35">
        <f>IFERROR('Equations and POD'!$E$5/H269, H269)</f>
        <v>3677.687741455954</v>
      </c>
      <c r="P269" s="35">
        <f>IFERROR('Equations and POD'!$E$5/I269, I269)</f>
        <v>4524.139681949785</v>
      </c>
      <c r="Q269" s="35">
        <f>IFERROR('Equations and POD'!$E$5/J269, J269)</f>
        <v>6497.2483432388517</v>
      </c>
      <c r="R269" s="35">
        <f>IFERROR('Equations and POD'!$E$5/K269, K269)</f>
        <v>9210.4349080554748</v>
      </c>
      <c r="S269" s="35">
        <f>IFERROR('Equations and POD'!$E$5/L269, L269)</f>
        <v>10756.635714389144</v>
      </c>
      <c r="T269" s="35">
        <f>IFERROR('Equations and POD'!$E$5/M269, M269)</f>
        <v>13397.769549930614</v>
      </c>
      <c r="U269" s="66">
        <v>3500</v>
      </c>
      <c r="V269" s="66">
        <v>3700</v>
      </c>
      <c r="W269" s="66">
        <v>4500</v>
      </c>
      <c r="X269" s="66">
        <v>6500</v>
      </c>
      <c r="Y269" s="66">
        <v>9200</v>
      </c>
      <c r="Z269" s="66">
        <v>11000</v>
      </c>
      <c r="AA269" s="66">
        <v>13000</v>
      </c>
    </row>
    <row r="270" spans="1:27">
      <c r="A270" s="61" t="s">
        <v>81</v>
      </c>
      <c r="B270" s="61" t="s">
        <v>88</v>
      </c>
      <c r="C270" s="62" t="s">
        <v>90</v>
      </c>
      <c r="D270" s="25" t="s">
        <v>15</v>
      </c>
      <c r="E270" s="25" t="s">
        <v>69</v>
      </c>
      <c r="F270" s="25" t="s">
        <v>9</v>
      </c>
      <c r="G270" s="25">
        <f t="shared" ref="G270:M270" si="48">SUM(G267:G269)</f>
        <v>18.198240443496502</v>
      </c>
      <c r="H270" s="25">
        <f t="shared" si="48"/>
        <v>15.622496253166474</v>
      </c>
      <c r="I270" s="25">
        <f t="shared" si="48"/>
        <v>13.479815015266714</v>
      </c>
      <c r="J270" s="25">
        <f t="shared" si="48"/>
        <v>10.80362128431153</v>
      </c>
      <c r="K270" s="25">
        <f t="shared" si="48"/>
        <v>8.5092812489764462</v>
      </c>
      <c r="L270" s="25">
        <f t="shared" si="48"/>
        <v>7.767725060156816</v>
      </c>
      <c r="M270" s="25">
        <f t="shared" si="48"/>
        <v>0.15874684075367376</v>
      </c>
      <c r="N270" s="35">
        <f>IFERROR('Equations and POD'!$E$5/G270, G270)</f>
        <v>115.39577172420954</v>
      </c>
      <c r="O270" s="35">
        <f>IFERROR('Equations and POD'!$E$5/H270, H270)</f>
        <v>134.42153968027725</v>
      </c>
      <c r="P270" s="35">
        <f>IFERROR('Equations and POD'!$E$5/I270, I270)</f>
        <v>155.78848801868733</v>
      </c>
      <c r="Q270" s="35">
        <f>IFERROR('Equations and POD'!$E$5/J270, J270)</f>
        <v>194.37926827826826</v>
      </c>
      <c r="R270" s="35">
        <f>IFERROR('Equations and POD'!$E$5/K270, K270)</f>
        <v>246.7893513629723</v>
      </c>
      <c r="S270" s="35">
        <f>IFERROR('Equations and POD'!$E$5/L270, L270)</f>
        <v>270.34942454021473</v>
      </c>
      <c r="T270" s="35">
        <f>IFERROR('Equations and POD'!$E$5/M270, M270)</f>
        <v>13228.609716136358</v>
      </c>
      <c r="U270" s="66">
        <v>120</v>
      </c>
      <c r="V270" s="66">
        <v>130</v>
      </c>
      <c r="W270" s="66">
        <v>160</v>
      </c>
      <c r="X270" s="66">
        <v>190</v>
      </c>
      <c r="Y270" s="66">
        <v>250</v>
      </c>
      <c r="Z270" s="66">
        <v>270</v>
      </c>
      <c r="AA270" s="66">
        <v>13000</v>
      </c>
    </row>
    <row r="271" spans="1:27">
      <c r="A271" s="61" t="s">
        <v>81</v>
      </c>
      <c r="B271" s="61" t="s">
        <v>88</v>
      </c>
      <c r="C271" s="62" t="s">
        <v>90</v>
      </c>
      <c r="D271" s="25" t="s">
        <v>68</v>
      </c>
      <c r="E271" s="25" t="s">
        <v>71</v>
      </c>
      <c r="F271" s="25" t="s">
        <v>9</v>
      </c>
      <c r="G271" s="25">
        <v>12.42495405956414</v>
      </c>
      <c r="H271" s="25">
        <v>10.625015611510079</v>
      </c>
      <c r="I271" s="25">
        <v>9.1831336264108288</v>
      </c>
      <c r="J271" s="25">
        <v>7.4036380741231618</v>
      </c>
      <c r="K271" s="25">
        <v>5.8517570196466426</v>
      </c>
      <c r="L271" s="25">
        <v>5.35139728689908</v>
      </c>
      <c r="M271" s="34" t="s">
        <v>70</v>
      </c>
      <c r="N271" s="35">
        <f>IFERROR('Equations and POD'!$E$5/G271, G271)</f>
        <v>169.01470942530526</v>
      </c>
      <c r="O271" s="35">
        <f>IFERROR('Equations and POD'!$E$5/H271, H271)</f>
        <v>197.6467684174572</v>
      </c>
      <c r="P271" s="35">
        <f>IFERROR('Equations and POD'!$E$5/I271, I271)</f>
        <v>228.68010914709646</v>
      </c>
      <c r="Q271" s="35">
        <f>IFERROR('Equations and POD'!$E$5/J271, J271)</f>
        <v>283.64433525455797</v>
      </c>
      <c r="R271" s="35">
        <f>IFERROR('Equations and POD'!$E$5/K271, K271)</f>
        <v>358.86657510718175</v>
      </c>
      <c r="S271" s="35">
        <f>IFERROR('Equations and POD'!$E$5/L271, L271)</f>
        <v>392.42087391662631</v>
      </c>
      <c r="T271" s="35" t="str">
        <f>IFERROR('Equations and POD'!$E$5/M271, M271)</f>
        <v>-</v>
      </c>
      <c r="U271" s="66">
        <v>170</v>
      </c>
      <c r="V271" s="66">
        <v>200</v>
      </c>
      <c r="W271" s="66">
        <v>230</v>
      </c>
      <c r="X271" s="66">
        <v>280</v>
      </c>
      <c r="Y271" s="66">
        <v>360</v>
      </c>
      <c r="Z271" s="66">
        <v>390</v>
      </c>
      <c r="AA271" s="63" t="s">
        <v>70</v>
      </c>
    </row>
    <row r="272" spans="1:27">
      <c r="A272" s="61" t="s">
        <v>81</v>
      </c>
      <c r="B272" s="61" t="s">
        <v>88</v>
      </c>
      <c r="C272" s="62" t="s">
        <v>90</v>
      </c>
      <c r="D272" s="25" t="s">
        <v>73</v>
      </c>
      <c r="E272" s="25" t="s">
        <v>71</v>
      </c>
      <c r="F272" s="25" t="s">
        <v>9</v>
      </c>
      <c r="G272" s="25">
        <v>5.8236069523459506E-3</v>
      </c>
      <c r="H272" s="25">
        <v>7.2099023311400067E-3</v>
      </c>
      <c r="I272" s="25">
        <v>8.1399329754848777E-3</v>
      </c>
      <c r="J272" s="25">
        <v>2.8569038003416129E-3</v>
      </c>
      <c r="K272" s="25">
        <v>1.5995365516237551E-3</v>
      </c>
      <c r="L272" s="25">
        <v>1.2689283048193071E-3</v>
      </c>
      <c r="M272" s="25">
        <v>5.6795277467287211E-4</v>
      </c>
      <c r="N272" s="35">
        <f>IFERROR('Equations and POD'!$E$5/G272, G272)</f>
        <v>360601.25918251526</v>
      </c>
      <c r="O272" s="35">
        <f>IFERROR('Equations and POD'!$E$5/H272, H272)</f>
        <v>291266.08150154439</v>
      </c>
      <c r="P272" s="35">
        <f>IFERROR('Equations and POD'!$E$5/I272, I272)</f>
        <v>257987.38224560229</v>
      </c>
      <c r="Q272" s="35">
        <f>IFERROR('Equations and POD'!$E$5/J272, J272)</f>
        <v>735061.5025080276</v>
      </c>
      <c r="R272" s="35">
        <f>IFERROR('Equations and POD'!$E$5/K272, K272)</f>
        <v>1312880.2826469981</v>
      </c>
      <c r="S272" s="35">
        <f>IFERROR('Equations and POD'!$E$5/L272, L272)</f>
        <v>1654939.8354692985</v>
      </c>
      <c r="T272" s="35">
        <f>IFERROR('Equations and POD'!$E$5/M272, M272)</f>
        <v>3697490.5197171583</v>
      </c>
      <c r="U272" s="66">
        <v>360000</v>
      </c>
      <c r="V272" s="66">
        <v>290000</v>
      </c>
      <c r="W272" s="66">
        <v>260000</v>
      </c>
      <c r="X272" s="66">
        <v>740000</v>
      </c>
      <c r="Y272" s="66">
        <v>1300000</v>
      </c>
      <c r="Z272" s="66">
        <v>1700000</v>
      </c>
      <c r="AA272" s="66">
        <v>3700000</v>
      </c>
    </row>
    <row r="273" spans="1:27">
      <c r="A273" s="61" t="s">
        <v>81</v>
      </c>
      <c r="B273" s="61" t="s">
        <v>88</v>
      </c>
      <c r="C273" s="62" t="s">
        <v>90</v>
      </c>
      <c r="D273" s="25" t="s">
        <v>74</v>
      </c>
      <c r="E273" s="25" t="s">
        <v>71</v>
      </c>
      <c r="F273" s="25" t="s">
        <v>9</v>
      </c>
      <c r="G273" s="25">
        <v>0.1717425498495754</v>
      </c>
      <c r="H273" s="25">
        <v>0.16178646000322319</v>
      </c>
      <c r="I273" s="25">
        <v>0.13151673522842661</v>
      </c>
      <c r="J273" s="25">
        <v>9.1577241511258442E-2</v>
      </c>
      <c r="K273" s="25">
        <v>6.4600649874526475E-2</v>
      </c>
      <c r="L273" s="25">
        <v>5.5314700291604818E-2</v>
      </c>
      <c r="M273" s="25">
        <v>4.4410383270884771E-2</v>
      </c>
      <c r="N273" s="35">
        <f>IFERROR('Equations and POD'!$E$5/G273, G273)</f>
        <v>12227.604643341632</v>
      </c>
      <c r="O273" s="35">
        <f>IFERROR('Equations and POD'!$E$5/H273, H273)</f>
        <v>12980.072621393427</v>
      </c>
      <c r="P273" s="35">
        <f>IFERROR('Equations and POD'!$E$5/I273, I273)</f>
        <v>15967.549653301436</v>
      </c>
      <c r="Q273" s="35">
        <f>IFERROR('Equations and POD'!$E$5/J273, J273)</f>
        <v>22931.461631128379</v>
      </c>
      <c r="R273" s="35">
        <f>IFERROR('Equations and POD'!$E$5/K273, K273)</f>
        <v>32507.412914248071</v>
      </c>
      <c r="S273" s="35">
        <f>IFERROR('Equations and POD'!$E$5/L273, L273)</f>
        <v>37964.591490676838</v>
      </c>
      <c r="T273" s="35">
        <f>IFERROR('Equations and POD'!$E$5/M273, M273)</f>
        <v>47286.239057899547</v>
      </c>
      <c r="U273" s="66">
        <v>12000</v>
      </c>
      <c r="V273" s="66">
        <v>13000</v>
      </c>
      <c r="W273" s="66">
        <v>16000</v>
      </c>
      <c r="X273" s="66">
        <v>23000</v>
      </c>
      <c r="Y273" s="66">
        <v>33000</v>
      </c>
      <c r="Z273" s="66">
        <v>38000</v>
      </c>
      <c r="AA273" s="66">
        <v>47000</v>
      </c>
    </row>
    <row r="274" spans="1:27">
      <c r="A274" s="61" t="s">
        <v>81</v>
      </c>
      <c r="B274" s="61" t="s">
        <v>88</v>
      </c>
      <c r="C274" s="62" t="s">
        <v>90</v>
      </c>
      <c r="D274" s="25" t="s">
        <v>15</v>
      </c>
      <c r="E274" s="25" t="s">
        <v>71</v>
      </c>
      <c r="F274" s="25" t="s">
        <v>9</v>
      </c>
      <c r="G274" s="25">
        <f t="shared" ref="G274:M274" si="49">SUM(G271:G273)</f>
        <v>12.602520216366061</v>
      </c>
      <c r="H274" s="25">
        <f t="shared" si="49"/>
        <v>10.794011973844441</v>
      </c>
      <c r="I274" s="25">
        <f t="shared" si="49"/>
        <v>9.322790294614741</v>
      </c>
      <c r="J274" s="25">
        <f t="shared" si="49"/>
        <v>7.4980722194347615</v>
      </c>
      <c r="K274" s="25">
        <f t="shared" si="49"/>
        <v>5.917957206072793</v>
      </c>
      <c r="L274" s="25">
        <f t="shared" si="49"/>
        <v>5.4079809154955045</v>
      </c>
      <c r="M274" s="25">
        <f t="shared" si="49"/>
        <v>4.4978336045557642E-2</v>
      </c>
      <c r="N274" s="35">
        <f>IFERROR('Equations and POD'!$E$5/G274, G274)</f>
        <v>166.63333713782649</v>
      </c>
      <c r="O274" s="35">
        <f>IFERROR('Equations and POD'!$E$5/H274, H274)</f>
        <v>194.55231336491238</v>
      </c>
      <c r="P274" s="35">
        <f>IFERROR('Equations and POD'!$E$5/I274, I274)</f>
        <v>225.25444997009677</v>
      </c>
      <c r="Q274" s="35">
        <f>IFERROR('Equations and POD'!$E$5/J274, J274)</f>
        <v>280.07198897829602</v>
      </c>
      <c r="R274" s="35">
        <f>IFERROR('Equations and POD'!$E$5/K274, K274)</f>
        <v>354.85217734340091</v>
      </c>
      <c r="S274" s="35">
        <f>IFERROR('Equations and POD'!$E$5/L274, L274)</f>
        <v>388.31497980750328</v>
      </c>
      <c r="T274" s="35">
        <f>IFERROR('Equations and POD'!$E$5/M274, M274)</f>
        <v>46689.143810765978</v>
      </c>
      <c r="U274" s="66">
        <v>170</v>
      </c>
      <c r="V274" s="66">
        <v>190</v>
      </c>
      <c r="W274" s="66">
        <v>230</v>
      </c>
      <c r="X274" s="66">
        <v>280</v>
      </c>
      <c r="Y274" s="66">
        <v>350</v>
      </c>
      <c r="Z274" s="66">
        <v>390</v>
      </c>
      <c r="AA274" s="66">
        <v>47000</v>
      </c>
    </row>
    <row r="275" spans="1:27">
      <c r="A275" s="61" t="s">
        <v>81</v>
      </c>
      <c r="B275" s="61" t="s">
        <v>88</v>
      </c>
      <c r="C275" s="62" t="s">
        <v>90</v>
      </c>
      <c r="D275" s="25" t="s">
        <v>68</v>
      </c>
      <c r="E275" s="25" t="s">
        <v>72</v>
      </c>
      <c r="F275" s="25" t="s">
        <v>9</v>
      </c>
      <c r="G275" s="25">
        <v>8.7857692714491282</v>
      </c>
      <c r="H275" s="25">
        <v>7.5130205891117123</v>
      </c>
      <c r="I275" s="25">
        <v>6.4934560597773094</v>
      </c>
      <c r="J275" s="25">
        <v>5.235162687663399</v>
      </c>
      <c r="K275" s="25">
        <v>4.1378170704481221</v>
      </c>
      <c r="L275" s="25">
        <v>3.784009310389632</v>
      </c>
      <c r="M275" s="34" t="s">
        <v>70</v>
      </c>
      <c r="N275" s="35">
        <f>IFERROR('Equations and POD'!$E$5/G275, G275)</f>
        <v>239.0228943098144</v>
      </c>
      <c r="O275" s="35">
        <f>IFERROR('Equations and POD'!$E$5/H275, H275)</f>
        <v>279.51474045518216</v>
      </c>
      <c r="P275" s="35">
        <f>IFERROR('Equations and POD'!$E$5/I275, I275)</f>
        <v>323.40251180078343</v>
      </c>
      <c r="Q275" s="35">
        <f>IFERROR('Equations and POD'!$E$5/J275, J275)</f>
        <v>401.13366580729689</v>
      </c>
      <c r="R275" s="35">
        <f>IFERROR('Equations and POD'!$E$5/K275, K275)</f>
        <v>507.5139775989594</v>
      </c>
      <c r="S275" s="35">
        <f>IFERROR('Equations and POD'!$E$5/L275, L275)</f>
        <v>554.9669220511953</v>
      </c>
      <c r="T275" s="35" t="str">
        <f>IFERROR('Equations and POD'!$E$5/M275, M275)</f>
        <v>-</v>
      </c>
      <c r="U275" s="66">
        <v>240</v>
      </c>
      <c r="V275" s="66">
        <v>280</v>
      </c>
      <c r="W275" s="66">
        <v>320</v>
      </c>
      <c r="X275" s="66">
        <v>400</v>
      </c>
      <c r="Y275" s="66">
        <v>510</v>
      </c>
      <c r="Z275" s="66">
        <v>550</v>
      </c>
      <c r="AA275" s="63" t="s">
        <v>70</v>
      </c>
    </row>
    <row r="276" spans="1:27">
      <c r="A276" s="61" t="s">
        <v>81</v>
      </c>
      <c r="B276" s="61" t="s">
        <v>88</v>
      </c>
      <c r="C276" s="62" t="s">
        <v>90</v>
      </c>
      <c r="D276" s="25" t="s">
        <v>73</v>
      </c>
      <c r="E276" s="25" t="s">
        <v>72</v>
      </c>
      <c r="F276" s="25" t="s">
        <v>9</v>
      </c>
      <c r="G276" s="25">
        <v>1.5418580324333311E-3</v>
      </c>
      <c r="H276" s="25">
        <v>1.908893127252608E-3</v>
      </c>
      <c r="I276" s="25">
        <v>2.1551275235578032E-3</v>
      </c>
      <c r="J276" s="25">
        <v>7.5639384212655236E-4</v>
      </c>
      <c r="K276" s="25">
        <v>4.234934070252406E-4</v>
      </c>
      <c r="L276" s="25">
        <v>3.3596157976416432E-4</v>
      </c>
      <c r="M276" s="25">
        <v>1.503713994098973E-4</v>
      </c>
      <c r="N276" s="35">
        <f>IFERROR('Equations and POD'!$E$5/G276, G276)</f>
        <v>1361993.099121986</v>
      </c>
      <c r="O276" s="35">
        <f>IFERROR('Equations and POD'!$E$5/H276, H276)</f>
        <v>1100113.9718190741</v>
      </c>
      <c r="P276" s="35">
        <f>IFERROR('Equations and POD'!$E$5/I276, I276)</f>
        <v>974420.29626776068</v>
      </c>
      <c r="Q276" s="35">
        <f>IFERROR('Equations and POD'!$E$5/J276, J276)</f>
        <v>2776331.4334976417</v>
      </c>
      <c r="R276" s="35">
        <f>IFERROR('Equations and POD'!$E$5/K276, K276)</f>
        <v>4958754.882988859</v>
      </c>
      <c r="S276" s="35">
        <f>IFERROR('Equations and POD'!$E$5/L276, L276)</f>
        <v>6250714.7438529776</v>
      </c>
      <c r="T276" s="35">
        <f>IFERROR('Equations and POD'!$E$5/M276, M276)</f>
        <v>13965421.670883114</v>
      </c>
      <c r="U276" s="66">
        <v>1400000</v>
      </c>
      <c r="V276" s="66">
        <v>1100000</v>
      </c>
      <c r="W276" s="66">
        <v>970000</v>
      </c>
      <c r="X276" s="66">
        <v>2800000</v>
      </c>
      <c r="Y276" s="66">
        <v>5000000</v>
      </c>
      <c r="Z276" s="66">
        <v>6300000</v>
      </c>
      <c r="AA276" s="66">
        <v>14000000</v>
      </c>
    </row>
    <row r="277" spans="1:27">
      <c r="A277" s="61" t="s">
        <v>81</v>
      </c>
      <c r="B277" s="61" t="s">
        <v>88</v>
      </c>
      <c r="C277" s="62" t="s">
        <v>90</v>
      </c>
      <c r="D277" s="25" t="s">
        <v>74</v>
      </c>
      <c r="E277" s="25" t="s">
        <v>72</v>
      </c>
      <c r="F277" s="25" t="s">
        <v>9</v>
      </c>
      <c r="G277" s="25">
        <v>4.5461275525806977E-2</v>
      </c>
      <c r="H277" s="25">
        <v>4.282583926344135E-2</v>
      </c>
      <c r="I277" s="25">
        <v>3.4813262885120058E-2</v>
      </c>
      <c r="J277" s="25">
        <v>2.424104109251397E-2</v>
      </c>
      <c r="K277" s="25">
        <v>1.710017666364172E-2</v>
      </c>
      <c r="L277" s="25">
        <v>1.4642130519120731E-2</v>
      </c>
      <c r="M277" s="25">
        <v>1.1755692877814651E-2</v>
      </c>
      <c r="N277" s="35">
        <f>IFERROR('Equations and POD'!$E$5/G277, G277)</f>
        <v>46193.160568226776</v>
      </c>
      <c r="O277" s="35">
        <f>IFERROR('Equations and POD'!$E$5/H277, H277)</f>
        <v>49035.816603194588</v>
      </c>
      <c r="P277" s="35">
        <f>IFERROR('Equations and POD'!$E$5/I277, I277)</f>
        <v>60321.837884882239</v>
      </c>
      <c r="Q277" s="35">
        <f>IFERROR('Equations and POD'!$E$5/J277, J277)</f>
        <v>86629.942665643772</v>
      </c>
      <c r="R277" s="35">
        <f>IFERROR('Equations and POD'!$E$5/K277, K277)</f>
        <v>122805.74881223337</v>
      </c>
      <c r="S277" s="35">
        <f>IFERROR('Equations and POD'!$E$5/L277, L277)</f>
        <v>143421.75117601029</v>
      </c>
      <c r="T277" s="35">
        <f>IFERROR('Equations and POD'!$E$5/M277, M277)</f>
        <v>178636.85465644658</v>
      </c>
      <c r="U277" s="66">
        <v>46000</v>
      </c>
      <c r="V277" s="66">
        <v>49000</v>
      </c>
      <c r="W277" s="66">
        <v>60000</v>
      </c>
      <c r="X277" s="66">
        <v>87000</v>
      </c>
      <c r="Y277" s="66">
        <v>120000</v>
      </c>
      <c r="Z277" s="66">
        <v>140000</v>
      </c>
      <c r="AA277" s="66">
        <v>180000</v>
      </c>
    </row>
    <row r="278" spans="1:27">
      <c r="A278" s="61" t="s">
        <v>81</v>
      </c>
      <c r="B278" s="61" t="s">
        <v>88</v>
      </c>
      <c r="C278" s="62" t="s">
        <v>90</v>
      </c>
      <c r="D278" s="25" t="s">
        <v>15</v>
      </c>
      <c r="E278" s="25" t="s">
        <v>72</v>
      </c>
      <c r="F278" s="25" t="s">
        <v>9</v>
      </c>
      <c r="G278" s="25">
        <f t="shared" ref="G278:M278" si="50">SUM(G275:G277)</f>
        <v>8.8327724050073684</v>
      </c>
      <c r="H278" s="25">
        <f t="shared" si="50"/>
        <v>7.5577553215024063</v>
      </c>
      <c r="I278" s="25">
        <f t="shared" si="50"/>
        <v>6.5304244501859872</v>
      </c>
      <c r="J278" s="25">
        <f t="shared" si="50"/>
        <v>5.2601601225980401</v>
      </c>
      <c r="K278" s="25">
        <f t="shared" si="50"/>
        <v>4.1553407405187892</v>
      </c>
      <c r="L278" s="25">
        <f t="shared" si="50"/>
        <v>3.7989874024885166</v>
      </c>
      <c r="M278" s="25">
        <f t="shared" si="50"/>
        <v>1.1906064277224548E-2</v>
      </c>
      <c r="N278" s="35">
        <f>IFERROR('Equations and POD'!$E$5/G278, G278)</f>
        <v>237.7509465555224</v>
      </c>
      <c r="O278" s="35">
        <f>IFERROR('Equations and POD'!$E$5/H278, H278)</f>
        <v>277.86027870276979</v>
      </c>
      <c r="P278" s="35">
        <f>IFERROR('Equations and POD'!$E$5/I278, I278)</f>
        <v>321.57174713814993</v>
      </c>
      <c r="Q278" s="35">
        <f>IFERROR('Equations and POD'!$E$5/J278, J278)</f>
        <v>399.22739062224423</v>
      </c>
      <c r="R278" s="35">
        <f>IFERROR('Equations and POD'!$E$5/K278, K278)</f>
        <v>505.37371809798145</v>
      </c>
      <c r="S278" s="35">
        <f>IFERROR('Equations and POD'!$E$5/L278, L278)</f>
        <v>552.77887960997202</v>
      </c>
      <c r="T278" s="35">
        <f>IFERROR('Equations and POD'!$E$5/M278, M278)</f>
        <v>176380.70407675777</v>
      </c>
      <c r="U278" s="66">
        <v>240</v>
      </c>
      <c r="V278" s="66">
        <v>280</v>
      </c>
      <c r="W278" s="66">
        <v>320</v>
      </c>
      <c r="X278" s="66">
        <v>400</v>
      </c>
      <c r="Y278" s="66">
        <v>510</v>
      </c>
      <c r="Z278" s="66">
        <v>550</v>
      </c>
      <c r="AA278" s="66">
        <v>180000</v>
      </c>
    </row>
    <row r="279" spans="1:27">
      <c r="A279" s="61" t="s">
        <v>81</v>
      </c>
      <c r="B279" s="61" t="s">
        <v>88</v>
      </c>
      <c r="C279" s="62" t="s">
        <v>90</v>
      </c>
      <c r="D279" s="25" t="s">
        <v>68</v>
      </c>
      <c r="E279" s="25" t="s">
        <v>69</v>
      </c>
      <c r="F279" s="25" t="s">
        <v>13</v>
      </c>
      <c r="G279" s="25">
        <v>17.57153854289826</v>
      </c>
      <c r="H279" s="25">
        <v>15.02604117822343</v>
      </c>
      <c r="I279" s="25">
        <v>12.986912119554621</v>
      </c>
      <c r="J279" s="25">
        <v>10.4703253753268</v>
      </c>
      <c r="K279" s="25">
        <v>8.2756341408962459</v>
      </c>
      <c r="L279" s="25">
        <v>7.568018620779263</v>
      </c>
      <c r="M279" s="25">
        <v>2.2157367095551952E-2</v>
      </c>
      <c r="N279" s="35">
        <f>IFERROR('Equations and POD'!$E$5/G279, G279)</f>
        <v>119.51144715490717</v>
      </c>
      <c r="O279" s="35">
        <f>IFERROR('Equations and POD'!$E$5/H279, H279)</f>
        <v>139.75737022759103</v>
      </c>
      <c r="P279" s="35">
        <f>IFERROR('Equations and POD'!$E$5/I279, I279)</f>
        <v>161.70125590039169</v>
      </c>
      <c r="Q279" s="35">
        <f>IFERROR('Equations and POD'!$E$5/J279, J279)</f>
        <v>200.56683290364839</v>
      </c>
      <c r="R279" s="35">
        <f>IFERROR('Equations and POD'!$E$5/K279, K279)</f>
        <v>253.75698879947964</v>
      </c>
      <c r="S279" s="35">
        <f>IFERROR('Equations and POD'!$E$5/L279, L279)</f>
        <v>277.48346102559765</v>
      </c>
      <c r="T279" s="35">
        <f>IFERROR('Equations and POD'!$E$5/M279, M279)</f>
        <v>94776.603688692368</v>
      </c>
      <c r="U279" s="66">
        <v>120</v>
      </c>
      <c r="V279" s="66">
        <v>140</v>
      </c>
      <c r="W279" s="66">
        <v>160</v>
      </c>
      <c r="X279" s="66">
        <v>200</v>
      </c>
      <c r="Y279" s="66">
        <v>250</v>
      </c>
      <c r="Z279" s="66">
        <v>280</v>
      </c>
      <c r="AA279" s="66">
        <v>95000</v>
      </c>
    </row>
    <row r="280" spans="1:27">
      <c r="A280" s="61" t="s">
        <v>81</v>
      </c>
      <c r="B280" s="61" t="s">
        <v>88</v>
      </c>
      <c r="C280" s="62" t="s">
        <v>90</v>
      </c>
      <c r="D280" s="25" t="s">
        <v>73</v>
      </c>
      <c r="E280" s="25" t="s">
        <v>69</v>
      </c>
      <c r="F280" s="25" t="s">
        <v>13</v>
      </c>
      <c r="G280" s="25">
        <v>6.1158526393088044E-3</v>
      </c>
      <c r="H280" s="25">
        <v>7.5717265185971556E-3</v>
      </c>
      <c r="I280" s="25">
        <v>8.5484403266244072E-3</v>
      </c>
      <c r="J280" s="25">
        <v>3.0002701574069852E-3</v>
      </c>
      <c r="K280" s="25">
        <v>1.6798025169119321E-3</v>
      </c>
      <c r="L280" s="25">
        <v>1.3326032856285439E-3</v>
      </c>
      <c r="M280" s="25">
        <v>5.964487999211782E-4</v>
      </c>
      <c r="N280" s="35">
        <f>IFERROR('Equations and POD'!$E$5/G280, G280)</f>
        <v>343369.94755278074</v>
      </c>
      <c r="O280" s="35">
        <f>IFERROR('Equations and POD'!$E$5/H280, H280)</f>
        <v>277347.57651932142</v>
      </c>
      <c r="P280" s="35">
        <f>IFERROR('Equations and POD'!$E$5/I280, I280)</f>
        <v>245658.84766832597</v>
      </c>
      <c r="Q280" s="35">
        <f>IFERROR('Equations and POD'!$E$5/J280, J280)</f>
        <v>699936.96894780535</v>
      </c>
      <c r="R280" s="35">
        <f>IFERROR('Equations and POD'!$E$5/K280, K280)</f>
        <v>1250146.9540958533</v>
      </c>
      <c r="S280" s="35">
        <f>IFERROR('Equations and POD'!$E$5/L280, L280)</f>
        <v>1575862.8412877587</v>
      </c>
      <c r="T280" s="35">
        <f>IFERROR('Equations and POD'!$E$5/M280, M280)</f>
        <v>3520838.6709429524</v>
      </c>
      <c r="U280" s="66">
        <v>340000</v>
      </c>
      <c r="V280" s="66">
        <v>280000</v>
      </c>
      <c r="W280" s="66">
        <v>250000</v>
      </c>
      <c r="X280" s="66">
        <v>700000</v>
      </c>
      <c r="Y280" s="66">
        <v>1300000</v>
      </c>
      <c r="Z280" s="66">
        <v>1600000</v>
      </c>
      <c r="AA280" s="66">
        <v>3500000</v>
      </c>
    </row>
    <row r="281" spans="1:27">
      <c r="A281" s="61" t="s">
        <v>81</v>
      </c>
      <c r="B281" s="61" t="s">
        <v>88</v>
      </c>
      <c r="C281" s="62" t="s">
        <v>90</v>
      </c>
      <c r="D281" s="25" t="s">
        <v>74</v>
      </c>
      <c r="E281" s="25" t="s">
        <v>69</v>
      </c>
      <c r="F281" s="25" t="s">
        <v>13</v>
      </c>
      <c r="G281" s="25">
        <v>0.12848908515362931</v>
      </c>
      <c r="H281" s="25">
        <v>0.1210404425360276</v>
      </c>
      <c r="I281" s="25">
        <v>9.8394166190577212E-2</v>
      </c>
      <c r="J281" s="25">
        <v>6.8513458039260872E-2</v>
      </c>
      <c r="K281" s="25">
        <v>4.8330937266146221E-2</v>
      </c>
      <c r="L281" s="25">
        <v>4.1383659682708872E-2</v>
      </c>
      <c r="M281" s="25">
        <v>3.3225601476139559E-2</v>
      </c>
      <c r="N281" s="35">
        <f>IFERROR('Equations and POD'!$E$5/G281, G281)</f>
        <v>16343.800700963146</v>
      </c>
      <c r="O281" s="35">
        <f>IFERROR('Equations and POD'!$E$5/H281, H281)</f>
        <v>17349.573051791649</v>
      </c>
      <c r="P281" s="35">
        <f>IFERROR('Equations and POD'!$E$5/I281, I281)</f>
        <v>21342.728754188152</v>
      </c>
      <c r="Q281" s="35">
        <f>IFERROR('Equations and POD'!$E$5/J281, J281)</f>
        <v>30650.912391498594</v>
      </c>
      <c r="R281" s="35">
        <f>IFERROR('Equations and POD'!$E$5/K281, K281)</f>
        <v>43450.429865157224</v>
      </c>
      <c r="S281" s="35">
        <f>IFERROR('Equations and POD'!$E$5/L281, L281)</f>
        <v>50744.666278933095</v>
      </c>
      <c r="T281" s="35">
        <f>IFERROR('Equations and POD'!$E$5/M281, M281)</f>
        <v>63204.27341272006</v>
      </c>
      <c r="U281" s="66">
        <v>16000</v>
      </c>
      <c r="V281" s="66">
        <v>17000</v>
      </c>
      <c r="W281" s="66">
        <v>21000</v>
      </c>
      <c r="X281" s="66">
        <v>31000</v>
      </c>
      <c r="Y281" s="66">
        <v>43000</v>
      </c>
      <c r="Z281" s="66">
        <v>51000</v>
      </c>
      <c r="AA281" s="66">
        <v>63000</v>
      </c>
    </row>
    <row r="282" spans="1:27">
      <c r="A282" s="61" t="s">
        <v>81</v>
      </c>
      <c r="B282" s="61" t="s">
        <v>88</v>
      </c>
      <c r="C282" s="62" t="s">
        <v>90</v>
      </c>
      <c r="D282" s="25" t="s">
        <v>15</v>
      </c>
      <c r="E282" s="25" t="s">
        <v>69</v>
      </c>
      <c r="F282" s="25" t="s">
        <v>13</v>
      </c>
      <c r="G282" s="25">
        <f t="shared" ref="G282:M282" si="51">SUM(G279:G281)</f>
        <v>17.706143480691196</v>
      </c>
      <c r="H282" s="25">
        <f t="shared" si="51"/>
        <v>15.154653347278055</v>
      </c>
      <c r="I282" s="25">
        <f t="shared" si="51"/>
        <v>13.093854726071822</v>
      </c>
      <c r="J282" s="25">
        <f t="shared" si="51"/>
        <v>10.541839103523468</v>
      </c>
      <c r="K282" s="25">
        <f t="shared" si="51"/>
        <v>8.3256448806793042</v>
      </c>
      <c r="L282" s="25">
        <f t="shared" si="51"/>
        <v>7.6107348837476003</v>
      </c>
      <c r="M282" s="25">
        <f t="shared" si="51"/>
        <v>5.5979417371612689E-2</v>
      </c>
      <c r="N282" s="35">
        <f>IFERROR('Equations and POD'!$E$5/G282, G282)</f>
        <v>118.6029019978337</v>
      </c>
      <c r="O282" s="35">
        <f>IFERROR('Equations and POD'!$E$5/H282, H282)</f>
        <v>138.57129898501989</v>
      </c>
      <c r="P282" s="35">
        <f>IFERROR('Equations and POD'!$E$5/I282, I282)</f>
        <v>160.38057882363594</v>
      </c>
      <c r="Q282" s="35">
        <f>IFERROR('Equations and POD'!$E$5/J282, J282)</f>
        <v>199.20622762095687</v>
      </c>
      <c r="R282" s="35">
        <f>IFERROR('Equations and POD'!$E$5/K282, K282)</f>
        <v>252.2327135130771</v>
      </c>
      <c r="S282" s="35">
        <f>IFERROR('Equations and POD'!$E$5/L282, L282)</f>
        <v>275.92604815133694</v>
      </c>
      <c r="T282" s="35">
        <f>IFERROR('Equations and POD'!$E$5/M282, M282)</f>
        <v>37513.788077846548</v>
      </c>
      <c r="U282" s="66">
        <v>120</v>
      </c>
      <c r="V282" s="66">
        <v>140</v>
      </c>
      <c r="W282" s="66">
        <v>160</v>
      </c>
      <c r="X282" s="66">
        <v>200</v>
      </c>
      <c r="Y282" s="66">
        <v>250</v>
      </c>
      <c r="Z282" s="66">
        <v>280</v>
      </c>
      <c r="AA282" s="66">
        <v>38000</v>
      </c>
    </row>
    <row r="283" spans="1:27">
      <c r="A283" s="61" t="s">
        <v>81</v>
      </c>
      <c r="B283" s="61" t="s">
        <v>88</v>
      </c>
      <c r="C283" s="62" t="s">
        <v>90</v>
      </c>
      <c r="D283" s="25" t="s">
        <v>68</v>
      </c>
      <c r="E283" s="25" t="s">
        <v>71</v>
      </c>
      <c r="F283" s="25" t="s">
        <v>13</v>
      </c>
      <c r="G283" s="25">
        <v>12.42495405956414</v>
      </c>
      <c r="H283" s="25">
        <v>10.625015611510079</v>
      </c>
      <c r="I283" s="25">
        <v>9.1831336264108288</v>
      </c>
      <c r="J283" s="25">
        <v>7.4036380741231618</v>
      </c>
      <c r="K283" s="25">
        <v>5.8517570196466444</v>
      </c>
      <c r="L283" s="25">
        <v>5.3513972868990809</v>
      </c>
      <c r="M283" s="25">
        <v>4.4314734191103905E-2</v>
      </c>
      <c r="N283" s="35">
        <f>IFERROR('Equations and POD'!$E$5/G283, G283)</f>
        <v>169.01470942530526</v>
      </c>
      <c r="O283" s="35">
        <f>IFERROR('Equations and POD'!$E$5/H283, H283)</f>
        <v>197.6467684174572</v>
      </c>
      <c r="P283" s="35">
        <f>IFERROR('Equations and POD'!$E$5/I283, I283)</f>
        <v>228.68010914709646</v>
      </c>
      <c r="Q283" s="35">
        <f>IFERROR('Equations and POD'!$E$5/J283, J283)</f>
        <v>283.64433525455797</v>
      </c>
      <c r="R283" s="35">
        <f>IFERROR('Equations and POD'!$E$5/K283, K283)</f>
        <v>358.86657510718163</v>
      </c>
      <c r="S283" s="35">
        <f>IFERROR('Equations and POD'!$E$5/L283, L283)</f>
        <v>392.42087391662625</v>
      </c>
      <c r="T283" s="35">
        <f>IFERROR('Equations and POD'!$E$5/M283, M283)</f>
        <v>47388.301844346184</v>
      </c>
      <c r="U283" s="66">
        <v>170</v>
      </c>
      <c r="V283" s="66">
        <v>200</v>
      </c>
      <c r="W283" s="66">
        <v>230</v>
      </c>
      <c r="X283" s="66">
        <v>280</v>
      </c>
      <c r="Y283" s="66">
        <v>360</v>
      </c>
      <c r="Z283" s="66">
        <v>390</v>
      </c>
      <c r="AA283" s="66">
        <v>47000</v>
      </c>
    </row>
    <row r="284" spans="1:27">
      <c r="A284" s="61" t="s">
        <v>81</v>
      </c>
      <c r="B284" s="61" t="s">
        <v>88</v>
      </c>
      <c r="C284" s="62" t="s">
        <v>90</v>
      </c>
      <c r="D284" s="25" t="s">
        <v>73</v>
      </c>
      <c r="E284" s="25" t="s">
        <v>71</v>
      </c>
      <c r="F284" s="25" t="s">
        <v>13</v>
      </c>
      <c r="G284" s="25">
        <v>1.7329988694097609E-3</v>
      </c>
      <c r="H284" s="25">
        <v>2.145537711159357E-3</v>
      </c>
      <c r="I284" s="25">
        <v>2.4223008812746831E-3</v>
      </c>
      <c r="J284" s="25">
        <v>8.5016190623056725E-4</v>
      </c>
      <c r="K284" s="25">
        <v>4.7599188288708271E-4</v>
      </c>
      <c r="L284" s="25">
        <v>3.776088933961035E-4</v>
      </c>
      <c r="M284" s="25">
        <v>1.6901088258904941E-4</v>
      </c>
      <c r="N284" s="35">
        <f>IFERROR('Equations and POD'!$E$5/G284, G284)</f>
        <v>1211772.2850651573</v>
      </c>
      <c r="O284" s="35">
        <f>IFERROR('Equations and POD'!$E$5/H284, H284)</f>
        <v>978775.61838111421</v>
      </c>
      <c r="P284" s="35">
        <f>IFERROR('Equations and POD'!$E$5/I284, I284)</f>
        <v>866944.32398295659</v>
      </c>
      <c r="Q284" s="35">
        <f>IFERROR('Equations and POD'!$E$5/J284, J284)</f>
        <v>2470117.7324104565</v>
      </c>
      <c r="R284" s="35">
        <f>IFERROR('Equations and POD'!$E$5/K284, K284)</f>
        <v>4411839.9399221959</v>
      </c>
      <c r="S284" s="35">
        <f>IFERROR('Equations and POD'!$E$5/L284, L284)</f>
        <v>5561309.6956303567</v>
      </c>
      <c r="T284" s="35">
        <f>IFERROR('Equations and POD'!$E$5/M284, M284)</f>
        <v>12425235.39212654</v>
      </c>
      <c r="U284" s="66">
        <v>1200000</v>
      </c>
      <c r="V284" s="66">
        <v>980000</v>
      </c>
      <c r="W284" s="66">
        <v>870000</v>
      </c>
      <c r="X284" s="66">
        <v>2500000</v>
      </c>
      <c r="Y284" s="66">
        <v>4400000</v>
      </c>
      <c r="Z284" s="66">
        <v>5600000</v>
      </c>
      <c r="AA284" s="66">
        <v>12000000</v>
      </c>
    </row>
    <row r="285" spans="1:27">
      <c r="A285" s="61" t="s">
        <v>81</v>
      </c>
      <c r="B285" s="61" t="s">
        <v>88</v>
      </c>
      <c r="C285" s="62" t="s">
        <v>90</v>
      </c>
      <c r="D285" s="25" t="s">
        <v>74</v>
      </c>
      <c r="E285" s="25" t="s">
        <v>71</v>
      </c>
      <c r="F285" s="25" t="s">
        <v>13</v>
      </c>
      <c r="G285" s="25">
        <v>3.640524825676688E-2</v>
      </c>
      <c r="H285" s="25">
        <v>3.4294799082461538E-2</v>
      </c>
      <c r="I285" s="25">
        <v>2.7878352802517131E-2</v>
      </c>
      <c r="J285" s="25">
        <v>1.9412150424034842E-2</v>
      </c>
      <c r="K285" s="25">
        <v>1.3693768366025139E-2</v>
      </c>
      <c r="L285" s="25">
        <v>1.1725372647187969E-2</v>
      </c>
      <c r="M285" s="25">
        <v>9.4139223481356938E-3</v>
      </c>
      <c r="N285" s="35">
        <f>IFERROR('Equations and POD'!$E$5/G285, G285)</f>
        <v>57683.990648509294</v>
      </c>
      <c r="O285" s="35">
        <f>IFERROR('Equations and POD'!$E$5/H285, H285)</f>
        <v>61233.774688417587</v>
      </c>
      <c r="P285" s="35">
        <f>IFERROR('Equations and POD'!$E$5/I285, I285)</f>
        <v>75327.262513529538</v>
      </c>
      <c r="Q285" s="35">
        <f>IFERROR('Equations and POD'!$E$5/J285, J285)</f>
        <v>108179.66861620435</v>
      </c>
      <c r="R285" s="35">
        <f>IFERROR('Equations and POD'!$E$5/K285, K285)</f>
        <v>153354.42690926447</v>
      </c>
      <c r="S285" s="35">
        <f>IFERROR('Equations and POD'!$E$5/L285, L285)</f>
        <v>179098.78544488148</v>
      </c>
      <c r="T285" s="35">
        <f>IFERROR('Equations and POD'!$E$5/M285, M285)</f>
        <v>223073.86043139372</v>
      </c>
      <c r="U285" s="66">
        <v>58000</v>
      </c>
      <c r="V285" s="66">
        <v>61000</v>
      </c>
      <c r="W285" s="66">
        <v>75000</v>
      </c>
      <c r="X285" s="66">
        <v>110000</v>
      </c>
      <c r="Y285" s="66">
        <v>150000</v>
      </c>
      <c r="Z285" s="66">
        <v>180000</v>
      </c>
      <c r="AA285" s="66">
        <v>220000</v>
      </c>
    </row>
    <row r="286" spans="1:27">
      <c r="A286" s="61" t="s">
        <v>81</v>
      </c>
      <c r="B286" s="61" t="s">
        <v>88</v>
      </c>
      <c r="C286" s="62" t="s">
        <v>90</v>
      </c>
      <c r="D286" s="25" t="s">
        <v>15</v>
      </c>
      <c r="E286" s="25" t="s">
        <v>71</v>
      </c>
      <c r="F286" s="25" t="s">
        <v>13</v>
      </c>
      <c r="G286" s="25">
        <f t="shared" ref="G286:M286" si="52">SUM(G283:G285)</f>
        <v>12.463092306690315</v>
      </c>
      <c r="H286" s="25">
        <f t="shared" si="52"/>
        <v>10.661455948303701</v>
      </c>
      <c r="I286" s="25">
        <f t="shared" si="52"/>
        <v>9.2134342800946207</v>
      </c>
      <c r="J286" s="25">
        <f t="shared" si="52"/>
        <v>7.4239003864534272</v>
      </c>
      <c r="K286" s="25">
        <f t="shared" si="52"/>
        <v>5.8659267798955561</v>
      </c>
      <c r="L286" s="25">
        <f t="shared" si="52"/>
        <v>5.3635002684396653</v>
      </c>
      <c r="M286" s="25">
        <f t="shared" si="52"/>
        <v>5.3897667421828645E-2</v>
      </c>
      <c r="N286" s="35">
        <f>IFERROR('Equations and POD'!$E$5/G286, G286)</f>
        <v>168.49750834892706</v>
      </c>
      <c r="O286" s="35">
        <f>IFERROR('Equations and POD'!$E$5/H286, H286)</f>
        <v>196.97122139627862</v>
      </c>
      <c r="P286" s="35">
        <f>IFERROR('Equations and POD'!$E$5/I286, I286)</f>
        <v>227.928038140674</v>
      </c>
      <c r="Q286" s="35">
        <f>IFERROR('Equations and POD'!$E$5/J286, J286)</f>
        <v>282.87017479813193</v>
      </c>
      <c r="R286" s="35">
        <f>IFERROR('Equations and POD'!$E$5/K286, K286)</f>
        <v>357.99969532476689</v>
      </c>
      <c r="S286" s="35">
        <f>IFERROR('Equations and POD'!$E$5/L286, L286)</f>
        <v>391.5353584219967</v>
      </c>
      <c r="T286" s="35">
        <f>IFERROR('Equations and POD'!$E$5/M286, M286)</f>
        <v>38962.725113211418</v>
      </c>
      <c r="U286" s="66">
        <v>170</v>
      </c>
      <c r="V286" s="66">
        <v>200</v>
      </c>
      <c r="W286" s="66">
        <v>230</v>
      </c>
      <c r="X286" s="66">
        <v>280</v>
      </c>
      <c r="Y286" s="66">
        <v>360</v>
      </c>
      <c r="Z286" s="66">
        <v>390</v>
      </c>
      <c r="AA286" s="66">
        <v>39000</v>
      </c>
    </row>
    <row r="287" spans="1:27">
      <c r="A287" s="61" t="s">
        <v>81</v>
      </c>
      <c r="B287" s="61" t="s">
        <v>88</v>
      </c>
      <c r="C287" s="62" t="s">
        <v>90</v>
      </c>
      <c r="D287" s="25" t="s">
        <v>68</v>
      </c>
      <c r="E287" s="25" t="s">
        <v>72</v>
      </c>
      <c r="F287" s="25" t="s">
        <v>13</v>
      </c>
      <c r="G287" s="25">
        <v>8.7857692714491282</v>
      </c>
      <c r="H287" s="25">
        <v>7.5130205891117132</v>
      </c>
      <c r="I287" s="25">
        <v>6.4934560597773094</v>
      </c>
      <c r="J287" s="25">
        <v>5.235162687663399</v>
      </c>
      <c r="K287" s="25">
        <v>4.137817070448123</v>
      </c>
      <c r="L287" s="25">
        <v>3.784009310389632</v>
      </c>
      <c r="M287" s="25">
        <v>3.1335249053008926E-2</v>
      </c>
      <c r="N287" s="35">
        <f>IFERROR('Equations and POD'!$E$5/G287, G287)</f>
        <v>239.0228943098144</v>
      </c>
      <c r="O287" s="35">
        <f>IFERROR('Equations and POD'!$E$5/H287, H287)</f>
        <v>279.51474045518211</v>
      </c>
      <c r="P287" s="35">
        <f>IFERROR('Equations and POD'!$E$5/I287, I287)</f>
        <v>323.40251180078343</v>
      </c>
      <c r="Q287" s="35">
        <f>IFERROR('Equations and POD'!$E$5/J287, J287)</f>
        <v>401.13366580729689</v>
      </c>
      <c r="R287" s="35">
        <f>IFERROR('Equations and POD'!$E$5/K287, K287)</f>
        <v>507.51397759895929</v>
      </c>
      <c r="S287" s="35">
        <f>IFERROR('Equations and POD'!$E$5/L287, L287)</f>
        <v>554.9669220511953</v>
      </c>
      <c r="T287" s="35">
        <f>IFERROR('Equations and POD'!$E$5/M287, M287)</f>
        <v>67017.179166104324</v>
      </c>
      <c r="U287" s="66">
        <v>240</v>
      </c>
      <c r="V287" s="66">
        <v>280</v>
      </c>
      <c r="W287" s="66">
        <v>320</v>
      </c>
      <c r="X287" s="66">
        <v>400</v>
      </c>
      <c r="Y287" s="66">
        <v>510</v>
      </c>
      <c r="Z287" s="66">
        <v>550</v>
      </c>
      <c r="AA287" s="66">
        <v>67000</v>
      </c>
    </row>
    <row r="288" spans="1:27">
      <c r="A288" s="61" t="s">
        <v>81</v>
      </c>
      <c r="B288" s="61" t="s">
        <v>88</v>
      </c>
      <c r="C288" s="62" t="s">
        <v>90</v>
      </c>
      <c r="D288" s="25" t="s">
        <v>73</v>
      </c>
      <c r="E288" s="25" t="s">
        <v>72</v>
      </c>
      <c r="F288" s="25" t="s">
        <v>13</v>
      </c>
      <c r="G288" s="25">
        <v>4.5882709937959361E-4</v>
      </c>
      <c r="H288" s="25">
        <v>5.680503943745628E-4</v>
      </c>
      <c r="I288" s="25">
        <v>6.4132584233083376E-4</v>
      </c>
      <c r="J288" s="25">
        <v>2.2508805425485121E-4</v>
      </c>
      <c r="K288" s="25">
        <v>1.260231794717912E-4</v>
      </c>
      <c r="L288" s="25">
        <v>9.9975395429134048E-5</v>
      </c>
      <c r="M288" s="25">
        <v>4.4747205468694918E-5</v>
      </c>
      <c r="N288" s="35">
        <f>IFERROR('Equations and POD'!$E$5/G288, G288)</f>
        <v>4576887.4655388277</v>
      </c>
      <c r="O288" s="35">
        <f>IFERROR('Equations and POD'!$E$5/H288, H288)</f>
        <v>3696855.1043999372</v>
      </c>
      <c r="P288" s="35">
        <f>IFERROR('Equations and POD'!$E$5/I288, I288)</f>
        <v>3274466.5213673022</v>
      </c>
      <c r="Q288" s="35">
        <f>IFERROR('Equations and POD'!$E$5/J288, J288)</f>
        <v>9329682.1412935555</v>
      </c>
      <c r="R288" s="35">
        <f>IFERROR('Equations and POD'!$E$5/K288, K288)</f>
        <v>16663601.16291194</v>
      </c>
      <c r="S288" s="35">
        <f>IFERROR('Equations and POD'!$E$5/L288, L288)</f>
        <v>21005168.231503032</v>
      </c>
      <c r="T288" s="35">
        <f>IFERROR('Equations and POD'!$E$5/M288, M288)</f>
        <v>46930304.987853535</v>
      </c>
      <c r="U288" s="66">
        <v>4600000</v>
      </c>
      <c r="V288" s="66">
        <v>3700000</v>
      </c>
      <c r="W288" s="66">
        <v>3300000</v>
      </c>
      <c r="X288" s="66">
        <v>9300000</v>
      </c>
      <c r="Y288" s="66">
        <v>17000000</v>
      </c>
      <c r="Z288" s="66">
        <v>21000000</v>
      </c>
      <c r="AA288" s="66">
        <v>47000000</v>
      </c>
    </row>
    <row r="289" spans="1:27">
      <c r="A289" s="61" t="s">
        <v>81</v>
      </c>
      <c r="B289" s="61" t="s">
        <v>88</v>
      </c>
      <c r="C289" s="62" t="s">
        <v>90</v>
      </c>
      <c r="D289" s="25" t="s">
        <v>74</v>
      </c>
      <c r="E289" s="25" t="s">
        <v>72</v>
      </c>
      <c r="F289" s="25" t="s">
        <v>13</v>
      </c>
      <c r="G289" s="25">
        <v>9.6366873135070759E-3</v>
      </c>
      <c r="H289" s="25">
        <v>9.078038773593625E-3</v>
      </c>
      <c r="I289" s="25">
        <v>7.3795670030503014E-3</v>
      </c>
      <c r="J289" s="25">
        <v>5.1385125133548816E-3</v>
      </c>
      <c r="K289" s="25">
        <v>3.6248225243856241E-3</v>
      </c>
      <c r="L289" s="25">
        <v>3.10377638516162E-3</v>
      </c>
      <c r="M289" s="25">
        <v>2.49192164335145E-3</v>
      </c>
      <c r="N289" s="35">
        <f>IFERROR('Equations and POD'!$E$5/G289, G289)</f>
        <v>217917.20865079598</v>
      </c>
      <c r="O289" s="35">
        <f>IFERROR('Equations and POD'!$E$5/H289, H289)</f>
        <v>231327.4984139218</v>
      </c>
      <c r="P289" s="35">
        <f>IFERROR('Equations and POD'!$E$5/I289, I289)</f>
        <v>284569.54169966571</v>
      </c>
      <c r="Q289" s="35">
        <f>IFERROR('Equations and POD'!$E$5/J289, J289)</f>
        <v>408678.58053126192</v>
      </c>
      <c r="R289" s="35">
        <f>IFERROR('Equations and POD'!$E$5/K289, K289)</f>
        <v>579338.70854985702</v>
      </c>
      <c r="S289" s="35">
        <f>IFERROR('Equations and POD'!$E$5/L289, L289)</f>
        <v>676595.13424986915</v>
      </c>
      <c r="T289" s="35">
        <f>IFERROR('Equations and POD'!$E$5/M289, M289)</f>
        <v>842723.12719097198</v>
      </c>
      <c r="U289" s="66">
        <v>220000</v>
      </c>
      <c r="V289" s="66">
        <v>230000</v>
      </c>
      <c r="W289" s="66">
        <v>280000</v>
      </c>
      <c r="X289" s="66">
        <v>410000</v>
      </c>
      <c r="Y289" s="66">
        <v>580000</v>
      </c>
      <c r="Z289" s="66">
        <v>680000</v>
      </c>
      <c r="AA289" s="66">
        <v>840000</v>
      </c>
    </row>
    <row r="290" spans="1:27">
      <c r="A290" s="61" t="s">
        <v>81</v>
      </c>
      <c r="B290" s="61" t="s">
        <v>88</v>
      </c>
      <c r="C290" s="62" t="s">
        <v>90</v>
      </c>
      <c r="D290" s="25" t="s">
        <v>15</v>
      </c>
      <c r="E290" s="25" t="s">
        <v>72</v>
      </c>
      <c r="F290" s="25" t="s">
        <v>13</v>
      </c>
      <c r="G290" s="25">
        <f t="shared" ref="G290:M290" si="53">SUM(G287:G289)</f>
        <v>8.7958647858620154</v>
      </c>
      <c r="H290" s="25">
        <f t="shared" si="53"/>
        <v>7.5226666782796814</v>
      </c>
      <c r="I290" s="25">
        <f t="shared" si="53"/>
        <v>6.5014769526226903</v>
      </c>
      <c r="J290" s="25">
        <f t="shared" si="53"/>
        <v>5.2405262882310089</v>
      </c>
      <c r="K290" s="25">
        <f t="shared" si="53"/>
        <v>4.1415679161519803</v>
      </c>
      <c r="L290" s="25">
        <f t="shared" si="53"/>
        <v>3.7872130621702227</v>
      </c>
      <c r="M290" s="25">
        <f t="shared" si="53"/>
        <v>3.3871917901829071E-2</v>
      </c>
      <c r="N290" s="35">
        <f>IFERROR('Equations and POD'!$E$5/G290, G290)</f>
        <v>238.74855413596435</v>
      </c>
      <c r="O290" s="35">
        <f>IFERROR('Equations and POD'!$E$5/H290, H290)</f>
        <v>279.15632711248054</v>
      </c>
      <c r="P290" s="35">
        <f>IFERROR('Equations and POD'!$E$5/I290, I290)</f>
        <v>323.00352909085706</v>
      </c>
      <c r="Q290" s="35">
        <f>IFERROR('Equations and POD'!$E$5/J290, J290)</f>
        <v>400.72311147758325</v>
      </c>
      <c r="R290" s="35">
        <f>IFERROR('Equations and POD'!$E$5/K290, K290)</f>
        <v>507.05434331043278</v>
      </c>
      <c r="S290" s="35">
        <f>IFERROR('Equations and POD'!$E$5/L290, L290)</f>
        <v>554.49745380752802</v>
      </c>
      <c r="T290" s="35">
        <f>IFERROR('Equations and POD'!$E$5/M290, M290)</f>
        <v>61998.260803726167</v>
      </c>
      <c r="U290" s="66">
        <v>240</v>
      </c>
      <c r="V290" s="66">
        <v>280</v>
      </c>
      <c r="W290" s="66">
        <v>320</v>
      </c>
      <c r="X290" s="66">
        <v>400</v>
      </c>
      <c r="Y290" s="66">
        <v>510</v>
      </c>
      <c r="Z290" s="66">
        <v>550</v>
      </c>
      <c r="AA290" s="66">
        <v>62000</v>
      </c>
    </row>
    <row r="291" spans="1:27">
      <c r="A291" s="61" t="s">
        <v>81</v>
      </c>
      <c r="B291" s="61" t="s">
        <v>88</v>
      </c>
      <c r="C291" s="62" t="s">
        <v>91</v>
      </c>
      <c r="D291" s="25" t="s">
        <v>68</v>
      </c>
      <c r="E291" s="25" t="s">
        <v>69</v>
      </c>
      <c r="F291" s="25" t="s">
        <v>9</v>
      </c>
      <c r="G291" s="34" t="s">
        <v>70</v>
      </c>
      <c r="H291" s="34" t="s">
        <v>70</v>
      </c>
      <c r="I291" s="34" t="s">
        <v>70</v>
      </c>
      <c r="J291" s="34" t="s">
        <v>70</v>
      </c>
      <c r="K291" s="25">
        <v>16.551268281792488</v>
      </c>
      <c r="L291" s="25">
        <v>15.13603724155853</v>
      </c>
      <c r="M291" s="25">
        <v>16.174877979752925</v>
      </c>
      <c r="N291" s="35" t="str">
        <f>IFERROR('Equations and POD'!$E$5/G291, G291)</f>
        <v>-</v>
      </c>
      <c r="O291" s="35" t="str">
        <f>IFERROR('Equations and POD'!$E$5/H291, H291)</f>
        <v>-</v>
      </c>
      <c r="P291" s="35" t="str">
        <f>IFERROR('Equations and POD'!$E$5/I291, I291)</f>
        <v>-</v>
      </c>
      <c r="Q291" s="35" t="str">
        <f>IFERROR('Equations and POD'!$E$5/J291, J291)</f>
        <v>-</v>
      </c>
      <c r="R291" s="35">
        <f>IFERROR('Equations and POD'!$E$5/K291, K291)</f>
        <v>126.87849439973985</v>
      </c>
      <c r="S291" s="35">
        <f>IFERROR('Equations and POD'!$E$5/L291, L291)</f>
        <v>138.7417305127988</v>
      </c>
      <c r="T291" s="35">
        <f>IFERROR('Equations and POD'!$E$5/M291, M291)</f>
        <v>129.83096395711283</v>
      </c>
      <c r="U291" s="63" t="s">
        <v>70</v>
      </c>
      <c r="V291" s="63" t="s">
        <v>70</v>
      </c>
      <c r="W291" s="63" t="s">
        <v>70</v>
      </c>
      <c r="X291" s="63" t="s">
        <v>70</v>
      </c>
      <c r="Y291" s="66">
        <v>130</v>
      </c>
      <c r="Z291" s="66">
        <v>140</v>
      </c>
      <c r="AA291" s="66">
        <v>130</v>
      </c>
    </row>
    <row r="292" spans="1:27">
      <c r="A292" s="61" t="s">
        <v>81</v>
      </c>
      <c r="B292" s="61" t="s">
        <v>88</v>
      </c>
      <c r="C292" s="62" t="s">
        <v>91</v>
      </c>
      <c r="D292" s="25" t="s">
        <v>73</v>
      </c>
      <c r="E292" s="25" t="s">
        <v>69</v>
      </c>
      <c r="F292" s="25" t="s">
        <v>9</v>
      </c>
      <c r="G292" s="34" t="s">
        <v>70</v>
      </c>
      <c r="H292" s="34" t="s">
        <v>70</v>
      </c>
      <c r="I292" s="34" t="s">
        <v>70</v>
      </c>
      <c r="J292" s="34" t="s">
        <v>70</v>
      </c>
      <c r="K292" s="34" t="s">
        <v>70</v>
      </c>
      <c r="L292" s="34" t="s">
        <v>70</v>
      </c>
      <c r="M292" s="34" t="s">
        <v>70</v>
      </c>
      <c r="N292" s="35" t="str">
        <f>IFERROR('Equations and POD'!$E$5/G292, G292)</f>
        <v>-</v>
      </c>
      <c r="O292" s="35" t="str">
        <f>IFERROR('Equations and POD'!$E$5/H292, H292)</f>
        <v>-</v>
      </c>
      <c r="P292" s="35" t="str">
        <f>IFERROR('Equations and POD'!$E$5/I292, I292)</f>
        <v>-</v>
      </c>
      <c r="Q292" s="35" t="str">
        <f>IFERROR('Equations and POD'!$E$5/J292, J292)</f>
        <v>-</v>
      </c>
      <c r="R292" s="35" t="str">
        <f>IFERROR('Equations and POD'!$E$5/K292, K292)</f>
        <v>-</v>
      </c>
      <c r="S292" s="35" t="str">
        <f>IFERROR('Equations and POD'!$E$5/L292, L292)</f>
        <v>-</v>
      </c>
      <c r="T292" s="35" t="str">
        <f>IFERROR('Equations and POD'!$E$5/M292, M292)</f>
        <v>-</v>
      </c>
      <c r="U292" s="63" t="s">
        <v>70</v>
      </c>
      <c r="V292" s="63" t="s">
        <v>70</v>
      </c>
      <c r="W292" s="63" t="s">
        <v>70</v>
      </c>
      <c r="X292" s="63" t="s">
        <v>70</v>
      </c>
      <c r="Y292" s="63" t="s">
        <v>70</v>
      </c>
      <c r="Z292" s="63" t="s">
        <v>70</v>
      </c>
      <c r="AA292" s="63" t="s">
        <v>70</v>
      </c>
    </row>
    <row r="293" spans="1:27">
      <c r="A293" s="61" t="s">
        <v>81</v>
      </c>
      <c r="B293" s="61" t="s">
        <v>88</v>
      </c>
      <c r="C293" s="62" t="s">
        <v>91</v>
      </c>
      <c r="D293" s="25" t="s">
        <v>74</v>
      </c>
      <c r="E293" s="25" t="s">
        <v>69</v>
      </c>
      <c r="F293" s="25" t="s">
        <v>9</v>
      </c>
      <c r="G293" s="34" t="s">
        <v>70</v>
      </c>
      <c r="H293" s="34" t="s">
        <v>70</v>
      </c>
      <c r="I293" s="34" t="s">
        <v>70</v>
      </c>
      <c r="J293" s="34" t="s">
        <v>70</v>
      </c>
      <c r="K293" s="34" t="s">
        <v>70</v>
      </c>
      <c r="L293" s="34" t="s">
        <v>70</v>
      </c>
      <c r="M293" s="34" t="s">
        <v>70</v>
      </c>
      <c r="N293" s="35" t="str">
        <f>IFERROR('Equations and POD'!$E$5/G293, G293)</f>
        <v>-</v>
      </c>
      <c r="O293" s="35" t="str">
        <f>IFERROR('Equations and POD'!$E$5/H293, H293)</f>
        <v>-</v>
      </c>
      <c r="P293" s="35" t="str">
        <f>IFERROR('Equations and POD'!$E$5/I293, I293)</f>
        <v>-</v>
      </c>
      <c r="Q293" s="35" t="str">
        <f>IFERROR('Equations and POD'!$E$5/J293, J293)</f>
        <v>-</v>
      </c>
      <c r="R293" s="35" t="str">
        <f>IFERROR('Equations and POD'!$E$5/K293, K293)</f>
        <v>-</v>
      </c>
      <c r="S293" s="35" t="str">
        <f>IFERROR('Equations and POD'!$E$5/L293, L293)</f>
        <v>-</v>
      </c>
      <c r="T293" s="35" t="str">
        <f>IFERROR('Equations and POD'!$E$5/M293, M293)</f>
        <v>-</v>
      </c>
      <c r="U293" s="63" t="s">
        <v>70</v>
      </c>
      <c r="V293" s="63" t="s">
        <v>70</v>
      </c>
      <c r="W293" s="63" t="s">
        <v>70</v>
      </c>
      <c r="X293" s="63" t="s">
        <v>70</v>
      </c>
      <c r="Y293" s="63" t="s">
        <v>70</v>
      </c>
      <c r="Z293" s="63" t="s">
        <v>70</v>
      </c>
      <c r="AA293" s="63" t="s">
        <v>70</v>
      </c>
    </row>
    <row r="294" spans="1:27">
      <c r="A294" s="61" t="s">
        <v>81</v>
      </c>
      <c r="B294" s="61" t="s">
        <v>88</v>
      </c>
      <c r="C294" s="62" t="s">
        <v>91</v>
      </c>
      <c r="D294" s="25" t="s">
        <v>15</v>
      </c>
      <c r="E294" s="25" t="s">
        <v>69</v>
      </c>
      <c r="F294" s="25" t="s">
        <v>9</v>
      </c>
      <c r="G294" s="34" t="s">
        <v>70</v>
      </c>
      <c r="H294" s="34" t="s">
        <v>70</v>
      </c>
      <c r="I294" s="34" t="s">
        <v>70</v>
      </c>
      <c r="J294" s="34" t="s">
        <v>70</v>
      </c>
      <c r="K294" s="25">
        <f>SUM(K291:K293)</f>
        <v>16.551268281792488</v>
      </c>
      <c r="L294" s="25">
        <f>SUM(L291:L293)</f>
        <v>15.13603724155853</v>
      </c>
      <c r="M294" s="25">
        <f>SUM(M291:M293)</f>
        <v>16.174877979752925</v>
      </c>
      <c r="N294" s="35" t="str">
        <f>IFERROR('Equations and POD'!$E$5/G294, G294)</f>
        <v>-</v>
      </c>
      <c r="O294" s="35" t="str">
        <f>IFERROR('Equations and POD'!$E$5/H294, H294)</f>
        <v>-</v>
      </c>
      <c r="P294" s="35" t="str">
        <f>IFERROR('Equations and POD'!$E$5/I294, I294)</f>
        <v>-</v>
      </c>
      <c r="Q294" s="35" t="str">
        <f>IFERROR('Equations and POD'!$E$5/J294, J294)</f>
        <v>-</v>
      </c>
      <c r="R294" s="35">
        <f>IFERROR('Equations and POD'!$E$5/K294, K294)</f>
        <v>126.87849439973985</v>
      </c>
      <c r="S294" s="35">
        <f>IFERROR('Equations and POD'!$E$5/L294, L294)</f>
        <v>138.7417305127988</v>
      </c>
      <c r="T294" s="35">
        <f>IFERROR('Equations and POD'!$E$5/M294, M294)</f>
        <v>129.83096395711283</v>
      </c>
      <c r="U294" s="63" t="s">
        <v>70</v>
      </c>
      <c r="V294" s="63" t="s">
        <v>70</v>
      </c>
      <c r="W294" s="63" t="s">
        <v>70</v>
      </c>
      <c r="X294" s="63" t="s">
        <v>70</v>
      </c>
      <c r="Y294" s="66">
        <v>130</v>
      </c>
      <c r="Z294" s="66">
        <v>140</v>
      </c>
      <c r="AA294" s="66">
        <v>130</v>
      </c>
    </row>
    <row r="295" spans="1:27">
      <c r="A295" s="61" t="s">
        <v>81</v>
      </c>
      <c r="B295" s="61" t="s">
        <v>88</v>
      </c>
      <c r="C295" s="62" t="s">
        <v>91</v>
      </c>
      <c r="D295" s="25" t="s">
        <v>68</v>
      </c>
      <c r="E295" s="25" t="s">
        <v>71</v>
      </c>
      <c r="F295" s="25" t="s">
        <v>9</v>
      </c>
      <c r="G295" s="34" t="s">
        <v>70</v>
      </c>
      <c r="H295" s="34" t="s">
        <v>70</v>
      </c>
      <c r="I295" s="34" t="s">
        <v>70</v>
      </c>
      <c r="J295" s="34" t="s">
        <v>70</v>
      </c>
      <c r="K295" s="25">
        <v>11.703514039293291</v>
      </c>
      <c r="L295" s="25">
        <v>10.70279457379816</v>
      </c>
      <c r="M295" s="25">
        <v>11.437365904348258</v>
      </c>
      <c r="N295" s="35" t="str">
        <f>IFERROR('Equations and POD'!$E$5/G295, G295)</f>
        <v>-</v>
      </c>
      <c r="O295" s="35" t="str">
        <f>IFERROR('Equations and POD'!$E$5/H295, H295)</f>
        <v>-</v>
      </c>
      <c r="P295" s="35" t="str">
        <f>IFERROR('Equations and POD'!$E$5/I295, I295)</f>
        <v>-</v>
      </c>
      <c r="Q295" s="35" t="str">
        <f>IFERROR('Equations and POD'!$E$5/J295, J295)</f>
        <v>-</v>
      </c>
      <c r="R295" s="35">
        <f>IFERROR('Equations and POD'!$E$5/K295, K295)</f>
        <v>179.43328755359079</v>
      </c>
      <c r="S295" s="35">
        <f>IFERROR('Equations and POD'!$E$5/L295, L295)</f>
        <v>196.21043695831315</v>
      </c>
      <c r="T295" s="35">
        <f>IFERROR('Equations and POD'!$E$5/M295, M295)</f>
        <v>183.60871004412144</v>
      </c>
      <c r="U295" s="63" t="s">
        <v>70</v>
      </c>
      <c r="V295" s="63" t="s">
        <v>70</v>
      </c>
      <c r="W295" s="63" t="s">
        <v>70</v>
      </c>
      <c r="X295" s="63" t="s">
        <v>70</v>
      </c>
      <c r="Y295" s="66">
        <v>180</v>
      </c>
      <c r="Z295" s="66">
        <v>200</v>
      </c>
      <c r="AA295" s="66">
        <v>180</v>
      </c>
    </row>
    <row r="296" spans="1:27">
      <c r="A296" s="61" t="s">
        <v>81</v>
      </c>
      <c r="B296" s="61" t="s">
        <v>88</v>
      </c>
      <c r="C296" s="62" t="s">
        <v>91</v>
      </c>
      <c r="D296" s="25" t="s">
        <v>73</v>
      </c>
      <c r="E296" s="25" t="s">
        <v>71</v>
      </c>
      <c r="F296" s="25" t="s">
        <v>9</v>
      </c>
      <c r="G296" s="34" t="s">
        <v>70</v>
      </c>
      <c r="H296" s="34" t="s">
        <v>70</v>
      </c>
      <c r="I296" s="34" t="s">
        <v>70</v>
      </c>
      <c r="J296" s="34" t="s">
        <v>70</v>
      </c>
      <c r="K296" s="34" t="s">
        <v>70</v>
      </c>
      <c r="L296" s="34" t="s">
        <v>70</v>
      </c>
      <c r="M296" s="34" t="s">
        <v>70</v>
      </c>
      <c r="N296" s="35" t="str">
        <f>IFERROR('Equations and POD'!$E$5/G296, G296)</f>
        <v>-</v>
      </c>
      <c r="O296" s="35" t="str">
        <f>IFERROR('Equations and POD'!$E$5/H296, H296)</f>
        <v>-</v>
      </c>
      <c r="P296" s="35" t="str">
        <f>IFERROR('Equations and POD'!$E$5/I296, I296)</f>
        <v>-</v>
      </c>
      <c r="Q296" s="35" t="str">
        <f>IFERROR('Equations and POD'!$E$5/J296, J296)</f>
        <v>-</v>
      </c>
      <c r="R296" s="35" t="str">
        <f>IFERROR('Equations and POD'!$E$5/K296, K296)</f>
        <v>-</v>
      </c>
      <c r="S296" s="35" t="str">
        <f>IFERROR('Equations and POD'!$E$5/L296, L296)</f>
        <v>-</v>
      </c>
      <c r="T296" s="35" t="str">
        <f>IFERROR('Equations and POD'!$E$5/M296, M296)</f>
        <v>-</v>
      </c>
      <c r="U296" s="63" t="s">
        <v>70</v>
      </c>
      <c r="V296" s="63" t="s">
        <v>70</v>
      </c>
      <c r="W296" s="63" t="s">
        <v>70</v>
      </c>
      <c r="X296" s="63" t="s">
        <v>70</v>
      </c>
      <c r="Y296" s="63" t="s">
        <v>70</v>
      </c>
      <c r="Z296" s="63" t="s">
        <v>70</v>
      </c>
      <c r="AA296" s="63" t="s">
        <v>70</v>
      </c>
    </row>
    <row r="297" spans="1:27">
      <c r="A297" s="61" t="s">
        <v>81</v>
      </c>
      <c r="B297" s="61" t="s">
        <v>88</v>
      </c>
      <c r="C297" s="62" t="s">
        <v>91</v>
      </c>
      <c r="D297" s="25" t="s">
        <v>74</v>
      </c>
      <c r="E297" s="25" t="s">
        <v>71</v>
      </c>
      <c r="F297" s="25" t="s">
        <v>9</v>
      </c>
      <c r="G297" s="34" t="s">
        <v>70</v>
      </c>
      <c r="H297" s="34" t="s">
        <v>70</v>
      </c>
      <c r="I297" s="34" t="s">
        <v>70</v>
      </c>
      <c r="J297" s="34" t="s">
        <v>70</v>
      </c>
      <c r="K297" s="34" t="s">
        <v>70</v>
      </c>
      <c r="L297" s="34" t="s">
        <v>70</v>
      </c>
      <c r="M297" s="34" t="s">
        <v>70</v>
      </c>
      <c r="N297" s="35" t="str">
        <f>IFERROR('Equations and POD'!$E$5/G297, G297)</f>
        <v>-</v>
      </c>
      <c r="O297" s="35" t="str">
        <f>IFERROR('Equations and POD'!$E$5/H297, H297)</f>
        <v>-</v>
      </c>
      <c r="P297" s="35" t="str">
        <f>IFERROR('Equations and POD'!$E$5/I297, I297)</f>
        <v>-</v>
      </c>
      <c r="Q297" s="35" t="str">
        <f>IFERROR('Equations and POD'!$E$5/J297, J297)</f>
        <v>-</v>
      </c>
      <c r="R297" s="35" t="str">
        <f>IFERROR('Equations and POD'!$E$5/K297, K297)</f>
        <v>-</v>
      </c>
      <c r="S297" s="35" t="str">
        <f>IFERROR('Equations and POD'!$E$5/L297, L297)</f>
        <v>-</v>
      </c>
      <c r="T297" s="35" t="str">
        <f>IFERROR('Equations and POD'!$E$5/M297, M297)</f>
        <v>-</v>
      </c>
      <c r="U297" s="63" t="s">
        <v>70</v>
      </c>
      <c r="V297" s="63" t="s">
        <v>70</v>
      </c>
      <c r="W297" s="63" t="s">
        <v>70</v>
      </c>
      <c r="X297" s="63" t="s">
        <v>70</v>
      </c>
      <c r="Y297" s="63" t="s">
        <v>70</v>
      </c>
      <c r="Z297" s="63" t="s">
        <v>70</v>
      </c>
      <c r="AA297" s="63" t="s">
        <v>70</v>
      </c>
    </row>
    <row r="298" spans="1:27">
      <c r="A298" s="61" t="s">
        <v>81</v>
      </c>
      <c r="B298" s="61" t="s">
        <v>88</v>
      </c>
      <c r="C298" s="62" t="s">
        <v>91</v>
      </c>
      <c r="D298" s="25" t="s">
        <v>15</v>
      </c>
      <c r="E298" s="25" t="s">
        <v>71</v>
      </c>
      <c r="F298" s="25" t="s">
        <v>9</v>
      </c>
      <c r="G298" s="34" t="s">
        <v>70</v>
      </c>
      <c r="H298" s="34" t="s">
        <v>70</v>
      </c>
      <c r="I298" s="34" t="s">
        <v>70</v>
      </c>
      <c r="J298" s="34" t="s">
        <v>70</v>
      </c>
      <c r="K298" s="25">
        <f>SUM(K295:K297)</f>
        <v>11.703514039293291</v>
      </c>
      <c r="L298" s="25">
        <f>SUM(L295:L297)</f>
        <v>10.70279457379816</v>
      </c>
      <c r="M298" s="25">
        <f>SUM(M295:M297)</f>
        <v>11.437365904348258</v>
      </c>
      <c r="N298" s="35" t="str">
        <f>IFERROR('Equations and POD'!$E$5/G298, G298)</f>
        <v>-</v>
      </c>
      <c r="O298" s="35" t="str">
        <f>IFERROR('Equations and POD'!$E$5/H298, H298)</f>
        <v>-</v>
      </c>
      <c r="P298" s="35" t="str">
        <f>IFERROR('Equations and POD'!$E$5/I298, I298)</f>
        <v>-</v>
      </c>
      <c r="Q298" s="35" t="str">
        <f>IFERROR('Equations and POD'!$E$5/J298, J298)</f>
        <v>-</v>
      </c>
      <c r="R298" s="35">
        <f>IFERROR('Equations and POD'!$E$5/K298, K298)</f>
        <v>179.43328755359079</v>
      </c>
      <c r="S298" s="35">
        <f>IFERROR('Equations and POD'!$E$5/L298, L298)</f>
        <v>196.21043695831315</v>
      </c>
      <c r="T298" s="35">
        <f>IFERROR('Equations and POD'!$E$5/M298, M298)</f>
        <v>183.60871004412144</v>
      </c>
      <c r="U298" s="63" t="s">
        <v>70</v>
      </c>
      <c r="V298" s="63" t="s">
        <v>70</v>
      </c>
      <c r="W298" s="63" t="s">
        <v>70</v>
      </c>
      <c r="X298" s="63" t="s">
        <v>70</v>
      </c>
      <c r="Y298" s="66">
        <v>180</v>
      </c>
      <c r="Z298" s="66">
        <v>200</v>
      </c>
      <c r="AA298" s="66">
        <v>180</v>
      </c>
    </row>
    <row r="299" spans="1:27">
      <c r="A299" s="61" t="s">
        <v>81</v>
      </c>
      <c r="B299" s="61" t="s">
        <v>88</v>
      </c>
      <c r="C299" s="62" t="s">
        <v>91</v>
      </c>
      <c r="D299" s="25" t="s">
        <v>68</v>
      </c>
      <c r="E299" s="25" t="s">
        <v>72</v>
      </c>
      <c r="F299" s="25" t="s">
        <v>9</v>
      </c>
      <c r="G299" s="34" t="s">
        <v>70</v>
      </c>
      <c r="H299" s="34" t="s">
        <v>70</v>
      </c>
      <c r="I299" s="34" t="s">
        <v>70</v>
      </c>
      <c r="J299" s="34" t="s">
        <v>70</v>
      </c>
      <c r="K299" s="25">
        <v>8.2756341408962442</v>
      </c>
      <c r="L299" s="25">
        <v>7.568018620779263</v>
      </c>
      <c r="M299" s="25">
        <v>8.0874389898764623</v>
      </c>
      <c r="N299" s="35" t="str">
        <f>IFERROR('Equations and POD'!$E$5/G299, G299)</f>
        <v>-</v>
      </c>
      <c r="O299" s="35" t="str">
        <f>IFERROR('Equations and POD'!$E$5/H299, H299)</f>
        <v>-</v>
      </c>
      <c r="P299" s="35" t="str">
        <f>IFERROR('Equations and POD'!$E$5/I299, I299)</f>
        <v>-</v>
      </c>
      <c r="Q299" s="35" t="str">
        <f>IFERROR('Equations and POD'!$E$5/J299, J299)</f>
        <v>-</v>
      </c>
      <c r="R299" s="35">
        <f>IFERROR('Equations and POD'!$E$5/K299, K299)</f>
        <v>253.7569887994797</v>
      </c>
      <c r="S299" s="35">
        <f>IFERROR('Equations and POD'!$E$5/L299, L299)</f>
        <v>277.48346102559765</v>
      </c>
      <c r="T299" s="35">
        <f>IFERROR('Equations and POD'!$E$5/M299, M299)</f>
        <v>259.66192791422566</v>
      </c>
      <c r="U299" s="63" t="s">
        <v>70</v>
      </c>
      <c r="V299" s="63" t="s">
        <v>70</v>
      </c>
      <c r="W299" s="63" t="s">
        <v>70</v>
      </c>
      <c r="X299" s="63" t="s">
        <v>70</v>
      </c>
      <c r="Y299" s="66">
        <v>250</v>
      </c>
      <c r="Z299" s="66">
        <v>280</v>
      </c>
      <c r="AA299" s="66">
        <v>260</v>
      </c>
    </row>
    <row r="300" spans="1:27">
      <c r="A300" s="61" t="s">
        <v>81</v>
      </c>
      <c r="B300" s="61" t="s">
        <v>88</v>
      </c>
      <c r="C300" s="62" t="s">
        <v>91</v>
      </c>
      <c r="D300" s="25" t="s">
        <v>73</v>
      </c>
      <c r="E300" s="25" t="s">
        <v>72</v>
      </c>
      <c r="F300" s="25" t="s">
        <v>9</v>
      </c>
      <c r="G300" s="34" t="s">
        <v>70</v>
      </c>
      <c r="H300" s="34" t="s">
        <v>70</v>
      </c>
      <c r="I300" s="34" t="s">
        <v>70</v>
      </c>
      <c r="J300" s="34" t="s">
        <v>70</v>
      </c>
      <c r="K300" s="34" t="s">
        <v>70</v>
      </c>
      <c r="L300" s="34" t="s">
        <v>70</v>
      </c>
      <c r="M300" s="34" t="s">
        <v>70</v>
      </c>
      <c r="N300" s="35" t="str">
        <f>IFERROR('Equations and POD'!$E$5/G300, G300)</f>
        <v>-</v>
      </c>
      <c r="O300" s="35" t="str">
        <f>IFERROR('Equations and POD'!$E$5/H300, H300)</f>
        <v>-</v>
      </c>
      <c r="P300" s="35" t="str">
        <f>IFERROR('Equations and POD'!$E$5/I300, I300)</f>
        <v>-</v>
      </c>
      <c r="Q300" s="35" t="str">
        <f>IFERROR('Equations and POD'!$E$5/J300, J300)</f>
        <v>-</v>
      </c>
      <c r="R300" s="35" t="str">
        <f>IFERROR('Equations and POD'!$E$5/K300, K300)</f>
        <v>-</v>
      </c>
      <c r="S300" s="35" t="str">
        <f>IFERROR('Equations and POD'!$E$5/L300, L300)</f>
        <v>-</v>
      </c>
      <c r="T300" s="35" t="str">
        <f>IFERROR('Equations and POD'!$E$5/M300, M300)</f>
        <v>-</v>
      </c>
      <c r="U300" s="63" t="s">
        <v>70</v>
      </c>
      <c r="V300" s="63" t="s">
        <v>70</v>
      </c>
      <c r="W300" s="63" t="s">
        <v>70</v>
      </c>
      <c r="X300" s="63" t="s">
        <v>70</v>
      </c>
      <c r="Y300" s="63" t="s">
        <v>70</v>
      </c>
      <c r="Z300" s="63" t="s">
        <v>70</v>
      </c>
      <c r="AA300" s="63" t="s">
        <v>70</v>
      </c>
    </row>
    <row r="301" spans="1:27">
      <c r="A301" s="61" t="s">
        <v>81</v>
      </c>
      <c r="B301" s="61" t="s">
        <v>88</v>
      </c>
      <c r="C301" s="62" t="s">
        <v>91</v>
      </c>
      <c r="D301" s="25" t="s">
        <v>74</v>
      </c>
      <c r="E301" s="25" t="s">
        <v>72</v>
      </c>
      <c r="F301" s="25" t="s">
        <v>9</v>
      </c>
      <c r="G301" s="34" t="s">
        <v>70</v>
      </c>
      <c r="H301" s="34" t="s">
        <v>70</v>
      </c>
      <c r="I301" s="34" t="s">
        <v>70</v>
      </c>
      <c r="J301" s="34" t="s">
        <v>70</v>
      </c>
      <c r="K301" s="34" t="s">
        <v>70</v>
      </c>
      <c r="L301" s="34" t="s">
        <v>70</v>
      </c>
      <c r="M301" s="34" t="s">
        <v>70</v>
      </c>
      <c r="N301" s="35" t="str">
        <f>IFERROR('Equations and POD'!$E$5/G301, G301)</f>
        <v>-</v>
      </c>
      <c r="O301" s="35" t="str">
        <f>IFERROR('Equations and POD'!$E$5/H301, H301)</f>
        <v>-</v>
      </c>
      <c r="P301" s="35" t="str">
        <f>IFERROR('Equations and POD'!$E$5/I301, I301)</f>
        <v>-</v>
      </c>
      <c r="Q301" s="35" t="str">
        <f>IFERROR('Equations and POD'!$E$5/J301, J301)</f>
        <v>-</v>
      </c>
      <c r="R301" s="35" t="str">
        <f>IFERROR('Equations and POD'!$E$5/K301, K301)</f>
        <v>-</v>
      </c>
      <c r="S301" s="35" t="str">
        <f>IFERROR('Equations and POD'!$E$5/L301, L301)</f>
        <v>-</v>
      </c>
      <c r="T301" s="35" t="str">
        <f>IFERROR('Equations and POD'!$E$5/M301, M301)</f>
        <v>-</v>
      </c>
      <c r="U301" s="63" t="s">
        <v>70</v>
      </c>
      <c r="V301" s="63" t="s">
        <v>70</v>
      </c>
      <c r="W301" s="63" t="s">
        <v>70</v>
      </c>
      <c r="X301" s="63" t="s">
        <v>70</v>
      </c>
      <c r="Y301" s="63" t="s">
        <v>70</v>
      </c>
      <c r="Z301" s="63" t="s">
        <v>70</v>
      </c>
      <c r="AA301" s="63" t="s">
        <v>70</v>
      </c>
    </row>
    <row r="302" spans="1:27">
      <c r="A302" s="61" t="s">
        <v>81</v>
      </c>
      <c r="B302" s="61" t="s">
        <v>88</v>
      </c>
      <c r="C302" s="62" t="s">
        <v>91</v>
      </c>
      <c r="D302" s="25" t="s">
        <v>15</v>
      </c>
      <c r="E302" s="25" t="s">
        <v>72</v>
      </c>
      <c r="F302" s="25" t="s">
        <v>9</v>
      </c>
      <c r="G302" s="34" t="s">
        <v>70</v>
      </c>
      <c r="H302" s="34" t="s">
        <v>70</v>
      </c>
      <c r="I302" s="34" t="s">
        <v>70</v>
      </c>
      <c r="J302" s="34" t="s">
        <v>70</v>
      </c>
      <c r="K302" s="25">
        <f>SUM(K299:K301)</f>
        <v>8.2756341408962442</v>
      </c>
      <c r="L302" s="25">
        <f>SUM(L299:L301)</f>
        <v>7.568018620779263</v>
      </c>
      <c r="M302" s="25">
        <f>SUM(M299:M301)</f>
        <v>8.0874389898764623</v>
      </c>
      <c r="N302" s="35" t="str">
        <f>IFERROR('Equations and POD'!$E$5/G302, G302)</f>
        <v>-</v>
      </c>
      <c r="O302" s="35" t="str">
        <f>IFERROR('Equations and POD'!$E$5/H302, H302)</f>
        <v>-</v>
      </c>
      <c r="P302" s="35" t="str">
        <f>IFERROR('Equations and POD'!$E$5/I302, I302)</f>
        <v>-</v>
      </c>
      <c r="Q302" s="35" t="str">
        <f>IFERROR('Equations and POD'!$E$5/J302, J302)</f>
        <v>-</v>
      </c>
      <c r="R302" s="35">
        <f>IFERROR('Equations and POD'!$E$5/K302, K302)</f>
        <v>253.7569887994797</v>
      </c>
      <c r="S302" s="35">
        <f>IFERROR('Equations and POD'!$E$5/L302, L302)</f>
        <v>277.48346102559765</v>
      </c>
      <c r="T302" s="35">
        <f>IFERROR('Equations and POD'!$E$5/M302, M302)</f>
        <v>259.66192791422566</v>
      </c>
      <c r="U302" s="63" t="s">
        <v>70</v>
      </c>
      <c r="V302" s="63" t="s">
        <v>70</v>
      </c>
      <c r="W302" s="63" t="s">
        <v>70</v>
      </c>
      <c r="X302" s="63" t="s">
        <v>70</v>
      </c>
      <c r="Y302" s="66">
        <v>250</v>
      </c>
      <c r="Z302" s="66">
        <v>280</v>
      </c>
      <c r="AA302" s="66">
        <v>260</v>
      </c>
    </row>
    <row r="303" spans="1:27">
      <c r="A303" s="61" t="s">
        <v>92</v>
      </c>
      <c r="B303" s="61" t="s">
        <v>115</v>
      </c>
      <c r="C303" s="62" t="s">
        <v>94</v>
      </c>
      <c r="D303" s="25" t="s">
        <v>68</v>
      </c>
      <c r="E303" s="25" t="s">
        <v>69</v>
      </c>
      <c r="F303" s="25" t="s">
        <v>9</v>
      </c>
      <c r="G303" s="34" t="s">
        <v>70</v>
      </c>
      <c r="H303" s="34" t="s">
        <v>70</v>
      </c>
      <c r="I303" s="34" t="s">
        <v>70</v>
      </c>
      <c r="J303" s="34" t="s">
        <v>70</v>
      </c>
      <c r="K303" s="25">
        <v>1.170351403929329</v>
      </c>
      <c r="L303" s="25">
        <v>1.070279457379816</v>
      </c>
      <c r="M303" s="25">
        <v>1.143736590434826</v>
      </c>
      <c r="N303" s="35" t="str">
        <f>IFERROR('Equations and POD'!$E$5/G303, G303)</f>
        <v>-</v>
      </c>
      <c r="O303" s="35" t="str">
        <f>IFERROR('Equations and POD'!$E$5/H303, H303)</f>
        <v>-</v>
      </c>
      <c r="P303" s="35" t="str">
        <f>IFERROR('Equations and POD'!$E$5/I303, I303)</f>
        <v>-</v>
      </c>
      <c r="Q303" s="35" t="str">
        <f>IFERROR('Equations and POD'!$E$5/J303, J303)</f>
        <v>-</v>
      </c>
      <c r="R303" s="35">
        <f>IFERROR('Equations and POD'!$E$5/K303, K303)</f>
        <v>1794.332875535908</v>
      </c>
      <c r="S303" s="35">
        <f>IFERROR('Equations and POD'!$E$5/L303, L303)</f>
        <v>1962.1043695831315</v>
      </c>
      <c r="T303" s="35">
        <f>IFERROR('Equations and POD'!$E$5/M303, M303)</f>
        <v>1836.087100441214</v>
      </c>
      <c r="U303" s="63" t="s">
        <v>70</v>
      </c>
      <c r="V303" s="63" t="s">
        <v>70</v>
      </c>
      <c r="W303" s="63" t="s">
        <v>70</v>
      </c>
      <c r="X303" s="63" t="s">
        <v>70</v>
      </c>
      <c r="Y303" s="66">
        <v>1800</v>
      </c>
      <c r="Z303" s="66">
        <v>2000</v>
      </c>
      <c r="AA303" s="66">
        <v>1800</v>
      </c>
    </row>
    <row r="304" spans="1:27">
      <c r="A304" s="61" t="s">
        <v>92</v>
      </c>
      <c r="B304" s="61" t="s">
        <v>115</v>
      </c>
      <c r="C304" s="62" t="s">
        <v>94</v>
      </c>
      <c r="D304" s="25" t="s">
        <v>73</v>
      </c>
      <c r="E304" s="25" t="s">
        <v>69</v>
      </c>
      <c r="F304" s="25" t="s">
        <v>9</v>
      </c>
      <c r="G304" s="25">
        <v>5.50565537675951E-4</v>
      </c>
      <c r="H304" s="25">
        <v>6.6801105617209924E-4</v>
      </c>
      <c r="I304" s="25">
        <v>7.4048450799677748E-4</v>
      </c>
      <c r="J304" s="25">
        <v>2.7205425553201469E-4</v>
      </c>
      <c r="K304" s="25">
        <v>1.558883780806525E-4</v>
      </c>
      <c r="L304" s="25">
        <v>1.2475682329186601E-4</v>
      </c>
      <c r="M304" s="25">
        <v>6.1102363831476325E-5</v>
      </c>
      <c r="N304" s="35">
        <f>IFERROR('Equations and POD'!$E$5/G304, G304)</f>
        <v>3814259.804317805</v>
      </c>
      <c r="O304" s="35">
        <f>IFERROR('Equations and POD'!$E$5/H304, H304)</f>
        <v>3143660.5436347425</v>
      </c>
      <c r="P304" s="35">
        <f>IFERROR('Equations and POD'!$E$5/I304, I304)</f>
        <v>2835981.0061132824</v>
      </c>
      <c r="Q304" s="35">
        <f>IFERROR('Equations and POD'!$E$5/J304, J304)</f>
        <v>7719048.5254250215</v>
      </c>
      <c r="R304" s="35">
        <f>IFERROR('Equations and POD'!$E$5/K304, K304)</f>
        <v>13471177.427437957</v>
      </c>
      <c r="S304" s="35">
        <f>IFERROR('Equations and POD'!$E$5/L304, L304)</f>
        <v>16832746.65536404</v>
      </c>
      <c r="T304" s="35">
        <f>IFERROR('Equations and POD'!$E$5/M304, M304)</f>
        <v>34368555.78602352</v>
      </c>
      <c r="U304" s="66">
        <v>3800000</v>
      </c>
      <c r="V304" s="66">
        <v>3100000</v>
      </c>
      <c r="W304" s="66">
        <v>2800000</v>
      </c>
      <c r="X304" s="66">
        <v>7700000</v>
      </c>
      <c r="Y304" s="66">
        <v>13000000</v>
      </c>
      <c r="Z304" s="66">
        <v>17000000</v>
      </c>
      <c r="AA304" s="66">
        <v>34000000</v>
      </c>
    </row>
    <row r="305" spans="1:27">
      <c r="A305" s="61" t="s">
        <v>92</v>
      </c>
      <c r="B305" s="61" t="s">
        <v>115</v>
      </c>
      <c r="C305" s="62" t="s">
        <v>94</v>
      </c>
      <c r="D305" s="25" t="s">
        <v>74</v>
      </c>
      <c r="E305" s="25" t="s">
        <v>69</v>
      </c>
      <c r="F305" s="25" t="s">
        <v>9</v>
      </c>
      <c r="G305" s="25">
        <v>3.4524284806583462E-2</v>
      </c>
      <c r="H305" s="25">
        <v>3.2522876991709061E-2</v>
      </c>
      <c r="I305" s="25">
        <v>2.6437951619066709E-2</v>
      </c>
      <c r="J305" s="25">
        <v>1.8409175655684371E-2</v>
      </c>
      <c r="K305" s="25">
        <v>1.298624736218241E-2</v>
      </c>
      <c r="L305" s="25">
        <v>1.11195534742603E-2</v>
      </c>
      <c r="M305" s="25">
        <v>8.9275297342241329E-3</v>
      </c>
      <c r="N305" s="35">
        <f>IFERROR('Equations and POD'!$E$5/G305, G305)</f>
        <v>60826.74881651855</v>
      </c>
      <c r="O305" s="35">
        <f>IFERROR('Equations and POD'!$E$5/H305, H305)</f>
        <v>64569.933359073533</v>
      </c>
      <c r="P305" s="35">
        <f>IFERROR('Equations and POD'!$E$5/I305, I305)</f>
        <v>79431.267227431759</v>
      </c>
      <c r="Q305" s="35">
        <f>IFERROR('Equations and POD'!$E$5/J305, J305)</f>
        <v>114073.54893436327</v>
      </c>
      <c r="R305" s="35">
        <f>IFERROR('Equations and POD'!$E$5/K305, K305)</f>
        <v>161709.53328021956</v>
      </c>
      <c r="S305" s="35">
        <f>IFERROR('Equations and POD'!$E$5/L305, L305)</f>
        <v>188856.50443258442</v>
      </c>
      <c r="T305" s="35">
        <f>IFERROR('Equations and POD'!$E$5/M305, M305)</f>
        <v>235227.44393105124</v>
      </c>
      <c r="U305" s="66">
        <v>61000</v>
      </c>
      <c r="V305" s="66">
        <v>65000</v>
      </c>
      <c r="W305" s="66">
        <v>79000</v>
      </c>
      <c r="X305" s="66">
        <v>110000</v>
      </c>
      <c r="Y305" s="66">
        <v>160000</v>
      </c>
      <c r="Z305" s="66">
        <v>190000</v>
      </c>
      <c r="AA305" s="66">
        <v>240000</v>
      </c>
    </row>
    <row r="306" spans="1:27">
      <c r="A306" s="61" t="s">
        <v>92</v>
      </c>
      <c r="B306" s="61" t="s">
        <v>115</v>
      </c>
      <c r="C306" s="62" t="s">
        <v>94</v>
      </c>
      <c r="D306" s="25" t="s">
        <v>15</v>
      </c>
      <c r="E306" s="25" t="s">
        <v>69</v>
      </c>
      <c r="F306" s="25" t="s">
        <v>9</v>
      </c>
      <c r="G306" s="25">
        <f t="shared" ref="G306:M306" si="54">SUM(G303:G305)</f>
        <v>3.507485034425941E-2</v>
      </c>
      <c r="H306" s="25">
        <f t="shared" si="54"/>
        <v>3.3190888047881159E-2</v>
      </c>
      <c r="I306" s="25">
        <f t="shared" si="54"/>
        <v>2.7178436127063485E-2</v>
      </c>
      <c r="J306" s="25">
        <f t="shared" si="54"/>
        <v>1.8681229911216388E-2</v>
      </c>
      <c r="K306" s="25">
        <f t="shared" si="54"/>
        <v>1.183493539669592</v>
      </c>
      <c r="L306" s="25">
        <f t="shared" si="54"/>
        <v>1.0815237676773681</v>
      </c>
      <c r="M306" s="25">
        <f t="shared" si="54"/>
        <v>1.1527252225328817</v>
      </c>
      <c r="N306" s="35">
        <f>IFERROR('Equations and POD'!$E$5/G306, G306)</f>
        <v>59871.958950316672</v>
      </c>
      <c r="O306" s="35">
        <f>IFERROR('Equations and POD'!$E$5/H306, H306)</f>
        <v>63270.37700740459</v>
      </c>
      <c r="P306" s="35">
        <f>IFERROR('Equations and POD'!$E$5/I306, I306)</f>
        <v>77267.138925218809</v>
      </c>
      <c r="Q306" s="35">
        <f>IFERROR('Equations and POD'!$E$5/J306, J306)</f>
        <v>112412.29886792089</v>
      </c>
      <c r="R306" s="35">
        <f>IFERROR('Equations and POD'!$E$5/K306, K306)</f>
        <v>1774.4076580141523</v>
      </c>
      <c r="S306" s="35">
        <f>IFERROR('Equations and POD'!$E$5/L306, L306)</f>
        <v>1941.7049007714973</v>
      </c>
      <c r="T306" s="35">
        <f>IFERROR('Equations and POD'!$E$5/M306, M306)</f>
        <v>1821.7698016407351</v>
      </c>
      <c r="U306" s="66">
        <v>60000</v>
      </c>
      <c r="V306" s="66">
        <v>63000</v>
      </c>
      <c r="W306" s="66">
        <v>77000</v>
      </c>
      <c r="X306" s="66">
        <v>110000</v>
      </c>
      <c r="Y306" s="66">
        <v>1800</v>
      </c>
      <c r="Z306" s="66">
        <v>1900</v>
      </c>
      <c r="AA306" s="66">
        <v>1800</v>
      </c>
    </row>
    <row r="307" spans="1:27">
      <c r="A307" s="61" t="s">
        <v>92</v>
      </c>
      <c r="B307" s="61" t="s">
        <v>115</v>
      </c>
      <c r="C307" s="62" t="s">
        <v>94</v>
      </c>
      <c r="D307" s="25" t="s">
        <v>68</v>
      </c>
      <c r="E307" s="25" t="s">
        <v>71</v>
      </c>
      <c r="F307" s="25" t="s">
        <v>9</v>
      </c>
      <c r="G307" s="34" t="s">
        <v>70</v>
      </c>
      <c r="H307" s="34" t="s">
        <v>70</v>
      </c>
      <c r="I307" s="34" t="s">
        <v>70</v>
      </c>
      <c r="J307" s="34" t="s">
        <v>70</v>
      </c>
      <c r="K307" s="25">
        <v>0.82756341408962442</v>
      </c>
      <c r="L307" s="25">
        <v>0.75680186207792643</v>
      </c>
      <c r="M307" s="25">
        <v>0.80874389898764631</v>
      </c>
      <c r="N307" s="35" t="str">
        <f>IFERROR('Equations and POD'!$E$5/G307, G307)</f>
        <v>-</v>
      </c>
      <c r="O307" s="35" t="str">
        <f>IFERROR('Equations and POD'!$E$5/H307, H307)</f>
        <v>-</v>
      </c>
      <c r="P307" s="35" t="str">
        <f>IFERROR('Equations and POD'!$E$5/I307, I307)</f>
        <v>-</v>
      </c>
      <c r="Q307" s="35" t="str">
        <f>IFERROR('Equations and POD'!$E$5/J307, J307)</f>
        <v>-</v>
      </c>
      <c r="R307" s="35">
        <f>IFERROR('Equations and POD'!$E$5/K307, K307)</f>
        <v>2537.5698879947968</v>
      </c>
      <c r="S307" s="35">
        <f>IFERROR('Equations and POD'!$E$5/L307, L307)</f>
        <v>2774.8346102559763</v>
      </c>
      <c r="T307" s="35">
        <f>IFERROR('Equations and POD'!$E$5/M307, M307)</f>
        <v>2596.6192791422563</v>
      </c>
      <c r="U307" s="63" t="s">
        <v>70</v>
      </c>
      <c r="V307" s="63" t="s">
        <v>70</v>
      </c>
      <c r="W307" s="63" t="s">
        <v>70</v>
      </c>
      <c r="X307" s="63" t="s">
        <v>70</v>
      </c>
      <c r="Y307" s="66">
        <v>2500</v>
      </c>
      <c r="Z307" s="66">
        <v>2800</v>
      </c>
      <c r="AA307" s="66">
        <v>2600</v>
      </c>
    </row>
    <row r="308" spans="1:27">
      <c r="A308" s="61" t="s">
        <v>92</v>
      </c>
      <c r="B308" s="61" t="s">
        <v>115</v>
      </c>
      <c r="C308" s="62" t="s">
        <v>94</v>
      </c>
      <c r="D308" s="25" t="s">
        <v>73</v>
      </c>
      <c r="E308" s="25" t="s">
        <v>71</v>
      </c>
      <c r="F308" s="25" t="s">
        <v>9</v>
      </c>
      <c r="G308" s="25">
        <v>5.50565537675951E-4</v>
      </c>
      <c r="H308" s="25">
        <v>6.6801105617209924E-4</v>
      </c>
      <c r="I308" s="25">
        <v>7.4048450799677748E-4</v>
      </c>
      <c r="J308" s="25">
        <v>2.7205425553201469E-4</v>
      </c>
      <c r="K308" s="25">
        <v>1.558883780806525E-4</v>
      </c>
      <c r="L308" s="25">
        <v>1.2475682329186601E-4</v>
      </c>
      <c r="M308" s="25">
        <v>6.1102363831476325E-5</v>
      </c>
      <c r="N308" s="35">
        <f>IFERROR('Equations and POD'!$E$5/G308, G308)</f>
        <v>3814259.804317805</v>
      </c>
      <c r="O308" s="35">
        <f>IFERROR('Equations and POD'!$E$5/H308, H308)</f>
        <v>3143660.5436347425</v>
      </c>
      <c r="P308" s="35">
        <f>IFERROR('Equations and POD'!$E$5/I308, I308)</f>
        <v>2835981.0061132824</v>
      </c>
      <c r="Q308" s="35">
        <f>IFERROR('Equations and POD'!$E$5/J308, J308)</f>
        <v>7719048.5254250215</v>
      </c>
      <c r="R308" s="35">
        <f>IFERROR('Equations and POD'!$E$5/K308, K308)</f>
        <v>13471177.427437957</v>
      </c>
      <c r="S308" s="35">
        <f>IFERROR('Equations and POD'!$E$5/L308, L308)</f>
        <v>16832746.65536404</v>
      </c>
      <c r="T308" s="35">
        <f>IFERROR('Equations and POD'!$E$5/M308, M308)</f>
        <v>34368555.78602352</v>
      </c>
      <c r="U308" s="66">
        <v>3800000</v>
      </c>
      <c r="V308" s="66">
        <v>3100000</v>
      </c>
      <c r="W308" s="66">
        <v>2800000</v>
      </c>
      <c r="X308" s="66">
        <v>7700000</v>
      </c>
      <c r="Y308" s="66">
        <v>13000000</v>
      </c>
      <c r="Z308" s="66">
        <v>17000000</v>
      </c>
      <c r="AA308" s="66">
        <v>34000000</v>
      </c>
    </row>
    <row r="309" spans="1:27">
      <c r="A309" s="61" t="s">
        <v>92</v>
      </c>
      <c r="B309" s="61" t="s">
        <v>115</v>
      </c>
      <c r="C309" s="62" t="s">
        <v>94</v>
      </c>
      <c r="D309" s="25" t="s">
        <v>74</v>
      </c>
      <c r="E309" s="25" t="s">
        <v>71</v>
      </c>
      <c r="F309" s="25" t="s">
        <v>9</v>
      </c>
      <c r="G309" s="25">
        <v>3.4524284806583462E-2</v>
      </c>
      <c r="H309" s="25">
        <v>3.2522876991709061E-2</v>
      </c>
      <c r="I309" s="25">
        <v>2.6437951619066709E-2</v>
      </c>
      <c r="J309" s="25">
        <v>1.8409175655684371E-2</v>
      </c>
      <c r="K309" s="25">
        <v>1.298624736218241E-2</v>
      </c>
      <c r="L309" s="25">
        <v>1.11195534742603E-2</v>
      </c>
      <c r="M309" s="25">
        <v>8.9275297342241329E-3</v>
      </c>
      <c r="N309" s="35">
        <f>IFERROR('Equations and POD'!$E$5/G309, G309)</f>
        <v>60826.74881651855</v>
      </c>
      <c r="O309" s="35">
        <f>IFERROR('Equations and POD'!$E$5/H309, H309)</f>
        <v>64569.933359073533</v>
      </c>
      <c r="P309" s="35">
        <f>IFERROR('Equations and POD'!$E$5/I309, I309)</f>
        <v>79431.267227431759</v>
      </c>
      <c r="Q309" s="35">
        <f>IFERROR('Equations and POD'!$E$5/J309, J309)</f>
        <v>114073.54893436327</v>
      </c>
      <c r="R309" s="35">
        <f>IFERROR('Equations and POD'!$E$5/K309, K309)</f>
        <v>161709.53328021956</v>
      </c>
      <c r="S309" s="35">
        <f>IFERROR('Equations and POD'!$E$5/L309, L309)</f>
        <v>188856.50443258442</v>
      </c>
      <c r="T309" s="35">
        <f>IFERROR('Equations and POD'!$E$5/M309, M309)</f>
        <v>235227.44393105124</v>
      </c>
      <c r="U309" s="66">
        <v>61000</v>
      </c>
      <c r="V309" s="66">
        <v>65000</v>
      </c>
      <c r="W309" s="66">
        <v>79000</v>
      </c>
      <c r="X309" s="66">
        <v>110000</v>
      </c>
      <c r="Y309" s="66">
        <v>160000</v>
      </c>
      <c r="Z309" s="66">
        <v>190000</v>
      </c>
      <c r="AA309" s="66">
        <v>240000</v>
      </c>
    </row>
    <row r="310" spans="1:27">
      <c r="A310" s="61" t="s">
        <v>92</v>
      </c>
      <c r="B310" s="61" t="s">
        <v>115</v>
      </c>
      <c r="C310" s="62" t="s">
        <v>94</v>
      </c>
      <c r="D310" s="25" t="s">
        <v>15</v>
      </c>
      <c r="E310" s="25" t="s">
        <v>71</v>
      </c>
      <c r="F310" s="25" t="s">
        <v>9</v>
      </c>
      <c r="G310" s="25">
        <f t="shared" ref="G310:M310" si="55">SUM(G307:G309)</f>
        <v>3.507485034425941E-2</v>
      </c>
      <c r="H310" s="25">
        <f t="shared" si="55"/>
        <v>3.3190888047881159E-2</v>
      </c>
      <c r="I310" s="25">
        <f t="shared" si="55"/>
        <v>2.7178436127063485E-2</v>
      </c>
      <c r="J310" s="25">
        <f t="shared" si="55"/>
        <v>1.8681229911216388E-2</v>
      </c>
      <c r="K310" s="25">
        <f t="shared" si="55"/>
        <v>0.84070554982988754</v>
      </c>
      <c r="L310" s="25">
        <f t="shared" si="55"/>
        <v>0.76804617237547856</v>
      </c>
      <c r="M310" s="25">
        <f t="shared" si="55"/>
        <v>0.81773253108570199</v>
      </c>
      <c r="N310" s="35">
        <f>IFERROR('Equations and POD'!$E$5/G310, G310)</f>
        <v>59871.958950316672</v>
      </c>
      <c r="O310" s="35">
        <f>IFERROR('Equations and POD'!$E$5/H310, H310)</f>
        <v>63270.37700740459</v>
      </c>
      <c r="P310" s="35">
        <f>IFERROR('Equations and POD'!$E$5/I310, I310)</f>
        <v>77267.138925218809</v>
      </c>
      <c r="Q310" s="35">
        <f>IFERROR('Equations and POD'!$E$5/J310, J310)</f>
        <v>112412.29886792089</v>
      </c>
      <c r="R310" s="35">
        <f>IFERROR('Equations and POD'!$E$5/K310, K310)</f>
        <v>2497.9019115847686</v>
      </c>
      <c r="S310" s="35">
        <f>IFERROR('Equations and POD'!$E$5/L310, L310)</f>
        <v>2734.210618490476</v>
      </c>
      <c r="T310" s="35">
        <f>IFERROR('Equations and POD'!$E$5/M310, M310)</f>
        <v>2568.0768713112511</v>
      </c>
      <c r="U310" s="66">
        <v>60000</v>
      </c>
      <c r="V310" s="66">
        <v>63000</v>
      </c>
      <c r="W310" s="66">
        <v>77000</v>
      </c>
      <c r="X310" s="66">
        <v>110000</v>
      </c>
      <c r="Y310" s="66">
        <v>2500</v>
      </c>
      <c r="Z310" s="66">
        <v>2700</v>
      </c>
      <c r="AA310" s="66">
        <v>2600</v>
      </c>
    </row>
    <row r="311" spans="1:27">
      <c r="A311" s="61" t="s">
        <v>92</v>
      </c>
      <c r="B311" s="61" t="s">
        <v>115</v>
      </c>
      <c r="C311" s="62" t="s">
        <v>94</v>
      </c>
      <c r="D311" s="25" t="s">
        <v>68</v>
      </c>
      <c r="E311" s="25" t="s">
        <v>72</v>
      </c>
      <c r="F311" s="25" t="s">
        <v>9</v>
      </c>
      <c r="G311" s="34" t="s">
        <v>70</v>
      </c>
      <c r="H311" s="34" t="s">
        <v>70</v>
      </c>
      <c r="I311" s="34" t="s">
        <v>70</v>
      </c>
      <c r="J311" s="34" t="s">
        <v>70</v>
      </c>
      <c r="K311" s="25">
        <v>0.58517570196466429</v>
      </c>
      <c r="L311" s="25">
        <v>0.535139728689908</v>
      </c>
      <c r="M311" s="25">
        <v>0.57186829521741289</v>
      </c>
      <c r="N311" s="35" t="str">
        <f>IFERROR('Equations and POD'!$E$5/G311, G311)</f>
        <v>-</v>
      </c>
      <c r="O311" s="35" t="str">
        <f>IFERROR('Equations and POD'!$E$5/H311, H311)</f>
        <v>-</v>
      </c>
      <c r="P311" s="35" t="str">
        <f>IFERROR('Equations and POD'!$E$5/I311, I311)</f>
        <v>-</v>
      </c>
      <c r="Q311" s="35" t="str">
        <f>IFERROR('Equations and POD'!$E$5/J311, J311)</f>
        <v>-</v>
      </c>
      <c r="R311" s="35">
        <f>IFERROR('Equations and POD'!$E$5/K311, K311)</f>
        <v>3588.6657510718173</v>
      </c>
      <c r="S311" s="35">
        <f>IFERROR('Equations and POD'!$E$5/L311, L311)</f>
        <v>3924.2087391662631</v>
      </c>
      <c r="T311" s="35">
        <f>IFERROR('Equations and POD'!$E$5/M311, M311)</f>
        <v>3672.1742008824285</v>
      </c>
      <c r="U311" s="63" t="s">
        <v>70</v>
      </c>
      <c r="V311" s="63" t="s">
        <v>70</v>
      </c>
      <c r="W311" s="63" t="s">
        <v>70</v>
      </c>
      <c r="X311" s="63" t="s">
        <v>70</v>
      </c>
      <c r="Y311" s="66">
        <v>3600</v>
      </c>
      <c r="Z311" s="66">
        <v>3900</v>
      </c>
      <c r="AA311" s="66">
        <v>3700</v>
      </c>
    </row>
    <row r="312" spans="1:27">
      <c r="A312" s="61" t="s">
        <v>92</v>
      </c>
      <c r="B312" s="61" t="s">
        <v>115</v>
      </c>
      <c r="C312" s="62" t="s">
        <v>94</v>
      </c>
      <c r="D312" s="25" t="s">
        <v>73</v>
      </c>
      <c r="E312" s="25" t="s">
        <v>72</v>
      </c>
      <c r="F312" s="25" t="s">
        <v>9</v>
      </c>
      <c r="G312" s="25">
        <v>5.50565537675951E-4</v>
      </c>
      <c r="H312" s="25">
        <v>6.6801105617209924E-4</v>
      </c>
      <c r="I312" s="25">
        <v>7.4048450799677748E-4</v>
      </c>
      <c r="J312" s="25">
        <v>2.7205425553201469E-4</v>
      </c>
      <c r="K312" s="25">
        <v>1.558883780806525E-4</v>
      </c>
      <c r="L312" s="25">
        <v>1.2475682329186601E-4</v>
      </c>
      <c r="M312" s="25">
        <v>6.1102363831476325E-5</v>
      </c>
      <c r="N312" s="35">
        <f>IFERROR('Equations and POD'!$E$5/G312, G312)</f>
        <v>3814259.804317805</v>
      </c>
      <c r="O312" s="35">
        <f>IFERROR('Equations and POD'!$E$5/H312, H312)</f>
        <v>3143660.5436347425</v>
      </c>
      <c r="P312" s="35">
        <f>IFERROR('Equations and POD'!$E$5/I312, I312)</f>
        <v>2835981.0061132824</v>
      </c>
      <c r="Q312" s="35">
        <f>IFERROR('Equations and POD'!$E$5/J312, J312)</f>
        <v>7719048.5254250215</v>
      </c>
      <c r="R312" s="35">
        <f>IFERROR('Equations and POD'!$E$5/K312, K312)</f>
        <v>13471177.427437957</v>
      </c>
      <c r="S312" s="35">
        <f>IFERROR('Equations and POD'!$E$5/L312, L312)</f>
        <v>16832746.65536404</v>
      </c>
      <c r="T312" s="35">
        <f>IFERROR('Equations and POD'!$E$5/M312, M312)</f>
        <v>34368555.78602352</v>
      </c>
      <c r="U312" s="66">
        <v>3800000</v>
      </c>
      <c r="V312" s="66">
        <v>3100000</v>
      </c>
      <c r="W312" s="66">
        <v>2800000</v>
      </c>
      <c r="X312" s="66">
        <v>7700000</v>
      </c>
      <c r="Y312" s="66">
        <v>13000000</v>
      </c>
      <c r="Z312" s="66">
        <v>17000000</v>
      </c>
      <c r="AA312" s="66">
        <v>34000000</v>
      </c>
    </row>
    <row r="313" spans="1:27">
      <c r="A313" s="61" t="s">
        <v>92</v>
      </c>
      <c r="B313" s="61" t="s">
        <v>115</v>
      </c>
      <c r="C313" s="62" t="s">
        <v>94</v>
      </c>
      <c r="D313" s="25" t="s">
        <v>74</v>
      </c>
      <c r="E313" s="25" t="s">
        <v>72</v>
      </c>
      <c r="F313" s="25" t="s">
        <v>9</v>
      </c>
      <c r="G313" s="25">
        <v>3.4524284806583462E-2</v>
      </c>
      <c r="H313" s="25">
        <v>3.2522876991709061E-2</v>
      </c>
      <c r="I313" s="25">
        <v>2.6437951619066709E-2</v>
      </c>
      <c r="J313" s="25">
        <v>1.8409175655684371E-2</v>
      </c>
      <c r="K313" s="25">
        <v>1.298624736218241E-2</v>
      </c>
      <c r="L313" s="25">
        <v>1.11195534742603E-2</v>
      </c>
      <c r="M313" s="25">
        <v>8.9275297342241329E-3</v>
      </c>
      <c r="N313" s="35">
        <f>IFERROR('Equations and POD'!$E$5/G313, G313)</f>
        <v>60826.74881651855</v>
      </c>
      <c r="O313" s="35">
        <f>IFERROR('Equations and POD'!$E$5/H313, H313)</f>
        <v>64569.933359073533</v>
      </c>
      <c r="P313" s="35">
        <f>IFERROR('Equations and POD'!$E$5/I313, I313)</f>
        <v>79431.267227431759</v>
      </c>
      <c r="Q313" s="35">
        <f>IFERROR('Equations and POD'!$E$5/J313, J313)</f>
        <v>114073.54893436327</v>
      </c>
      <c r="R313" s="35">
        <f>IFERROR('Equations and POD'!$E$5/K313, K313)</f>
        <v>161709.53328021956</v>
      </c>
      <c r="S313" s="35">
        <f>IFERROR('Equations and POD'!$E$5/L313, L313)</f>
        <v>188856.50443258442</v>
      </c>
      <c r="T313" s="35">
        <f>IFERROR('Equations and POD'!$E$5/M313, M313)</f>
        <v>235227.44393105124</v>
      </c>
      <c r="U313" s="66">
        <v>61000</v>
      </c>
      <c r="V313" s="66">
        <v>65000</v>
      </c>
      <c r="W313" s="66">
        <v>79000</v>
      </c>
      <c r="X313" s="66">
        <v>110000</v>
      </c>
      <c r="Y313" s="66">
        <v>160000</v>
      </c>
      <c r="Z313" s="66">
        <v>190000</v>
      </c>
      <c r="AA313" s="66">
        <v>240000</v>
      </c>
    </row>
    <row r="314" spans="1:27">
      <c r="A314" s="61" t="s">
        <v>92</v>
      </c>
      <c r="B314" s="61" t="s">
        <v>115</v>
      </c>
      <c r="C314" s="62" t="s">
        <v>94</v>
      </c>
      <c r="D314" s="25" t="s">
        <v>15</v>
      </c>
      <c r="E314" s="25" t="s">
        <v>72</v>
      </c>
      <c r="F314" s="25" t="s">
        <v>9</v>
      </c>
      <c r="G314" s="25">
        <f t="shared" ref="G314:M314" si="56">SUM(G311:G313)</f>
        <v>3.507485034425941E-2</v>
      </c>
      <c r="H314" s="25">
        <f t="shared" si="56"/>
        <v>3.3190888047881159E-2</v>
      </c>
      <c r="I314" s="25">
        <f t="shared" si="56"/>
        <v>2.7178436127063485E-2</v>
      </c>
      <c r="J314" s="25">
        <f t="shared" si="56"/>
        <v>1.8681229911216388E-2</v>
      </c>
      <c r="K314" s="25">
        <f t="shared" si="56"/>
        <v>0.59831783770492741</v>
      </c>
      <c r="L314" s="25">
        <f t="shared" si="56"/>
        <v>0.54638403898746013</v>
      </c>
      <c r="M314" s="25">
        <f t="shared" si="56"/>
        <v>0.58085692731546856</v>
      </c>
      <c r="N314" s="35">
        <f>IFERROR('Equations and POD'!$E$5/G314, G314)</f>
        <v>59871.958950316672</v>
      </c>
      <c r="O314" s="35">
        <f>IFERROR('Equations and POD'!$E$5/H314, H314)</f>
        <v>63270.37700740459</v>
      </c>
      <c r="P314" s="35">
        <f>IFERROR('Equations and POD'!$E$5/I314, I314)</f>
        <v>77267.138925218809</v>
      </c>
      <c r="Q314" s="35">
        <f>IFERROR('Equations and POD'!$E$5/J314, J314)</f>
        <v>112412.29886792089</v>
      </c>
      <c r="R314" s="35">
        <f>IFERROR('Equations and POD'!$E$5/K314, K314)</f>
        <v>3509.8402014142484</v>
      </c>
      <c r="S314" s="35">
        <f>IFERROR('Equations and POD'!$E$5/L314, L314)</f>
        <v>3843.4504856540957</v>
      </c>
      <c r="T314" s="35">
        <f>IFERROR('Equations and POD'!$E$5/M314, M314)</f>
        <v>3615.3481197263422</v>
      </c>
      <c r="U314" s="66">
        <v>60000</v>
      </c>
      <c r="V314" s="66">
        <v>63000</v>
      </c>
      <c r="W314" s="66">
        <v>77000</v>
      </c>
      <c r="X314" s="66">
        <v>110000</v>
      </c>
      <c r="Y314" s="66">
        <v>3500</v>
      </c>
      <c r="Z314" s="66">
        <v>3800</v>
      </c>
      <c r="AA314" s="66">
        <v>3600</v>
      </c>
    </row>
    <row r="315" spans="1:27">
      <c r="A315" s="61" t="s">
        <v>92</v>
      </c>
      <c r="B315" s="61" t="s">
        <v>115</v>
      </c>
      <c r="C315" s="62" t="s">
        <v>94</v>
      </c>
      <c r="D315" s="25" t="s">
        <v>68</v>
      </c>
      <c r="E315" s="25" t="s">
        <v>69</v>
      </c>
      <c r="F315" s="25" t="s">
        <v>13</v>
      </c>
      <c r="G315" s="34" t="s">
        <v>70</v>
      </c>
      <c r="H315" s="34" t="s">
        <v>70</v>
      </c>
      <c r="I315" s="34" t="s">
        <v>70</v>
      </c>
      <c r="J315" s="34" t="s">
        <v>70</v>
      </c>
      <c r="K315" s="25">
        <v>0.16673499453239751</v>
      </c>
      <c r="L315" s="25">
        <v>0.15247816927054911</v>
      </c>
      <c r="M315" s="25">
        <v>0.16294329507564639</v>
      </c>
      <c r="N315" s="35" t="str">
        <f>IFERROR('Equations and POD'!$E$5/G315, G315)</f>
        <v>-</v>
      </c>
      <c r="O315" s="35" t="str">
        <f>IFERROR('Equations and POD'!$E$5/H315, H315)</f>
        <v>-</v>
      </c>
      <c r="P315" s="35" t="str">
        <f>IFERROR('Equations and POD'!$E$5/I315, I315)</f>
        <v>-</v>
      </c>
      <c r="Q315" s="35" t="str">
        <f>IFERROR('Equations and POD'!$E$5/J315, J315)</f>
        <v>-</v>
      </c>
      <c r="R315" s="35">
        <f>IFERROR('Equations and POD'!$E$5/K315, K315)</f>
        <v>12594.836530203973</v>
      </c>
      <c r="S315" s="35">
        <f>IFERROR('Equations and POD'!$E$5/L315, L315)</f>
        <v>13772.46336342006</v>
      </c>
      <c r="T315" s="35">
        <f>IFERROR('Equations and POD'!$E$5/M315, M315)</f>
        <v>12887.91907040468</v>
      </c>
      <c r="U315" s="63" t="s">
        <v>70</v>
      </c>
      <c r="V315" s="63" t="s">
        <v>70</v>
      </c>
      <c r="W315" s="63" t="s">
        <v>70</v>
      </c>
      <c r="X315" s="63" t="s">
        <v>70</v>
      </c>
      <c r="Y315" s="66">
        <v>13000</v>
      </c>
      <c r="Z315" s="66">
        <v>14000</v>
      </c>
      <c r="AA315" s="66">
        <v>13000</v>
      </c>
    </row>
    <row r="316" spans="1:27">
      <c r="A316" s="61" t="s">
        <v>92</v>
      </c>
      <c r="B316" s="61" t="s">
        <v>115</v>
      </c>
      <c r="C316" s="62" t="s">
        <v>94</v>
      </c>
      <c r="D316" s="25" t="s">
        <v>73</v>
      </c>
      <c r="E316" s="25" t="s">
        <v>69</v>
      </c>
      <c r="F316" s="25" t="s">
        <v>13</v>
      </c>
      <c r="G316" s="25">
        <v>1.637906903827729E-4</v>
      </c>
      <c r="H316" s="25">
        <v>1.989791259322878E-4</v>
      </c>
      <c r="I316" s="25">
        <v>2.2082216176780431E-4</v>
      </c>
      <c r="J316" s="25">
        <v>8.0899009727220019E-5</v>
      </c>
      <c r="K316" s="25">
        <v>4.6290724687098551E-5</v>
      </c>
      <c r="L316" s="25">
        <v>3.7026960005867608E-5</v>
      </c>
      <c r="M316" s="25">
        <v>1.8042223860648098E-5</v>
      </c>
      <c r="N316" s="35">
        <f>IFERROR('Equations and POD'!$E$5/G316, G316)</f>
        <v>12821241.519236388</v>
      </c>
      <c r="O316" s="35">
        <f>IFERROR('Equations and POD'!$E$5/H316, H316)</f>
        <v>10553870.865402363</v>
      </c>
      <c r="P316" s="35">
        <f>IFERROR('Equations and POD'!$E$5/I316, I316)</f>
        <v>9509915.0519509967</v>
      </c>
      <c r="Q316" s="35">
        <f>IFERROR('Equations and POD'!$E$5/J316, J316)</f>
        <v>25958290.553628556</v>
      </c>
      <c r="R316" s="35">
        <f>IFERROR('Equations and POD'!$E$5/K316, K316)</f>
        <v>45365459.586016811</v>
      </c>
      <c r="S316" s="35">
        <f>IFERROR('Equations and POD'!$E$5/L316, L316)</f>
        <v>56715431.125515468</v>
      </c>
      <c r="T316" s="35">
        <f>IFERROR('Equations and POD'!$E$5/M316, M316)</f>
        <v>116393633.9677234</v>
      </c>
      <c r="U316" s="66">
        <v>13000000</v>
      </c>
      <c r="V316" s="66">
        <v>11000000</v>
      </c>
      <c r="W316" s="66">
        <v>9500000</v>
      </c>
      <c r="X316" s="66">
        <v>26000000</v>
      </c>
      <c r="Y316" s="66">
        <v>45000000</v>
      </c>
      <c r="Z316" s="66">
        <v>57000000</v>
      </c>
      <c r="AA316" s="66">
        <v>120000000</v>
      </c>
    </row>
    <row r="317" spans="1:27">
      <c r="A317" s="61" t="s">
        <v>92</v>
      </c>
      <c r="B317" s="61" t="s">
        <v>115</v>
      </c>
      <c r="C317" s="62" t="s">
        <v>94</v>
      </c>
      <c r="D317" s="25" t="s">
        <v>74</v>
      </c>
      <c r="E317" s="25" t="s">
        <v>69</v>
      </c>
      <c r="F317" s="25" t="s">
        <v>13</v>
      </c>
      <c r="G317" s="25">
        <v>7.0845077847969092E-3</v>
      </c>
      <c r="H317" s="25">
        <v>6.6738116813304191E-3</v>
      </c>
      <c r="I317" s="25">
        <v>5.4251630441782758E-3</v>
      </c>
      <c r="J317" s="25">
        <v>3.7776292535832571E-3</v>
      </c>
      <c r="K317" s="25">
        <v>2.6648248051509499E-3</v>
      </c>
      <c r="L317" s="25">
        <v>2.281772485460457E-3</v>
      </c>
      <c r="M317" s="25">
        <v>1.8319613065252E-3</v>
      </c>
      <c r="N317" s="35">
        <f>IFERROR('Equations and POD'!$E$5/G317, G317)</f>
        <v>296421.44010435307</v>
      </c>
      <c r="O317" s="35">
        <f>IFERROR('Equations and POD'!$E$5/H317, H317)</f>
        <v>314662.75949539029</v>
      </c>
      <c r="P317" s="35">
        <f>IFERROR('Equations and POD'!$E$5/I317, I317)</f>
        <v>387085.14064909128</v>
      </c>
      <c r="Q317" s="35">
        <f>IFERROR('Equations and POD'!$E$5/J317, J317)</f>
        <v>555904.20844185608</v>
      </c>
      <c r="R317" s="35">
        <f>IFERROR('Equations and POD'!$E$5/K317, K317)</f>
        <v>788044.30067628587</v>
      </c>
      <c r="S317" s="35">
        <f>IFERROR('Equations and POD'!$E$5/L317, L317)</f>
        <v>920337.15604043857</v>
      </c>
      <c r="T317" s="35">
        <f>IFERROR('Equations and POD'!$E$5/M317, M317)</f>
        <v>1146312.4207482343</v>
      </c>
      <c r="U317" s="66">
        <v>300000</v>
      </c>
      <c r="V317" s="66">
        <v>310000</v>
      </c>
      <c r="W317" s="66">
        <v>390000</v>
      </c>
      <c r="X317" s="66">
        <v>560000</v>
      </c>
      <c r="Y317" s="66">
        <v>790000</v>
      </c>
      <c r="Z317" s="66">
        <v>920000</v>
      </c>
      <c r="AA317" s="66">
        <v>1100000</v>
      </c>
    </row>
    <row r="318" spans="1:27">
      <c r="A318" s="61" t="s">
        <v>92</v>
      </c>
      <c r="B318" s="61" t="s">
        <v>115</v>
      </c>
      <c r="C318" s="62" t="s">
        <v>94</v>
      </c>
      <c r="D318" s="25" t="s">
        <v>15</v>
      </c>
      <c r="E318" s="25" t="s">
        <v>69</v>
      </c>
      <c r="F318" s="25" t="s">
        <v>13</v>
      </c>
      <c r="G318" s="25">
        <f t="shared" ref="G318:M318" si="57">SUM(G315:G317)</f>
        <v>7.2482984751796823E-3</v>
      </c>
      <c r="H318" s="25">
        <f t="shared" si="57"/>
        <v>6.8727908072627074E-3</v>
      </c>
      <c r="I318" s="25">
        <f t="shared" si="57"/>
        <v>5.6459852059460806E-3</v>
      </c>
      <c r="J318" s="25">
        <f t="shared" si="57"/>
        <v>3.8585282633104771E-3</v>
      </c>
      <c r="K318" s="25">
        <f t="shared" si="57"/>
        <v>0.16944611006223556</v>
      </c>
      <c r="L318" s="25">
        <f t="shared" si="57"/>
        <v>0.15479696871601545</v>
      </c>
      <c r="M318" s="25">
        <f t="shared" si="57"/>
        <v>0.16479329860603223</v>
      </c>
      <c r="N318" s="35">
        <f>IFERROR('Equations and POD'!$E$5/G318, G318)</f>
        <v>289723.16843615379</v>
      </c>
      <c r="O318" s="35">
        <f>IFERROR('Equations and POD'!$E$5/H318, H318)</f>
        <v>305552.73089075548</v>
      </c>
      <c r="P318" s="35">
        <f>IFERROR('Equations and POD'!$E$5/I318, I318)</f>
        <v>371945.7142375047</v>
      </c>
      <c r="Q318" s="35">
        <f>IFERROR('Equations and POD'!$E$5/J318, J318)</f>
        <v>544248.96144165506</v>
      </c>
      <c r="R318" s="35">
        <f>IFERROR('Equations and POD'!$E$5/K318, K318)</f>
        <v>12393.320798150484</v>
      </c>
      <c r="S318" s="35">
        <f>IFERROR('Equations and POD'!$E$5/L318, L318)</f>
        <v>13566.157124514364</v>
      </c>
      <c r="T318" s="35">
        <f>IFERROR('Equations and POD'!$E$5/M318, M318)</f>
        <v>12743.23663500677</v>
      </c>
      <c r="U318" s="66">
        <v>290000</v>
      </c>
      <c r="V318" s="66">
        <v>310000</v>
      </c>
      <c r="W318" s="66">
        <v>370000</v>
      </c>
      <c r="X318" s="66">
        <v>540000</v>
      </c>
      <c r="Y318" s="66">
        <v>12000</v>
      </c>
      <c r="Z318" s="66">
        <v>14000</v>
      </c>
      <c r="AA318" s="66">
        <v>13000</v>
      </c>
    </row>
    <row r="319" spans="1:27">
      <c r="A319" s="61" t="s">
        <v>92</v>
      </c>
      <c r="B319" s="61" t="s">
        <v>115</v>
      </c>
      <c r="C319" s="62" t="s">
        <v>94</v>
      </c>
      <c r="D319" s="25" t="s">
        <v>68</v>
      </c>
      <c r="E319" s="25" t="s">
        <v>71</v>
      </c>
      <c r="F319" s="25" t="s">
        <v>13</v>
      </c>
      <c r="G319" s="34" t="s">
        <v>70</v>
      </c>
      <c r="H319" s="34" t="s">
        <v>70</v>
      </c>
      <c r="I319" s="34" t="s">
        <v>70</v>
      </c>
      <c r="J319" s="34" t="s">
        <v>70</v>
      </c>
      <c r="K319" s="25">
        <v>0.1178994452949602</v>
      </c>
      <c r="L319" s="25">
        <v>0.10781834747411551</v>
      </c>
      <c r="M319" s="25">
        <v>0.1152183088968701</v>
      </c>
      <c r="N319" s="35" t="str">
        <f>IFERROR('Equations and POD'!$E$5/G319, G319)</f>
        <v>-</v>
      </c>
      <c r="O319" s="35" t="str">
        <f>IFERROR('Equations and POD'!$E$5/H319, H319)</f>
        <v>-</v>
      </c>
      <c r="P319" s="35" t="str">
        <f>IFERROR('Equations and POD'!$E$5/I319, I319)</f>
        <v>-</v>
      </c>
      <c r="Q319" s="35" t="str">
        <f>IFERROR('Equations and POD'!$E$5/J319, J319)</f>
        <v>-</v>
      </c>
      <c r="R319" s="35">
        <f>IFERROR('Equations and POD'!$E$5/K319, K319)</f>
        <v>17811.788636886555</v>
      </c>
      <c r="S319" s="35">
        <f>IFERROR('Equations and POD'!$E$5/L319, L319)</f>
        <v>19477.204475835224</v>
      </c>
      <c r="T319" s="35">
        <f>IFERROR('Equations and POD'!$E$5/M319, M319)</f>
        <v>18226.269940133156</v>
      </c>
      <c r="U319" s="63" t="s">
        <v>70</v>
      </c>
      <c r="V319" s="63" t="s">
        <v>70</v>
      </c>
      <c r="W319" s="63" t="s">
        <v>70</v>
      </c>
      <c r="X319" s="63" t="s">
        <v>70</v>
      </c>
      <c r="Y319" s="66">
        <v>18000</v>
      </c>
      <c r="Z319" s="66">
        <v>19000</v>
      </c>
      <c r="AA319" s="66">
        <v>18000</v>
      </c>
    </row>
    <row r="320" spans="1:27">
      <c r="A320" s="61" t="s">
        <v>92</v>
      </c>
      <c r="B320" s="61" t="s">
        <v>115</v>
      </c>
      <c r="C320" s="62" t="s">
        <v>94</v>
      </c>
      <c r="D320" s="25" t="s">
        <v>73</v>
      </c>
      <c r="E320" s="25" t="s">
        <v>71</v>
      </c>
      <c r="F320" s="25" t="s">
        <v>13</v>
      </c>
      <c r="G320" s="25">
        <v>1.637906903827729E-4</v>
      </c>
      <c r="H320" s="25">
        <v>1.989791259322878E-4</v>
      </c>
      <c r="I320" s="25">
        <v>2.2082216176780431E-4</v>
      </c>
      <c r="J320" s="25">
        <v>8.0899009727220019E-5</v>
      </c>
      <c r="K320" s="25">
        <v>4.6290724687098551E-5</v>
      </c>
      <c r="L320" s="25">
        <v>3.7026960005867608E-5</v>
      </c>
      <c r="M320" s="25">
        <v>1.8042223860648098E-5</v>
      </c>
      <c r="N320" s="35">
        <f>IFERROR('Equations and POD'!$E$5/G320, G320)</f>
        <v>12821241.519236388</v>
      </c>
      <c r="O320" s="35">
        <f>IFERROR('Equations and POD'!$E$5/H320, H320)</f>
        <v>10553870.865402363</v>
      </c>
      <c r="P320" s="35">
        <f>IFERROR('Equations and POD'!$E$5/I320, I320)</f>
        <v>9509915.0519509967</v>
      </c>
      <c r="Q320" s="35">
        <f>IFERROR('Equations and POD'!$E$5/J320, J320)</f>
        <v>25958290.553628556</v>
      </c>
      <c r="R320" s="35">
        <f>IFERROR('Equations and POD'!$E$5/K320, K320)</f>
        <v>45365459.586016811</v>
      </c>
      <c r="S320" s="35">
        <f>IFERROR('Equations and POD'!$E$5/L320, L320)</f>
        <v>56715431.125515468</v>
      </c>
      <c r="T320" s="35">
        <f>IFERROR('Equations and POD'!$E$5/M320, M320)</f>
        <v>116393633.9677234</v>
      </c>
      <c r="U320" s="66">
        <v>13000000</v>
      </c>
      <c r="V320" s="66">
        <v>11000000</v>
      </c>
      <c r="W320" s="66">
        <v>9500000</v>
      </c>
      <c r="X320" s="66">
        <v>26000000</v>
      </c>
      <c r="Y320" s="66">
        <v>45000000</v>
      </c>
      <c r="Z320" s="66">
        <v>57000000</v>
      </c>
      <c r="AA320" s="66">
        <v>120000000</v>
      </c>
    </row>
    <row r="321" spans="1:27">
      <c r="A321" s="61" t="s">
        <v>92</v>
      </c>
      <c r="B321" s="61" t="s">
        <v>115</v>
      </c>
      <c r="C321" s="62" t="s">
        <v>94</v>
      </c>
      <c r="D321" s="25" t="s">
        <v>74</v>
      </c>
      <c r="E321" s="25" t="s">
        <v>71</v>
      </c>
      <c r="F321" s="25" t="s">
        <v>13</v>
      </c>
      <c r="G321" s="25">
        <v>7.0845077847969092E-3</v>
      </c>
      <c r="H321" s="25">
        <v>6.6738116813304191E-3</v>
      </c>
      <c r="I321" s="25">
        <v>5.4251630441782758E-3</v>
      </c>
      <c r="J321" s="25">
        <v>3.7776292535832571E-3</v>
      </c>
      <c r="K321" s="25">
        <v>2.6648248051509499E-3</v>
      </c>
      <c r="L321" s="25">
        <v>2.281772485460457E-3</v>
      </c>
      <c r="M321" s="25">
        <v>1.8319613065252E-3</v>
      </c>
      <c r="N321" s="35">
        <f>IFERROR('Equations and POD'!$E$5/G321, G321)</f>
        <v>296421.44010435307</v>
      </c>
      <c r="O321" s="35">
        <f>IFERROR('Equations and POD'!$E$5/H321, H321)</f>
        <v>314662.75949539029</v>
      </c>
      <c r="P321" s="35">
        <f>IFERROR('Equations and POD'!$E$5/I321, I321)</f>
        <v>387085.14064909128</v>
      </c>
      <c r="Q321" s="35">
        <f>IFERROR('Equations and POD'!$E$5/J321, J321)</f>
        <v>555904.20844185608</v>
      </c>
      <c r="R321" s="35">
        <f>IFERROR('Equations and POD'!$E$5/K321, K321)</f>
        <v>788044.30067628587</v>
      </c>
      <c r="S321" s="35">
        <f>IFERROR('Equations and POD'!$E$5/L321, L321)</f>
        <v>920337.15604043857</v>
      </c>
      <c r="T321" s="35">
        <f>IFERROR('Equations and POD'!$E$5/M321, M321)</f>
        <v>1146312.4207482343</v>
      </c>
      <c r="U321" s="66">
        <v>300000</v>
      </c>
      <c r="V321" s="66">
        <v>310000</v>
      </c>
      <c r="W321" s="66">
        <v>390000</v>
      </c>
      <c r="X321" s="66">
        <v>560000</v>
      </c>
      <c r="Y321" s="66">
        <v>790000</v>
      </c>
      <c r="Z321" s="66">
        <v>920000</v>
      </c>
      <c r="AA321" s="66">
        <v>1100000</v>
      </c>
    </row>
    <row r="322" spans="1:27">
      <c r="A322" s="61" t="s">
        <v>92</v>
      </c>
      <c r="B322" s="61" t="s">
        <v>115</v>
      </c>
      <c r="C322" s="62" t="s">
        <v>94</v>
      </c>
      <c r="D322" s="25" t="s">
        <v>15</v>
      </c>
      <c r="E322" s="25" t="s">
        <v>71</v>
      </c>
      <c r="F322" s="25" t="s">
        <v>13</v>
      </c>
      <c r="G322" s="25">
        <f t="shared" ref="G322:M322" si="58">SUM(G319:G321)</f>
        <v>7.2482984751796823E-3</v>
      </c>
      <c r="H322" s="25">
        <f t="shared" si="58"/>
        <v>6.8727908072627074E-3</v>
      </c>
      <c r="I322" s="25">
        <f t="shared" si="58"/>
        <v>5.6459852059460806E-3</v>
      </c>
      <c r="J322" s="25">
        <f t="shared" si="58"/>
        <v>3.8585282633104771E-3</v>
      </c>
      <c r="K322" s="25">
        <f t="shared" si="58"/>
        <v>0.12061056082479825</v>
      </c>
      <c r="L322" s="25">
        <f t="shared" si="58"/>
        <v>0.11013714691958182</v>
      </c>
      <c r="M322" s="25">
        <f t="shared" si="58"/>
        <v>0.11706831242725595</v>
      </c>
      <c r="N322" s="35">
        <f>IFERROR('Equations and POD'!$E$5/G322, G322)</f>
        <v>289723.16843615379</v>
      </c>
      <c r="O322" s="35">
        <f>IFERROR('Equations and POD'!$E$5/H322, H322)</f>
        <v>305552.73089075548</v>
      </c>
      <c r="P322" s="35">
        <f>IFERROR('Equations and POD'!$E$5/I322, I322)</f>
        <v>371945.7142375047</v>
      </c>
      <c r="Q322" s="35">
        <f>IFERROR('Equations and POD'!$E$5/J322, J322)</f>
        <v>544248.96144165506</v>
      </c>
      <c r="R322" s="35">
        <f>IFERROR('Equations and POD'!$E$5/K322, K322)</f>
        <v>17411.410623075615</v>
      </c>
      <c r="S322" s="35">
        <f>IFERROR('Equations and POD'!$E$5/L322, L322)</f>
        <v>19067.136372556884</v>
      </c>
      <c r="T322" s="35">
        <f>IFERROR('Equations and POD'!$E$5/M322, M322)</f>
        <v>17938.244401574513</v>
      </c>
      <c r="U322" s="66">
        <v>290000</v>
      </c>
      <c r="V322" s="66">
        <v>310000</v>
      </c>
      <c r="W322" s="66">
        <v>370000</v>
      </c>
      <c r="X322" s="66">
        <v>540000</v>
      </c>
      <c r="Y322" s="66">
        <v>17000</v>
      </c>
      <c r="Z322" s="66">
        <v>19000</v>
      </c>
      <c r="AA322" s="66">
        <v>18000</v>
      </c>
    </row>
    <row r="323" spans="1:27">
      <c r="A323" s="61" t="s">
        <v>92</v>
      </c>
      <c r="B323" s="61" t="s">
        <v>115</v>
      </c>
      <c r="C323" s="62" t="s">
        <v>94</v>
      </c>
      <c r="D323" s="25" t="s">
        <v>68</v>
      </c>
      <c r="E323" s="25" t="s">
        <v>72</v>
      </c>
      <c r="F323" s="25" t="s">
        <v>13</v>
      </c>
      <c r="G323" s="34" t="s">
        <v>70</v>
      </c>
      <c r="H323" s="34" t="s">
        <v>70</v>
      </c>
      <c r="I323" s="34" t="s">
        <v>70</v>
      </c>
      <c r="J323" s="34" t="s">
        <v>70</v>
      </c>
      <c r="K323" s="25">
        <v>8.3367497266198742E-2</v>
      </c>
      <c r="L323" s="25">
        <v>7.6239084635274568E-2</v>
      </c>
      <c r="M323" s="25">
        <v>8.1471647537823211E-2</v>
      </c>
      <c r="N323" s="35" t="str">
        <f>IFERROR('Equations and POD'!$E$5/G323, G323)</f>
        <v>-</v>
      </c>
      <c r="O323" s="35" t="str">
        <f>IFERROR('Equations and POD'!$E$5/H323, H323)</f>
        <v>-</v>
      </c>
      <c r="P323" s="35" t="str">
        <f>IFERROR('Equations and POD'!$E$5/I323, I323)</f>
        <v>-</v>
      </c>
      <c r="Q323" s="35" t="str">
        <f>IFERROR('Equations and POD'!$E$5/J323, J323)</f>
        <v>-</v>
      </c>
      <c r="R323" s="35">
        <f>IFERROR('Equations and POD'!$E$5/K323, K323)</f>
        <v>25189.673060407953</v>
      </c>
      <c r="S323" s="35">
        <f>IFERROR('Equations and POD'!$E$5/L323, L323)</f>
        <v>27544.926726840116</v>
      </c>
      <c r="T323" s="35">
        <f>IFERROR('Equations and POD'!$E$5/M323, M323)</f>
        <v>25775.838140809356</v>
      </c>
      <c r="U323" s="63" t="s">
        <v>70</v>
      </c>
      <c r="V323" s="63" t="s">
        <v>70</v>
      </c>
      <c r="W323" s="63" t="s">
        <v>70</v>
      </c>
      <c r="X323" s="63" t="s">
        <v>70</v>
      </c>
      <c r="Y323" s="66">
        <v>25000</v>
      </c>
      <c r="Z323" s="66">
        <v>28000</v>
      </c>
      <c r="AA323" s="66">
        <v>26000</v>
      </c>
    </row>
    <row r="324" spans="1:27">
      <c r="A324" s="61" t="s">
        <v>92</v>
      </c>
      <c r="B324" s="61" t="s">
        <v>115</v>
      </c>
      <c r="C324" s="62" t="s">
        <v>94</v>
      </c>
      <c r="D324" s="25" t="s">
        <v>73</v>
      </c>
      <c r="E324" s="25" t="s">
        <v>72</v>
      </c>
      <c r="F324" s="25" t="s">
        <v>13</v>
      </c>
      <c r="G324" s="25">
        <v>1.637906903827729E-4</v>
      </c>
      <c r="H324" s="25">
        <v>1.989791259322878E-4</v>
      </c>
      <c r="I324" s="25">
        <v>2.2082216176780431E-4</v>
      </c>
      <c r="J324" s="25">
        <v>8.0899009727220019E-5</v>
      </c>
      <c r="K324" s="25">
        <v>4.6290724687098551E-5</v>
      </c>
      <c r="L324" s="25">
        <v>3.7026960005867608E-5</v>
      </c>
      <c r="M324" s="25">
        <v>1.8042223860648098E-5</v>
      </c>
      <c r="N324" s="35">
        <f>IFERROR('Equations and POD'!$E$5/G324, G324)</f>
        <v>12821241.519236388</v>
      </c>
      <c r="O324" s="35">
        <f>IFERROR('Equations and POD'!$E$5/H324, H324)</f>
        <v>10553870.865402363</v>
      </c>
      <c r="P324" s="35">
        <f>IFERROR('Equations and POD'!$E$5/I324, I324)</f>
        <v>9509915.0519509967</v>
      </c>
      <c r="Q324" s="35">
        <f>IFERROR('Equations and POD'!$E$5/J324, J324)</f>
        <v>25958290.553628556</v>
      </c>
      <c r="R324" s="35">
        <f>IFERROR('Equations and POD'!$E$5/K324, K324)</f>
        <v>45365459.586016811</v>
      </c>
      <c r="S324" s="35">
        <f>IFERROR('Equations and POD'!$E$5/L324, L324)</f>
        <v>56715431.125515468</v>
      </c>
      <c r="T324" s="35">
        <f>IFERROR('Equations and POD'!$E$5/M324, M324)</f>
        <v>116393633.9677234</v>
      </c>
      <c r="U324" s="66">
        <v>13000000</v>
      </c>
      <c r="V324" s="66">
        <v>11000000</v>
      </c>
      <c r="W324" s="66">
        <v>9500000</v>
      </c>
      <c r="X324" s="66">
        <v>26000000</v>
      </c>
      <c r="Y324" s="66">
        <v>45000000</v>
      </c>
      <c r="Z324" s="66">
        <v>57000000</v>
      </c>
      <c r="AA324" s="66">
        <v>120000000</v>
      </c>
    </row>
    <row r="325" spans="1:27">
      <c r="A325" s="61" t="s">
        <v>92</v>
      </c>
      <c r="B325" s="61" t="s">
        <v>115</v>
      </c>
      <c r="C325" s="62" t="s">
        <v>94</v>
      </c>
      <c r="D325" s="25" t="s">
        <v>74</v>
      </c>
      <c r="E325" s="25" t="s">
        <v>72</v>
      </c>
      <c r="F325" s="25" t="s">
        <v>13</v>
      </c>
      <c r="G325" s="25">
        <v>7.0845077847969092E-3</v>
      </c>
      <c r="H325" s="25">
        <v>6.6738116813304191E-3</v>
      </c>
      <c r="I325" s="25">
        <v>5.4251630441782758E-3</v>
      </c>
      <c r="J325" s="25">
        <v>3.7776292535832571E-3</v>
      </c>
      <c r="K325" s="25">
        <v>2.6648248051509499E-3</v>
      </c>
      <c r="L325" s="25">
        <v>2.281772485460457E-3</v>
      </c>
      <c r="M325" s="25">
        <v>1.8319613065252E-3</v>
      </c>
      <c r="N325" s="35">
        <f>IFERROR('Equations and POD'!$E$5/G325, G325)</f>
        <v>296421.44010435307</v>
      </c>
      <c r="O325" s="35">
        <f>IFERROR('Equations and POD'!$E$5/H325, H325)</f>
        <v>314662.75949539029</v>
      </c>
      <c r="P325" s="35">
        <f>IFERROR('Equations and POD'!$E$5/I325, I325)</f>
        <v>387085.14064909128</v>
      </c>
      <c r="Q325" s="35">
        <f>IFERROR('Equations and POD'!$E$5/J325, J325)</f>
        <v>555904.20844185608</v>
      </c>
      <c r="R325" s="35">
        <f>IFERROR('Equations and POD'!$E$5/K325, K325)</f>
        <v>788044.30067628587</v>
      </c>
      <c r="S325" s="35">
        <f>IFERROR('Equations and POD'!$E$5/L325, L325)</f>
        <v>920337.15604043857</v>
      </c>
      <c r="T325" s="35">
        <f>IFERROR('Equations and POD'!$E$5/M325, M325)</f>
        <v>1146312.4207482343</v>
      </c>
      <c r="U325" s="66">
        <v>300000</v>
      </c>
      <c r="V325" s="66">
        <v>310000</v>
      </c>
      <c r="W325" s="66">
        <v>390000</v>
      </c>
      <c r="X325" s="66">
        <v>560000</v>
      </c>
      <c r="Y325" s="66">
        <v>790000</v>
      </c>
      <c r="Z325" s="66">
        <v>920000</v>
      </c>
      <c r="AA325" s="66">
        <v>1100000</v>
      </c>
    </row>
    <row r="326" spans="1:27">
      <c r="A326" s="61" t="s">
        <v>92</v>
      </c>
      <c r="B326" s="61" t="s">
        <v>115</v>
      </c>
      <c r="C326" s="62" t="s">
        <v>94</v>
      </c>
      <c r="D326" s="25" t="s">
        <v>15</v>
      </c>
      <c r="E326" s="25" t="s">
        <v>72</v>
      </c>
      <c r="F326" s="25" t="s">
        <v>13</v>
      </c>
      <c r="G326" s="25">
        <f t="shared" ref="G326:M326" si="59">SUM(G323:G325)</f>
        <v>7.2482984751796823E-3</v>
      </c>
      <c r="H326" s="25">
        <f t="shared" si="59"/>
        <v>6.8727908072627074E-3</v>
      </c>
      <c r="I326" s="25">
        <f t="shared" si="59"/>
        <v>5.6459852059460806E-3</v>
      </c>
      <c r="J326" s="25">
        <f t="shared" si="59"/>
        <v>3.8585282633104771E-3</v>
      </c>
      <c r="K326" s="25">
        <f t="shared" si="59"/>
        <v>8.6078612796036791E-2</v>
      </c>
      <c r="L326" s="25">
        <f t="shared" si="59"/>
        <v>7.8557884080740881E-2</v>
      </c>
      <c r="M326" s="25">
        <f t="shared" si="59"/>
        <v>8.332165106820906E-2</v>
      </c>
      <c r="N326" s="35">
        <f>IFERROR('Equations and POD'!$E$5/G326, G326)</f>
        <v>289723.16843615379</v>
      </c>
      <c r="O326" s="35">
        <f>IFERROR('Equations and POD'!$E$5/H326, H326)</f>
        <v>305552.73089075548</v>
      </c>
      <c r="P326" s="35">
        <f>IFERROR('Equations and POD'!$E$5/I326, I326)</f>
        <v>371945.7142375047</v>
      </c>
      <c r="Q326" s="35">
        <f>IFERROR('Equations and POD'!$E$5/J326, J326)</f>
        <v>544248.96144165506</v>
      </c>
      <c r="R326" s="35">
        <f>IFERROR('Equations and POD'!$E$5/K326, K326)</f>
        <v>24396.303934125292</v>
      </c>
      <c r="S326" s="35">
        <f>IFERROR('Equations and POD'!$E$5/L326, L326)</f>
        <v>26731.88088724035</v>
      </c>
      <c r="T326" s="35">
        <f>IFERROR('Equations and POD'!$E$5/M326, M326)</f>
        <v>25203.533212284652</v>
      </c>
      <c r="U326" s="66">
        <v>290000</v>
      </c>
      <c r="V326" s="66">
        <v>310000</v>
      </c>
      <c r="W326" s="66">
        <v>370000</v>
      </c>
      <c r="X326" s="66">
        <v>540000</v>
      </c>
      <c r="Y326" s="66">
        <v>24000</v>
      </c>
      <c r="Z326" s="66">
        <v>27000</v>
      </c>
      <c r="AA326" s="66">
        <v>25000</v>
      </c>
    </row>
    <row r="327" spans="1:27">
      <c r="A327" s="61" t="s">
        <v>92</v>
      </c>
      <c r="B327" s="61" t="s">
        <v>95</v>
      </c>
      <c r="C327" s="62" t="s">
        <v>96</v>
      </c>
      <c r="D327" s="25" t="s">
        <v>68</v>
      </c>
      <c r="E327" s="25" t="s">
        <v>69</v>
      </c>
      <c r="F327" s="25" t="s">
        <v>9</v>
      </c>
      <c r="G327" s="25">
        <v>17.57153854289826</v>
      </c>
      <c r="H327" s="25">
        <v>15.026041178223419</v>
      </c>
      <c r="I327" s="25">
        <v>12.986912119554621</v>
      </c>
      <c r="J327" s="25">
        <v>10.4703253753268</v>
      </c>
      <c r="K327" s="25">
        <v>8.2756341408962442</v>
      </c>
      <c r="L327" s="25">
        <v>7.568018620779263</v>
      </c>
      <c r="M327" s="25">
        <v>8.0874389898764623</v>
      </c>
      <c r="N327" s="35">
        <f>IFERROR('Equations and POD'!$E$5/G327, G327)</f>
        <v>119.51144715490717</v>
      </c>
      <c r="O327" s="35">
        <f>IFERROR('Equations and POD'!$E$5/H327, H327)</f>
        <v>139.75737022759114</v>
      </c>
      <c r="P327" s="35">
        <f>IFERROR('Equations and POD'!$E$5/I327, I327)</f>
        <v>161.70125590039169</v>
      </c>
      <c r="Q327" s="35">
        <f>IFERROR('Equations and POD'!$E$5/J327, J327)</f>
        <v>200.56683290364839</v>
      </c>
      <c r="R327" s="35">
        <f>IFERROR('Equations and POD'!$E$5/K327, K327)</f>
        <v>253.7569887994797</v>
      </c>
      <c r="S327" s="35">
        <f>IFERROR('Equations and POD'!$E$5/L327, L327)</f>
        <v>277.48346102559765</v>
      </c>
      <c r="T327" s="35">
        <f>IFERROR('Equations and POD'!$E$5/M327, M327)</f>
        <v>259.66192791422566</v>
      </c>
      <c r="U327" s="66">
        <v>120</v>
      </c>
      <c r="V327" s="66">
        <v>140</v>
      </c>
      <c r="W327" s="66">
        <v>160</v>
      </c>
      <c r="X327" s="66">
        <v>200</v>
      </c>
      <c r="Y327" s="66">
        <v>250</v>
      </c>
      <c r="Z327" s="66">
        <v>280</v>
      </c>
      <c r="AA327" s="66">
        <v>260</v>
      </c>
    </row>
    <row r="328" spans="1:27">
      <c r="A328" s="61" t="s">
        <v>92</v>
      </c>
      <c r="B328" s="61" t="s">
        <v>95</v>
      </c>
      <c r="C328" s="62" t="s">
        <v>96</v>
      </c>
      <c r="D328" s="25" t="s">
        <v>73</v>
      </c>
      <c r="E328" s="25" t="s">
        <v>69</v>
      </c>
      <c r="F328" s="25" t="s">
        <v>9</v>
      </c>
      <c r="G328" s="34" t="s">
        <v>70</v>
      </c>
      <c r="H328" s="34" t="s">
        <v>70</v>
      </c>
      <c r="I328" s="34" t="s">
        <v>70</v>
      </c>
      <c r="J328" s="34" t="s">
        <v>70</v>
      </c>
      <c r="K328" s="34" t="s">
        <v>70</v>
      </c>
      <c r="L328" s="34" t="s">
        <v>70</v>
      </c>
      <c r="M328" s="34" t="s">
        <v>70</v>
      </c>
      <c r="N328" s="35" t="str">
        <f>IFERROR('Equations and POD'!$E$5/G328, G328)</f>
        <v>-</v>
      </c>
      <c r="O328" s="35" t="str">
        <f>IFERROR('Equations and POD'!$E$5/H328, H328)</f>
        <v>-</v>
      </c>
      <c r="P328" s="35" t="str">
        <f>IFERROR('Equations and POD'!$E$5/I328, I328)</f>
        <v>-</v>
      </c>
      <c r="Q328" s="35" t="str">
        <f>IFERROR('Equations and POD'!$E$5/J328, J328)</f>
        <v>-</v>
      </c>
      <c r="R328" s="35" t="str">
        <f>IFERROR('Equations and POD'!$E$5/K328, K328)</f>
        <v>-</v>
      </c>
      <c r="S328" s="35" t="str">
        <f>IFERROR('Equations and POD'!$E$5/L328, L328)</f>
        <v>-</v>
      </c>
      <c r="T328" s="35" t="str">
        <f>IFERROR('Equations and POD'!$E$5/M328, M328)</f>
        <v>-</v>
      </c>
      <c r="U328" s="63" t="s">
        <v>70</v>
      </c>
      <c r="V328" s="63" t="s">
        <v>70</v>
      </c>
      <c r="W328" s="63" t="s">
        <v>70</v>
      </c>
      <c r="X328" s="63" t="s">
        <v>70</v>
      </c>
      <c r="Y328" s="63" t="s">
        <v>70</v>
      </c>
      <c r="Z328" s="63" t="s">
        <v>70</v>
      </c>
      <c r="AA328" s="63" t="s">
        <v>70</v>
      </c>
    </row>
    <row r="329" spans="1:27">
      <c r="A329" s="61" t="s">
        <v>92</v>
      </c>
      <c r="B329" s="61" t="s">
        <v>95</v>
      </c>
      <c r="C329" s="62" t="s">
        <v>96</v>
      </c>
      <c r="D329" s="25" t="s">
        <v>74</v>
      </c>
      <c r="E329" s="25" t="s">
        <v>69</v>
      </c>
      <c r="F329" s="25" t="s">
        <v>9</v>
      </c>
      <c r="G329" s="34" t="s">
        <v>70</v>
      </c>
      <c r="H329" s="34" t="s">
        <v>70</v>
      </c>
      <c r="I329" s="34" t="s">
        <v>70</v>
      </c>
      <c r="J329" s="34" t="s">
        <v>70</v>
      </c>
      <c r="K329" s="34" t="s">
        <v>70</v>
      </c>
      <c r="L329" s="34" t="s">
        <v>70</v>
      </c>
      <c r="M329" s="34" t="s">
        <v>70</v>
      </c>
      <c r="N329" s="35" t="str">
        <f>IFERROR('Equations and POD'!$E$5/G329, G329)</f>
        <v>-</v>
      </c>
      <c r="O329" s="35" t="str">
        <f>IFERROR('Equations and POD'!$E$5/H329, H329)</f>
        <v>-</v>
      </c>
      <c r="P329" s="35" t="str">
        <f>IFERROR('Equations and POD'!$E$5/I329, I329)</f>
        <v>-</v>
      </c>
      <c r="Q329" s="35" t="str">
        <f>IFERROR('Equations and POD'!$E$5/J329, J329)</f>
        <v>-</v>
      </c>
      <c r="R329" s="35" t="str">
        <f>IFERROR('Equations and POD'!$E$5/K329, K329)</f>
        <v>-</v>
      </c>
      <c r="S329" s="35" t="str">
        <f>IFERROR('Equations and POD'!$E$5/L329, L329)</f>
        <v>-</v>
      </c>
      <c r="T329" s="35" t="str">
        <f>IFERROR('Equations and POD'!$E$5/M329, M329)</f>
        <v>-</v>
      </c>
      <c r="U329" s="63" t="s">
        <v>70</v>
      </c>
      <c r="V329" s="63" t="s">
        <v>70</v>
      </c>
      <c r="W329" s="63" t="s">
        <v>70</v>
      </c>
      <c r="X329" s="63" t="s">
        <v>70</v>
      </c>
      <c r="Y329" s="63" t="s">
        <v>70</v>
      </c>
      <c r="Z329" s="63" t="s">
        <v>70</v>
      </c>
      <c r="AA329" s="63" t="s">
        <v>70</v>
      </c>
    </row>
    <row r="330" spans="1:27">
      <c r="A330" s="61" t="s">
        <v>92</v>
      </c>
      <c r="B330" s="61" t="s">
        <v>95</v>
      </c>
      <c r="C330" s="62" t="s">
        <v>96</v>
      </c>
      <c r="D330" s="25" t="s">
        <v>15</v>
      </c>
      <c r="E330" s="25" t="s">
        <v>69</v>
      </c>
      <c r="F330" s="25" t="s">
        <v>9</v>
      </c>
      <c r="G330" s="25">
        <f t="shared" ref="G330:M330" si="60">SUM(G327:G329)</f>
        <v>17.57153854289826</v>
      </c>
      <c r="H330" s="25">
        <f t="shared" si="60"/>
        <v>15.026041178223419</v>
      </c>
      <c r="I330" s="25">
        <f t="shared" si="60"/>
        <v>12.986912119554621</v>
      </c>
      <c r="J330" s="25">
        <f t="shared" si="60"/>
        <v>10.4703253753268</v>
      </c>
      <c r="K330" s="25">
        <f t="shared" si="60"/>
        <v>8.2756341408962442</v>
      </c>
      <c r="L330" s="25">
        <f t="shared" si="60"/>
        <v>7.568018620779263</v>
      </c>
      <c r="M330" s="25">
        <f t="shared" si="60"/>
        <v>8.0874389898764623</v>
      </c>
      <c r="N330" s="35">
        <f>IFERROR('Equations and POD'!$E$5/G330, G330)</f>
        <v>119.51144715490717</v>
      </c>
      <c r="O330" s="35">
        <f>IFERROR('Equations and POD'!$E$5/H330, H330)</f>
        <v>139.75737022759114</v>
      </c>
      <c r="P330" s="35">
        <f>IFERROR('Equations and POD'!$E$5/I330, I330)</f>
        <v>161.70125590039169</v>
      </c>
      <c r="Q330" s="35">
        <f>IFERROR('Equations and POD'!$E$5/J330, J330)</f>
        <v>200.56683290364839</v>
      </c>
      <c r="R330" s="35">
        <f>IFERROR('Equations and POD'!$E$5/K330, K330)</f>
        <v>253.7569887994797</v>
      </c>
      <c r="S330" s="35">
        <f>IFERROR('Equations and POD'!$E$5/L330, L330)</f>
        <v>277.48346102559765</v>
      </c>
      <c r="T330" s="35">
        <f>IFERROR('Equations and POD'!$E$5/M330, M330)</f>
        <v>259.66192791422566</v>
      </c>
      <c r="U330" s="66">
        <v>120</v>
      </c>
      <c r="V330" s="66">
        <v>140</v>
      </c>
      <c r="W330" s="66">
        <v>160</v>
      </c>
      <c r="X330" s="66">
        <v>200</v>
      </c>
      <c r="Y330" s="66">
        <v>250</v>
      </c>
      <c r="Z330" s="66">
        <v>280</v>
      </c>
      <c r="AA330" s="66">
        <v>260</v>
      </c>
    </row>
    <row r="331" spans="1:27">
      <c r="A331" s="61" t="s">
        <v>92</v>
      </c>
      <c r="B331" s="61" t="s">
        <v>95</v>
      </c>
      <c r="C331" s="62" t="s">
        <v>96</v>
      </c>
      <c r="D331" s="25" t="s">
        <v>68</v>
      </c>
      <c r="E331" s="25" t="s">
        <v>71</v>
      </c>
      <c r="F331" s="25" t="s">
        <v>9</v>
      </c>
      <c r="G331" s="25">
        <v>6.2124770297820708</v>
      </c>
      <c r="H331" s="25">
        <v>5.3125078057550406</v>
      </c>
      <c r="I331" s="25">
        <v>4.5915668132054144</v>
      </c>
      <c r="J331" s="25">
        <v>3.7018190370615809</v>
      </c>
      <c r="K331" s="25">
        <v>2.9258785098233209</v>
      </c>
      <c r="L331" s="25">
        <v>2.67569864344954</v>
      </c>
      <c r="M331" s="25">
        <v>2.859341476087065</v>
      </c>
      <c r="N331" s="35">
        <f>IFERROR('Equations and POD'!$E$5/G331, G331)</f>
        <v>338.02941885061045</v>
      </c>
      <c r="O331" s="35">
        <f>IFERROR('Equations and POD'!$E$5/H331, H331)</f>
        <v>395.29353683491433</v>
      </c>
      <c r="P331" s="35">
        <f>IFERROR('Equations and POD'!$E$5/I331, I331)</f>
        <v>457.36021829419292</v>
      </c>
      <c r="Q331" s="35">
        <f>IFERROR('Equations and POD'!$E$5/J331, J331)</f>
        <v>567.28867050911595</v>
      </c>
      <c r="R331" s="35">
        <f>IFERROR('Equations and POD'!$E$5/K331, K331)</f>
        <v>717.7331502143636</v>
      </c>
      <c r="S331" s="35">
        <f>IFERROR('Equations and POD'!$E$5/L331, L331)</f>
        <v>784.84174783325261</v>
      </c>
      <c r="T331" s="35">
        <f>IFERROR('Equations and POD'!$E$5/M331, M331)</f>
        <v>734.43484017648564</v>
      </c>
      <c r="U331" s="66">
        <v>340</v>
      </c>
      <c r="V331" s="66">
        <v>400</v>
      </c>
      <c r="W331" s="66">
        <v>460</v>
      </c>
      <c r="X331" s="66">
        <v>570</v>
      </c>
      <c r="Y331" s="66">
        <v>720</v>
      </c>
      <c r="Z331" s="66">
        <v>780</v>
      </c>
      <c r="AA331" s="66">
        <v>730</v>
      </c>
    </row>
    <row r="332" spans="1:27">
      <c r="A332" s="61" t="s">
        <v>92</v>
      </c>
      <c r="B332" s="61" t="s">
        <v>95</v>
      </c>
      <c r="C332" s="62" t="s">
        <v>96</v>
      </c>
      <c r="D332" s="25" t="s">
        <v>73</v>
      </c>
      <c r="E332" s="25" t="s">
        <v>71</v>
      </c>
      <c r="F332" s="25" t="s">
        <v>9</v>
      </c>
      <c r="G332" s="34" t="s">
        <v>70</v>
      </c>
      <c r="H332" s="34" t="s">
        <v>70</v>
      </c>
      <c r="I332" s="34" t="s">
        <v>70</v>
      </c>
      <c r="J332" s="34" t="s">
        <v>70</v>
      </c>
      <c r="K332" s="34" t="s">
        <v>70</v>
      </c>
      <c r="L332" s="34" t="s">
        <v>70</v>
      </c>
      <c r="M332" s="34" t="s">
        <v>70</v>
      </c>
      <c r="N332" s="35" t="str">
        <f>IFERROR('Equations and POD'!$E$5/G332, G332)</f>
        <v>-</v>
      </c>
      <c r="O332" s="35" t="str">
        <f>IFERROR('Equations and POD'!$E$5/H332, H332)</f>
        <v>-</v>
      </c>
      <c r="P332" s="35" t="str">
        <f>IFERROR('Equations and POD'!$E$5/I332, I332)</f>
        <v>-</v>
      </c>
      <c r="Q332" s="35" t="str">
        <f>IFERROR('Equations and POD'!$E$5/J332, J332)</f>
        <v>-</v>
      </c>
      <c r="R332" s="35" t="str">
        <f>IFERROR('Equations and POD'!$E$5/K332, K332)</f>
        <v>-</v>
      </c>
      <c r="S332" s="35" t="str">
        <f>IFERROR('Equations and POD'!$E$5/L332, L332)</f>
        <v>-</v>
      </c>
      <c r="T332" s="35" t="str">
        <f>IFERROR('Equations and POD'!$E$5/M332, M332)</f>
        <v>-</v>
      </c>
      <c r="U332" s="63" t="s">
        <v>70</v>
      </c>
      <c r="V332" s="63" t="s">
        <v>70</v>
      </c>
      <c r="W332" s="63" t="s">
        <v>70</v>
      </c>
      <c r="X332" s="63" t="s">
        <v>70</v>
      </c>
      <c r="Y332" s="63" t="s">
        <v>70</v>
      </c>
      <c r="Z332" s="63" t="s">
        <v>70</v>
      </c>
      <c r="AA332" s="63" t="s">
        <v>70</v>
      </c>
    </row>
    <row r="333" spans="1:27">
      <c r="A333" s="61" t="s">
        <v>92</v>
      </c>
      <c r="B333" s="61" t="s">
        <v>95</v>
      </c>
      <c r="C333" s="62" t="s">
        <v>96</v>
      </c>
      <c r="D333" s="25" t="s">
        <v>74</v>
      </c>
      <c r="E333" s="25" t="s">
        <v>71</v>
      </c>
      <c r="F333" s="25" t="s">
        <v>9</v>
      </c>
      <c r="G333" s="34" t="s">
        <v>70</v>
      </c>
      <c r="H333" s="34" t="s">
        <v>70</v>
      </c>
      <c r="I333" s="34" t="s">
        <v>70</v>
      </c>
      <c r="J333" s="34" t="s">
        <v>70</v>
      </c>
      <c r="K333" s="34" t="s">
        <v>70</v>
      </c>
      <c r="L333" s="34" t="s">
        <v>70</v>
      </c>
      <c r="M333" s="34" t="s">
        <v>70</v>
      </c>
      <c r="N333" s="35" t="str">
        <f>IFERROR('Equations and POD'!$E$5/G333, G333)</f>
        <v>-</v>
      </c>
      <c r="O333" s="35" t="str">
        <f>IFERROR('Equations and POD'!$E$5/H333, H333)</f>
        <v>-</v>
      </c>
      <c r="P333" s="35" t="str">
        <f>IFERROR('Equations and POD'!$E$5/I333, I333)</f>
        <v>-</v>
      </c>
      <c r="Q333" s="35" t="str">
        <f>IFERROR('Equations and POD'!$E$5/J333, J333)</f>
        <v>-</v>
      </c>
      <c r="R333" s="35" t="str">
        <f>IFERROR('Equations and POD'!$E$5/K333, K333)</f>
        <v>-</v>
      </c>
      <c r="S333" s="35" t="str">
        <f>IFERROR('Equations and POD'!$E$5/L333, L333)</f>
        <v>-</v>
      </c>
      <c r="T333" s="35" t="str">
        <f>IFERROR('Equations and POD'!$E$5/M333, M333)</f>
        <v>-</v>
      </c>
      <c r="U333" s="63" t="s">
        <v>70</v>
      </c>
      <c r="V333" s="63" t="s">
        <v>70</v>
      </c>
      <c r="W333" s="63" t="s">
        <v>70</v>
      </c>
      <c r="X333" s="63" t="s">
        <v>70</v>
      </c>
      <c r="Y333" s="63" t="s">
        <v>70</v>
      </c>
      <c r="Z333" s="63" t="s">
        <v>70</v>
      </c>
      <c r="AA333" s="63" t="s">
        <v>70</v>
      </c>
    </row>
    <row r="334" spans="1:27">
      <c r="A334" s="61" t="s">
        <v>92</v>
      </c>
      <c r="B334" s="61" t="s">
        <v>95</v>
      </c>
      <c r="C334" s="62" t="s">
        <v>96</v>
      </c>
      <c r="D334" s="25" t="s">
        <v>15</v>
      </c>
      <c r="E334" s="25" t="s">
        <v>71</v>
      </c>
      <c r="F334" s="25" t="s">
        <v>9</v>
      </c>
      <c r="G334" s="25">
        <f t="shared" ref="G334:M334" si="61">SUM(G331:G333)</f>
        <v>6.2124770297820708</v>
      </c>
      <c r="H334" s="25">
        <f t="shared" si="61"/>
        <v>5.3125078057550406</v>
      </c>
      <c r="I334" s="25">
        <f t="shared" si="61"/>
        <v>4.5915668132054144</v>
      </c>
      <c r="J334" s="25">
        <f t="shared" si="61"/>
        <v>3.7018190370615809</v>
      </c>
      <c r="K334" s="25">
        <f t="shared" si="61"/>
        <v>2.9258785098233209</v>
      </c>
      <c r="L334" s="25">
        <f t="shared" si="61"/>
        <v>2.67569864344954</v>
      </c>
      <c r="M334" s="25">
        <f t="shared" si="61"/>
        <v>2.859341476087065</v>
      </c>
      <c r="N334" s="35">
        <f>IFERROR('Equations and POD'!$E$5/G334, G334)</f>
        <v>338.02941885061045</v>
      </c>
      <c r="O334" s="35">
        <f>IFERROR('Equations and POD'!$E$5/H334, H334)</f>
        <v>395.29353683491433</v>
      </c>
      <c r="P334" s="35">
        <f>IFERROR('Equations and POD'!$E$5/I334, I334)</f>
        <v>457.36021829419292</v>
      </c>
      <c r="Q334" s="35">
        <f>IFERROR('Equations and POD'!$E$5/J334, J334)</f>
        <v>567.28867050911595</v>
      </c>
      <c r="R334" s="35">
        <f>IFERROR('Equations and POD'!$E$5/K334, K334)</f>
        <v>717.7331502143636</v>
      </c>
      <c r="S334" s="35">
        <f>IFERROR('Equations and POD'!$E$5/L334, L334)</f>
        <v>784.84174783325261</v>
      </c>
      <c r="T334" s="35">
        <f>IFERROR('Equations and POD'!$E$5/M334, M334)</f>
        <v>734.43484017648564</v>
      </c>
      <c r="U334" s="66">
        <v>340</v>
      </c>
      <c r="V334" s="66">
        <v>400</v>
      </c>
      <c r="W334" s="66">
        <v>460</v>
      </c>
      <c r="X334" s="66">
        <v>570</v>
      </c>
      <c r="Y334" s="66">
        <v>720</v>
      </c>
      <c r="Z334" s="66">
        <v>780</v>
      </c>
      <c r="AA334" s="66">
        <v>730</v>
      </c>
    </row>
    <row r="335" spans="1:27">
      <c r="A335" s="61" t="s">
        <v>92</v>
      </c>
      <c r="B335" s="61" t="s">
        <v>95</v>
      </c>
      <c r="C335" s="62" t="s">
        <v>96</v>
      </c>
      <c r="D335" s="25" t="s">
        <v>68</v>
      </c>
      <c r="E335" s="25" t="s">
        <v>72</v>
      </c>
      <c r="F335" s="25" t="s">
        <v>9</v>
      </c>
      <c r="G335" s="25">
        <v>1.757153854289826</v>
      </c>
      <c r="H335" s="25">
        <v>1.5026041178223419</v>
      </c>
      <c r="I335" s="25">
        <v>1.2986912119554621</v>
      </c>
      <c r="J335" s="25">
        <v>1.0470325375326801</v>
      </c>
      <c r="K335" s="25">
        <v>0.82756341408962442</v>
      </c>
      <c r="L335" s="25">
        <v>0.75680186207792643</v>
      </c>
      <c r="M335" s="25">
        <v>0.80874389898764631</v>
      </c>
      <c r="N335" s="35">
        <f>IFERROR('Equations and POD'!$E$5/G335, G335)</f>
        <v>1195.1144715490718</v>
      </c>
      <c r="O335" s="35">
        <f>IFERROR('Equations and POD'!$E$5/H335, H335)</f>
        <v>1397.5737022759113</v>
      </c>
      <c r="P335" s="35">
        <f>IFERROR('Equations and POD'!$E$5/I335, I335)</f>
        <v>1617.012559003917</v>
      </c>
      <c r="Q335" s="35">
        <f>IFERROR('Equations and POD'!$E$5/J335, J335)</f>
        <v>2005.6683290364838</v>
      </c>
      <c r="R335" s="35">
        <f>IFERROR('Equations and POD'!$E$5/K335, K335)</f>
        <v>2537.5698879947968</v>
      </c>
      <c r="S335" s="35">
        <f>IFERROR('Equations and POD'!$E$5/L335, L335)</f>
        <v>2774.8346102559763</v>
      </c>
      <c r="T335" s="35">
        <f>IFERROR('Equations and POD'!$E$5/M335, M335)</f>
        <v>2596.6192791422563</v>
      </c>
      <c r="U335" s="66">
        <v>1200</v>
      </c>
      <c r="V335" s="66">
        <v>1400</v>
      </c>
      <c r="W335" s="66">
        <v>1600</v>
      </c>
      <c r="X335" s="66">
        <v>2000</v>
      </c>
      <c r="Y335" s="66">
        <v>2500</v>
      </c>
      <c r="Z335" s="66">
        <v>2800</v>
      </c>
      <c r="AA335" s="66">
        <v>2600</v>
      </c>
    </row>
    <row r="336" spans="1:27">
      <c r="A336" s="61" t="s">
        <v>92</v>
      </c>
      <c r="B336" s="61" t="s">
        <v>95</v>
      </c>
      <c r="C336" s="62" t="s">
        <v>96</v>
      </c>
      <c r="D336" s="25" t="s">
        <v>73</v>
      </c>
      <c r="E336" s="25" t="s">
        <v>72</v>
      </c>
      <c r="F336" s="25" t="s">
        <v>9</v>
      </c>
      <c r="G336" s="34" t="s">
        <v>70</v>
      </c>
      <c r="H336" s="34" t="s">
        <v>70</v>
      </c>
      <c r="I336" s="34" t="s">
        <v>70</v>
      </c>
      <c r="J336" s="34" t="s">
        <v>70</v>
      </c>
      <c r="K336" s="34" t="s">
        <v>70</v>
      </c>
      <c r="L336" s="34" t="s">
        <v>70</v>
      </c>
      <c r="M336" s="34" t="s">
        <v>70</v>
      </c>
      <c r="N336" s="35" t="str">
        <f>IFERROR('Equations and POD'!$E$5/G336, G336)</f>
        <v>-</v>
      </c>
      <c r="O336" s="35" t="str">
        <f>IFERROR('Equations and POD'!$E$5/H336, H336)</f>
        <v>-</v>
      </c>
      <c r="P336" s="35" t="str">
        <f>IFERROR('Equations and POD'!$E$5/I336, I336)</f>
        <v>-</v>
      </c>
      <c r="Q336" s="35" t="str">
        <f>IFERROR('Equations and POD'!$E$5/J336, J336)</f>
        <v>-</v>
      </c>
      <c r="R336" s="35" t="str">
        <f>IFERROR('Equations and POD'!$E$5/K336, K336)</f>
        <v>-</v>
      </c>
      <c r="S336" s="35" t="str">
        <f>IFERROR('Equations and POD'!$E$5/L336, L336)</f>
        <v>-</v>
      </c>
      <c r="T336" s="35" t="str">
        <f>IFERROR('Equations and POD'!$E$5/M336, M336)</f>
        <v>-</v>
      </c>
      <c r="U336" s="63" t="s">
        <v>70</v>
      </c>
      <c r="V336" s="63" t="s">
        <v>70</v>
      </c>
      <c r="W336" s="63" t="s">
        <v>70</v>
      </c>
      <c r="X336" s="63" t="s">
        <v>70</v>
      </c>
      <c r="Y336" s="63" t="s">
        <v>70</v>
      </c>
      <c r="Z336" s="63" t="s">
        <v>70</v>
      </c>
      <c r="AA336" s="63" t="s">
        <v>70</v>
      </c>
    </row>
    <row r="337" spans="1:27">
      <c r="A337" s="61" t="s">
        <v>92</v>
      </c>
      <c r="B337" s="61" t="s">
        <v>95</v>
      </c>
      <c r="C337" s="62" t="s">
        <v>96</v>
      </c>
      <c r="D337" s="25" t="s">
        <v>74</v>
      </c>
      <c r="E337" s="25" t="s">
        <v>72</v>
      </c>
      <c r="F337" s="25" t="s">
        <v>9</v>
      </c>
      <c r="G337" s="34" t="s">
        <v>70</v>
      </c>
      <c r="H337" s="34" t="s">
        <v>70</v>
      </c>
      <c r="I337" s="34" t="s">
        <v>70</v>
      </c>
      <c r="J337" s="34" t="s">
        <v>70</v>
      </c>
      <c r="K337" s="34" t="s">
        <v>70</v>
      </c>
      <c r="L337" s="34" t="s">
        <v>70</v>
      </c>
      <c r="M337" s="34" t="s">
        <v>70</v>
      </c>
      <c r="N337" s="35" t="str">
        <f>IFERROR('Equations and POD'!$E$5/G337, G337)</f>
        <v>-</v>
      </c>
      <c r="O337" s="35" t="str">
        <f>IFERROR('Equations and POD'!$E$5/H337, H337)</f>
        <v>-</v>
      </c>
      <c r="P337" s="35" t="str">
        <f>IFERROR('Equations and POD'!$E$5/I337, I337)</f>
        <v>-</v>
      </c>
      <c r="Q337" s="35" t="str">
        <f>IFERROR('Equations and POD'!$E$5/J337, J337)</f>
        <v>-</v>
      </c>
      <c r="R337" s="35" t="str">
        <f>IFERROR('Equations and POD'!$E$5/K337, K337)</f>
        <v>-</v>
      </c>
      <c r="S337" s="35" t="str">
        <f>IFERROR('Equations and POD'!$E$5/L337, L337)</f>
        <v>-</v>
      </c>
      <c r="T337" s="35" t="str">
        <f>IFERROR('Equations and POD'!$E$5/M337, M337)</f>
        <v>-</v>
      </c>
      <c r="U337" s="63" t="s">
        <v>70</v>
      </c>
      <c r="V337" s="63" t="s">
        <v>70</v>
      </c>
      <c r="W337" s="63" t="s">
        <v>70</v>
      </c>
      <c r="X337" s="63" t="s">
        <v>70</v>
      </c>
      <c r="Y337" s="63" t="s">
        <v>70</v>
      </c>
      <c r="Z337" s="63" t="s">
        <v>70</v>
      </c>
      <c r="AA337" s="63" t="s">
        <v>70</v>
      </c>
    </row>
    <row r="338" spans="1:27">
      <c r="A338" s="61" t="s">
        <v>92</v>
      </c>
      <c r="B338" s="61" t="s">
        <v>95</v>
      </c>
      <c r="C338" s="62" t="s">
        <v>96</v>
      </c>
      <c r="D338" s="25" t="s">
        <v>15</v>
      </c>
      <c r="E338" s="25" t="s">
        <v>72</v>
      </c>
      <c r="F338" s="25" t="s">
        <v>9</v>
      </c>
      <c r="G338" s="25">
        <f t="shared" ref="G338:M338" si="62">SUM(G335:G337)</f>
        <v>1.757153854289826</v>
      </c>
      <c r="H338" s="25">
        <f t="shared" si="62"/>
        <v>1.5026041178223419</v>
      </c>
      <c r="I338" s="25">
        <f t="shared" si="62"/>
        <v>1.2986912119554621</v>
      </c>
      <c r="J338" s="25">
        <f t="shared" si="62"/>
        <v>1.0470325375326801</v>
      </c>
      <c r="K338" s="25">
        <f t="shared" si="62"/>
        <v>0.82756341408962442</v>
      </c>
      <c r="L338" s="25">
        <f t="shared" si="62"/>
        <v>0.75680186207792643</v>
      </c>
      <c r="M338" s="25">
        <f t="shared" si="62"/>
        <v>0.80874389898764631</v>
      </c>
      <c r="N338" s="35">
        <f>IFERROR('Equations and POD'!$E$5/G338, G338)</f>
        <v>1195.1144715490718</v>
      </c>
      <c r="O338" s="35">
        <f>IFERROR('Equations and POD'!$E$5/H338, H338)</f>
        <v>1397.5737022759113</v>
      </c>
      <c r="P338" s="35">
        <f>IFERROR('Equations and POD'!$E$5/I338, I338)</f>
        <v>1617.012559003917</v>
      </c>
      <c r="Q338" s="35">
        <f>IFERROR('Equations and POD'!$E$5/J338, J338)</f>
        <v>2005.6683290364838</v>
      </c>
      <c r="R338" s="35">
        <f>IFERROR('Equations and POD'!$E$5/K338, K338)</f>
        <v>2537.5698879947968</v>
      </c>
      <c r="S338" s="35">
        <f>IFERROR('Equations and POD'!$E$5/L338, L338)</f>
        <v>2774.8346102559763</v>
      </c>
      <c r="T338" s="35">
        <f>IFERROR('Equations and POD'!$E$5/M338, M338)</f>
        <v>2596.6192791422563</v>
      </c>
      <c r="U338" s="66">
        <v>1200</v>
      </c>
      <c r="V338" s="66">
        <v>1400</v>
      </c>
      <c r="W338" s="66">
        <v>1600</v>
      </c>
      <c r="X338" s="66">
        <v>2000</v>
      </c>
      <c r="Y338" s="66">
        <v>2500</v>
      </c>
      <c r="Z338" s="66">
        <v>2800</v>
      </c>
      <c r="AA338" s="66">
        <v>2600</v>
      </c>
    </row>
    <row r="339" spans="1:27">
      <c r="A339" s="61" t="s">
        <v>92</v>
      </c>
      <c r="B339" s="61" t="s">
        <v>95</v>
      </c>
      <c r="C339" s="62" t="s">
        <v>96</v>
      </c>
      <c r="D339" s="25" t="s">
        <v>68</v>
      </c>
      <c r="E339" s="25" t="s">
        <v>69</v>
      </c>
      <c r="F339" s="25" t="s">
        <v>13</v>
      </c>
      <c r="G339" s="25">
        <v>17.57153854289826</v>
      </c>
      <c r="H339" s="25">
        <v>15.02604117822343</v>
      </c>
      <c r="I339" s="25">
        <v>12.986912119554621</v>
      </c>
      <c r="J339" s="25">
        <v>10.4703253753268</v>
      </c>
      <c r="K339" s="25">
        <v>8.2756341408962459</v>
      </c>
      <c r="L339" s="25">
        <v>7.568018620779263</v>
      </c>
      <c r="M339" s="25">
        <v>8.0874389898764623</v>
      </c>
      <c r="N339" s="35">
        <f>IFERROR('Equations and POD'!$E$5/G339, G339)</f>
        <v>119.51144715490717</v>
      </c>
      <c r="O339" s="35">
        <f>IFERROR('Equations and POD'!$E$5/H339, H339)</f>
        <v>139.75737022759103</v>
      </c>
      <c r="P339" s="35">
        <f>IFERROR('Equations and POD'!$E$5/I339, I339)</f>
        <v>161.70125590039169</v>
      </c>
      <c r="Q339" s="35">
        <f>IFERROR('Equations and POD'!$E$5/J339, J339)</f>
        <v>200.56683290364839</v>
      </c>
      <c r="R339" s="35">
        <f>IFERROR('Equations and POD'!$E$5/K339, K339)</f>
        <v>253.75698879947964</v>
      </c>
      <c r="S339" s="35">
        <f>IFERROR('Equations and POD'!$E$5/L339, L339)</f>
        <v>277.48346102559765</v>
      </c>
      <c r="T339" s="35">
        <f>IFERROR('Equations and POD'!$E$5/M339, M339)</f>
        <v>259.66192791422566</v>
      </c>
      <c r="U339" s="66">
        <v>120</v>
      </c>
      <c r="V339" s="66">
        <v>140</v>
      </c>
      <c r="W339" s="66">
        <v>160</v>
      </c>
      <c r="X339" s="66">
        <v>200</v>
      </c>
      <c r="Y339" s="66">
        <v>250</v>
      </c>
      <c r="Z339" s="66">
        <v>280</v>
      </c>
      <c r="AA339" s="66">
        <v>260</v>
      </c>
    </row>
    <row r="340" spans="1:27">
      <c r="A340" s="61" t="s">
        <v>92</v>
      </c>
      <c r="B340" s="61" t="s">
        <v>95</v>
      </c>
      <c r="C340" s="62" t="s">
        <v>96</v>
      </c>
      <c r="D340" s="25" t="s">
        <v>73</v>
      </c>
      <c r="E340" s="25" t="s">
        <v>69</v>
      </c>
      <c r="F340" s="25" t="s">
        <v>13</v>
      </c>
      <c r="G340" s="34" t="s">
        <v>70</v>
      </c>
      <c r="H340" s="34" t="s">
        <v>70</v>
      </c>
      <c r="I340" s="34" t="s">
        <v>70</v>
      </c>
      <c r="J340" s="34" t="s">
        <v>70</v>
      </c>
      <c r="K340" s="34" t="s">
        <v>70</v>
      </c>
      <c r="L340" s="34" t="s">
        <v>70</v>
      </c>
      <c r="M340" s="34" t="s">
        <v>70</v>
      </c>
      <c r="N340" s="35" t="str">
        <f>IFERROR('Equations and POD'!$E$5/G340, G340)</f>
        <v>-</v>
      </c>
      <c r="O340" s="35" t="str">
        <f>IFERROR('Equations and POD'!$E$5/H340, H340)</f>
        <v>-</v>
      </c>
      <c r="P340" s="35" t="str">
        <f>IFERROR('Equations and POD'!$E$5/I340, I340)</f>
        <v>-</v>
      </c>
      <c r="Q340" s="35" t="str">
        <f>IFERROR('Equations and POD'!$E$5/J340, J340)</f>
        <v>-</v>
      </c>
      <c r="R340" s="35" t="str">
        <f>IFERROR('Equations and POD'!$E$5/K340, K340)</f>
        <v>-</v>
      </c>
      <c r="S340" s="35" t="str">
        <f>IFERROR('Equations and POD'!$E$5/L340, L340)</f>
        <v>-</v>
      </c>
      <c r="T340" s="35" t="str">
        <f>IFERROR('Equations and POD'!$E$5/M340, M340)</f>
        <v>-</v>
      </c>
      <c r="U340" s="63" t="s">
        <v>70</v>
      </c>
      <c r="V340" s="63" t="s">
        <v>70</v>
      </c>
      <c r="W340" s="63" t="s">
        <v>70</v>
      </c>
      <c r="X340" s="63" t="s">
        <v>70</v>
      </c>
      <c r="Y340" s="63" t="s">
        <v>70</v>
      </c>
      <c r="Z340" s="63" t="s">
        <v>70</v>
      </c>
      <c r="AA340" s="63" t="s">
        <v>70</v>
      </c>
    </row>
    <row r="341" spans="1:27">
      <c r="A341" s="61" t="s">
        <v>92</v>
      </c>
      <c r="B341" s="61" t="s">
        <v>95</v>
      </c>
      <c r="C341" s="62" t="s">
        <v>96</v>
      </c>
      <c r="D341" s="25" t="s">
        <v>74</v>
      </c>
      <c r="E341" s="25" t="s">
        <v>69</v>
      </c>
      <c r="F341" s="25" t="s">
        <v>13</v>
      </c>
      <c r="G341" s="34" t="s">
        <v>70</v>
      </c>
      <c r="H341" s="34" t="s">
        <v>70</v>
      </c>
      <c r="I341" s="34" t="s">
        <v>70</v>
      </c>
      <c r="J341" s="34" t="s">
        <v>70</v>
      </c>
      <c r="K341" s="34" t="s">
        <v>70</v>
      </c>
      <c r="L341" s="34" t="s">
        <v>70</v>
      </c>
      <c r="M341" s="34" t="s">
        <v>70</v>
      </c>
      <c r="N341" s="35" t="str">
        <f>IFERROR('Equations and POD'!$E$5/G341, G341)</f>
        <v>-</v>
      </c>
      <c r="O341" s="35" t="str">
        <f>IFERROR('Equations and POD'!$E$5/H341, H341)</f>
        <v>-</v>
      </c>
      <c r="P341" s="35" t="str">
        <f>IFERROR('Equations and POD'!$E$5/I341, I341)</f>
        <v>-</v>
      </c>
      <c r="Q341" s="35" t="str">
        <f>IFERROR('Equations and POD'!$E$5/J341, J341)</f>
        <v>-</v>
      </c>
      <c r="R341" s="35" t="str">
        <f>IFERROR('Equations and POD'!$E$5/K341, K341)</f>
        <v>-</v>
      </c>
      <c r="S341" s="35" t="str">
        <f>IFERROR('Equations and POD'!$E$5/L341, L341)</f>
        <v>-</v>
      </c>
      <c r="T341" s="35" t="str">
        <f>IFERROR('Equations and POD'!$E$5/M341, M341)</f>
        <v>-</v>
      </c>
      <c r="U341" s="63" t="s">
        <v>70</v>
      </c>
      <c r="V341" s="63" t="s">
        <v>70</v>
      </c>
      <c r="W341" s="63" t="s">
        <v>70</v>
      </c>
      <c r="X341" s="63" t="s">
        <v>70</v>
      </c>
      <c r="Y341" s="63" t="s">
        <v>70</v>
      </c>
      <c r="Z341" s="63" t="s">
        <v>70</v>
      </c>
      <c r="AA341" s="63" t="s">
        <v>70</v>
      </c>
    </row>
    <row r="342" spans="1:27">
      <c r="A342" s="61" t="s">
        <v>92</v>
      </c>
      <c r="B342" s="61" t="s">
        <v>95</v>
      </c>
      <c r="C342" s="62" t="s">
        <v>96</v>
      </c>
      <c r="D342" s="25" t="s">
        <v>15</v>
      </c>
      <c r="E342" s="25" t="s">
        <v>69</v>
      </c>
      <c r="F342" s="25" t="s">
        <v>13</v>
      </c>
      <c r="G342" s="25">
        <f t="shared" ref="G342:M342" si="63">SUM(G339:G341)</f>
        <v>17.57153854289826</v>
      </c>
      <c r="H342" s="25">
        <f t="shared" si="63"/>
        <v>15.02604117822343</v>
      </c>
      <c r="I342" s="25">
        <f t="shared" si="63"/>
        <v>12.986912119554621</v>
      </c>
      <c r="J342" s="25">
        <f t="shared" si="63"/>
        <v>10.4703253753268</v>
      </c>
      <c r="K342" s="25">
        <f t="shared" si="63"/>
        <v>8.2756341408962459</v>
      </c>
      <c r="L342" s="25">
        <f t="shared" si="63"/>
        <v>7.568018620779263</v>
      </c>
      <c r="M342" s="25">
        <f t="shared" si="63"/>
        <v>8.0874389898764623</v>
      </c>
      <c r="N342" s="35">
        <f>IFERROR('Equations and POD'!$E$5/G342, G342)</f>
        <v>119.51144715490717</v>
      </c>
      <c r="O342" s="35">
        <f>IFERROR('Equations and POD'!$E$5/H342, H342)</f>
        <v>139.75737022759103</v>
      </c>
      <c r="P342" s="35">
        <f>IFERROR('Equations and POD'!$E$5/I342, I342)</f>
        <v>161.70125590039169</v>
      </c>
      <c r="Q342" s="35">
        <f>IFERROR('Equations and POD'!$E$5/J342, J342)</f>
        <v>200.56683290364839</v>
      </c>
      <c r="R342" s="35">
        <f>IFERROR('Equations and POD'!$E$5/K342, K342)</f>
        <v>253.75698879947964</v>
      </c>
      <c r="S342" s="35">
        <f>IFERROR('Equations and POD'!$E$5/L342, L342)</f>
        <v>277.48346102559765</v>
      </c>
      <c r="T342" s="35">
        <f>IFERROR('Equations and POD'!$E$5/M342, M342)</f>
        <v>259.66192791422566</v>
      </c>
      <c r="U342" s="66">
        <v>120</v>
      </c>
      <c r="V342" s="66">
        <v>140</v>
      </c>
      <c r="W342" s="66">
        <v>160</v>
      </c>
      <c r="X342" s="66">
        <v>200</v>
      </c>
      <c r="Y342" s="66">
        <v>250</v>
      </c>
      <c r="Z342" s="66">
        <v>280</v>
      </c>
      <c r="AA342" s="66">
        <v>260</v>
      </c>
    </row>
    <row r="343" spans="1:27">
      <c r="A343" s="61" t="s">
        <v>92</v>
      </c>
      <c r="B343" s="61" t="s">
        <v>95</v>
      </c>
      <c r="C343" s="62" t="s">
        <v>96</v>
      </c>
      <c r="D343" s="25" t="s">
        <v>68</v>
      </c>
      <c r="E343" s="25" t="s">
        <v>71</v>
      </c>
      <c r="F343" s="25" t="s">
        <v>13</v>
      </c>
      <c r="G343" s="25">
        <v>6.2124770297820708</v>
      </c>
      <c r="H343" s="25">
        <v>5.3125078057550423</v>
      </c>
      <c r="I343" s="25">
        <v>4.5915668132054144</v>
      </c>
      <c r="J343" s="25">
        <v>3.7018190370615809</v>
      </c>
      <c r="K343" s="25">
        <v>2.9258785098233222</v>
      </c>
      <c r="L343" s="25">
        <v>2.67569864344954</v>
      </c>
      <c r="M343" s="25">
        <v>2.859341476087065</v>
      </c>
      <c r="N343" s="35">
        <f>IFERROR('Equations and POD'!$E$5/G343, G343)</f>
        <v>338.02941885061045</v>
      </c>
      <c r="O343" s="35">
        <f>IFERROR('Equations and POD'!$E$5/H343, H343)</f>
        <v>395.29353683491422</v>
      </c>
      <c r="P343" s="35">
        <f>IFERROR('Equations and POD'!$E$5/I343, I343)</f>
        <v>457.36021829419292</v>
      </c>
      <c r="Q343" s="35">
        <f>IFERROR('Equations and POD'!$E$5/J343, J343)</f>
        <v>567.28867050911595</v>
      </c>
      <c r="R343" s="35">
        <f>IFERROR('Equations and POD'!$E$5/K343, K343)</f>
        <v>717.73315021436326</v>
      </c>
      <c r="S343" s="35">
        <f>IFERROR('Equations and POD'!$E$5/L343, L343)</f>
        <v>784.84174783325261</v>
      </c>
      <c r="T343" s="35">
        <f>IFERROR('Equations and POD'!$E$5/M343, M343)</f>
        <v>734.43484017648564</v>
      </c>
      <c r="U343" s="66">
        <v>340</v>
      </c>
      <c r="V343" s="66">
        <v>400</v>
      </c>
      <c r="W343" s="66">
        <v>460</v>
      </c>
      <c r="X343" s="66">
        <v>570</v>
      </c>
      <c r="Y343" s="66">
        <v>720</v>
      </c>
      <c r="Z343" s="66">
        <v>780</v>
      </c>
      <c r="AA343" s="66">
        <v>730</v>
      </c>
    </row>
    <row r="344" spans="1:27">
      <c r="A344" s="61" t="s">
        <v>92</v>
      </c>
      <c r="B344" s="61" t="s">
        <v>95</v>
      </c>
      <c r="C344" s="62" t="s">
        <v>96</v>
      </c>
      <c r="D344" s="25" t="s">
        <v>73</v>
      </c>
      <c r="E344" s="25" t="s">
        <v>71</v>
      </c>
      <c r="F344" s="25" t="s">
        <v>13</v>
      </c>
      <c r="G344" s="34" t="s">
        <v>70</v>
      </c>
      <c r="H344" s="34" t="s">
        <v>70</v>
      </c>
      <c r="I344" s="34" t="s">
        <v>70</v>
      </c>
      <c r="J344" s="34" t="s">
        <v>70</v>
      </c>
      <c r="K344" s="34" t="s">
        <v>70</v>
      </c>
      <c r="L344" s="34" t="s">
        <v>70</v>
      </c>
      <c r="M344" s="34" t="s">
        <v>70</v>
      </c>
      <c r="N344" s="35" t="str">
        <f>IFERROR('Equations and POD'!$E$5/G344, G344)</f>
        <v>-</v>
      </c>
      <c r="O344" s="35" t="str">
        <f>IFERROR('Equations and POD'!$E$5/H344, H344)</f>
        <v>-</v>
      </c>
      <c r="P344" s="35" t="str">
        <f>IFERROR('Equations and POD'!$E$5/I344, I344)</f>
        <v>-</v>
      </c>
      <c r="Q344" s="35" t="str">
        <f>IFERROR('Equations and POD'!$E$5/J344, J344)</f>
        <v>-</v>
      </c>
      <c r="R344" s="35" t="str">
        <f>IFERROR('Equations and POD'!$E$5/K344, K344)</f>
        <v>-</v>
      </c>
      <c r="S344" s="35" t="str">
        <f>IFERROR('Equations and POD'!$E$5/L344, L344)</f>
        <v>-</v>
      </c>
      <c r="T344" s="35" t="str">
        <f>IFERROR('Equations and POD'!$E$5/M344, M344)</f>
        <v>-</v>
      </c>
      <c r="U344" s="63" t="s">
        <v>70</v>
      </c>
      <c r="V344" s="63" t="s">
        <v>70</v>
      </c>
      <c r="W344" s="63" t="s">
        <v>70</v>
      </c>
      <c r="X344" s="63" t="s">
        <v>70</v>
      </c>
      <c r="Y344" s="63" t="s">
        <v>70</v>
      </c>
      <c r="Z344" s="63" t="s">
        <v>70</v>
      </c>
      <c r="AA344" s="63" t="s">
        <v>70</v>
      </c>
    </row>
    <row r="345" spans="1:27">
      <c r="A345" s="61" t="s">
        <v>92</v>
      </c>
      <c r="B345" s="61" t="s">
        <v>95</v>
      </c>
      <c r="C345" s="62" t="s">
        <v>96</v>
      </c>
      <c r="D345" s="25" t="s">
        <v>74</v>
      </c>
      <c r="E345" s="25" t="s">
        <v>71</v>
      </c>
      <c r="F345" s="25" t="s">
        <v>13</v>
      </c>
      <c r="G345" s="34" t="s">
        <v>70</v>
      </c>
      <c r="H345" s="34" t="s">
        <v>70</v>
      </c>
      <c r="I345" s="34" t="s">
        <v>70</v>
      </c>
      <c r="J345" s="34" t="s">
        <v>70</v>
      </c>
      <c r="K345" s="34" t="s">
        <v>70</v>
      </c>
      <c r="L345" s="34" t="s">
        <v>70</v>
      </c>
      <c r="M345" s="34" t="s">
        <v>70</v>
      </c>
      <c r="N345" s="35" t="str">
        <f>IFERROR('Equations and POD'!$E$5/G345, G345)</f>
        <v>-</v>
      </c>
      <c r="O345" s="35" t="str">
        <f>IFERROR('Equations and POD'!$E$5/H345, H345)</f>
        <v>-</v>
      </c>
      <c r="P345" s="35" t="str">
        <f>IFERROR('Equations and POD'!$E$5/I345, I345)</f>
        <v>-</v>
      </c>
      <c r="Q345" s="35" t="str">
        <f>IFERROR('Equations and POD'!$E$5/J345, J345)</f>
        <v>-</v>
      </c>
      <c r="R345" s="35" t="str">
        <f>IFERROR('Equations and POD'!$E$5/K345, K345)</f>
        <v>-</v>
      </c>
      <c r="S345" s="35" t="str">
        <f>IFERROR('Equations and POD'!$E$5/L345, L345)</f>
        <v>-</v>
      </c>
      <c r="T345" s="35" t="str">
        <f>IFERROR('Equations and POD'!$E$5/M345, M345)</f>
        <v>-</v>
      </c>
      <c r="U345" s="63" t="s">
        <v>70</v>
      </c>
      <c r="V345" s="63" t="s">
        <v>70</v>
      </c>
      <c r="W345" s="63" t="s">
        <v>70</v>
      </c>
      <c r="X345" s="63" t="s">
        <v>70</v>
      </c>
      <c r="Y345" s="63" t="s">
        <v>70</v>
      </c>
      <c r="Z345" s="63" t="s">
        <v>70</v>
      </c>
      <c r="AA345" s="63" t="s">
        <v>70</v>
      </c>
    </row>
    <row r="346" spans="1:27">
      <c r="A346" s="61" t="s">
        <v>92</v>
      </c>
      <c r="B346" s="61" t="s">
        <v>95</v>
      </c>
      <c r="C346" s="62" t="s">
        <v>96</v>
      </c>
      <c r="D346" s="25" t="s">
        <v>15</v>
      </c>
      <c r="E346" s="25" t="s">
        <v>71</v>
      </c>
      <c r="F346" s="25" t="s">
        <v>13</v>
      </c>
      <c r="G346" s="25">
        <f t="shared" ref="G346:M346" si="64">SUM(G343:G345)</f>
        <v>6.2124770297820708</v>
      </c>
      <c r="H346" s="25">
        <f t="shared" si="64"/>
        <v>5.3125078057550423</v>
      </c>
      <c r="I346" s="25">
        <f t="shared" si="64"/>
        <v>4.5915668132054144</v>
      </c>
      <c r="J346" s="25">
        <f t="shared" si="64"/>
        <v>3.7018190370615809</v>
      </c>
      <c r="K346" s="25">
        <f t="shared" si="64"/>
        <v>2.9258785098233222</v>
      </c>
      <c r="L346" s="25">
        <f t="shared" si="64"/>
        <v>2.67569864344954</v>
      </c>
      <c r="M346" s="25">
        <f t="shared" si="64"/>
        <v>2.859341476087065</v>
      </c>
      <c r="N346" s="35">
        <f>IFERROR('Equations and POD'!$E$5/G346, G346)</f>
        <v>338.02941885061045</v>
      </c>
      <c r="O346" s="35">
        <f>IFERROR('Equations and POD'!$E$5/H346, H346)</f>
        <v>395.29353683491422</v>
      </c>
      <c r="P346" s="35">
        <f>IFERROR('Equations and POD'!$E$5/I346, I346)</f>
        <v>457.36021829419292</v>
      </c>
      <c r="Q346" s="35">
        <f>IFERROR('Equations and POD'!$E$5/J346, J346)</f>
        <v>567.28867050911595</v>
      </c>
      <c r="R346" s="35">
        <f>IFERROR('Equations and POD'!$E$5/K346, K346)</f>
        <v>717.73315021436326</v>
      </c>
      <c r="S346" s="35">
        <f>IFERROR('Equations and POD'!$E$5/L346, L346)</f>
        <v>784.84174783325261</v>
      </c>
      <c r="T346" s="35">
        <f>IFERROR('Equations and POD'!$E$5/M346, M346)</f>
        <v>734.43484017648564</v>
      </c>
      <c r="U346" s="66">
        <v>340</v>
      </c>
      <c r="V346" s="66">
        <v>400</v>
      </c>
      <c r="W346" s="66">
        <v>460</v>
      </c>
      <c r="X346" s="66">
        <v>570</v>
      </c>
      <c r="Y346" s="66">
        <v>720</v>
      </c>
      <c r="Z346" s="66">
        <v>780</v>
      </c>
      <c r="AA346" s="66">
        <v>730</v>
      </c>
    </row>
    <row r="347" spans="1:27">
      <c r="A347" s="61" t="s">
        <v>92</v>
      </c>
      <c r="B347" s="61" t="s">
        <v>95</v>
      </c>
      <c r="C347" s="62" t="s">
        <v>96</v>
      </c>
      <c r="D347" s="25" t="s">
        <v>68</v>
      </c>
      <c r="E347" s="25" t="s">
        <v>72</v>
      </c>
      <c r="F347" s="25" t="s">
        <v>13</v>
      </c>
      <c r="G347" s="25">
        <v>1.757153854289826</v>
      </c>
      <c r="H347" s="25">
        <v>1.5026041178223419</v>
      </c>
      <c r="I347" s="25">
        <v>1.2986912119554621</v>
      </c>
      <c r="J347" s="25">
        <v>1.0470325375326801</v>
      </c>
      <c r="K347" s="25">
        <v>0.82756341408962431</v>
      </c>
      <c r="L347" s="25">
        <v>0.75680186207792632</v>
      </c>
      <c r="M347" s="25">
        <v>0.80874389898764631</v>
      </c>
      <c r="N347" s="35">
        <f>IFERROR('Equations and POD'!$E$5/G347, G347)</f>
        <v>1195.1144715490718</v>
      </c>
      <c r="O347" s="35">
        <f>IFERROR('Equations and POD'!$E$5/H347, H347)</f>
        <v>1397.5737022759113</v>
      </c>
      <c r="P347" s="35">
        <f>IFERROR('Equations and POD'!$E$5/I347, I347)</f>
        <v>1617.012559003917</v>
      </c>
      <c r="Q347" s="35">
        <f>IFERROR('Equations and POD'!$E$5/J347, J347)</f>
        <v>2005.6683290364838</v>
      </c>
      <c r="R347" s="35">
        <f>IFERROR('Equations and POD'!$E$5/K347, K347)</f>
        <v>2537.5698879947972</v>
      </c>
      <c r="S347" s="35">
        <f>IFERROR('Equations and POD'!$E$5/L347, L347)</f>
        <v>2774.8346102559767</v>
      </c>
      <c r="T347" s="35">
        <f>IFERROR('Equations and POD'!$E$5/M347, M347)</f>
        <v>2596.6192791422563</v>
      </c>
      <c r="U347" s="66">
        <v>1200</v>
      </c>
      <c r="V347" s="66">
        <v>1400</v>
      </c>
      <c r="W347" s="66">
        <v>1600</v>
      </c>
      <c r="X347" s="66">
        <v>2000</v>
      </c>
      <c r="Y347" s="66">
        <v>2500</v>
      </c>
      <c r="Z347" s="66">
        <v>2800</v>
      </c>
      <c r="AA347" s="66">
        <v>2600</v>
      </c>
    </row>
    <row r="348" spans="1:27">
      <c r="A348" s="61" t="s">
        <v>92</v>
      </c>
      <c r="B348" s="61" t="s">
        <v>95</v>
      </c>
      <c r="C348" s="62" t="s">
        <v>96</v>
      </c>
      <c r="D348" s="25" t="s">
        <v>73</v>
      </c>
      <c r="E348" s="25" t="s">
        <v>72</v>
      </c>
      <c r="F348" s="25" t="s">
        <v>13</v>
      </c>
      <c r="G348" s="34" t="s">
        <v>70</v>
      </c>
      <c r="H348" s="34" t="s">
        <v>70</v>
      </c>
      <c r="I348" s="34" t="s">
        <v>70</v>
      </c>
      <c r="J348" s="34" t="s">
        <v>70</v>
      </c>
      <c r="K348" s="34" t="s">
        <v>70</v>
      </c>
      <c r="L348" s="34" t="s">
        <v>70</v>
      </c>
      <c r="M348" s="34" t="s">
        <v>70</v>
      </c>
      <c r="N348" s="35" t="str">
        <f>IFERROR('Equations and POD'!$E$5/G348, G348)</f>
        <v>-</v>
      </c>
      <c r="O348" s="35" t="str">
        <f>IFERROR('Equations and POD'!$E$5/H348, H348)</f>
        <v>-</v>
      </c>
      <c r="P348" s="35" t="str">
        <f>IFERROR('Equations and POD'!$E$5/I348, I348)</f>
        <v>-</v>
      </c>
      <c r="Q348" s="35" t="str">
        <f>IFERROR('Equations and POD'!$E$5/J348, J348)</f>
        <v>-</v>
      </c>
      <c r="R348" s="35" t="str">
        <f>IFERROR('Equations and POD'!$E$5/K348, K348)</f>
        <v>-</v>
      </c>
      <c r="S348" s="35" t="str">
        <f>IFERROR('Equations and POD'!$E$5/L348, L348)</f>
        <v>-</v>
      </c>
      <c r="T348" s="35" t="str">
        <f>IFERROR('Equations and POD'!$E$5/M348, M348)</f>
        <v>-</v>
      </c>
      <c r="U348" s="63" t="s">
        <v>70</v>
      </c>
      <c r="V348" s="63" t="s">
        <v>70</v>
      </c>
      <c r="W348" s="63" t="s">
        <v>70</v>
      </c>
      <c r="X348" s="63" t="s">
        <v>70</v>
      </c>
      <c r="Y348" s="63" t="s">
        <v>70</v>
      </c>
      <c r="Z348" s="63" t="s">
        <v>70</v>
      </c>
      <c r="AA348" s="63" t="s">
        <v>70</v>
      </c>
    </row>
    <row r="349" spans="1:27">
      <c r="A349" s="61" t="s">
        <v>92</v>
      </c>
      <c r="B349" s="61" t="s">
        <v>95</v>
      </c>
      <c r="C349" s="62" t="s">
        <v>96</v>
      </c>
      <c r="D349" s="25" t="s">
        <v>74</v>
      </c>
      <c r="E349" s="25" t="s">
        <v>72</v>
      </c>
      <c r="F349" s="25" t="s">
        <v>13</v>
      </c>
      <c r="G349" s="34" t="s">
        <v>70</v>
      </c>
      <c r="H349" s="34" t="s">
        <v>70</v>
      </c>
      <c r="I349" s="34" t="s">
        <v>70</v>
      </c>
      <c r="J349" s="34" t="s">
        <v>70</v>
      </c>
      <c r="K349" s="34" t="s">
        <v>70</v>
      </c>
      <c r="L349" s="34" t="s">
        <v>70</v>
      </c>
      <c r="M349" s="34" t="s">
        <v>70</v>
      </c>
      <c r="N349" s="35" t="str">
        <f>IFERROR('Equations and POD'!$E$5/G349, G349)</f>
        <v>-</v>
      </c>
      <c r="O349" s="35" t="str">
        <f>IFERROR('Equations and POD'!$E$5/H349, H349)</f>
        <v>-</v>
      </c>
      <c r="P349" s="35" t="str">
        <f>IFERROR('Equations and POD'!$E$5/I349, I349)</f>
        <v>-</v>
      </c>
      <c r="Q349" s="35" t="str">
        <f>IFERROR('Equations and POD'!$E$5/J349, J349)</f>
        <v>-</v>
      </c>
      <c r="R349" s="35" t="str">
        <f>IFERROR('Equations and POD'!$E$5/K349, K349)</f>
        <v>-</v>
      </c>
      <c r="S349" s="35" t="str">
        <f>IFERROR('Equations and POD'!$E$5/L349, L349)</f>
        <v>-</v>
      </c>
      <c r="T349" s="35" t="str">
        <f>IFERROR('Equations and POD'!$E$5/M349, M349)</f>
        <v>-</v>
      </c>
      <c r="U349" s="63" t="s">
        <v>70</v>
      </c>
      <c r="V349" s="63" t="s">
        <v>70</v>
      </c>
      <c r="W349" s="63" t="s">
        <v>70</v>
      </c>
      <c r="X349" s="63" t="s">
        <v>70</v>
      </c>
      <c r="Y349" s="63" t="s">
        <v>70</v>
      </c>
      <c r="Z349" s="63" t="s">
        <v>70</v>
      </c>
      <c r="AA349" s="63" t="s">
        <v>70</v>
      </c>
    </row>
    <row r="350" spans="1:27">
      <c r="A350" s="61" t="s">
        <v>92</v>
      </c>
      <c r="B350" s="61" t="s">
        <v>95</v>
      </c>
      <c r="C350" s="62" t="s">
        <v>96</v>
      </c>
      <c r="D350" s="25" t="s">
        <v>15</v>
      </c>
      <c r="E350" s="25" t="s">
        <v>72</v>
      </c>
      <c r="F350" s="25" t="s">
        <v>13</v>
      </c>
      <c r="G350" s="25">
        <f t="shared" ref="G350:M350" si="65">SUM(G347:G349)</f>
        <v>1.757153854289826</v>
      </c>
      <c r="H350" s="25">
        <f t="shared" si="65"/>
        <v>1.5026041178223419</v>
      </c>
      <c r="I350" s="25">
        <f t="shared" si="65"/>
        <v>1.2986912119554621</v>
      </c>
      <c r="J350" s="25">
        <f t="shared" si="65"/>
        <v>1.0470325375326801</v>
      </c>
      <c r="K350" s="25">
        <f t="shared" si="65"/>
        <v>0.82756341408962431</v>
      </c>
      <c r="L350" s="25">
        <f t="shared" si="65"/>
        <v>0.75680186207792632</v>
      </c>
      <c r="M350" s="25">
        <f t="shared" si="65"/>
        <v>0.80874389898764631</v>
      </c>
      <c r="N350" s="35">
        <f>IFERROR('Equations and POD'!$E$5/G350, G350)</f>
        <v>1195.1144715490718</v>
      </c>
      <c r="O350" s="35">
        <f>IFERROR('Equations and POD'!$E$5/H350, H350)</f>
        <v>1397.5737022759113</v>
      </c>
      <c r="P350" s="35">
        <f>IFERROR('Equations and POD'!$E$5/I350, I350)</f>
        <v>1617.012559003917</v>
      </c>
      <c r="Q350" s="35">
        <f>IFERROR('Equations and POD'!$E$5/J350, J350)</f>
        <v>2005.6683290364838</v>
      </c>
      <c r="R350" s="35">
        <f>IFERROR('Equations and POD'!$E$5/K350, K350)</f>
        <v>2537.5698879947972</v>
      </c>
      <c r="S350" s="35">
        <f>IFERROR('Equations and POD'!$E$5/L350, L350)</f>
        <v>2774.8346102559767</v>
      </c>
      <c r="T350" s="35">
        <f>IFERROR('Equations and POD'!$E$5/M350, M350)</f>
        <v>2596.6192791422563</v>
      </c>
      <c r="U350" s="66">
        <v>1200</v>
      </c>
      <c r="V350" s="66">
        <v>1400</v>
      </c>
      <c r="W350" s="66">
        <v>1600</v>
      </c>
      <c r="X350" s="66">
        <v>2000</v>
      </c>
      <c r="Y350" s="66">
        <v>2500</v>
      </c>
      <c r="Z350" s="66">
        <v>2800</v>
      </c>
      <c r="AA350" s="66">
        <v>2600</v>
      </c>
    </row>
    <row r="351" spans="1:27">
      <c r="A351" s="61" t="s">
        <v>92</v>
      </c>
      <c r="B351" s="61" t="s">
        <v>97</v>
      </c>
      <c r="C351" s="62" t="s">
        <v>98</v>
      </c>
      <c r="D351" s="25" t="s">
        <v>68</v>
      </c>
      <c r="E351" s="25" t="s">
        <v>69</v>
      </c>
      <c r="F351" s="25" t="s">
        <v>9</v>
      </c>
      <c r="G351" s="34" t="s">
        <v>70</v>
      </c>
      <c r="H351" s="34" t="s">
        <v>70</v>
      </c>
      <c r="I351" s="34" t="s">
        <v>70</v>
      </c>
      <c r="J351" s="34" t="s">
        <v>70</v>
      </c>
      <c r="K351" s="34" t="s">
        <v>70</v>
      </c>
      <c r="L351" s="25">
        <v>2.67569864344954</v>
      </c>
      <c r="M351" s="25">
        <v>2.859341476087065</v>
      </c>
      <c r="N351" s="35" t="str">
        <f>IFERROR('Equations and POD'!$E$5/G351, G351)</f>
        <v>-</v>
      </c>
      <c r="O351" s="35" t="str">
        <f>IFERROR('Equations and POD'!$E$5/H351, H351)</f>
        <v>-</v>
      </c>
      <c r="P351" s="35" t="str">
        <f>IFERROR('Equations and POD'!$E$5/I351, I351)</f>
        <v>-</v>
      </c>
      <c r="Q351" s="35" t="str">
        <f>IFERROR('Equations and POD'!$E$5/J351, J351)</f>
        <v>-</v>
      </c>
      <c r="R351" s="35" t="str">
        <f>IFERROR('Equations and POD'!$E$5/K351, K351)</f>
        <v>-</v>
      </c>
      <c r="S351" s="35">
        <f>IFERROR('Equations and POD'!$E$5/L351, L351)</f>
        <v>784.84174783325261</v>
      </c>
      <c r="T351" s="35">
        <f>IFERROR('Equations and POD'!$E$5/M351, M351)</f>
        <v>734.43484017648564</v>
      </c>
      <c r="U351" s="63" t="s">
        <v>70</v>
      </c>
      <c r="V351" s="63" t="s">
        <v>70</v>
      </c>
      <c r="W351" s="63" t="s">
        <v>70</v>
      </c>
      <c r="X351" s="63" t="s">
        <v>70</v>
      </c>
      <c r="Y351" s="63" t="s">
        <v>70</v>
      </c>
      <c r="Z351" s="66">
        <v>780</v>
      </c>
      <c r="AA351" s="66">
        <v>730</v>
      </c>
    </row>
    <row r="352" spans="1:27">
      <c r="A352" s="61" t="s">
        <v>92</v>
      </c>
      <c r="B352" s="61" t="s">
        <v>97</v>
      </c>
      <c r="C352" s="62" t="s">
        <v>98</v>
      </c>
      <c r="D352" s="25" t="s">
        <v>73</v>
      </c>
      <c r="E352" s="25" t="s">
        <v>69</v>
      </c>
      <c r="F352" s="25" t="s">
        <v>9</v>
      </c>
      <c r="G352" s="34" t="s">
        <v>70</v>
      </c>
      <c r="H352" s="34" t="s">
        <v>70</v>
      </c>
      <c r="I352" s="34" t="s">
        <v>70</v>
      </c>
      <c r="J352" s="34" t="s">
        <v>70</v>
      </c>
      <c r="K352" s="34" t="s">
        <v>70</v>
      </c>
      <c r="L352" s="34" t="s">
        <v>70</v>
      </c>
      <c r="M352" s="34" t="s">
        <v>70</v>
      </c>
      <c r="N352" s="35" t="str">
        <f>IFERROR('Equations and POD'!$E$5/G352, G352)</f>
        <v>-</v>
      </c>
      <c r="O352" s="35" t="str">
        <f>IFERROR('Equations and POD'!$E$5/H352, H352)</f>
        <v>-</v>
      </c>
      <c r="P352" s="35" t="str">
        <f>IFERROR('Equations and POD'!$E$5/I352, I352)</f>
        <v>-</v>
      </c>
      <c r="Q352" s="35" t="str">
        <f>IFERROR('Equations and POD'!$E$5/J352, J352)</f>
        <v>-</v>
      </c>
      <c r="R352" s="35" t="str">
        <f>IFERROR('Equations and POD'!$E$5/K352, K352)</f>
        <v>-</v>
      </c>
      <c r="S352" s="35" t="str">
        <f>IFERROR('Equations and POD'!$E$5/L352, L352)</f>
        <v>-</v>
      </c>
      <c r="T352" s="35" t="str">
        <f>IFERROR('Equations and POD'!$E$5/M352, M352)</f>
        <v>-</v>
      </c>
      <c r="U352" s="63" t="s">
        <v>70</v>
      </c>
      <c r="V352" s="63" t="s">
        <v>70</v>
      </c>
      <c r="W352" s="63" t="s">
        <v>70</v>
      </c>
      <c r="X352" s="63" t="s">
        <v>70</v>
      </c>
      <c r="Y352" s="63" t="s">
        <v>70</v>
      </c>
      <c r="Z352" s="70" t="s">
        <v>70</v>
      </c>
      <c r="AA352" s="70" t="s">
        <v>70</v>
      </c>
    </row>
    <row r="353" spans="1:27">
      <c r="A353" s="61" t="s">
        <v>92</v>
      </c>
      <c r="B353" s="61" t="s">
        <v>97</v>
      </c>
      <c r="C353" s="62" t="s">
        <v>98</v>
      </c>
      <c r="D353" s="25" t="s">
        <v>74</v>
      </c>
      <c r="E353" s="25" t="s">
        <v>69</v>
      </c>
      <c r="F353" s="25" t="s">
        <v>9</v>
      </c>
      <c r="G353" s="34" t="s">
        <v>70</v>
      </c>
      <c r="H353" s="34" t="s">
        <v>70</v>
      </c>
      <c r="I353" s="34" t="s">
        <v>70</v>
      </c>
      <c r="J353" s="34" t="s">
        <v>70</v>
      </c>
      <c r="K353" s="34" t="s">
        <v>70</v>
      </c>
      <c r="L353" s="34" t="s">
        <v>70</v>
      </c>
      <c r="M353" s="34" t="s">
        <v>70</v>
      </c>
      <c r="N353" s="35" t="str">
        <f>IFERROR('Equations and POD'!$E$5/G353, G353)</f>
        <v>-</v>
      </c>
      <c r="O353" s="35" t="str">
        <f>IFERROR('Equations and POD'!$E$5/H353, H353)</f>
        <v>-</v>
      </c>
      <c r="P353" s="35" t="str">
        <f>IFERROR('Equations and POD'!$E$5/I353, I353)</f>
        <v>-</v>
      </c>
      <c r="Q353" s="35" t="str">
        <f>IFERROR('Equations and POD'!$E$5/J353, J353)</f>
        <v>-</v>
      </c>
      <c r="R353" s="35" t="str">
        <f>IFERROR('Equations and POD'!$E$5/K353, K353)</f>
        <v>-</v>
      </c>
      <c r="S353" s="35" t="str">
        <f>IFERROR('Equations and POD'!$E$5/L353, L353)</f>
        <v>-</v>
      </c>
      <c r="T353" s="35" t="str">
        <f>IFERROR('Equations and POD'!$E$5/M353, M353)</f>
        <v>-</v>
      </c>
      <c r="U353" s="63" t="s">
        <v>70</v>
      </c>
      <c r="V353" s="63" t="s">
        <v>70</v>
      </c>
      <c r="W353" s="63" t="s">
        <v>70</v>
      </c>
      <c r="X353" s="63" t="s">
        <v>70</v>
      </c>
      <c r="Y353" s="63" t="s">
        <v>70</v>
      </c>
      <c r="Z353" s="63" t="s">
        <v>70</v>
      </c>
      <c r="AA353" s="63" t="s">
        <v>70</v>
      </c>
    </row>
    <row r="354" spans="1:27">
      <c r="A354" s="61" t="s">
        <v>92</v>
      </c>
      <c r="B354" s="61" t="s">
        <v>97</v>
      </c>
      <c r="C354" s="62" t="s">
        <v>98</v>
      </c>
      <c r="D354" s="25" t="s">
        <v>15</v>
      </c>
      <c r="E354" s="25" t="s">
        <v>69</v>
      </c>
      <c r="F354" s="25" t="s">
        <v>9</v>
      </c>
      <c r="G354" s="34" t="s">
        <v>70</v>
      </c>
      <c r="H354" s="34" t="s">
        <v>70</v>
      </c>
      <c r="I354" s="34" t="s">
        <v>70</v>
      </c>
      <c r="J354" s="34" t="s">
        <v>70</v>
      </c>
      <c r="K354" s="34" t="s">
        <v>70</v>
      </c>
      <c r="L354" s="25">
        <f t="shared" ref="L354:M354" si="66">SUM(L351:L353)</f>
        <v>2.67569864344954</v>
      </c>
      <c r="M354" s="25">
        <f t="shared" si="66"/>
        <v>2.859341476087065</v>
      </c>
      <c r="N354" s="35" t="str">
        <f>IFERROR('Equations and POD'!$E$5/G354, G354)</f>
        <v>-</v>
      </c>
      <c r="O354" s="35" t="str">
        <f>IFERROR('Equations and POD'!$E$5/H354, H354)</f>
        <v>-</v>
      </c>
      <c r="P354" s="35" t="str">
        <f>IFERROR('Equations and POD'!$E$5/I354, I354)</f>
        <v>-</v>
      </c>
      <c r="Q354" s="35" t="str">
        <f>IFERROR('Equations and POD'!$E$5/J354, J354)</f>
        <v>-</v>
      </c>
      <c r="R354" s="35" t="str">
        <f>IFERROR('Equations and POD'!$E$5/K354, K354)</f>
        <v>-</v>
      </c>
      <c r="S354" s="35">
        <f>IFERROR('Equations and POD'!$E$5/L354, L354)</f>
        <v>784.84174783325261</v>
      </c>
      <c r="T354" s="35">
        <f>IFERROR('Equations and POD'!$E$5/M354, M354)</f>
        <v>734.43484017648564</v>
      </c>
      <c r="U354" s="63" t="s">
        <v>70</v>
      </c>
      <c r="V354" s="63" t="s">
        <v>70</v>
      </c>
      <c r="W354" s="63" t="s">
        <v>70</v>
      </c>
      <c r="X354" s="63" t="s">
        <v>70</v>
      </c>
      <c r="Y354" s="63" t="s">
        <v>70</v>
      </c>
      <c r="Z354" s="71">
        <v>780</v>
      </c>
      <c r="AA354" s="66">
        <v>730</v>
      </c>
    </row>
    <row r="355" spans="1:27">
      <c r="A355" s="61" t="s">
        <v>92</v>
      </c>
      <c r="B355" s="61" t="s">
        <v>97</v>
      </c>
      <c r="C355" s="62" t="s">
        <v>98</v>
      </c>
      <c r="D355" s="25" t="s">
        <v>68</v>
      </c>
      <c r="E355" s="25" t="s">
        <v>71</v>
      </c>
      <c r="F355" s="25" t="s">
        <v>9</v>
      </c>
      <c r="G355" s="34" t="s">
        <v>70</v>
      </c>
      <c r="H355" s="34" t="s">
        <v>70</v>
      </c>
      <c r="I355" s="34" t="s">
        <v>70</v>
      </c>
      <c r="J355" s="34" t="s">
        <v>70</v>
      </c>
      <c r="K355" s="34" t="s">
        <v>70</v>
      </c>
      <c r="L355" s="25">
        <v>1.892004655194816</v>
      </c>
      <c r="M355" s="25">
        <v>2.021859747469116</v>
      </c>
      <c r="N355" s="35" t="str">
        <f>IFERROR('Equations and POD'!$E$5/G355, G355)</f>
        <v>-</v>
      </c>
      <c r="O355" s="35" t="str">
        <f>IFERROR('Equations and POD'!$E$5/H355, H355)</f>
        <v>-</v>
      </c>
      <c r="P355" s="35" t="str">
        <f>IFERROR('Equations and POD'!$E$5/I355, I355)</f>
        <v>-</v>
      </c>
      <c r="Q355" s="35" t="str">
        <f>IFERROR('Equations and POD'!$E$5/J355, J355)</f>
        <v>-</v>
      </c>
      <c r="R355" s="35" t="str">
        <f>IFERROR('Equations and POD'!$E$5/K355, K355)</f>
        <v>-</v>
      </c>
      <c r="S355" s="35">
        <f>IFERROR('Equations and POD'!$E$5/L355, L355)</f>
        <v>1109.9338441023906</v>
      </c>
      <c r="T355" s="35">
        <f>IFERROR('Equations and POD'!$E$5/M355, M355)</f>
        <v>1038.6477116569024</v>
      </c>
      <c r="U355" s="63" t="s">
        <v>70</v>
      </c>
      <c r="V355" s="63" t="s">
        <v>70</v>
      </c>
      <c r="W355" s="63" t="s">
        <v>70</v>
      </c>
      <c r="X355" s="63" t="s">
        <v>70</v>
      </c>
      <c r="Y355" s="63" t="s">
        <v>70</v>
      </c>
      <c r="Z355" s="66">
        <v>1100</v>
      </c>
      <c r="AA355" s="66">
        <v>1000</v>
      </c>
    </row>
    <row r="356" spans="1:27">
      <c r="A356" s="61" t="s">
        <v>92</v>
      </c>
      <c r="B356" s="61" t="s">
        <v>97</v>
      </c>
      <c r="C356" s="62" t="s">
        <v>98</v>
      </c>
      <c r="D356" s="25" t="s">
        <v>73</v>
      </c>
      <c r="E356" s="25" t="s">
        <v>71</v>
      </c>
      <c r="F356" s="25" t="s">
        <v>9</v>
      </c>
      <c r="G356" s="34" t="s">
        <v>70</v>
      </c>
      <c r="H356" s="34" t="s">
        <v>70</v>
      </c>
      <c r="I356" s="34" t="s">
        <v>70</v>
      </c>
      <c r="J356" s="34" t="s">
        <v>70</v>
      </c>
      <c r="K356" s="34" t="s">
        <v>70</v>
      </c>
      <c r="L356" s="25">
        <v>11.28382681564246</v>
      </c>
      <c r="M356" s="25">
        <v>10.099024999999999</v>
      </c>
      <c r="N356" s="35" t="str">
        <f>IFERROR('Equations and POD'!$E$5/G356, G356)</f>
        <v>-</v>
      </c>
      <c r="O356" s="35" t="str">
        <f>IFERROR('Equations and POD'!$E$5/H356, H356)</f>
        <v>-</v>
      </c>
      <c r="P356" s="35" t="str">
        <f>IFERROR('Equations and POD'!$E$5/I356, I356)</f>
        <v>-</v>
      </c>
      <c r="Q356" s="35" t="str">
        <f>IFERROR('Equations and POD'!$E$5/J356, J356)</f>
        <v>-</v>
      </c>
      <c r="R356" s="35" t="str">
        <f>IFERROR('Equations and POD'!$E$5/K356, K356)</f>
        <v>-</v>
      </c>
      <c r="S356" s="35">
        <f>IFERROR('Equations and POD'!$E$5/L356, L356)</f>
        <v>186.10707469285398</v>
      </c>
      <c r="T356" s="35">
        <f>IFERROR('Equations and POD'!$E$5/M356, M356)</f>
        <v>207.94086557860786</v>
      </c>
      <c r="U356" s="63" t="s">
        <v>70</v>
      </c>
      <c r="V356" s="63" t="s">
        <v>70</v>
      </c>
      <c r="W356" s="63" t="s">
        <v>70</v>
      </c>
      <c r="X356" s="63" t="s">
        <v>70</v>
      </c>
      <c r="Y356" s="63" t="s">
        <v>70</v>
      </c>
      <c r="Z356" s="66">
        <v>190</v>
      </c>
      <c r="AA356" s="66">
        <v>210</v>
      </c>
    </row>
    <row r="357" spans="1:27">
      <c r="A357" s="61" t="s">
        <v>92</v>
      </c>
      <c r="B357" s="61" t="s">
        <v>97</v>
      </c>
      <c r="C357" s="62" t="s">
        <v>98</v>
      </c>
      <c r="D357" s="25" t="s">
        <v>74</v>
      </c>
      <c r="E357" s="25" t="s">
        <v>71</v>
      </c>
      <c r="F357" s="25" t="s">
        <v>9</v>
      </c>
      <c r="G357" s="34" t="s">
        <v>70</v>
      </c>
      <c r="H357" s="34" t="s">
        <v>70</v>
      </c>
      <c r="I357" s="34" t="s">
        <v>70</v>
      </c>
      <c r="J357" s="34" t="s">
        <v>70</v>
      </c>
      <c r="K357" s="34" t="s">
        <v>70</v>
      </c>
      <c r="L357" s="34" t="s">
        <v>70</v>
      </c>
      <c r="M357" s="34" t="s">
        <v>70</v>
      </c>
      <c r="N357" s="35" t="str">
        <f>IFERROR('Equations and POD'!$E$5/G357, G357)</f>
        <v>-</v>
      </c>
      <c r="O357" s="35" t="str">
        <f>IFERROR('Equations and POD'!$E$5/H357, H357)</f>
        <v>-</v>
      </c>
      <c r="P357" s="35" t="str">
        <f>IFERROR('Equations and POD'!$E$5/I357, I357)</f>
        <v>-</v>
      </c>
      <c r="Q357" s="35" t="str">
        <f>IFERROR('Equations and POD'!$E$5/J357, J357)</f>
        <v>-</v>
      </c>
      <c r="R357" s="35" t="str">
        <f>IFERROR('Equations and POD'!$E$5/K357, K357)</f>
        <v>-</v>
      </c>
      <c r="S357" s="35" t="str">
        <f>IFERROR('Equations and POD'!$E$5/L357, L357)</f>
        <v>-</v>
      </c>
      <c r="T357" s="35" t="str">
        <f>IFERROR('Equations and POD'!$E$5/M357, M357)</f>
        <v>-</v>
      </c>
      <c r="U357" s="63" t="s">
        <v>70</v>
      </c>
      <c r="V357" s="63" t="s">
        <v>70</v>
      </c>
      <c r="W357" s="63" t="s">
        <v>70</v>
      </c>
      <c r="X357" s="63" t="s">
        <v>70</v>
      </c>
      <c r="Y357" s="63" t="s">
        <v>70</v>
      </c>
      <c r="Z357" s="63" t="s">
        <v>70</v>
      </c>
      <c r="AA357" s="63" t="s">
        <v>70</v>
      </c>
    </row>
    <row r="358" spans="1:27">
      <c r="A358" s="61" t="s">
        <v>92</v>
      </c>
      <c r="B358" s="61" t="s">
        <v>97</v>
      </c>
      <c r="C358" s="62" t="s">
        <v>98</v>
      </c>
      <c r="D358" s="25" t="s">
        <v>15</v>
      </c>
      <c r="E358" s="25" t="s">
        <v>71</v>
      </c>
      <c r="F358" s="25" t="s">
        <v>9</v>
      </c>
      <c r="G358" s="34" t="s">
        <v>70</v>
      </c>
      <c r="H358" s="34" t="s">
        <v>70</v>
      </c>
      <c r="I358" s="34" t="s">
        <v>70</v>
      </c>
      <c r="J358" s="34" t="s">
        <v>70</v>
      </c>
      <c r="K358" s="34" t="s">
        <v>70</v>
      </c>
      <c r="L358" s="25">
        <f t="shared" ref="L358:M358" si="67">SUM(L355:L357)</f>
        <v>13.175831470837275</v>
      </c>
      <c r="M358" s="25">
        <f t="shared" si="67"/>
        <v>12.120884747469116</v>
      </c>
      <c r="N358" s="35" t="str">
        <f>IFERROR('Equations and POD'!$E$5/G358, G358)</f>
        <v>-</v>
      </c>
      <c r="O358" s="35" t="str">
        <f>IFERROR('Equations and POD'!$E$5/H358, H358)</f>
        <v>-</v>
      </c>
      <c r="P358" s="35" t="str">
        <f>IFERROR('Equations and POD'!$E$5/I358, I358)</f>
        <v>-</v>
      </c>
      <c r="Q358" s="35" t="str">
        <f>IFERROR('Equations and POD'!$E$5/J358, J358)</f>
        <v>-</v>
      </c>
      <c r="R358" s="35" t="str">
        <f>IFERROR('Equations and POD'!$E$5/K358, K358)</f>
        <v>-</v>
      </c>
      <c r="S358" s="35">
        <f>IFERROR('Equations and POD'!$E$5/L358, L358)</f>
        <v>159.38273077096005</v>
      </c>
      <c r="T358" s="35">
        <f>IFERROR('Equations and POD'!$E$5/M358, M358)</f>
        <v>173.25467932021112</v>
      </c>
      <c r="U358" s="63" t="s">
        <v>70</v>
      </c>
      <c r="V358" s="63" t="s">
        <v>70</v>
      </c>
      <c r="W358" s="63" t="s">
        <v>70</v>
      </c>
      <c r="X358" s="63" t="s">
        <v>70</v>
      </c>
      <c r="Y358" s="63" t="s">
        <v>70</v>
      </c>
      <c r="Z358" s="66">
        <v>160</v>
      </c>
      <c r="AA358" s="66">
        <v>170</v>
      </c>
    </row>
    <row r="359" spans="1:27">
      <c r="A359" s="61" t="s">
        <v>92</v>
      </c>
      <c r="B359" s="61" t="s">
        <v>97</v>
      </c>
      <c r="C359" s="62" t="s">
        <v>98</v>
      </c>
      <c r="D359" s="25" t="s">
        <v>68</v>
      </c>
      <c r="E359" s="25" t="s">
        <v>72</v>
      </c>
      <c r="F359" s="25" t="s">
        <v>9</v>
      </c>
      <c r="G359" s="34" t="s">
        <v>70</v>
      </c>
      <c r="H359" s="34" t="s">
        <v>70</v>
      </c>
      <c r="I359" s="34" t="s">
        <v>70</v>
      </c>
      <c r="J359" s="34" t="s">
        <v>70</v>
      </c>
      <c r="K359" s="34" t="s">
        <v>70</v>
      </c>
      <c r="L359" s="25">
        <v>1.33784932172477</v>
      </c>
      <c r="M359" s="25">
        <v>1.4296707380435321</v>
      </c>
      <c r="N359" s="35" t="str">
        <f>IFERROR('Equations and POD'!$E$5/G359, G359)</f>
        <v>-</v>
      </c>
      <c r="O359" s="35" t="str">
        <f>IFERROR('Equations and POD'!$E$5/H359, H359)</f>
        <v>-</v>
      </c>
      <c r="P359" s="35" t="str">
        <f>IFERROR('Equations and POD'!$E$5/I359, I359)</f>
        <v>-</v>
      </c>
      <c r="Q359" s="35" t="str">
        <f>IFERROR('Equations and POD'!$E$5/J359, J359)</f>
        <v>-</v>
      </c>
      <c r="R359" s="35" t="str">
        <f>IFERROR('Equations and POD'!$E$5/K359, K359)</f>
        <v>-</v>
      </c>
      <c r="S359" s="35">
        <f>IFERROR('Equations and POD'!$E$5/L359, L359)</f>
        <v>1569.6834956665052</v>
      </c>
      <c r="T359" s="35">
        <f>IFERROR('Equations and POD'!$E$5/M359, M359)</f>
        <v>1468.8696803529717</v>
      </c>
      <c r="U359" s="63" t="s">
        <v>70</v>
      </c>
      <c r="V359" s="63" t="s">
        <v>70</v>
      </c>
      <c r="W359" s="63" t="s">
        <v>70</v>
      </c>
      <c r="X359" s="63" t="s">
        <v>70</v>
      </c>
      <c r="Y359" s="63" t="s">
        <v>70</v>
      </c>
      <c r="Z359" s="66">
        <v>1600</v>
      </c>
      <c r="AA359" s="66">
        <v>1500</v>
      </c>
    </row>
    <row r="360" spans="1:27">
      <c r="A360" s="61" t="s">
        <v>92</v>
      </c>
      <c r="B360" s="61" t="s">
        <v>97</v>
      </c>
      <c r="C360" s="62" t="s">
        <v>98</v>
      </c>
      <c r="D360" s="25" t="s">
        <v>73</v>
      </c>
      <c r="E360" s="25" t="s">
        <v>72</v>
      </c>
      <c r="F360" s="25" t="s">
        <v>9</v>
      </c>
      <c r="G360" s="34" t="s">
        <v>70</v>
      </c>
      <c r="H360" s="34" t="s">
        <v>70</v>
      </c>
      <c r="I360" s="34" t="s">
        <v>70</v>
      </c>
      <c r="J360" s="34" t="s">
        <v>70</v>
      </c>
      <c r="K360" s="34" t="s">
        <v>70</v>
      </c>
      <c r="L360" s="25">
        <v>3.9888268156424579E-2</v>
      </c>
      <c r="M360" s="25">
        <v>3.570000000000001E-2</v>
      </c>
      <c r="N360" s="35" t="str">
        <f>IFERROR('Equations and POD'!$E$5/G360, G360)</f>
        <v>-</v>
      </c>
      <c r="O360" s="35" t="str">
        <f>IFERROR('Equations and POD'!$E$5/H360, H360)</f>
        <v>-</v>
      </c>
      <c r="P360" s="35" t="str">
        <f>IFERROR('Equations and POD'!$E$5/I360, I360)</f>
        <v>-</v>
      </c>
      <c r="Q360" s="35" t="str">
        <f>IFERROR('Equations and POD'!$E$5/J360, J360)</f>
        <v>-</v>
      </c>
      <c r="R360" s="35" t="str">
        <f>IFERROR('Equations and POD'!$E$5/K360, K360)</f>
        <v>-</v>
      </c>
      <c r="S360" s="35">
        <f>IFERROR('Equations and POD'!$E$5/L360, L360)</f>
        <v>52647.058823529413</v>
      </c>
      <c r="T360" s="35">
        <f>IFERROR('Equations and POD'!$E$5/M360, M360)</f>
        <v>58823.529411764692</v>
      </c>
      <c r="U360" s="63" t="s">
        <v>70</v>
      </c>
      <c r="V360" s="63" t="s">
        <v>70</v>
      </c>
      <c r="W360" s="63" t="s">
        <v>70</v>
      </c>
      <c r="X360" s="63" t="s">
        <v>70</v>
      </c>
      <c r="Y360" s="63" t="s">
        <v>70</v>
      </c>
      <c r="Z360" s="66">
        <v>53000</v>
      </c>
      <c r="AA360" s="66">
        <v>59000</v>
      </c>
    </row>
    <row r="361" spans="1:27">
      <c r="A361" s="61" t="s">
        <v>92</v>
      </c>
      <c r="B361" s="61" t="s">
        <v>97</v>
      </c>
      <c r="C361" s="62" t="s">
        <v>98</v>
      </c>
      <c r="D361" s="25" t="s">
        <v>74</v>
      </c>
      <c r="E361" s="25" t="s">
        <v>72</v>
      </c>
      <c r="F361" s="25" t="s">
        <v>9</v>
      </c>
      <c r="G361" s="34" t="s">
        <v>70</v>
      </c>
      <c r="H361" s="34" t="s">
        <v>70</v>
      </c>
      <c r="I361" s="34" t="s">
        <v>70</v>
      </c>
      <c r="J361" s="34" t="s">
        <v>70</v>
      </c>
      <c r="K361" s="34" t="s">
        <v>70</v>
      </c>
      <c r="L361" s="34" t="s">
        <v>70</v>
      </c>
      <c r="M361" s="34" t="s">
        <v>70</v>
      </c>
      <c r="N361" s="35" t="str">
        <f>IFERROR('Equations and POD'!$E$5/G361, G361)</f>
        <v>-</v>
      </c>
      <c r="O361" s="35" t="str">
        <f>IFERROR('Equations and POD'!$E$5/H361, H361)</f>
        <v>-</v>
      </c>
      <c r="P361" s="35" t="str">
        <f>IFERROR('Equations and POD'!$E$5/I361, I361)</f>
        <v>-</v>
      </c>
      <c r="Q361" s="35" t="str">
        <f>IFERROR('Equations and POD'!$E$5/J361, J361)</f>
        <v>-</v>
      </c>
      <c r="R361" s="35" t="str">
        <f>IFERROR('Equations and POD'!$E$5/K361, K361)</f>
        <v>-</v>
      </c>
      <c r="S361" s="35" t="str">
        <f>IFERROR('Equations and POD'!$E$5/L361, L361)</f>
        <v>-</v>
      </c>
      <c r="T361" s="35" t="str">
        <f>IFERROR('Equations and POD'!$E$5/M361, M361)</f>
        <v>-</v>
      </c>
      <c r="U361" s="63" t="s">
        <v>70</v>
      </c>
      <c r="V361" s="63" t="s">
        <v>70</v>
      </c>
      <c r="W361" s="63" t="s">
        <v>70</v>
      </c>
      <c r="X361" s="63" t="s">
        <v>70</v>
      </c>
      <c r="Y361" s="63" t="s">
        <v>70</v>
      </c>
      <c r="Z361" s="63" t="s">
        <v>70</v>
      </c>
      <c r="AA361" s="63" t="s">
        <v>70</v>
      </c>
    </row>
    <row r="362" spans="1:27">
      <c r="A362" s="61" t="s">
        <v>92</v>
      </c>
      <c r="B362" s="61" t="s">
        <v>97</v>
      </c>
      <c r="C362" s="62" t="s">
        <v>98</v>
      </c>
      <c r="D362" s="25" t="s">
        <v>15</v>
      </c>
      <c r="E362" s="25" t="s">
        <v>72</v>
      </c>
      <c r="F362" s="25" t="s">
        <v>9</v>
      </c>
      <c r="G362" s="34" t="s">
        <v>70</v>
      </c>
      <c r="H362" s="34" t="s">
        <v>70</v>
      </c>
      <c r="I362" s="34" t="s">
        <v>70</v>
      </c>
      <c r="J362" s="34" t="s">
        <v>70</v>
      </c>
      <c r="K362" s="34" t="s">
        <v>70</v>
      </c>
      <c r="L362" s="25">
        <f t="shared" ref="L362:M362" si="68">SUM(L359:L361)</f>
        <v>1.3777375898811945</v>
      </c>
      <c r="M362" s="25">
        <f t="shared" si="68"/>
        <v>1.4653707380435321</v>
      </c>
      <c r="N362" s="35" t="str">
        <f>IFERROR('Equations and POD'!$E$5/G362, G362)</f>
        <v>-</v>
      </c>
      <c r="O362" s="35" t="str">
        <f>IFERROR('Equations and POD'!$E$5/H362, H362)</f>
        <v>-</v>
      </c>
      <c r="P362" s="35" t="str">
        <f>IFERROR('Equations and POD'!$E$5/I362, I362)</f>
        <v>-</v>
      </c>
      <c r="Q362" s="35" t="str">
        <f>IFERROR('Equations and POD'!$E$5/J362, J362)</f>
        <v>-</v>
      </c>
      <c r="R362" s="35" t="str">
        <f>IFERROR('Equations and POD'!$E$5/K362, K362)</f>
        <v>-</v>
      </c>
      <c r="S362" s="35">
        <f>IFERROR('Equations and POD'!$E$5/L362, L362)</f>
        <v>1524.2380083286309</v>
      </c>
      <c r="T362" s="35">
        <f>IFERROR('Equations and POD'!$E$5/M362, M362)</f>
        <v>1433.0844375968525</v>
      </c>
      <c r="U362" s="63" t="s">
        <v>70</v>
      </c>
      <c r="V362" s="63" t="s">
        <v>70</v>
      </c>
      <c r="W362" s="63" t="s">
        <v>70</v>
      </c>
      <c r="X362" s="63" t="s">
        <v>70</v>
      </c>
      <c r="Y362" s="63" t="s">
        <v>70</v>
      </c>
      <c r="Z362" s="66">
        <v>1500</v>
      </c>
      <c r="AA362" s="66">
        <v>1400</v>
      </c>
    </row>
    <row r="363" spans="1:27">
      <c r="A363" s="61" t="s">
        <v>92</v>
      </c>
      <c r="B363" s="61" t="s">
        <v>97</v>
      </c>
      <c r="C363" s="62" t="s">
        <v>98</v>
      </c>
      <c r="D363" s="25" t="s">
        <v>68</v>
      </c>
      <c r="E363" s="25" t="s">
        <v>69</v>
      </c>
      <c r="F363" s="25" t="s">
        <v>13</v>
      </c>
      <c r="G363" s="34" t="s">
        <v>70</v>
      </c>
      <c r="H363" s="34" t="s">
        <v>70</v>
      </c>
      <c r="I363" s="34" t="s">
        <v>70</v>
      </c>
      <c r="J363" s="34" t="s">
        <v>70</v>
      </c>
      <c r="K363" s="34" t="s">
        <v>70</v>
      </c>
      <c r="L363" s="25">
        <v>2.67569864344954</v>
      </c>
      <c r="M363" s="25">
        <v>2.859341476087065</v>
      </c>
      <c r="N363" s="35" t="str">
        <f>IFERROR('Equations and POD'!$E$5/G363, G363)</f>
        <v>-</v>
      </c>
      <c r="O363" s="35" t="str">
        <f>IFERROR('Equations and POD'!$E$5/H363, H363)</f>
        <v>-</v>
      </c>
      <c r="P363" s="35" t="str">
        <f>IFERROR('Equations and POD'!$E$5/I363, I363)</f>
        <v>-</v>
      </c>
      <c r="Q363" s="35" t="str">
        <f>IFERROR('Equations and POD'!$E$5/J363, J363)</f>
        <v>-</v>
      </c>
      <c r="R363" s="35" t="str">
        <f>IFERROR('Equations and POD'!$E$5/K363, K363)</f>
        <v>-</v>
      </c>
      <c r="S363" s="35">
        <f>IFERROR('Equations and POD'!$E$5/L363, L363)</f>
        <v>784.84174783325261</v>
      </c>
      <c r="T363" s="35">
        <f>IFERROR('Equations and POD'!$E$5/M363, M363)</f>
        <v>734.43484017648564</v>
      </c>
      <c r="U363" s="63" t="s">
        <v>70</v>
      </c>
      <c r="V363" s="63" t="s">
        <v>70</v>
      </c>
      <c r="W363" s="63" t="s">
        <v>70</v>
      </c>
      <c r="X363" s="63" t="s">
        <v>70</v>
      </c>
      <c r="Y363" s="63" t="s">
        <v>70</v>
      </c>
      <c r="Z363" s="66">
        <v>780</v>
      </c>
      <c r="AA363" s="66">
        <v>730</v>
      </c>
    </row>
    <row r="364" spans="1:27">
      <c r="A364" s="61" t="s">
        <v>92</v>
      </c>
      <c r="B364" s="61" t="s">
        <v>97</v>
      </c>
      <c r="C364" s="62" t="s">
        <v>98</v>
      </c>
      <c r="D364" s="25" t="s">
        <v>73</v>
      </c>
      <c r="E364" s="25" t="s">
        <v>69</v>
      </c>
      <c r="F364" s="25" t="s">
        <v>13</v>
      </c>
      <c r="G364" s="34" t="s">
        <v>70</v>
      </c>
      <c r="H364" s="34" t="s">
        <v>70</v>
      </c>
      <c r="I364" s="34" t="s">
        <v>70</v>
      </c>
      <c r="J364" s="34" t="s">
        <v>70</v>
      </c>
      <c r="K364" s="34" t="s">
        <v>70</v>
      </c>
      <c r="L364" s="34" t="s">
        <v>70</v>
      </c>
      <c r="M364" s="34" t="s">
        <v>70</v>
      </c>
      <c r="N364" s="35" t="str">
        <f>IFERROR('Equations and POD'!$E$5/G364, G364)</f>
        <v>-</v>
      </c>
      <c r="O364" s="35" t="str">
        <f>IFERROR('Equations and POD'!$E$5/H364, H364)</f>
        <v>-</v>
      </c>
      <c r="P364" s="35" t="str">
        <f>IFERROR('Equations and POD'!$E$5/I364, I364)</f>
        <v>-</v>
      </c>
      <c r="Q364" s="35" t="str">
        <f>IFERROR('Equations and POD'!$E$5/J364, J364)</f>
        <v>-</v>
      </c>
      <c r="R364" s="35" t="str">
        <f>IFERROR('Equations and POD'!$E$5/K364, K364)</f>
        <v>-</v>
      </c>
      <c r="S364" s="35" t="str">
        <f>IFERROR('Equations and POD'!$E$5/L364, L364)</f>
        <v>-</v>
      </c>
      <c r="T364" s="35" t="str">
        <f>IFERROR('Equations and POD'!$E$5/M364, M364)</f>
        <v>-</v>
      </c>
      <c r="U364" s="63" t="s">
        <v>70</v>
      </c>
      <c r="V364" s="63" t="s">
        <v>70</v>
      </c>
      <c r="W364" s="63" t="s">
        <v>70</v>
      </c>
      <c r="X364" s="63" t="s">
        <v>70</v>
      </c>
      <c r="Y364" s="63" t="s">
        <v>70</v>
      </c>
      <c r="Z364" s="70" t="s">
        <v>70</v>
      </c>
      <c r="AA364" s="70" t="s">
        <v>70</v>
      </c>
    </row>
    <row r="365" spans="1:27">
      <c r="A365" s="61" t="s">
        <v>92</v>
      </c>
      <c r="B365" s="61" t="s">
        <v>97</v>
      </c>
      <c r="C365" s="62" t="s">
        <v>98</v>
      </c>
      <c r="D365" s="25" t="s">
        <v>74</v>
      </c>
      <c r="E365" s="25" t="s">
        <v>69</v>
      </c>
      <c r="F365" s="25" t="s">
        <v>13</v>
      </c>
      <c r="G365" s="34" t="s">
        <v>70</v>
      </c>
      <c r="H365" s="34" t="s">
        <v>70</v>
      </c>
      <c r="I365" s="34" t="s">
        <v>70</v>
      </c>
      <c r="J365" s="34" t="s">
        <v>70</v>
      </c>
      <c r="K365" s="34" t="s">
        <v>70</v>
      </c>
      <c r="L365" s="34" t="s">
        <v>70</v>
      </c>
      <c r="M365" s="34" t="s">
        <v>70</v>
      </c>
      <c r="N365" s="35" t="str">
        <f>IFERROR('Equations and POD'!$E$5/G365, G365)</f>
        <v>-</v>
      </c>
      <c r="O365" s="35" t="str">
        <f>IFERROR('Equations and POD'!$E$5/H365, H365)</f>
        <v>-</v>
      </c>
      <c r="P365" s="35" t="str">
        <f>IFERROR('Equations and POD'!$E$5/I365, I365)</f>
        <v>-</v>
      </c>
      <c r="Q365" s="35" t="str">
        <f>IFERROR('Equations and POD'!$E$5/J365, J365)</f>
        <v>-</v>
      </c>
      <c r="R365" s="35" t="str">
        <f>IFERROR('Equations and POD'!$E$5/K365, K365)</f>
        <v>-</v>
      </c>
      <c r="S365" s="35" t="str">
        <f>IFERROR('Equations and POD'!$E$5/L365, L365)</f>
        <v>-</v>
      </c>
      <c r="T365" s="35" t="str">
        <f>IFERROR('Equations and POD'!$E$5/M365, M365)</f>
        <v>-</v>
      </c>
      <c r="U365" s="63" t="s">
        <v>70</v>
      </c>
      <c r="V365" s="63" t="s">
        <v>70</v>
      </c>
      <c r="W365" s="63" t="s">
        <v>70</v>
      </c>
      <c r="X365" s="63" t="s">
        <v>70</v>
      </c>
      <c r="Y365" s="63" t="s">
        <v>70</v>
      </c>
      <c r="Z365" s="63" t="s">
        <v>70</v>
      </c>
      <c r="AA365" s="63" t="s">
        <v>70</v>
      </c>
    </row>
    <row r="366" spans="1:27">
      <c r="A366" s="61" t="s">
        <v>92</v>
      </c>
      <c r="B366" s="61" t="s">
        <v>97</v>
      </c>
      <c r="C366" s="62" t="s">
        <v>98</v>
      </c>
      <c r="D366" s="25" t="s">
        <v>15</v>
      </c>
      <c r="E366" s="25" t="s">
        <v>69</v>
      </c>
      <c r="F366" s="25" t="s">
        <v>13</v>
      </c>
      <c r="G366" s="34" t="s">
        <v>70</v>
      </c>
      <c r="H366" s="34" t="s">
        <v>70</v>
      </c>
      <c r="I366" s="34" t="s">
        <v>70</v>
      </c>
      <c r="J366" s="34" t="s">
        <v>70</v>
      </c>
      <c r="K366" s="34" t="s">
        <v>70</v>
      </c>
      <c r="L366" s="25">
        <f t="shared" ref="L366:M366" si="69">SUM(L363:L365)</f>
        <v>2.67569864344954</v>
      </c>
      <c r="M366" s="25">
        <f t="shared" si="69"/>
        <v>2.859341476087065</v>
      </c>
      <c r="N366" s="35" t="str">
        <f>IFERROR('Equations and POD'!$E$5/G366, G366)</f>
        <v>-</v>
      </c>
      <c r="O366" s="35" t="str">
        <f>IFERROR('Equations and POD'!$E$5/H366, H366)</f>
        <v>-</v>
      </c>
      <c r="P366" s="35" t="str">
        <f>IFERROR('Equations and POD'!$E$5/I366, I366)</f>
        <v>-</v>
      </c>
      <c r="Q366" s="35" t="str">
        <f>IFERROR('Equations and POD'!$E$5/J366, J366)</f>
        <v>-</v>
      </c>
      <c r="R366" s="35" t="str">
        <f>IFERROR('Equations and POD'!$E$5/K366, K366)</f>
        <v>-</v>
      </c>
      <c r="S366" s="35">
        <f>IFERROR('Equations and POD'!$E$5/L366, L366)</f>
        <v>784.84174783325261</v>
      </c>
      <c r="T366" s="35">
        <f>IFERROR('Equations and POD'!$E$5/M366, M366)</f>
        <v>734.43484017648564</v>
      </c>
      <c r="U366" s="63" t="s">
        <v>70</v>
      </c>
      <c r="V366" s="63" t="s">
        <v>70</v>
      </c>
      <c r="W366" s="63" t="s">
        <v>70</v>
      </c>
      <c r="X366" s="63" t="s">
        <v>70</v>
      </c>
      <c r="Y366" s="63" t="s">
        <v>70</v>
      </c>
      <c r="Z366" s="71">
        <v>780</v>
      </c>
      <c r="AA366" s="66">
        <v>730</v>
      </c>
    </row>
    <row r="367" spans="1:27">
      <c r="A367" s="61" t="s">
        <v>92</v>
      </c>
      <c r="B367" s="61" t="s">
        <v>97</v>
      </c>
      <c r="C367" s="62" t="s">
        <v>98</v>
      </c>
      <c r="D367" s="25" t="s">
        <v>68</v>
      </c>
      <c r="E367" s="25" t="s">
        <v>71</v>
      </c>
      <c r="F367" s="25" t="s">
        <v>13</v>
      </c>
      <c r="G367" s="34" t="s">
        <v>70</v>
      </c>
      <c r="H367" s="34" t="s">
        <v>70</v>
      </c>
      <c r="I367" s="34" t="s">
        <v>70</v>
      </c>
      <c r="J367" s="34" t="s">
        <v>70</v>
      </c>
      <c r="K367" s="34" t="s">
        <v>70</v>
      </c>
      <c r="L367" s="25">
        <v>1.892004655194816</v>
      </c>
      <c r="M367" s="25">
        <v>2.021859747469116</v>
      </c>
      <c r="N367" s="35" t="str">
        <f>IFERROR('Equations and POD'!$E$5/G367, G367)</f>
        <v>-</v>
      </c>
      <c r="O367" s="35" t="str">
        <f>IFERROR('Equations and POD'!$E$5/H367, H367)</f>
        <v>-</v>
      </c>
      <c r="P367" s="35" t="str">
        <f>IFERROR('Equations and POD'!$E$5/I367, I367)</f>
        <v>-</v>
      </c>
      <c r="Q367" s="35" t="str">
        <f>IFERROR('Equations and POD'!$E$5/J367, J367)</f>
        <v>-</v>
      </c>
      <c r="R367" s="35" t="str">
        <f>IFERROR('Equations and POD'!$E$5/K367, K367)</f>
        <v>-</v>
      </c>
      <c r="S367" s="35">
        <f>IFERROR('Equations and POD'!$E$5/L367, L367)</f>
        <v>1109.9338441023906</v>
      </c>
      <c r="T367" s="35">
        <f>IFERROR('Equations and POD'!$E$5/M367, M367)</f>
        <v>1038.6477116569024</v>
      </c>
      <c r="U367" s="63" t="s">
        <v>70</v>
      </c>
      <c r="V367" s="63" t="s">
        <v>70</v>
      </c>
      <c r="W367" s="63" t="s">
        <v>70</v>
      </c>
      <c r="X367" s="63" t="s">
        <v>70</v>
      </c>
      <c r="Y367" s="63" t="s">
        <v>70</v>
      </c>
      <c r="Z367" s="66">
        <v>1100</v>
      </c>
      <c r="AA367" s="66">
        <v>1000</v>
      </c>
    </row>
    <row r="368" spans="1:27">
      <c r="A368" s="61" t="s">
        <v>92</v>
      </c>
      <c r="B368" s="61" t="s">
        <v>97</v>
      </c>
      <c r="C368" s="62" t="s">
        <v>98</v>
      </c>
      <c r="D368" s="25" t="s">
        <v>73</v>
      </c>
      <c r="E368" s="25" t="s">
        <v>71</v>
      </c>
      <c r="F368" s="25" t="s">
        <v>13</v>
      </c>
      <c r="G368" s="34" t="s">
        <v>70</v>
      </c>
      <c r="H368" s="34" t="s">
        <v>70</v>
      </c>
      <c r="I368" s="34" t="s">
        <v>70</v>
      </c>
      <c r="J368" s="34" t="s">
        <v>70</v>
      </c>
      <c r="K368" s="34" t="s">
        <v>70</v>
      </c>
      <c r="L368" s="25">
        <v>11.28382681564246</v>
      </c>
      <c r="M368" s="25">
        <v>10.099024999999999</v>
      </c>
      <c r="N368" s="35" t="str">
        <f>IFERROR('Equations and POD'!$E$5/G368, G368)</f>
        <v>-</v>
      </c>
      <c r="O368" s="35" t="str">
        <f>IFERROR('Equations and POD'!$E$5/H368, H368)</f>
        <v>-</v>
      </c>
      <c r="P368" s="35" t="str">
        <f>IFERROR('Equations and POD'!$E$5/I368, I368)</f>
        <v>-</v>
      </c>
      <c r="Q368" s="35" t="str">
        <f>IFERROR('Equations and POD'!$E$5/J368, J368)</f>
        <v>-</v>
      </c>
      <c r="R368" s="35" t="str">
        <f>IFERROR('Equations and POD'!$E$5/K368, K368)</f>
        <v>-</v>
      </c>
      <c r="S368" s="35">
        <f>IFERROR('Equations and POD'!$E$5/L368, L368)</f>
        <v>186.10707469285398</v>
      </c>
      <c r="T368" s="35">
        <f>IFERROR('Equations and POD'!$E$5/M368, M368)</f>
        <v>207.94086557860786</v>
      </c>
      <c r="U368" s="63" t="s">
        <v>70</v>
      </c>
      <c r="V368" s="63" t="s">
        <v>70</v>
      </c>
      <c r="W368" s="63" t="s">
        <v>70</v>
      </c>
      <c r="X368" s="63" t="s">
        <v>70</v>
      </c>
      <c r="Y368" s="63" t="s">
        <v>70</v>
      </c>
      <c r="Z368" s="66">
        <v>190</v>
      </c>
      <c r="AA368" s="66">
        <v>210</v>
      </c>
    </row>
    <row r="369" spans="1:27">
      <c r="A369" s="61" t="s">
        <v>92</v>
      </c>
      <c r="B369" s="61" t="s">
        <v>97</v>
      </c>
      <c r="C369" s="62" t="s">
        <v>98</v>
      </c>
      <c r="D369" s="25" t="s">
        <v>74</v>
      </c>
      <c r="E369" s="25" t="s">
        <v>71</v>
      </c>
      <c r="F369" s="25" t="s">
        <v>13</v>
      </c>
      <c r="G369" s="34" t="s">
        <v>70</v>
      </c>
      <c r="H369" s="34" t="s">
        <v>70</v>
      </c>
      <c r="I369" s="34" t="s">
        <v>70</v>
      </c>
      <c r="J369" s="34" t="s">
        <v>70</v>
      </c>
      <c r="K369" s="34" t="s">
        <v>70</v>
      </c>
      <c r="L369" s="34" t="s">
        <v>70</v>
      </c>
      <c r="M369" s="34" t="s">
        <v>70</v>
      </c>
      <c r="N369" s="35" t="str">
        <f>IFERROR('Equations and POD'!$E$5/G369, G369)</f>
        <v>-</v>
      </c>
      <c r="O369" s="35" t="str">
        <f>IFERROR('Equations and POD'!$E$5/H369, H369)</f>
        <v>-</v>
      </c>
      <c r="P369" s="35" t="str">
        <f>IFERROR('Equations and POD'!$E$5/I369, I369)</f>
        <v>-</v>
      </c>
      <c r="Q369" s="35" t="str">
        <f>IFERROR('Equations and POD'!$E$5/J369, J369)</f>
        <v>-</v>
      </c>
      <c r="R369" s="35" t="str">
        <f>IFERROR('Equations and POD'!$E$5/K369, K369)</f>
        <v>-</v>
      </c>
      <c r="S369" s="35" t="str">
        <f>IFERROR('Equations and POD'!$E$5/L369, L369)</f>
        <v>-</v>
      </c>
      <c r="T369" s="35" t="str">
        <f>IFERROR('Equations and POD'!$E$5/M369, M369)</f>
        <v>-</v>
      </c>
      <c r="U369" s="63" t="s">
        <v>70</v>
      </c>
      <c r="V369" s="63" t="s">
        <v>70</v>
      </c>
      <c r="W369" s="63" t="s">
        <v>70</v>
      </c>
      <c r="X369" s="63" t="s">
        <v>70</v>
      </c>
      <c r="Y369" s="63" t="s">
        <v>70</v>
      </c>
      <c r="Z369" s="63" t="s">
        <v>70</v>
      </c>
      <c r="AA369" s="63" t="s">
        <v>70</v>
      </c>
    </row>
    <row r="370" spans="1:27">
      <c r="A370" s="61" t="s">
        <v>92</v>
      </c>
      <c r="B370" s="61" t="s">
        <v>97</v>
      </c>
      <c r="C370" s="62" t="s">
        <v>98</v>
      </c>
      <c r="D370" s="25" t="s">
        <v>15</v>
      </c>
      <c r="E370" s="25" t="s">
        <v>71</v>
      </c>
      <c r="F370" s="25" t="s">
        <v>13</v>
      </c>
      <c r="G370" s="34" t="s">
        <v>70</v>
      </c>
      <c r="H370" s="34" t="s">
        <v>70</v>
      </c>
      <c r="I370" s="34" t="s">
        <v>70</v>
      </c>
      <c r="J370" s="34" t="s">
        <v>70</v>
      </c>
      <c r="K370" s="34" t="s">
        <v>70</v>
      </c>
      <c r="L370" s="25">
        <f t="shared" ref="L370:M370" si="70">SUM(L367:L369)</f>
        <v>13.175831470837275</v>
      </c>
      <c r="M370" s="25">
        <f t="shared" si="70"/>
        <v>12.120884747469116</v>
      </c>
      <c r="N370" s="35" t="str">
        <f>IFERROR('Equations and POD'!$E$5/G370, G370)</f>
        <v>-</v>
      </c>
      <c r="O370" s="35" t="str">
        <f>IFERROR('Equations and POD'!$E$5/H370, H370)</f>
        <v>-</v>
      </c>
      <c r="P370" s="35" t="str">
        <f>IFERROR('Equations and POD'!$E$5/I370, I370)</f>
        <v>-</v>
      </c>
      <c r="Q370" s="35" t="str">
        <f>IFERROR('Equations and POD'!$E$5/J370, J370)</f>
        <v>-</v>
      </c>
      <c r="R370" s="35" t="str">
        <f>IFERROR('Equations and POD'!$E$5/K370, K370)</f>
        <v>-</v>
      </c>
      <c r="S370" s="35">
        <f>IFERROR('Equations and POD'!$E$5/L370, L370)</f>
        <v>159.38273077096005</v>
      </c>
      <c r="T370" s="35">
        <f>IFERROR('Equations and POD'!$E$5/M370, M370)</f>
        <v>173.25467932021112</v>
      </c>
      <c r="U370" s="63" t="s">
        <v>70</v>
      </c>
      <c r="V370" s="63" t="s">
        <v>70</v>
      </c>
      <c r="W370" s="63" t="s">
        <v>70</v>
      </c>
      <c r="X370" s="63" t="s">
        <v>70</v>
      </c>
      <c r="Y370" s="63" t="s">
        <v>70</v>
      </c>
      <c r="Z370" s="66">
        <v>160</v>
      </c>
      <c r="AA370" s="66">
        <v>170</v>
      </c>
    </row>
    <row r="371" spans="1:27">
      <c r="A371" s="61" t="s">
        <v>92</v>
      </c>
      <c r="B371" s="61" t="s">
        <v>97</v>
      </c>
      <c r="C371" s="62" t="s">
        <v>98</v>
      </c>
      <c r="D371" s="25" t="s">
        <v>68</v>
      </c>
      <c r="E371" s="25" t="s">
        <v>72</v>
      </c>
      <c r="F371" s="25" t="s">
        <v>13</v>
      </c>
      <c r="G371" s="34" t="s">
        <v>70</v>
      </c>
      <c r="H371" s="34" t="s">
        <v>70</v>
      </c>
      <c r="I371" s="34" t="s">
        <v>70</v>
      </c>
      <c r="J371" s="34" t="s">
        <v>70</v>
      </c>
      <c r="K371" s="34" t="s">
        <v>70</v>
      </c>
      <c r="L371" s="25">
        <v>1.33784932172477</v>
      </c>
      <c r="M371" s="25">
        <v>1.4296707380435321</v>
      </c>
      <c r="N371" s="35" t="str">
        <f>IFERROR('Equations and POD'!$E$5/G371, G371)</f>
        <v>-</v>
      </c>
      <c r="O371" s="35" t="str">
        <f>IFERROR('Equations and POD'!$E$5/H371, H371)</f>
        <v>-</v>
      </c>
      <c r="P371" s="35" t="str">
        <f>IFERROR('Equations and POD'!$E$5/I371, I371)</f>
        <v>-</v>
      </c>
      <c r="Q371" s="35" t="str">
        <f>IFERROR('Equations and POD'!$E$5/J371, J371)</f>
        <v>-</v>
      </c>
      <c r="R371" s="35" t="str">
        <f>IFERROR('Equations and POD'!$E$5/K371, K371)</f>
        <v>-</v>
      </c>
      <c r="S371" s="35">
        <f>IFERROR('Equations and POD'!$E$5/L371, L371)</f>
        <v>1569.6834956665052</v>
      </c>
      <c r="T371" s="35">
        <f>IFERROR('Equations and POD'!$E$5/M371, M371)</f>
        <v>1468.8696803529717</v>
      </c>
      <c r="U371" s="63" t="s">
        <v>70</v>
      </c>
      <c r="V371" s="63" t="s">
        <v>70</v>
      </c>
      <c r="W371" s="63" t="s">
        <v>70</v>
      </c>
      <c r="X371" s="63" t="s">
        <v>70</v>
      </c>
      <c r="Y371" s="63" t="s">
        <v>70</v>
      </c>
      <c r="Z371" s="66">
        <v>1600</v>
      </c>
      <c r="AA371" s="66">
        <v>1500</v>
      </c>
    </row>
    <row r="372" spans="1:27">
      <c r="A372" s="61" t="s">
        <v>92</v>
      </c>
      <c r="B372" s="61" t="s">
        <v>97</v>
      </c>
      <c r="C372" s="62" t="s">
        <v>98</v>
      </c>
      <c r="D372" s="25" t="s">
        <v>73</v>
      </c>
      <c r="E372" s="25" t="s">
        <v>72</v>
      </c>
      <c r="F372" s="25" t="s">
        <v>13</v>
      </c>
      <c r="G372" s="34" t="s">
        <v>70</v>
      </c>
      <c r="H372" s="34" t="s">
        <v>70</v>
      </c>
      <c r="I372" s="34" t="s">
        <v>70</v>
      </c>
      <c r="J372" s="34" t="s">
        <v>70</v>
      </c>
      <c r="K372" s="34" t="s">
        <v>70</v>
      </c>
      <c r="L372" s="25">
        <v>3.9888268156424579E-2</v>
      </c>
      <c r="M372" s="25">
        <v>3.570000000000001E-2</v>
      </c>
      <c r="N372" s="35" t="str">
        <f>IFERROR('Equations and POD'!$E$5/G372, G372)</f>
        <v>-</v>
      </c>
      <c r="O372" s="35" t="str">
        <f>IFERROR('Equations and POD'!$E$5/H372, H372)</f>
        <v>-</v>
      </c>
      <c r="P372" s="35" t="str">
        <f>IFERROR('Equations and POD'!$E$5/I372, I372)</f>
        <v>-</v>
      </c>
      <c r="Q372" s="35" t="str">
        <f>IFERROR('Equations and POD'!$E$5/J372, J372)</f>
        <v>-</v>
      </c>
      <c r="R372" s="35" t="str">
        <f>IFERROR('Equations and POD'!$E$5/K372, K372)</f>
        <v>-</v>
      </c>
      <c r="S372" s="35">
        <f>IFERROR('Equations and POD'!$E$5/L372, L372)</f>
        <v>52647.058823529413</v>
      </c>
      <c r="T372" s="35">
        <f>IFERROR('Equations and POD'!$E$5/M372, M372)</f>
        <v>58823.529411764692</v>
      </c>
      <c r="U372" s="63" t="s">
        <v>70</v>
      </c>
      <c r="V372" s="63" t="s">
        <v>70</v>
      </c>
      <c r="W372" s="63" t="s">
        <v>70</v>
      </c>
      <c r="X372" s="63" t="s">
        <v>70</v>
      </c>
      <c r="Y372" s="63" t="s">
        <v>70</v>
      </c>
      <c r="Z372" s="66">
        <v>53000</v>
      </c>
      <c r="AA372" s="66">
        <v>59000</v>
      </c>
    </row>
    <row r="373" spans="1:27">
      <c r="A373" s="61" t="s">
        <v>92</v>
      </c>
      <c r="B373" s="61" t="s">
        <v>97</v>
      </c>
      <c r="C373" s="62" t="s">
        <v>98</v>
      </c>
      <c r="D373" s="25" t="s">
        <v>74</v>
      </c>
      <c r="E373" s="25" t="s">
        <v>72</v>
      </c>
      <c r="F373" s="25" t="s">
        <v>13</v>
      </c>
      <c r="G373" s="34" t="s">
        <v>70</v>
      </c>
      <c r="H373" s="34" t="s">
        <v>70</v>
      </c>
      <c r="I373" s="34" t="s">
        <v>70</v>
      </c>
      <c r="J373" s="34" t="s">
        <v>70</v>
      </c>
      <c r="K373" s="34" t="s">
        <v>70</v>
      </c>
      <c r="L373" s="34" t="s">
        <v>70</v>
      </c>
      <c r="M373" s="34" t="s">
        <v>70</v>
      </c>
      <c r="N373" s="35" t="str">
        <f>IFERROR('Equations and POD'!$E$5/G373, G373)</f>
        <v>-</v>
      </c>
      <c r="O373" s="35" t="str">
        <f>IFERROR('Equations and POD'!$E$5/H373, H373)</f>
        <v>-</v>
      </c>
      <c r="P373" s="35" t="str">
        <f>IFERROR('Equations and POD'!$E$5/I373, I373)</f>
        <v>-</v>
      </c>
      <c r="Q373" s="35" t="str">
        <f>IFERROR('Equations and POD'!$E$5/J373, J373)</f>
        <v>-</v>
      </c>
      <c r="R373" s="35" t="str">
        <f>IFERROR('Equations and POD'!$E$5/K373, K373)</f>
        <v>-</v>
      </c>
      <c r="S373" s="35" t="str">
        <f>IFERROR('Equations and POD'!$E$5/L373, L373)</f>
        <v>-</v>
      </c>
      <c r="T373" s="35" t="str">
        <f>IFERROR('Equations and POD'!$E$5/M373, M373)</f>
        <v>-</v>
      </c>
      <c r="U373" s="63" t="s">
        <v>70</v>
      </c>
      <c r="V373" s="63" t="s">
        <v>70</v>
      </c>
      <c r="W373" s="63" t="s">
        <v>70</v>
      </c>
      <c r="X373" s="63" t="s">
        <v>70</v>
      </c>
      <c r="Y373" s="63" t="s">
        <v>70</v>
      </c>
      <c r="Z373" s="63" t="s">
        <v>70</v>
      </c>
      <c r="AA373" s="63" t="s">
        <v>70</v>
      </c>
    </row>
    <row r="374" spans="1:27">
      <c r="A374" s="61" t="s">
        <v>92</v>
      </c>
      <c r="B374" s="61" t="s">
        <v>97</v>
      </c>
      <c r="C374" s="62" t="s">
        <v>98</v>
      </c>
      <c r="D374" s="25" t="s">
        <v>15</v>
      </c>
      <c r="E374" s="25" t="s">
        <v>72</v>
      </c>
      <c r="F374" s="25" t="s">
        <v>13</v>
      </c>
      <c r="G374" s="34" t="s">
        <v>70</v>
      </c>
      <c r="H374" s="34" t="s">
        <v>70</v>
      </c>
      <c r="I374" s="34" t="s">
        <v>70</v>
      </c>
      <c r="J374" s="34" t="s">
        <v>70</v>
      </c>
      <c r="K374" s="34" t="s">
        <v>70</v>
      </c>
      <c r="L374" s="25">
        <f t="shared" ref="L374:M374" si="71">SUM(L371:L373)</f>
        <v>1.3777375898811945</v>
      </c>
      <c r="M374" s="25">
        <f t="shared" si="71"/>
        <v>1.4653707380435321</v>
      </c>
      <c r="N374" s="35" t="str">
        <f>IFERROR('Equations and POD'!$E$5/G374, G374)</f>
        <v>-</v>
      </c>
      <c r="O374" s="35" t="str">
        <f>IFERROR('Equations and POD'!$E$5/H374, H374)</f>
        <v>-</v>
      </c>
      <c r="P374" s="35" t="str">
        <f>IFERROR('Equations and POD'!$E$5/I374, I374)</f>
        <v>-</v>
      </c>
      <c r="Q374" s="35" t="str">
        <f>IFERROR('Equations and POD'!$E$5/J374, J374)</f>
        <v>-</v>
      </c>
      <c r="R374" s="35" t="str">
        <f>IFERROR('Equations and POD'!$E$5/K374, K374)</f>
        <v>-</v>
      </c>
      <c r="S374" s="35">
        <f>IFERROR('Equations and POD'!$E$5/L374, L374)</f>
        <v>1524.2380083286309</v>
      </c>
      <c r="T374" s="35">
        <f>IFERROR('Equations and POD'!$E$5/M374, M374)</f>
        <v>1433.0844375968525</v>
      </c>
      <c r="U374" s="63" t="s">
        <v>70</v>
      </c>
      <c r="V374" s="63" t="s">
        <v>70</v>
      </c>
      <c r="W374" s="63" t="s">
        <v>70</v>
      </c>
      <c r="X374" s="63" t="s">
        <v>70</v>
      </c>
      <c r="Y374" s="63" t="s">
        <v>70</v>
      </c>
      <c r="Z374" s="66">
        <v>1500</v>
      </c>
      <c r="AA374" s="66">
        <v>1400</v>
      </c>
    </row>
    <row r="375" spans="1:27">
      <c r="A375" s="61" t="s">
        <v>99</v>
      </c>
      <c r="B375" s="61" t="s">
        <v>100</v>
      </c>
      <c r="C375" s="62" t="s">
        <v>101</v>
      </c>
      <c r="D375" s="25" t="s">
        <v>68</v>
      </c>
      <c r="E375" s="25" t="s">
        <v>69</v>
      </c>
      <c r="F375" s="25" t="s">
        <v>9</v>
      </c>
      <c r="G375" s="25">
        <v>35.143077085796513</v>
      </c>
      <c r="H375" s="25">
        <v>30.052082356446849</v>
      </c>
      <c r="I375" s="25">
        <v>25.973824239109234</v>
      </c>
      <c r="J375" s="25">
        <v>20.940650750653596</v>
      </c>
      <c r="K375" s="25">
        <v>16.551268281792488</v>
      </c>
      <c r="L375" s="25">
        <v>15.136037241558526</v>
      </c>
      <c r="M375" s="25">
        <v>16.174877979752925</v>
      </c>
      <c r="N375" s="35">
        <f>IFERROR('Equations and POD'!$E$5/G375, G375)</f>
        <v>59.755723577453601</v>
      </c>
      <c r="O375" s="35">
        <f>IFERROR('Equations and POD'!$E$5/H375, H375)</f>
        <v>69.878685113795541</v>
      </c>
      <c r="P375" s="35">
        <f>IFERROR('Equations and POD'!$E$5/I375, I375)</f>
        <v>80.850627950195872</v>
      </c>
      <c r="Q375" s="35">
        <f>IFERROR('Equations and POD'!$E$5/J375, J375)</f>
        <v>100.28341645182422</v>
      </c>
      <c r="R375" s="35">
        <f>IFERROR('Equations and POD'!$E$5/K375, K375)</f>
        <v>126.87849439973985</v>
      </c>
      <c r="S375" s="35">
        <f>IFERROR('Equations and POD'!$E$5/L375, L375)</f>
        <v>138.74173051279882</v>
      </c>
      <c r="T375" s="35">
        <f>IFERROR('Equations and POD'!$E$5/M375, M375)</f>
        <v>129.83096395711283</v>
      </c>
      <c r="U375" s="66">
        <v>60</v>
      </c>
      <c r="V375" s="66">
        <v>70</v>
      </c>
      <c r="W375" s="66">
        <v>81</v>
      </c>
      <c r="X375" s="66">
        <v>100</v>
      </c>
      <c r="Y375" s="66">
        <v>130</v>
      </c>
      <c r="Z375" s="66">
        <v>140</v>
      </c>
      <c r="AA375" s="66">
        <v>130</v>
      </c>
    </row>
    <row r="376" spans="1:27">
      <c r="A376" s="61" t="s">
        <v>99</v>
      </c>
      <c r="B376" s="61" t="s">
        <v>100</v>
      </c>
      <c r="C376" s="62" t="s">
        <v>101</v>
      </c>
      <c r="D376" s="25" t="s">
        <v>73</v>
      </c>
      <c r="E376" s="25" t="s">
        <v>69</v>
      </c>
      <c r="F376" s="25" t="s">
        <v>9</v>
      </c>
      <c r="G376" s="34" t="s">
        <v>70</v>
      </c>
      <c r="H376" s="34" t="s">
        <v>70</v>
      </c>
      <c r="I376" s="34" t="s">
        <v>70</v>
      </c>
      <c r="J376" s="34" t="s">
        <v>70</v>
      </c>
      <c r="K376" s="34" t="s">
        <v>70</v>
      </c>
      <c r="L376" s="34" t="s">
        <v>70</v>
      </c>
      <c r="M376" s="34" t="s">
        <v>70</v>
      </c>
      <c r="N376" s="35" t="str">
        <f>IFERROR('Equations and POD'!$E$5/G376, G376)</f>
        <v>-</v>
      </c>
      <c r="O376" s="35" t="str">
        <f>IFERROR('Equations and POD'!$E$5/H376, H376)</f>
        <v>-</v>
      </c>
      <c r="P376" s="35" t="str">
        <f>IFERROR('Equations and POD'!$E$5/I376, I376)</f>
        <v>-</v>
      </c>
      <c r="Q376" s="35" t="str">
        <f>IFERROR('Equations and POD'!$E$5/J376, J376)</f>
        <v>-</v>
      </c>
      <c r="R376" s="35" t="str">
        <f>IFERROR('Equations and POD'!$E$5/K376, K376)</f>
        <v>-</v>
      </c>
      <c r="S376" s="35" t="str">
        <f>IFERROR('Equations and POD'!$E$5/L376, L376)</f>
        <v>-</v>
      </c>
      <c r="T376" s="35" t="str">
        <f>IFERROR('Equations and POD'!$E$5/M376, M376)</f>
        <v>-</v>
      </c>
      <c r="U376" s="63" t="s">
        <v>70</v>
      </c>
      <c r="V376" s="63" t="s">
        <v>70</v>
      </c>
      <c r="W376" s="63" t="s">
        <v>70</v>
      </c>
      <c r="X376" s="63" t="s">
        <v>70</v>
      </c>
      <c r="Y376" s="63" t="s">
        <v>70</v>
      </c>
      <c r="Z376" s="63" t="s">
        <v>70</v>
      </c>
      <c r="AA376" s="63" t="s">
        <v>70</v>
      </c>
    </row>
    <row r="377" spans="1:27">
      <c r="A377" s="61" t="s">
        <v>99</v>
      </c>
      <c r="B377" s="61" t="s">
        <v>100</v>
      </c>
      <c r="C377" s="62" t="s">
        <v>101</v>
      </c>
      <c r="D377" s="25" t="s">
        <v>74</v>
      </c>
      <c r="E377" s="25" t="s">
        <v>69</v>
      </c>
      <c r="F377" s="25" t="s">
        <v>9</v>
      </c>
      <c r="G377" s="34" t="s">
        <v>70</v>
      </c>
      <c r="H377" s="34" t="s">
        <v>70</v>
      </c>
      <c r="I377" s="34" t="s">
        <v>70</v>
      </c>
      <c r="J377" s="34" t="s">
        <v>70</v>
      </c>
      <c r="K377" s="34" t="s">
        <v>70</v>
      </c>
      <c r="L377" s="34" t="s">
        <v>70</v>
      </c>
      <c r="M377" s="34" t="s">
        <v>70</v>
      </c>
      <c r="N377" s="35" t="str">
        <f>IFERROR('Equations and POD'!$E$5/G377, G377)</f>
        <v>-</v>
      </c>
      <c r="O377" s="35" t="str">
        <f>IFERROR('Equations and POD'!$E$5/H377, H377)</f>
        <v>-</v>
      </c>
      <c r="P377" s="35" t="str">
        <f>IFERROR('Equations and POD'!$E$5/I377, I377)</f>
        <v>-</v>
      </c>
      <c r="Q377" s="35" t="str">
        <f>IFERROR('Equations and POD'!$E$5/J377, J377)</f>
        <v>-</v>
      </c>
      <c r="R377" s="35" t="str">
        <f>IFERROR('Equations and POD'!$E$5/K377, K377)</f>
        <v>-</v>
      </c>
      <c r="S377" s="35" t="str">
        <f>IFERROR('Equations and POD'!$E$5/L377, L377)</f>
        <v>-</v>
      </c>
      <c r="T377" s="35" t="str">
        <f>IFERROR('Equations and POD'!$E$5/M377, M377)</f>
        <v>-</v>
      </c>
      <c r="U377" s="63" t="s">
        <v>70</v>
      </c>
      <c r="V377" s="63" t="s">
        <v>70</v>
      </c>
      <c r="W377" s="63" t="s">
        <v>70</v>
      </c>
      <c r="X377" s="63" t="s">
        <v>70</v>
      </c>
      <c r="Y377" s="63" t="s">
        <v>70</v>
      </c>
      <c r="Z377" s="63" t="s">
        <v>70</v>
      </c>
      <c r="AA377" s="63" t="s">
        <v>70</v>
      </c>
    </row>
    <row r="378" spans="1:27">
      <c r="A378" s="61" t="s">
        <v>99</v>
      </c>
      <c r="B378" s="61" t="s">
        <v>100</v>
      </c>
      <c r="C378" s="62" t="s">
        <v>101</v>
      </c>
      <c r="D378" s="25" t="s">
        <v>15</v>
      </c>
      <c r="E378" s="25" t="s">
        <v>69</v>
      </c>
      <c r="F378" s="25" t="s">
        <v>9</v>
      </c>
      <c r="G378" s="25">
        <f t="shared" ref="G378:M378" si="72">SUM(G375:G377)</f>
        <v>35.143077085796513</v>
      </c>
      <c r="H378" s="25">
        <f t="shared" si="72"/>
        <v>30.052082356446849</v>
      </c>
      <c r="I378" s="25">
        <f t="shared" si="72"/>
        <v>25.973824239109234</v>
      </c>
      <c r="J378" s="25">
        <f t="shared" si="72"/>
        <v>20.940650750653596</v>
      </c>
      <c r="K378" s="25">
        <f t="shared" si="72"/>
        <v>16.551268281792488</v>
      </c>
      <c r="L378" s="25">
        <f t="shared" si="72"/>
        <v>15.136037241558526</v>
      </c>
      <c r="M378" s="25">
        <f t="shared" si="72"/>
        <v>16.174877979752925</v>
      </c>
      <c r="N378" s="35">
        <f>IFERROR('Equations and POD'!$E$5/G378, G378)</f>
        <v>59.755723577453601</v>
      </c>
      <c r="O378" s="35">
        <f>IFERROR('Equations and POD'!$E$5/H378, H378)</f>
        <v>69.878685113795541</v>
      </c>
      <c r="P378" s="35">
        <f>IFERROR('Equations and POD'!$E$5/I378, I378)</f>
        <v>80.850627950195872</v>
      </c>
      <c r="Q378" s="35">
        <f>IFERROR('Equations and POD'!$E$5/J378, J378)</f>
        <v>100.28341645182422</v>
      </c>
      <c r="R378" s="35">
        <f>IFERROR('Equations and POD'!$E$5/K378, K378)</f>
        <v>126.87849439973985</v>
      </c>
      <c r="S378" s="35">
        <f>IFERROR('Equations and POD'!$E$5/L378, L378)</f>
        <v>138.74173051279882</v>
      </c>
      <c r="T378" s="35">
        <f>IFERROR('Equations and POD'!$E$5/M378, M378)</f>
        <v>129.83096395711283</v>
      </c>
      <c r="U378" s="66">
        <v>60</v>
      </c>
      <c r="V378" s="66">
        <v>70</v>
      </c>
      <c r="W378" s="66">
        <v>81</v>
      </c>
      <c r="X378" s="66">
        <v>100</v>
      </c>
      <c r="Y378" s="66">
        <v>130</v>
      </c>
      <c r="Z378" s="66">
        <v>140</v>
      </c>
      <c r="AA378" s="66">
        <v>130</v>
      </c>
    </row>
    <row r="379" spans="1:27">
      <c r="A379" s="61" t="s">
        <v>99</v>
      </c>
      <c r="B379" s="61" t="s">
        <v>100</v>
      </c>
      <c r="C379" s="62" t="s">
        <v>101</v>
      </c>
      <c r="D379" s="25" t="s">
        <v>68</v>
      </c>
      <c r="E379" s="25" t="s">
        <v>71</v>
      </c>
      <c r="F379" s="25" t="s">
        <v>9</v>
      </c>
      <c r="G379" s="25">
        <v>24.849908119128283</v>
      </c>
      <c r="H379" s="25">
        <v>21.250031223020166</v>
      </c>
      <c r="I379" s="25">
        <v>18.366267252821658</v>
      </c>
      <c r="J379" s="25">
        <v>14.807276148246324</v>
      </c>
      <c r="K379" s="25">
        <v>11.703514039293285</v>
      </c>
      <c r="L379" s="25">
        <v>10.70279457379816</v>
      </c>
      <c r="M379" s="25">
        <v>11.437365904348258</v>
      </c>
      <c r="N379" s="35">
        <f>IFERROR('Equations and POD'!$E$5/G379, G379)</f>
        <v>84.507354712652614</v>
      </c>
      <c r="O379" s="35">
        <f>IFERROR('Equations and POD'!$E$5/H379, H379)</f>
        <v>98.823384208728569</v>
      </c>
      <c r="P379" s="35">
        <f>IFERROR('Equations and POD'!$E$5/I379, I379)</f>
        <v>114.34005457354823</v>
      </c>
      <c r="Q379" s="35">
        <f>IFERROR('Equations and POD'!$E$5/J379, J379)</f>
        <v>141.82216762727899</v>
      </c>
      <c r="R379" s="35">
        <f>IFERROR('Equations and POD'!$E$5/K379, K379)</f>
        <v>179.43328755359087</v>
      </c>
      <c r="S379" s="35">
        <f>IFERROR('Equations and POD'!$E$5/L379, L379)</f>
        <v>196.21043695831315</v>
      </c>
      <c r="T379" s="35">
        <f>IFERROR('Equations and POD'!$E$5/M379, M379)</f>
        <v>183.60871004412144</v>
      </c>
      <c r="U379" s="66">
        <v>85</v>
      </c>
      <c r="V379" s="66">
        <v>99</v>
      </c>
      <c r="W379" s="66">
        <v>110</v>
      </c>
      <c r="X379" s="66">
        <v>140</v>
      </c>
      <c r="Y379" s="66">
        <v>180</v>
      </c>
      <c r="Z379" s="66">
        <v>200</v>
      </c>
      <c r="AA379" s="66">
        <v>180</v>
      </c>
    </row>
    <row r="380" spans="1:27">
      <c r="A380" s="61" t="s">
        <v>99</v>
      </c>
      <c r="B380" s="61" t="s">
        <v>100</v>
      </c>
      <c r="C380" s="62" t="s">
        <v>101</v>
      </c>
      <c r="D380" s="25" t="s">
        <v>73</v>
      </c>
      <c r="E380" s="25" t="s">
        <v>71</v>
      </c>
      <c r="F380" s="25" t="s">
        <v>9</v>
      </c>
      <c r="G380" s="34" t="s">
        <v>70</v>
      </c>
      <c r="H380" s="34" t="s">
        <v>70</v>
      </c>
      <c r="I380" s="34" t="s">
        <v>70</v>
      </c>
      <c r="J380" s="34" t="s">
        <v>70</v>
      </c>
      <c r="K380" s="34" t="s">
        <v>70</v>
      </c>
      <c r="L380" s="34" t="s">
        <v>70</v>
      </c>
      <c r="M380" s="34" t="s">
        <v>70</v>
      </c>
      <c r="N380" s="35" t="str">
        <f>IFERROR('Equations and POD'!$E$5/G380, G380)</f>
        <v>-</v>
      </c>
      <c r="O380" s="35" t="str">
        <f>IFERROR('Equations and POD'!$E$5/H380, H380)</f>
        <v>-</v>
      </c>
      <c r="P380" s="35" t="str">
        <f>IFERROR('Equations and POD'!$E$5/I380, I380)</f>
        <v>-</v>
      </c>
      <c r="Q380" s="35" t="str">
        <f>IFERROR('Equations and POD'!$E$5/J380, J380)</f>
        <v>-</v>
      </c>
      <c r="R380" s="35" t="str">
        <f>IFERROR('Equations and POD'!$E$5/K380, K380)</f>
        <v>-</v>
      </c>
      <c r="S380" s="35" t="str">
        <f>IFERROR('Equations and POD'!$E$5/L380, L380)</f>
        <v>-</v>
      </c>
      <c r="T380" s="35" t="str">
        <f>IFERROR('Equations and POD'!$E$5/M380, M380)</f>
        <v>-</v>
      </c>
      <c r="U380" s="63" t="s">
        <v>70</v>
      </c>
      <c r="V380" s="63" t="s">
        <v>70</v>
      </c>
      <c r="W380" s="63" t="s">
        <v>70</v>
      </c>
      <c r="X380" s="63" t="s">
        <v>70</v>
      </c>
      <c r="Y380" s="63" t="s">
        <v>70</v>
      </c>
      <c r="Z380" s="63" t="s">
        <v>70</v>
      </c>
      <c r="AA380" s="63" t="s">
        <v>70</v>
      </c>
    </row>
    <row r="381" spans="1:27">
      <c r="A381" s="61" t="s">
        <v>99</v>
      </c>
      <c r="B381" s="61" t="s">
        <v>100</v>
      </c>
      <c r="C381" s="62" t="s">
        <v>101</v>
      </c>
      <c r="D381" s="25" t="s">
        <v>74</v>
      </c>
      <c r="E381" s="25" t="s">
        <v>71</v>
      </c>
      <c r="F381" s="25" t="s">
        <v>9</v>
      </c>
      <c r="G381" s="34" t="s">
        <v>70</v>
      </c>
      <c r="H381" s="34" t="s">
        <v>70</v>
      </c>
      <c r="I381" s="34" t="s">
        <v>70</v>
      </c>
      <c r="J381" s="34" t="s">
        <v>70</v>
      </c>
      <c r="K381" s="34" t="s">
        <v>70</v>
      </c>
      <c r="L381" s="34" t="s">
        <v>70</v>
      </c>
      <c r="M381" s="34" t="s">
        <v>70</v>
      </c>
      <c r="N381" s="35" t="str">
        <f>IFERROR('Equations and POD'!$E$5/G381, G381)</f>
        <v>-</v>
      </c>
      <c r="O381" s="35" t="str">
        <f>IFERROR('Equations and POD'!$E$5/H381, H381)</f>
        <v>-</v>
      </c>
      <c r="P381" s="35" t="str">
        <f>IFERROR('Equations and POD'!$E$5/I381, I381)</f>
        <v>-</v>
      </c>
      <c r="Q381" s="35" t="str">
        <f>IFERROR('Equations and POD'!$E$5/J381, J381)</f>
        <v>-</v>
      </c>
      <c r="R381" s="35" t="str">
        <f>IFERROR('Equations and POD'!$E$5/K381, K381)</f>
        <v>-</v>
      </c>
      <c r="S381" s="35" t="str">
        <f>IFERROR('Equations and POD'!$E$5/L381, L381)</f>
        <v>-</v>
      </c>
      <c r="T381" s="35" t="str">
        <f>IFERROR('Equations and POD'!$E$5/M381, M381)</f>
        <v>-</v>
      </c>
      <c r="U381" s="63" t="s">
        <v>70</v>
      </c>
      <c r="V381" s="63" t="s">
        <v>70</v>
      </c>
      <c r="W381" s="63" t="s">
        <v>70</v>
      </c>
      <c r="X381" s="63" t="s">
        <v>70</v>
      </c>
      <c r="Y381" s="63" t="s">
        <v>70</v>
      </c>
      <c r="Z381" s="63" t="s">
        <v>70</v>
      </c>
      <c r="AA381" s="63" t="s">
        <v>70</v>
      </c>
    </row>
    <row r="382" spans="1:27">
      <c r="A382" s="61" t="s">
        <v>99</v>
      </c>
      <c r="B382" s="61" t="s">
        <v>100</v>
      </c>
      <c r="C382" s="62" t="s">
        <v>101</v>
      </c>
      <c r="D382" s="25" t="s">
        <v>15</v>
      </c>
      <c r="E382" s="25" t="s">
        <v>71</v>
      </c>
      <c r="F382" s="25" t="s">
        <v>9</v>
      </c>
      <c r="G382" s="25">
        <f t="shared" ref="G382:M382" si="73">SUM(G379:G381)</f>
        <v>24.849908119128283</v>
      </c>
      <c r="H382" s="25">
        <f t="shared" si="73"/>
        <v>21.250031223020166</v>
      </c>
      <c r="I382" s="25">
        <f t="shared" si="73"/>
        <v>18.366267252821658</v>
      </c>
      <c r="J382" s="25">
        <f t="shared" si="73"/>
        <v>14.807276148246324</v>
      </c>
      <c r="K382" s="25">
        <f t="shared" si="73"/>
        <v>11.703514039293285</v>
      </c>
      <c r="L382" s="25">
        <f t="shared" si="73"/>
        <v>10.70279457379816</v>
      </c>
      <c r="M382" s="25">
        <f t="shared" si="73"/>
        <v>11.437365904348258</v>
      </c>
      <c r="N382" s="35">
        <f>IFERROR('Equations and POD'!$E$5/G382, G382)</f>
        <v>84.507354712652614</v>
      </c>
      <c r="O382" s="35">
        <f>IFERROR('Equations and POD'!$E$5/H382, H382)</f>
        <v>98.823384208728569</v>
      </c>
      <c r="P382" s="35">
        <f>IFERROR('Equations and POD'!$E$5/I382, I382)</f>
        <v>114.34005457354823</v>
      </c>
      <c r="Q382" s="35">
        <f>IFERROR('Equations and POD'!$E$5/J382, J382)</f>
        <v>141.82216762727899</v>
      </c>
      <c r="R382" s="35">
        <f>IFERROR('Equations and POD'!$E$5/K382, K382)</f>
        <v>179.43328755359087</v>
      </c>
      <c r="S382" s="35">
        <f>IFERROR('Equations and POD'!$E$5/L382, L382)</f>
        <v>196.21043695831315</v>
      </c>
      <c r="T382" s="35">
        <f>IFERROR('Equations and POD'!$E$5/M382, M382)</f>
        <v>183.60871004412144</v>
      </c>
      <c r="U382" s="66">
        <v>85</v>
      </c>
      <c r="V382" s="66">
        <v>99</v>
      </c>
      <c r="W382" s="66">
        <v>110</v>
      </c>
      <c r="X382" s="66">
        <v>140</v>
      </c>
      <c r="Y382" s="66">
        <v>180</v>
      </c>
      <c r="Z382" s="66">
        <v>200</v>
      </c>
      <c r="AA382" s="66">
        <v>180</v>
      </c>
    </row>
    <row r="383" spans="1:27">
      <c r="A383" s="61" t="s">
        <v>99</v>
      </c>
      <c r="B383" s="61" t="s">
        <v>100</v>
      </c>
      <c r="C383" s="62" t="s">
        <v>101</v>
      </c>
      <c r="D383" s="25" t="s">
        <v>68</v>
      </c>
      <c r="E383" s="25" t="s">
        <v>72</v>
      </c>
      <c r="F383" s="25" t="s">
        <v>9</v>
      </c>
      <c r="G383" s="25">
        <v>17.571538542898256</v>
      </c>
      <c r="H383" s="25">
        <v>15.026041178223425</v>
      </c>
      <c r="I383" s="25">
        <v>12.986912119554617</v>
      </c>
      <c r="J383" s="25">
        <v>10.470325375326798</v>
      </c>
      <c r="K383" s="25">
        <v>8.2756341408962442</v>
      </c>
      <c r="L383" s="25">
        <v>7.568018620779263</v>
      </c>
      <c r="M383" s="25">
        <v>8.0874389898764623</v>
      </c>
      <c r="N383" s="35">
        <f>IFERROR('Equations and POD'!$E$5/G383, G383)</f>
        <v>119.5114471549072</v>
      </c>
      <c r="O383" s="35">
        <f>IFERROR('Equations and POD'!$E$5/H383, H383)</f>
        <v>139.75737022759108</v>
      </c>
      <c r="P383" s="35">
        <f>IFERROR('Equations and POD'!$E$5/I383, I383)</f>
        <v>161.70125590039174</v>
      </c>
      <c r="Q383" s="35">
        <f>IFERROR('Equations and POD'!$E$5/J383, J383)</f>
        <v>200.56683290364845</v>
      </c>
      <c r="R383" s="35">
        <f>IFERROR('Equations and POD'!$E$5/K383, K383)</f>
        <v>253.7569887994797</v>
      </c>
      <c r="S383" s="35">
        <f>IFERROR('Equations and POD'!$E$5/L383, L383)</f>
        <v>277.48346102559765</v>
      </c>
      <c r="T383" s="35">
        <f>IFERROR('Equations and POD'!$E$5/M383, M383)</f>
        <v>259.66192791422566</v>
      </c>
      <c r="U383" s="66">
        <v>120</v>
      </c>
      <c r="V383" s="66">
        <v>140</v>
      </c>
      <c r="W383" s="66">
        <v>160</v>
      </c>
      <c r="X383" s="66">
        <v>200</v>
      </c>
      <c r="Y383" s="66">
        <v>250</v>
      </c>
      <c r="Z383" s="66">
        <v>280</v>
      </c>
      <c r="AA383" s="66">
        <v>260</v>
      </c>
    </row>
    <row r="384" spans="1:27">
      <c r="A384" s="61" t="s">
        <v>99</v>
      </c>
      <c r="B384" s="61" t="s">
        <v>100</v>
      </c>
      <c r="C384" s="62" t="s">
        <v>101</v>
      </c>
      <c r="D384" s="25" t="s">
        <v>73</v>
      </c>
      <c r="E384" s="25" t="s">
        <v>72</v>
      </c>
      <c r="F384" s="25" t="s">
        <v>9</v>
      </c>
      <c r="G384" s="34" t="s">
        <v>70</v>
      </c>
      <c r="H384" s="34" t="s">
        <v>70</v>
      </c>
      <c r="I384" s="34" t="s">
        <v>70</v>
      </c>
      <c r="J384" s="34" t="s">
        <v>70</v>
      </c>
      <c r="K384" s="34" t="s">
        <v>70</v>
      </c>
      <c r="L384" s="34" t="s">
        <v>70</v>
      </c>
      <c r="M384" s="34" t="s">
        <v>70</v>
      </c>
      <c r="N384" s="35" t="str">
        <f>IFERROR('Equations and POD'!$E$5/G384, G384)</f>
        <v>-</v>
      </c>
      <c r="O384" s="35" t="str">
        <f>IFERROR('Equations and POD'!$E$5/H384, H384)</f>
        <v>-</v>
      </c>
      <c r="P384" s="35" t="str">
        <f>IFERROR('Equations and POD'!$E$5/I384, I384)</f>
        <v>-</v>
      </c>
      <c r="Q384" s="35" t="str">
        <f>IFERROR('Equations and POD'!$E$5/J384, J384)</f>
        <v>-</v>
      </c>
      <c r="R384" s="35" t="str">
        <f>IFERROR('Equations and POD'!$E$5/K384, K384)</f>
        <v>-</v>
      </c>
      <c r="S384" s="35" t="str">
        <f>IFERROR('Equations and POD'!$E$5/L384, L384)</f>
        <v>-</v>
      </c>
      <c r="T384" s="35" t="str">
        <f>IFERROR('Equations and POD'!$E$5/M384, M384)</f>
        <v>-</v>
      </c>
      <c r="U384" s="63" t="s">
        <v>70</v>
      </c>
      <c r="V384" s="63" t="s">
        <v>70</v>
      </c>
      <c r="W384" s="63" t="s">
        <v>70</v>
      </c>
      <c r="X384" s="63" t="s">
        <v>70</v>
      </c>
      <c r="Y384" s="63" t="s">
        <v>70</v>
      </c>
      <c r="Z384" s="63" t="s">
        <v>70</v>
      </c>
      <c r="AA384" s="63" t="s">
        <v>70</v>
      </c>
    </row>
    <row r="385" spans="1:27">
      <c r="A385" s="61" t="s">
        <v>99</v>
      </c>
      <c r="B385" s="61" t="s">
        <v>100</v>
      </c>
      <c r="C385" s="62" t="s">
        <v>101</v>
      </c>
      <c r="D385" s="25" t="s">
        <v>74</v>
      </c>
      <c r="E385" s="25" t="s">
        <v>72</v>
      </c>
      <c r="F385" s="25" t="s">
        <v>9</v>
      </c>
      <c r="G385" s="34" t="s">
        <v>70</v>
      </c>
      <c r="H385" s="34" t="s">
        <v>70</v>
      </c>
      <c r="I385" s="34" t="s">
        <v>70</v>
      </c>
      <c r="J385" s="34" t="s">
        <v>70</v>
      </c>
      <c r="K385" s="34" t="s">
        <v>70</v>
      </c>
      <c r="L385" s="34" t="s">
        <v>70</v>
      </c>
      <c r="M385" s="34" t="s">
        <v>70</v>
      </c>
      <c r="N385" s="35" t="str">
        <f>IFERROR('Equations and POD'!$E$5/G385, G385)</f>
        <v>-</v>
      </c>
      <c r="O385" s="35" t="str">
        <f>IFERROR('Equations and POD'!$E$5/H385, H385)</f>
        <v>-</v>
      </c>
      <c r="P385" s="35" t="str">
        <f>IFERROR('Equations and POD'!$E$5/I385, I385)</f>
        <v>-</v>
      </c>
      <c r="Q385" s="35" t="str">
        <f>IFERROR('Equations and POD'!$E$5/J385, J385)</f>
        <v>-</v>
      </c>
      <c r="R385" s="35" t="str">
        <f>IFERROR('Equations and POD'!$E$5/K385, K385)</f>
        <v>-</v>
      </c>
      <c r="S385" s="35" t="str">
        <f>IFERROR('Equations and POD'!$E$5/L385, L385)</f>
        <v>-</v>
      </c>
      <c r="T385" s="35" t="str">
        <f>IFERROR('Equations and POD'!$E$5/M385, M385)</f>
        <v>-</v>
      </c>
      <c r="U385" s="63" t="s">
        <v>70</v>
      </c>
      <c r="V385" s="63" t="s">
        <v>70</v>
      </c>
      <c r="W385" s="63" t="s">
        <v>70</v>
      </c>
      <c r="X385" s="63" t="s">
        <v>70</v>
      </c>
      <c r="Y385" s="63" t="s">
        <v>70</v>
      </c>
      <c r="Z385" s="63" t="s">
        <v>70</v>
      </c>
      <c r="AA385" s="63" t="s">
        <v>70</v>
      </c>
    </row>
    <row r="386" spans="1:27">
      <c r="A386" s="61" t="s">
        <v>99</v>
      </c>
      <c r="B386" s="61" t="s">
        <v>100</v>
      </c>
      <c r="C386" s="62" t="s">
        <v>101</v>
      </c>
      <c r="D386" s="25" t="s">
        <v>15</v>
      </c>
      <c r="E386" s="25" t="s">
        <v>72</v>
      </c>
      <c r="F386" s="25" t="s">
        <v>9</v>
      </c>
      <c r="G386" s="25">
        <f t="shared" ref="G386:M386" si="74">SUM(G383:G385)</f>
        <v>17.571538542898256</v>
      </c>
      <c r="H386" s="25">
        <f t="shared" si="74"/>
        <v>15.026041178223425</v>
      </c>
      <c r="I386" s="25">
        <f t="shared" si="74"/>
        <v>12.986912119554617</v>
      </c>
      <c r="J386" s="25">
        <f t="shared" si="74"/>
        <v>10.470325375326798</v>
      </c>
      <c r="K386" s="25">
        <f t="shared" si="74"/>
        <v>8.2756341408962442</v>
      </c>
      <c r="L386" s="25">
        <f t="shared" si="74"/>
        <v>7.568018620779263</v>
      </c>
      <c r="M386" s="25">
        <f t="shared" si="74"/>
        <v>8.0874389898764623</v>
      </c>
      <c r="N386" s="35">
        <f>IFERROR('Equations and POD'!$E$5/G386, G386)</f>
        <v>119.5114471549072</v>
      </c>
      <c r="O386" s="35">
        <f>IFERROR('Equations and POD'!$E$5/H386, H386)</f>
        <v>139.75737022759108</v>
      </c>
      <c r="P386" s="35">
        <f>IFERROR('Equations and POD'!$E$5/I386, I386)</f>
        <v>161.70125590039174</v>
      </c>
      <c r="Q386" s="35">
        <f>IFERROR('Equations and POD'!$E$5/J386, J386)</f>
        <v>200.56683290364845</v>
      </c>
      <c r="R386" s="35">
        <f>IFERROR('Equations and POD'!$E$5/K386, K386)</f>
        <v>253.7569887994797</v>
      </c>
      <c r="S386" s="35">
        <f>IFERROR('Equations and POD'!$E$5/L386, L386)</f>
        <v>277.48346102559765</v>
      </c>
      <c r="T386" s="35">
        <f>IFERROR('Equations and POD'!$E$5/M386, M386)</f>
        <v>259.66192791422566</v>
      </c>
      <c r="U386" s="66">
        <v>120</v>
      </c>
      <c r="V386" s="66">
        <v>140</v>
      </c>
      <c r="W386" s="66">
        <v>160</v>
      </c>
      <c r="X386" s="66">
        <v>200</v>
      </c>
      <c r="Y386" s="66">
        <v>250</v>
      </c>
      <c r="Z386" s="66">
        <v>280</v>
      </c>
      <c r="AA386" s="66">
        <v>260</v>
      </c>
    </row>
    <row r="387" spans="1:27">
      <c r="A387" s="61" t="s">
        <v>99</v>
      </c>
      <c r="B387" s="61" t="s">
        <v>100</v>
      </c>
      <c r="C387" s="62" t="s">
        <v>101</v>
      </c>
      <c r="D387" s="25" t="s">
        <v>68</v>
      </c>
      <c r="E387" s="25" t="s">
        <v>69</v>
      </c>
      <c r="F387" s="25" t="s">
        <v>13</v>
      </c>
      <c r="G387" s="25">
        <v>35.143077085796513</v>
      </c>
      <c r="H387" s="25">
        <v>30.052082356446853</v>
      </c>
      <c r="I387" s="25">
        <v>25.973824239109234</v>
      </c>
      <c r="J387" s="25">
        <v>20.940650750653596</v>
      </c>
      <c r="K387" s="25">
        <v>16.551268281792492</v>
      </c>
      <c r="L387" s="25">
        <v>15.136037241558526</v>
      </c>
      <c r="M387" s="25">
        <v>16.174877979752925</v>
      </c>
      <c r="N387" s="35">
        <f>IFERROR('Equations and POD'!$E$5/G387, G387)</f>
        <v>59.755723577453601</v>
      </c>
      <c r="O387" s="35">
        <f>IFERROR('Equations and POD'!$E$5/H387, H387)</f>
        <v>69.878685113795527</v>
      </c>
      <c r="P387" s="35">
        <f>IFERROR('Equations and POD'!$E$5/I387, I387)</f>
        <v>80.850627950195872</v>
      </c>
      <c r="Q387" s="35">
        <f>IFERROR('Equations and POD'!$E$5/J387, J387)</f>
        <v>100.28341645182422</v>
      </c>
      <c r="R387" s="35">
        <f>IFERROR('Equations and POD'!$E$5/K387, K387)</f>
        <v>126.87849439973982</v>
      </c>
      <c r="S387" s="35">
        <f>IFERROR('Equations and POD'!$E$5/L387, L387)</f>
        <v>138.74173051279882</v>
      </c>
      <c r="T387" s="35">
        <f>IFERROR('Equations and POD'!$E$5/M387, M387)</f>
        <v>129.83096395711283</v>
      </c>
      <c r="U387" s="66">
        <v>60</v>
      </c>
      <c r="V387" s="66">
        <v>70</v>
      </c>
      <c r="W387" s="66">
        <v>81</v>
      </c>
      <c r="X387" s="66">
        <v>100</v>
      </c>
      <c r="Y387" s="66">
        <v>130</v>
      </c>
      <c r="Z387" s="66">
        <v>140</v>
      </c>
      <c r="AA387" s="66">
        <v>130</v>
      </c>
    </row>
    <row r="388" spans="1:27">
      <c r="A388" s="61" t="s">
        <v>99</v>
      </c>
      <c r="B388" s="61" t="s">
        <v>100</v>
      </c>
      <c r="C388" s="62" t="s">
        <v>101</v>
      </c>
      <c r="D388" s="25" t="s">
        <v>73</v>
      </c>
      <c r="E388" s="25" t="s">
        <v>69</v>
      </c>
      <c r="F388" s="25" t="s">
        <v>13</v>
      </c>
      <c r="G388" s="34" t="s">
        <v>70</v>
      </c>
      <c r="H388" s="34" t="s">
        <v>70</v>
      </c>
      <c r="I388" s="34" t="s">
        <v>70</v>
      </c>
      <c r="J388" s="34" t="s">
        <v>70</v>
      </c>
      <c r="K388" s="34" t="s">
        <v>70</v>
      </c>
      <c r="L388" s="34" t="s">
        <v>70</v>
      </c>
      <c r="M388" s="34" t="s">
        <v>70</v>
      </c>
      <c r="N388" s="35" t="str">
        <f>IFERROR('Equations and POD'!$E$5/G388, G388)</f>
        <v>-</v>
      </c>
      <c r="O388" s="35" t="str">
        <f>IFERROR('Equations and POD'!$E$5/H388, H388)</f>
        <v>-</v>
      </c>
      <c r="P388" s="35" t="str">
        <f>IFERROR('Equations and POD'!$E$5/I388, I388)</f>
        <v>-</v>
      </c>
      <c r="Q388" s="35" t="str">
        <f>IFERROR('Equations and POD'!$E$5/J388, J388)</f>
        <v>-</v>
      </c>
      <c r="R388" s="35" t="str">
        <f>IFERROR('Equations and POD'!$E$5/K388, K388)</f>
        <v>-</v>
      </c>
      <c r="S388" s="35" t="str">
        <f>IFERROR('Equations and POD'!$E$5/L388, L388)</f>
        <v>-</v>
      </c>
      <c r="T388" s="35" t="str">
        <f>IFERROR('Equations and POD'!$E$5/M388, M388)</f>
        <v>-</v>
      </c>
      <c r="U388" s="63" t="s">
        <v>70</v>
      </c>
      <c r="V388" s="63" t="s">
        <v>70</v>
      </c>
      <c r="W388" s="63" t="s">
        <v>70</v>
      </c>
      <c r="X388" s="63" t="s">
        <v>70</v>
      </c>
      <c r="Y388" s="63" t="s">
        <v>70</v>
      </c>
      <c r="Z388" s="63" t="s">
        <v>70</v>
      </c>
      <c r="AA388" s="63" t="s">
        <v>70</v>
      </c>
    </row>
    <row r="389" spans="1:27">
      <c r="A389" s="61" t="s">
        <v>99</v>
      </c>
      <c r="B389" s="61" t="s">
        <v>100</v>
      </c>
      <c r="C389" s="62" t="s">
        <v>101</v>
      </c>
      <c r="D389" s="25" t="s">
        <v>74</v>
      </c>
      <c r="E389" s="25" t="s">
        <v>69</v>
      </c>
      <c r="F389" s="25" t="s">
        <v>13</v>
      </c>
      <c r="G389" s="34" t="s">
        <v>70</v>
      </c>
      <c r="H389" s="34" t="s">
        <v>70</v>
      </c>
      <c r="I389" s="34" t="s">
        <v>70</v>
      </c>
      <c r="J389" s="34" t="s">
        <v>70</v>
      </c>
      <c r="K389" s="34" t="s">
        <v>70</v>
      </c>
      <c r="L389" s="34" t="s">
        <v>70</v>
      </c>
      <c r="M389" s="34" t="s">
        <v>70</v>
      </c>
      <c r="N389" s="35" t="str">
        <f>IFERROR('Equations and POD'!$E$5/G389, G389)</f>
        <v>-</v>
      </c>
      <c r="O389" s="35" t="str">
        <f>IFERROR('Equations and POD'!$E$5/H389, H389)</f>
        <v>-</v>
      </c>
      <c r="P389" s="35" t="str">
        <f>IFERROR('Equations and POD'!$E$5/I389, I389)</f>
        <v>-</v>
      </c>
      <c r="Q389" s="35" t="str">
        <f>IFERROR('Equations and POD'!$E$5/J389, J389)</f>
        <v>-</v>
      </c>
      <c r="R389" s="35" t="str">
        <f>IFERROR('Equations and POD'!$E$5/K389, K389)</f>
        <v>-</v>
      </c>
      <c r="S389" s="35" t="str">
        <f>IFERROR('Equations and POD'!$E$5/L389, L389)</f>
        <v>-</v>
      </c>
      <c r="T389" s="35" t="str">
        <f>IFERROR('Equations and POD'!$E$5/M389, M389)</f>
        <v>-</v>
      </c>
      <c r="U389" s="63" t="s">
        <v>70</v>
      </c>
      <c r="V389" s="63" t="s">
        <v>70</v>
      </c>
      <c r="W389" s="63" t="s">
        <v>70</v>
      </c>
      <c r="X389" s="63" t="s">
        <v>70</v>
      </c>
      <c r="Y389" s="63" t="s">
        <v>70</v>
      </c>
      <c r="Z389" s="63" t="s">
        <v>70</v>
      </c>
      <c r="AA389" s="63" t="s">
        <v>70</v>
      </c>
    </row>
    <row r="390" spans="1:27">
      <c r="A390" s="61" t="s">
        <v>99</v>
      </c>
      <c r="B390" s="61" t="s">
        <v>100</v>
      </c>
      <c r="C390" s="62" t="s">
        <v>101</v>
      </c>
      <c r="D390" s="25" t="s">
        <v>15</v>
      </c>
      <c r="E390" s="25" t="s">
        <v>69</v>
      </c>
      <c r="F390" s="25" t="s">
        <v>13</v>
      </c>
      <c r="G390" s="25">
        <f t="shared" ref="G390:M390" si="75">SUM(G387:G389)</f>
        <v>35.143077085796513</v>
      </c>
      <c r="H390" s="25">
        <f t="shared" si="75"/>
        <v>30.052082356446853</v>
      </c>
      <c r="I390" s="25">
        <f t="shared" si="75"/>
        <v>25.973824239109234</v>
      </c>
      <c r="J390" s="25">
        <f t="shared" si="75"/>
        <v>20.940650750653596</v>
      </c>
      <c r="K390" s="25">
        <f t="shared" si="75"/>
        <v>16.551268281792492</v>
      </c>
      <c r="L390" s="25">
        <f t="shared" si="75"/>
        <v>15.136037241558526</v>
      </c>
      <c r="M390" s="25">
        <f t="shared" si="75"/>
        <v>16.174877979752925</v>
      </c>
      <c r="N390" s="35">
        <f>IFERROR('Equations and POD'!$E$5/G390, G390)</f>
        <v>59.755723577453601</v>
      </c>
      <c r="O390" s="35">
        <f>IFERROR('Equations and POD'!$E$5/H390, H390)</f>
        <v>69.878685113795527</v>
      </c>
      <c r="P390" s="35">
        <f>IFERROR('Equations and POD'!$E$5/I390, I390)</f>
        <v>80.850627950195872</v>
      </c>
      <c r="Q390" s="35">
        <f>IFERROR('Equations and POD'!$E$5/J390, J390)</f>
        <v>100.28341645182422</v>
      </c>
      <c r="R390" s="35">
        <f>IFERROR('Equations and POD'!$E$5/K390, K390)</f>
        <v>126.87849439973982</v>
      </c>
      <c r="S390" s="35">
        <f>IFERROR('Equations and POD'!$E$5/L390, L390)</f>
        <v>138.74173051279882</v>
      </c>
      <c r="T390" s="35">
        <f>IFERROR('Equations and POD'!$E$5/M390, M390)</f>
        <v>129.83096395711283</v>
      </c>
      <c r="U390" s="66">
        <v>60</v>
      </c>
      <c r="V390" s="66">
        <v>70</v>
      </c>
      <c r="W390" s="66">
        <v>81</v>
      </c>
      <c r="X390" s="66">
        <v>100</v>
      </c>
      <c r="Y390" s="66">
        <v>130</v>
      </c>
      <c r="Z390" s="66">
        <v>140</v>
      </c>
      <c r="AA390" s="66">
        <v>130</v>
      </c>
    </row>
    <row r="391" spans="1:27">
      <c r="A391" s="61" t="s">
        <v>99</v>
      </c>
      <c r="B391" s="61" t="s">
        <v>100</v>
      </c>
      <c r="C391" s="62" t="s">
        <v>101</v>
      </c>
      <c r="D391" s="25" t="s">
        <v>68</v>
      </c>
      <c r="E391" s="25" t="s">
        <v>71</v>
      </c>
      <c r="F391" s="25" t="s">
        <v>13</v>
      </c>
      <c r="G391" s="25">
        <v>24.849908119128283</v>
      </c>
      <c r="H391" s="25">
        <v>21.250031223020169</v>
      </c>
      <c r="I391" s="25">
        <v>18.366267252821658</v>
      </c>
      <c r="J391" s="25">
        <v>14.807276148246324</v>
      </c>
      <c r="K391" s="25">
        <v>11.703514039293287</v>
      </c>
      <c r="L391" s="25">
        <v>10.702794573798162</v>
      </c>
      <c r="M391" s="25">
        <v>11.437365904348258</v>
      </c>
      <c r="N391" s="35">
        <f>IFERROR('Equations and POD'!$E$5/G391, G391)</f>
        <v>84.507354712652614</v>
      </c>
      <c r="O391" s="35">
        <f>IFERROR('Equations and POD'!$E$5/H391, H391)</f>
        <v>98.823384208728555</v>
      </c>
      <c r="P391" s="35">
        <f>IFERROR('Equations and POD'!$E$5/I391, I391)</f>
        <v>114.34005457354823</v>
      </c>
      <c r="Q391" s="35">
        <f>IFERROR('Equations and POD'!$E$5/J391, J391)</f>
        <v>141.82216762727899</v>
      </c>
      <c r="R391" s="35">
        <f>IFERROR('Equations and POD'!$E$5/K391, K391)</f>
        <v>179.43328755359084</v>
      </c>
      <c r="S391" s="35">
        <f>IFERROR('Equations and POD'!$E$5/L391, L391)</f>
        <v>196.21043695831312</v>
      </c>
      <c r="T391" s="35">
        <f>IFERROR('Equations and POD'!$E$5/M391, M391)</f>
        <v>183.60871004412144</v>
      </c>
      <c r="U391" s="66">
        <v>85</v>
      </c>
      <c r="V391" s="66">
        <v>99</v>
      </c>
      <c r="W391" s="66">
        <v>110</v>
      </c>
      <c r="X391" s="66">
        <v>140</v>
      </c>
      <c r="Y391" s="66">
        <v>180</v>
      </c>
      <c r="Z391" s="66">
        <v>200</v>
      </c>
      <c r="AA391" s="66">
        <v>180</v>
      </c>
    </row>
    <row r="392" spans="1:27">
      <c r="A392" s="61" t="s">
        <v>99</v>
      </c>
      <c r="B392" s="61" t="s">
        <v>100</v>
      </c>
      <c r="C392" s="62" t="s">
        <v>101</v>
      </c>
      <c r="D392" s="25" t="s">
        <v>73</v>
      </c>
      <c r="E392" s="25" t="s">
        <v>71</v>
      </c>
      <c r="F392" s="25" t="s">
        <v>13</v>
      </c>
      <c r="G392" s="34" t="s">
        <v>70</v>
      </c>
      <c r="H392" s="34" t="s">
        <v>70</v>
      </c>
      <c r="I392" s="34" t="s">
        <v>70</v>
      </c>
      <c r="J392" s="34" t="s">
        <v>70</v>
      </c>
      <c r="K392" s="34" t="s">
        <v>70</v>
      </c>
      <c r="L392" s="34" t="s">
        <v>70</v>
      </c>
      <c r="M392" s="34" t="s">
        <v>70</v>
      </c>
      <c r="N392" s="35" t="str">
        <f>IFERROR('Equations and POD'!$E$5/G392, G392)</f>
        <v>-</v>
      </c>
      <c r="O392" s="35" t="str">
        <f>IFERROR('Equations and POD'!$E$5/H392, H392)</f>
        <v>-</v>
      </c>
      <c r="P392" s="35" t="str">
        <f>IFERROR('Equations and POD'!$E$5/I392, I392)</f>
        <v>-</v>
      </c>
      <c r="Q392" s="35" t="str">
        <f>IFERROR('Equations and POD'!$E$5/J392, J392)</f>
        <v>-</v>
      </c>
      <c r="R392" s="35" t="str">
        <f>IFERROR('Equations and POD'!$E$5/K392, K392)</f>
        <v>-</v>
      </c>
      <c r="S392" s="35" t="str">
        <f>IFERROR('Equations and POD'!$E$5/L392, L392)</f>
        <v>-</v>
      </c>
      <c r="T392" s="35" t="str">
        <f>IFERROR('Equations and POD'!$E$5/M392, M392)</f>
        <v>-</v>
      </c>
      <c r="U392" s="63" t="s">
        <v>70</v>
      </c>
      <c r="V392" s="63" t="s">
        <v>70</v>
      </c>
      <c r="W392" s="63" t="s">
        <v>70</v>
      </c>
      <c r="X392" s="63" t="s">
        <v>70</v>
      </c>
      <c r="Y392" s="63" t="s">
        <v>70</v>
      </c>
      <c r="Z392" s="63" t="s">
        <v>70</v>
      </c>
      <c r="AA392" s="63" t="s">
        <v>70</v>
      </c>
    </row>
    <row r="393" spans="1:27">
      <c r="A393" s="61" t="s">
        <v>99</v>
      </c>
      <c r="B393" s="61" t="s">
        <v>100</v>
      </c>
      <c r="C393" s="62" t="s">
        <v>101</v>
      </c>
      <c r="D393" s="25" t="s">
        <v>74</v>
      </c>
      <c r="E393" s="25" t="s">
        <v>71</v>
      </c>
      <c r="F393" s="25" t="s">
        <v>13</v>
      </c>
      <c r="G393" s="34" t="s">
        <v>70</v>
      </c>
      <c r="H393" s="34" t="s">
        <v>70</v>
      </c>
      <c r="I393" s="34" t="s">
        <v>70</v>
      </c>
      <c r="J393" s="34" t="s">
        <v>70</v>
      </c>
      <c r="K393" s="34" t="s">
        <v>70</v>
      </c>
      <c r="L393" s="34" t="s">
        <v>70</v>
      </c>
      <c r="M393" s="34" t="s">
        <v>70</v>
      </c>
      <c r="N393" s="35" t="str">
        <f>IFERROR('Equations and POD'!$E$5/G393, G393)</f>
        <v>-</v>
      </c>
      <c r="O393" s="35" t="str">
        <f>IFERROR('Equations and POD'!$E$5/H393, H393)</f>
        <v>-</v>
      </c>
      <c r="P393" s="35" t="str">
        <f>IFERROR('Equations and POD'!$E$5/I393, I393)</f>
        <v>-</v>
      </c>
      <c r="Q393" s="35" t="str">
        <f>IFERROR('Equations and POD'!$E$5/J393, J393)</f>
        <v>-</v>
      </c>
      <c r="R393" s="35" t="str">
        <f>IFERROR('Equations and POD'!$E$5/K393, K393)</f>
        <v>-</v>
      </c>
      <c r="S393" s="35" t="str">
        <f>IFERROR('Equations and POD'!$E$5/L393, L393)</f>
        <v>-</v>
      </c>
      <c r="T393" s="35" t="str">
        <f>IFERROR('Equations and POD'!$E$5/M393, M393)</f>
        <v>-</v>
      </c>
      <c r="U393" s="63" t="s">
        <v>70</v>
      </c>
      <c r="V393" s="63" t="s">
        <v>70</v>
      </c>
      <c r="W393" s="63" t="s">
        <v>70</v>
      </c>
      <c r="X393" s="63" t="s">
        <v>70</v>
      </c>
      <c r="Y393" s="63" t="s">
        <v>70</v>
      </c>
      <c r="Z393" s="63" t="s">
        <v>70</v>
      </c>
      <c r="AA393" s="63" t="s">
        <v>70</v>
      </c>
    </row>
    <row r="394" spans="1:27">
      <c r="A394" s="61" t="s">
        <v>99</v>
      </c>
      <c r="B394" s="61" t="s">
        <v>100</v>
      </c>
      <c r="C394" s="62" t="s">
        <v>101</v>
      </c>
      <c r="D394" s="25" t="s">
        <v>15</v>
      </c>
      <c r="E394" s="25" t="s">
        <v>71</v>
      </c>
      <c r="F394" s="25" t="s">
        <v>13</v>
      </c>
      <c r="G394" s="25">
        <f t="shared" ref="G394:M394" si="76">SUM(G391:G393)</f>
        <v>24.849908119128283</v>
      </c>
      <c r="H394" s="25">
        <f t="shared" si="76"/>
        <v>21.250031223020169</v>
      </c>
      <c r="I394" s="25">
        <f t="shared" si="76"/>
        <v>18.366267252821658</v>
      </c>
      <c r="J394" s="25">
        <f t="shared" si="76"/>
        <v>14.807276148246324</v>
      </c>
      <c r="K394" s="25">
        <f t="shared" si="76"/>
        <v>11.703514039293287</v>
      </c>
      <c r="L394" s="25">
        <f t="shared" si="76"/>
        <v>10.702794573798162</v>
      </c>
      <c r="M394" s="25">
        <f t="shared" si="76"/>
        <v>11.437365904348258</v>
      </c>
      <c r="N394" s="35">
        <f>IFERROR('Equations and POD'!$E$5/G394, G394)</f>
        <v>84.507354712652614</v>
      </c>
      <c r="O394" s="35">
        <f>IFERROR('Equations and POD'!$E$5/H394, H394)</f>
        <v>98.823384208728555</v>
      </c>
      <c r="P394" s="35">
        <f>IFERROR('Equations and POD'!$E$5/I394, I394)</f>
        <v>114.34005457354823</v>
      </c>
      <c r="Q394" s="35">
        <f>IFERROR('Equations and POD'!$E$5/J394, J394)</f>
        <v>141.82216762727899</v>
      </c>
      <c r="R394" s="35">
        <f>IFERROR('Equations and POD'!$E$5/K394, K394)</f>
        <v>179.43328755359084</v>
      </c>
      <c r="S394" s="35">
        <f>IFERROR('Equations and POD'!$E$5/L394, L394)</f>
        <v>196.21043695831312</v>
      </c>
      <c r="T394" s="35">
        <f>IFERROR('Equations and POD'!$E$5/M394, M394)</f>
        <v>183.60871004412144</v>
      </c>
      <c r="U394" s="66">
        <v>85</v>
      </c>
      <c r="V394" s="66">
        <v>99</v>
      </c>
      <c r="W394" s="66">
        <v>110</v>
      </c>
      <c r="X394" s="66">
        <v>140</v>
      </c>
      <c r="Y394" s="66">
        <v>180</v>
      </c>
      <c r="Z394" s="66">
        <v>200</v>
      </c>
      <c r="AA394" s="66">
        <v>180</v>
      </c>
    </row>
    <row r="395" spans="1:27">
      <c r="A395" s="61" t="s">
        <v>99</v>
      </c>
      <c r="B395" s="61" t="s">
        <v>100</v>
      </c>
      <c r="C395" s="62" t="s">
        <v>101</v>
      </c>
      <c r="D395" s="25" t="s">
        <v>68</v>
      </c>
      <c r="E395" s="25" t="s">
        <v>72</v>
      </c>
      <c r="F395" s="25" t="s">
        <v>13</v>
      </c>
      <c r="G395" s="25">
        <v>17.571538542898256</v>
      </c>
      <c r="H395" s="25">
        <v>15.026041178223426</v>
      </c>
      <c r="I395" s="25">
        <v>12.986912119554617</v>
      </c>
      <c r="J395" s="25">
        <v>10.470325375326798</v>
      </c>
      <c r="K395" s="25">
        <v>8.2756341408962459</v>
      </c>
      <c r="L395" s="25">
        <v>7.568018620779263</v>
      </c>
      <c r="M395" s="25">
        <v>8.0874389898764623</v>
      </c>
      <c r="N395" s="35">
        <f>IFERROR('Equations and POD'!$E$5/G395, G395)</f>
        <v>119.5114471549072</v>
      </c>
      <c r="O395" s="35">
        <f>IFERROR('Equations and POD'!$E$5/H395, H395)</f>
        <v>139.75737022759105</v>
      </c>
      <c r="P395" s="35">
        <f>IFERROR('Equations and POD'!$E$5/I395, I395)</f>
        <v>161.70125590039174</v>
      </c>
      <c r="Q395" s="35">
        <f>IFERROR('Equations and POD'!$E$5/J395, J395)</f>
        <v>200.56683290364845</v>
      </c>
      <c r="R395" s="35">
        <f>IFERROR('Equations and POD'!$E$5/K395, K395)</f>
        <v>253.75698879947964</v>
      </c>
      <c r="S395" s="35">
        <f>IFERROR('Equations and POD'!$E$5/L395, L395)</f>
        <v>277.48346102559765</v>
      </c>
      <c r="T395" s="35">
        <f>IFERROR('Equations and POD'!$E$5/M395, M395)</f>
        <v>259.66192791422566</v>
      </c>
      <c r="U395" s="66">
        <v>120</v>
      </c>
      <c r="V395" s="66">
        <v>140</v>
      </c>
      <c r="W395" s="66">
        <v>160</v>
      </c>
      <c r="X395" s="66">
        <v>200</v>
      </c>
      <c r="Y395" s="66">
        <v>250</v>
      </c>
      <c r="Z395" s="66">
        <v>280</v>
      </c>
      <c r="AA395" s="66">
        <v>260</v>
      </c>
    </row>
    <row r="396" spans="1:27">
      <c r="A396" s="61" t="s">
        <v>99</v>
      </c>
      <c r="B396" s="61" t="s">
        <v>100</v>
      </c>
      <c r="C396" s="62" t="s">
        <v>101</v>
      </c>
      <c r="D396" s="25" t="s">
        <v>73</v>
      </c>
      <c r="E396" s="25" t="s">
        <v>72</v>
      </c>
      <c r="F396" s="25" t="s">
        <v>13</v>
      </c>
      <c r="G396" s="34" t="s">
        <v>70</v>
      </c>
      <c r="H396" s="34" t="s">
        <v>70</v>
      </c>
      <c r="I396" s="34" t="s">
        <v>70</v>
      </c>
      <c r="J396" s="34" t="s">
        <v>70</v>
      </c>
      <c r="K396" s="34" t="s">
        <v>70</v>
      </c>
      <c r="L396" s="34" t="s">
        <v>70</v>
      </c>
      <c r="M396" s="34" t="s">
        <v>70</v>
      </c>
      <c r="N396" s="35" t="str">
        <f>IFERROR('Equations and POD'!$E$5/G396, G396)</f>
        <v>-</v>
      </c>
      <c r="O396" s="35" t="str">
        <f>IFERROR('Equations and POD'!$E$5/H396, H396)</f>
        <v>-</v>
      </c>
      <c r="P396" s="35" t="str">
        <f>IFERROR('Equations and POD'!$E$5/I396, I396)</f>
        <v>-</v>
      </c>
      <c r="Q396" s="35" t="str">
        <f>IFERROR('Equations and POD'!$E$5/J396, J396)</f>
        <v>-</v>
      </c>
      <c r="R396" s="35" t="str">
        <f>IFERROR('Equations and POD'!$E$5/K396, K396)</f>
        <v>-</v>
      </c>
      <c r="S396" s="35" t="str">
        <f>IFERROR('Equations and POD'!$E$5/L396, L396)</f>
        <v>-</v>
      </c>
      <c r="T396" s="35" t="str">
        <f>IFERROR('Equations and POD'!$E$5/M396, M396)</f>
        <v>-</v>
      </c>
      <c r="U396" s="63" t="s">
        <v>70</v>
      </c>
      <c r="V396" s="63" t="s">
        <v>70</v>
      </c>
      <c r="W396" s="63" t="s">
        <v>70</v>
      </c>
      <c r="X396" s="63" t="s">
        <v>70</v>
      </c>
      <c r="Y396" s="63" t="s">
        <v>70</v>
      </c>
      <c r="Z396" s="63" t="s">
        <v>70</v>
      </c>
      <c r="AA396" s="63" t="s">
        <v>70</v>
      </c>
    </row>
    <row r="397" spans="1:27">
      <c r="A397" s="61" t="s">
        <v>99</v>
      </c>
      <c r="B397" s="61" t="s">
        <v>100</v>
      </c>
      <c r="C397" s="62" t="s">
        <v>101</v>
      </c>
      <c r="D397" s="25" t="s">
        <v>74</v>
      </c>
      <c r="E397" s="25" t="s">
        <v>72</v>
      </c>
      <c r="F397" s="25" t="s">
        <v>13</v>
      </c>
      <c r="G397" s="34" t="s">
        <v>70</v>
      </c>
      <c r="H397" s="34" t="s">
        <v>70</v>
      </c>
      <c r="I397" s="34" t="s">
        <v>70</v>
      </c>
      <c r="J397" s="34" t="s">
        <v>70</v>
      </c>
      <c r="K397" s="34" t="s">
        <v>70</v>
      </c>
      <c r="L397" s="34" t="s">
        <v>70</v>
      </c>
      <c r="M397" s="34" t="s">
        <v>70</v>
      </c>
      <c r="N397" s="35" t="str">
        <f>IFERROR('Equations and POD'!$E$5/G397, G397)</f>
        <v>-</v>
      </c>
      <c r="O397" s="35" t="str">
        <f>IFERROR('Equations and POD'!$E$5/H397, H397)</f>
        <v>-</v>
      </c>
      <c r="P397" s="35" t="str">
        <f>IFERROR('Equations and POD'!$E$5/I397, I397)</f>
        <v>-</v>
      </c>
      <c r="Q397" s="35" t="str">
        <f>IFERROR('Equations and POD'!$E$5/J397, J397)</f>
        <v>-</v>
      </c>
      <c r="R397" s="35" t="str">
        <f>IFERROR('Equations and POD'!$E$5/K397, K397)</f>
        <v>-</v>
      </c>
      <c r="S397" s="35" t="str">
        <f>IFERROR('Equations and POD'!$E$5/L397, L397)</f>
        <v>-</v>
      </c>
      <c r="T397" s="35" t="str">
        <f>IFERROR('Equations and POD'!$E$5/M397, M397)</f>
        <v>-</v>
      </c>
      <c r="U397" s="63" t="s">
        <v>70</v>
      </c>
      <c r="V397" s="63" t="s">
        <v>70</v>
      </c>
      <c r="W397" s="63" t="s">
        <v>70</v>
      </c>
      <c r="X397" s="63" t="s">
        <v>70</v>
      </c>
      <c r="Y397" s="63" t="s">
        <v>70</v>
      </c>
      <c r="Z397" s="63" t="s">
        <v>70</v>
      </c>
      <c r="AA397" s="63" t="s">
        <v>70</v>
      </c>
    </row>
    <row r="398" spans="1:27">
      <c r="A398" s="61" t="s">
        <v>99</v>
      </c>
      <c r="B398" s="61" t="s">
        <v>100</v>
      </c>
      <c r="C398" s="62" t="s">
        <v>101</v>
      </c>
      <c r="D398" s="25" t="s">
        <v>15</v>
      </c>
      <c r="E398" s="25" t="s">
        <v>72</v>
      </c>
      <c r="F398" s="25" t="s">
        <v>13</v>
      </c>
      <c r="G398" s="25">
        <f t="shared" ref="G398:M398" si="77">SUM(G395:G397)</f>
        <v>17.571538542898256</v>
      </c>
      <c r="H398" s="25">
        <f t="shared" si="77"/>
        <v>15.026041178223426</v>
      </c>
      <c r="I398" s="25">
        <f t="shared" si="77"/>
        <v>12.986912119554617</v>
      </c>
      <c r="J398" s="25">
        <f t="shared" si="77"/>
        <v>10.470325375326798</v>
      </c>
      <c r="K398" s="25">
        <f t="shared" si="77"/>
        <v>8.2756341408962459</v>
      </c>
      <c r="L398" s="25">
        <f t="shared" si="77"/>
        <v>7.568018620779263</v>
      </c>
      <c r="M398" s="25">
        <f t="shared" si="77"/>
        <v>8.0874389898764623</v>
      </c>
      <c r="N398" s="35">
        <f>IFERROR('Equations and POD'!$E$5/G398, G398)</f>
        <v>119.5114471549072</v>
      </c>
      <c r="O398" s="35">
        <f>IFERROR('Equations and POD'!$E$5/H398, H398)</f>
        <v>139.75737022759105</v>
      </c>
      <c r="P398" s="35">
        <f>IFERROR('Equations and POD'!$E$5/I398, I398)</f>
        <v>161.70125590039174</v>
      </c>
      <c r="Q398" s="35">
        <f>IFERROR('Equations and POD'!$E$5/J398, J398)</f>
        <v>200.56683290364845</v>
      </c>
      <c r="R398" s="35">
        <f>IFERROR('Equations and POD'!$E$5/K398, K398)</f>
        <v>253.75698879947964</v>
      </c>
      <c r="S398" s="35">
        <f>IFERROR('Equations and POD'!$E$5/L398, L398)</f>
        <v>277.48346102559765</v>
      </c>
      <c r="T398" s="35">
        <f>IFERROR('Equations and POD'!$E$5/M398, M398)</f>
        <v>259.66192791422566</v>
      </c>
      <c r="U398" s="66">
        <v>120</v>
      </c>
      <c r="V398" s="66">
        <v>140</v>
      </c>
      <c r="W398" s="66">
        <v>160</v>
      </c>
      <c r="X398" s="66">
        <v>200</v>
      </c>
      <c r="Y398" s="66">
        <v>250</v>
      </c>
      <c r="Z398" s="66">
        <v>280</v>
      </c>
      <c r="AA398" s="66">
        <v>260</v>
      </c>
    </row>
    <row r="399" spans="1:27">
      <c r="A399" s="61" t="s">
        <v>99</v>
      </c>
      <c r="B399" s="61" t="s">
        <v>100</v>
      </c>
      <c r="C399" s="62" t="s">
        <v>102</v>
      </c>
      <c r="D399" s="25" t="s">
        <v>68</v>
      </c>
      <c r="E399" s="25" t="s">
        <v>69</v>
      </c>
      <c r="F399" s="25" t="s">
        <v>9</v>
      </c>
      <c r="G399" s="25">
        <v>6.2124770297820708</v>
      </c>
      <c r="H399" s="25">
        <v>5.3125078057550406</v>
      </c>
      <c r="I399" s="25">
        <v>4.5915668132054144</v>
      </c>
      <c r="J399" s="25">
        <v>3.7018190370615809</v>
      </c>
      <c r="K399" s="25">
        <v>2.9258785098233209</v>
      </c>
      <c r="L399" s="25">
        <v>2.67569864344954</v>
      </c>
      <c r="M399" s="25">
        <v>2.859341476087065</v>
      </c>
      <c r="N399" s="35">
        <f>IFERROR('Equations and POD'!$E$5/G399, G399)</f>
        <v>338.02941885061045</v>
      </c>
      <c r="O399" s="35">
        <f>IFERROR('Equations and POD'!$E$5/H399, H399)</f>
        <v>395.29353683491433</v>
      </c>
      <c r="P399" s="35">
        <f>IFERROR('Equations and POD'!$E$5/I399, I399)</f>
        <v>457.36021829419292</v>
      </c>
      <c r="Q399" s="35">
        <f>IFERROR('Equations and POD'!$E$5/J399, J399)</f>
        <v>567.28867050911595</v>
      </c>
      <c r="R399" s="35">
        <f>IFERROR('Equations and POD'!$E$5/K399, K399)</f>
        <v>717.7331502143636</v>
      </c>
      <c r="S399" s="35">
        <f>IFERROR('Equations and POD'!$E$5/L399, L399)</f>
        <v>784.84174783325261</v>
      </c>
      <c r="T399" s="35">
        <f>IFERROR('Equations and POD'!$E$5/M399, M399)</f>
        <v>734.43484017648564</v>
      </c>
      <c r="U399" s="66">
        <v>340</v>
      </c>
      <c r="V399" s="66">
        <v>400</v>
      </c>
      <c r="W399" s="66">
        <v>460</v>
      </c>
      <c r="X399" s="66">
        <v>570</v>
      </c>
      <c r="Y399" s="66">
        <v>720</v>
      </c>
      <c r="Z399" s="66">
        <v>780</v>
      </c>
      <c r="AA399" s="66">
        <v>730</v>
      </c>
    </row>
    <row r="400" spans="1:27">
      <c r="A400" s="61" t="s">
        <v>99</v>
      </c>
      <c r="B400" s="61" t="s">
        <v>100</v>
      </c>
      <c r="C400" s="62" t="s">
        <v>102</v>
      </c>
      <c r="D400" s="25" t="s">
        <v>73</v>
      </c>
      <c r="E400" s="25" t="s">
        <v>69</v>
      </c>
      <c r="F400" s="25" t="s">
        <v>9</v>
      </c>
      <c r="G400" s="25">
        <v>1.883999703280872E-3</v>
      </c>
      <c r="H400" s="25">
        <v>2.33232421788661E-3</v>
      </c>
      <c r="I400" s="25">
        <v>2.6330209871793988E-3</v>
      </c>
      <c r="J400" s="25">
        <v>9.2426183529513667E-4</v>
      </c>
      <c r="K400" s="25">
        <v>5.1752116344713967E-4</v>
      </c>
      <c r="L400" s="25">
        <v>4.1056726009500318E-4</v>
      </c>
      <c r="M400" s="25">
        <v>1.8382427627533041E-4</v>
      </c>
      <c r="N400" s="35">
        <f>IFERROR('Equations and POD'!$E$5/G400, G400)</f>
        <v>1114649.8570795825</v>
      </c>
      <c r="O400" s="35">
        <f>IFERROR('Equations and POD'!$E$5/H400, H400)</f>
        <v>900389.39865010441</v>
      </c>
      <c r="P400" s="35">
        <f>IFERROR('Equations and POD'!$E$5/I400, I400)</f>
        <v>797562.95533732418</v>
      </c>
      <c r="Q400" s="35">
        <f>IFERROR('Equations and POD'!$E$5/J400, J400)</f>
        <v>2272083.4289662354</v>
      </c>
      <c r="R400" s="35">
        <f>IFERROR('Equations and POD'!$E$5/K400, K400)</f>
        <v>4057805.0683225766</v>
      </c>
      <c r="S400" s="35">
        <f>IFERROR('Equations and POD'!$E$5/L400, L400)</f>
        <v>5114874.4776046453</v>
      </c>
      <c r="T400" s="35">
        <f>IFERROR('Equations and POD'!$E$5/M400, M400)</f>
        <v>11423953.585187184</v>
      </c>
      <c r="U400" s="66">
        <v>1100000</v>
      </c>
      <c r="V400" s="66">
        <v>900000</v>
      </c>
      <c r="W400" s="66">
        <v>800000</v>
      </c>
      <c r="X400" s="66">
        <v>2300000</v>
      </c>
      <c r="Y400" s="66">
        <v>4100000</v>
      </c>
      <c r="Z400" s="66">
        <v>5100000</v>
      </c>
      <c r="AA400" s="66">
        <v>11000000</v>
      </c>
    </row>
    <row r="401" spans="1:27">
      <c r="A401" s="61" t="s">
        <v>99</v>
      </c>
      <c r="B401" s="61" t="s">
        <v>100</v>
      </c>
      <c r="C401" s="62" t="s">
        <v>102</v>
      </c>
      <c r="D401" s="25" t="s">
        <v>74</v>
      </c>
      <c r="E401" s="25" t="s">
        <v>69</v>
      </c>
      <c r="F401" s="25" t="s">
        <v>9</v>
      </c>
      <c r="G401" s="25">
        <v>0.1527736664173541</v>
      </c>
      <c r="H401" s="25">
        <v>0.14391722198736259</v>
      </c>
      <c r="I401" s="25">
        <v>0.11699077400263019</v>
      </c>
      <c r="J401" s="25">
        <v>8.1462578483412804E-2</v>
      </c>
      <c r="K401" s="25">
        <v>5.7465538638615907E-2</v>
      </c>
      <c r="L401" s="25">
        <v>4.920521779679661E-2</v>
      </c>
      <c r="M401" s="25">
        <v>3.950527743553104E-2</v>
      </c>
      <c r="N401" s="35">
        <f>IFERROR('Equations and POD'!$E$5/G401, G401)</f>
        <v>13745.824455525757</v>
      </c>
      <c r="O401" s="35">
        <f>IFERROR('Equations and POD'!$E$5/H401, H401)</f>
        <v>14591.721345096568</v>
      </c>
      <c r="P401" s="35">
        <f>IFERROR('Equations and POD'!$E$5/I401, I401)</f>
        <v>17950.133400714039</v>
      </c>
      <c r="Q401" s="35">
        <f>IFERROR('Equations and POD'!$E$5/J401, J401)</f>
        <v>25778.707709670602</v>
      </c>
      <c r="R401" s="35">
        <f>IFERROR('Equations and POD'!$E$5/K401, K401)</f>
        <v>36543.640758442911</v>
      </c>
      <c r="S401" s="35">
        <f>IFERROR('Equations and POD'!$E$5/L401, L401)</f>
        <v>42678.400666213805</v>
      </c>
      <c r="T401" s="35">
        <f>IFERROR('Equations and POD'!$E$5/M401, M401)</f>
        <v>53157.454809094961</v>
      </c>
      <c r="U401" s="66">
        <v>14000</v>
      </c>
      <c r="V401" s="66">
        <v>15000</v>
      </c>
      <c r="W401" s="66">
        <v>18000</v>
      </c>
      <c r="X401" s="66">
        <v>26000</v>
      </c>
      <c r="Y401" s="66">
        <v>37000</v>
      </c>
      <c r="Z401" s="66">
        <v>43000</v>
      </c>
      <c r="AA401" s="66">
        <v>53000</v>
      </c>
    </row>
    <row r="402" spans="1:27">
      <c r="A402" s="61" t="s">
        <v>99</v>
      </c>
      <c r="B402" s="61" t="s">
        <v>100</v>
      </c>
      <c r="C402" s="62" t="s">
        <v>102</v>
      </c>
      <c r="D402" s="25" t="s">
        <v>15</v>
      </c>
      <c r="E402" s="25" t="s">
        <v>69</v>
      </c>
      <c r="F402" s="25" t="s">
        <v>9</v>
      </c>
      <c r="G402" s="25">
        <f t="shared" ref="G402:M402" si="78">SUM(G399:G401)</f>
        <v>6.3671346959027053</v>
      </c>
      <c r="H402" s="25">
        <f t="shared" si="78"/>
        <v>5.4587573519602897</v>
      </c>
      <c r="I402" s="25">
        <f t="shared" si="78"/>
        <v>4.7111906081952242</v>
      </c>
      <c r="J402" s="25">
        <f t="shared" si="78"/>
        <v>3.7842058773802889</v>
      </c>
      <c r="K402" s="25">
        <f t="shared" si="78"/>
        <v>2.9838615696253838</v>
      </c>
      <c r="L402" s="25">
        <f t="shared" si="78"/>
        <v>2.7253144285064317</v>
      </c>
      <c r="M402" s="25">
        <f t="shared" si="78"/>
        <v>2.8990305777988716</v>
      </c>
      <c r="N402" s="35">
        <f>IFERROR('Equations and POD'!$E$5/G402, G402)</f>
        <v>329.81868615899776</v>
      </c>
      <c r="O402" s="35">
        <f>IFERROR('Equations and POD'!$E$5/H402, H402)</f>
        <v>384.70293962523738</v>
      </c>
      <c r="P402" s="35">
        <f>IFERROR('Equations and POD'!$E$5/I402, I402)</f>
        <v>445.74719527310185</v>
      </c>
      <c r="Q402" s="35">
        <f>IFERROR('Equations and POD'!$E$5/J402, J402)</f>
        <v>554.93809481998312</v>
      </c>
      <c r="R402" s="35">
        <f>IFERROR('Equations and POD'!$E$5/K402, K402)</f>
        <v>703.78600045566111</v>
      </c>
      <c r="S402" s="35">
        <f>IFERROR('Equations and POD'!$E$5/L402, L402)</f>
        <v>770.55329030451503</v>
      </c>
      <c r="T402" s="35">
        <f>IFERROR('Equations and POD'!$E$5/M402, M402)</f>
        <v>724.38007935551116</v>
      </c>
      <c r="U402" s="66">
        <v>330</v>
      </c>
      <c r="V402" s="66">
        <v>380</v>
      </c>
      <c r="W402" s="66">
        <v>450</v>
      </c>
      <c r="X402" s="66">
        <v>550</v>
      </c>
      <c r="Y402" s="66">
        <v>700</v>
      </c>
      <c r="Z402" s="66">
        <v>770</v>
      </c>
      <c r="AA402" s="66">
        <v>720</v>
      </c>
    </row>
    <row r="403" spans="1:27">
      <c r="A403" s="61" t="s">
        <v>99</v>
      </c>
      <c r="B403" s="61" t="s">
        <v>100</v>
      </c>
      <c r="C403" s="62" t="s">
        <v>102</v>
      </c>
      <c r="D403" s="25" t="s">
        <v>68</v>
      </c>
      <c r="E403" s="25" t="s">
        <v>71</v>
      </c>
      <c r="F403" s="25" t="s">
        <v>9</v>
      </c>
      <c r="G403" s="25">
        <v>4.3928846357245641</v>
      </c>
      <c r="H403" s="25">
        <v>3.7565102945558562</v>
      </c>
      <c r="I403" s="25">
        <v>3.2467280298886538</v>
      </c>
      <c r="J403" s="25">
        <v>2.617581343831699</v>
      </c>
      <c r="K403" s="25">
        <v>2.068908535224061</v>
      </c>
      <c r="L403" s="25">
        <v>1.892004655194816</v>
      </c>
      <c r="M403" s="25">
        <v>2.021859747469116</v>
      </c>
      <c r="N403" s="35">
        <f>IFERROR('Equations and POD'!$E$5/G403, G403)</f>
        <v>478.04578861962881</v>
      </c>
      <c r="O403" s="35">
        <f>IFERROR('Equations and POD'!$E$5/H403, H403)</f>
        <v>559.02948091036433</v>
      </c>
      <c r="P403" s="35">
        <f>IFERROR('Equations and POD'!$E$5/I403, I403)</f>
        <v>646.80502360156709</v>
      </c>
      <c r="Q403" s="35">
        <f>IFERROR('Equations and POD'!$E$5/J403, J403)</f>
        <v>802.2673316145939</v>
      </c>
      <c r="R403" s="35">
        <f>IFERROR('Equations and POD'!$E$5/K403, K403)</f>
        <v>1015.0279551979188</v>
      </c>
      <c r="S403" s="35">
        <f>IFERROR('Equations and POD'!$E$5/L403, L403)</f>
        <v>1109.9338441023906</v>
      </c>
      <c r="T403" s="35">
        <f>IFERROR('Equations and POD'!$E$5/M403, M403)</f>
        <v>1038.6477116569024</v>
      </c>
      <c r="U403" s="66">
        <v>480</v>
      </c>
      <c r="V403" s="66">
        <v>560</v>
      </c>
      <c r="W403" s="66">
        <v>650</v>
      </c>
      <c r="X403" s="66">
        <v>800</v>
      </c>
      <c r="Y403" s="66">
        <v>1000</v>
      </c>
      <c r="Z403" s="66">
        <v>1100</v>
      </c>
      <c r="AA403" s="66">
        <v>1000</v>
      </c>
    </row>
    <row r="404" spans="1:27">
      <c r="A404" s="61" t="s">
        <v>99</v>
      </c>
      <c r="B404" s="61" t="s">
        <v>100</v>
      </c>
      <c r="C404" s="62" t="s">
        <v>102</v>
      </c>
      <c r="D404" s="25" t="s">
        <v>73</v>
      </c>
      <c r="E404" s="25" t="s">
        <v>71</v>
      </c>
      <c r="F404" s="25" t="s">
        <v>9</v>
      </c>
      <c r="G404" s="25">
        <v>1.883999703280872E-3</v>
      </c>
      <c r="H404" s="25">
        <v>2.33232421788661E-3</v>
      </c>
      <c r="I404" s="25">
        <v>2.6330209871793988E-3</v>
      </c>
      <c r="J404" s="25">
        <v>9.2426183529513667E-4</v>
      </c>
      <c r="K404" s="25">
        <v>5.1752116344713967E-4</v>
      </c>
      <c r="L404" s="25">
        <v>4.1056726009500318E-4</v>
      </c>
      <c r="M404" s="25">
        <v>1.8382427627533041E-4</v>
      </c>
      <c r="N404" s="35">
        <f>IFERROR('Equations and POD'!$E$5/G404, G404)</f>
        <v>1114649.8570795825</v>
      </c>
      <c r="O404" s="35">
        <f>IFERROR('Equations and POD'!$E$5/H404, H404)</f>
        <v>900389.39865010441</v>
      </c>
      <c r="P404" s="35">
        <f>IFERROR('Equations and POD'!$E$5/I404, I404)</f>
        <v>797562.95533732418</v>
      </c>
      <c r="Q404" s="35">
        <f>IFERROR('Equations and POD'!$E$5/J404, J404)</f>
        <v>2272083.4289662354</v>
      </c>
      <c r="R404" s="35">
        <f>IFERROR('Equations and POD'!$E$5/K404, K404)</f>
        <v>4057805.0683225766</v>
      </c>
      <c r="S404" s="35">
        <f>IFERROR('Equations and POD'!$E$5/L404, L404)</f>
        <v>5114874.4776046453</v>
      </c>
      <c r="T404" s="35">
        <f>IFERROR('Equations and POD'!$E$5/M404, M404)</f>
        <v>11423953.585187184</v>
      </c>
      <c r="U404" s="66">
        <v>1100000</v>
      </c>
      <c r="V404" s="66">
        <v>900000</v>
      </c>
      <c r="W404" s="66">
        <v>800000</v>
      </c>
      <c r="X404" s="66">
        <v>2300000</v>
      </c>
      <c r="Y404" s="66">
        <v>4100000</v>
      </c>
      <c r="Z404" s="66">
        <v>5100000</v>
      </c>
      <c r="AA404" s="66">
        <v>11000000</v>
      </c>
    </row>
    <row r="405" spans="1:27">
      <c r="A405" s="61" t="s">
        <v>99</v>
      </c>
      <c r="B405" s="61" t="s">
        <v>100</v>
      </c>
      <c r="C405" s="62" t="s">
        <v>102</v>
      </c>
      <c r="D405" s="25" t="s">
        <v>74</v>
      </c>
      <c r="E405" s="25" t="s">
        <v>71</v>
      </c>
      <c r="F405" s="25" t="s">
        <v>9</v>
      </c>
      <c r="G405" s="25">
        <v>0.1527736664173541</v>
      </c>
      <c r="H405" s="25">
        <v>0.14391722198736259</v>
      </c>
      <c r="I405" s="25">
        <v>0.11699077400263019</v>
      </c>
      <c r="J405" s="25">
        <v>8.1462578483412804E-2</v>
      </c>
      <c r="K405" s="25">
        <v>5.7465538638615907E-2</v>
      </c>
      <c r="L405" s="25">
        <v>4.920521779679661E-2</v>
      </c>
      <c r="M405" s="25">
        <v>3.950527743553104E-2</v>
      </c>
      <c r="N405" s="35">
        <f>IFERROR('Equations and POD'!$E$5/G405, G405)</f>
        <v>13745.824455525757</v>
      </c>
      <c r="O405" s="35">
        <f>IFERROR('Equations and POD'!$E$5/H405, H405)</f>
        <v>14591.721345096568</v>
      </c>
      <c r="P405" s="35">
        <f>IFERROR('Equations and POD'!$E$5/I405, I405)</f>
        <v>17950.133400714039</v>
      </c>
      <c r="Q405" s="35">
        <f>IFERROR('Equations and POD'!$E$5/J405, J405)</f>
        <v>25778.707709670602</v>
      </c>
      <c r="R405" s="35">
        <f>IFERROR('Equations and POD'!$E$5/K405, K405)</f>
        <v>36543.640758442911</v>
      </c>
      <c r="S405" s="35">
        <f>IFERROR('Equations and POD'!$E$5/L405, L405)</f>
        <v>42678.400666213805</v>
      </c>
      <c r="T405" s="35">
        <f>IFERROR('Equations and POD'!$E$5/M405, M405)</f>
        <v>53157.454809094961</v>
      </c>
      <c r="U405" s="66">
        <v>14000</v>
      </c>
      <c r="V405" s="66">
        <v>15000</v>
      </c>
      <c r="W405" s="66">
        <v>18000</v>
      </c>
      <c r="X405" s="66">
        <v>26000</v>
      </c>
      <c r="Y405" s="66">
        <v>37000</v>
      </c>
      <c r="Z405" s="66">
        <v>43000</v>
      </c>
      <c r="AA405" s="66">
        <v>53000</v>
      </c>
    </row>
    <row r="406" spans="1:27">
      <c r="A406" s="61" t="s">
        <v>99</v>
      </c>
      <c r="B406" s="61" t="s">
        <v>100</v>
      </c>
      <c r="C406" s="62" t="s">
        <v>102</v>
      </c>
      <c r="D406" s="25" t="s">
        <v>15</v>
      </c>
      <c r="E406" s="25" t="s">
        <v>71</v>
      </c>
      <c r="F406" s="25" t="s">
        <v>9</v>
      </c>
      <c r="G406" s="25">
        <f t="shared" ref="G406:M406" si="79">SUM(G403:G405)</f>
        <v>4.5475423018451986</v>
      </c>
      <c r="H406" s="25">
        <f t="shared" si="79"/>
        <v>3.9027598407611057</v>
      </c>
      <c r="I406" s="25">
        <f t="shared" si="79"/>
        <v>3.3663518248784636</v>
      </c>
      <c r="J406" s="25">
        <f t="shared" si="79"/>
        <v>2.6999681841504071</v>
      </c>
      <c r="K406" s="25">
        <f t="shared" si="79"/>
        <v>2.126891595026124</v>
      </c>
      <c r="L406" s="25">
        <f t="shared" si="79"/>
        <v>1.9416204402517074</v>
      </c>
      <c r="M406" s="25">
        <f t="shared" si="79"/>
        <v>2.0615488491809226</v>
      </c>
      <c r="N406" s="35">
        <f>IFERROR('Equations and POD'!$E$5/G406, G406)</f>
        <v>461.78789786032547</v>
      </c>
      <c r="O406" s="35">
        <f>IFERROR('Equations and POD'!$E$5/H406, H406)</f>
        <v>538.08076481346177</v>
      </c>
      <c r="P406" s="35">
        <f>IFERROR('Equations and POD'!$E$5/I406, I406)</f>
        <v>623.82071430570602</v>
      </c>
      <c r="Q406" s="35">
        <f>IFERROR('Equations and POD'!$E$5/J406, J406)</f>
        <v>777.78694294533045</v>
      </c>
      <c r="R406" s="35">
        <f>IFERROR('Equations and POD'!$E$5/K406, K406)</f>
        <v>987.35638662120266</v>
      </c>
      <c r="S406" s="35">
        <f>IFERROR('Equations and POD'!$E$5/L406, L406)</f>
        <v>1081.5708139783287</v>
      </c>
      <c r="T406" s="35">
        <f>IFERROR('Equations and POD'!$E$5/M406, M406)</f>
        <v>1018.6515836548596</v>
      </c>
      <c r="U406" s="66">
        <v>460</v>
      </c>
      <c r="V406" s="66">
        <v>540</v>
      </c>
      <c r="W406" s="66">
        <v>620</v>
      </c>
      <c r="X406" s="66">
        <v>780</v>
      </c>
      <c r="Y406" s="66">
        <v>990</v>
      </c>
      <c r="Z406" s="66">
        <v>1100</v>
      </c>
      <c r="AA406" s="66">
        <v>1000</v>
      </c>
    </row>
    <row r="407" spans="1:27">
      <c r="A407" s="61" t="s">
        <v>99</v>
      </c>
      <c r="B407" s="61" t="s">
        <v>100</v>
      </c>
      <c r="C407" s="62" t="s">
        <v>102</v>
      </c>
      <c r="D407" s="25" t="s">
        <v>68</v>
      </c>
      <c r="E407" s="25" t="s">
        <v>72</v>
      </c>
      <c r="F407" s="25" t="s">
        <v>9</v>
      </c>
      <c r="G407" s="25">
        <v>3.106238514891035</v>
      </c>
      <c r="H407" s="25">
        <v>2.6562539028775212</v>
      </c>
      <c r="I407" s="25">
        <v>2.2957834066027072</v>
      </c>
      <c r="J407" s="25">
        <v>1.85090951853079</v>
      </c>
      <c r="K407" s="25">
        <v>1.4629392549116611</v>
      </c>
      <c r="L407" s="25">
        <v>1.33784932172477</v>
      </c>
      <c r="M407" s="25">
        <v>1.4296707380435321</v>
      </c>
      <c r="N407" s="35">
        <f>IFERROR('Equations and POD'!$E$5/G407, G407)</f>
        <v>676.05883770122102</v>
      </c>
      <c r="O407" s="35">
        <f>IFERROR('Equations and POD'!$E$5/H407, H407)</f>
        <v>790.58707366982844</v>
      </c>
      <c r="P407" s="35">
        <f>IFERROR('Equations and POD'!$E$5/I407, I407)</f>
        <v>914.72043658838584</v>
      </c>
      <c r="Q407" s="35">
        <f>IFERROR('Equations and POD'!$E$5/J407, J407)</f>
        <v>1134.5773410182321</v>
      </c>
      <c r="R407" s="35">
        <f>IFERROR('Equations and POD'!$E$5/K407, K407)</f>
        <v>1435.4663004287265</v>
      </c>
      <c r="S407" s="35">
        <f>IFERROR('Equations and POD'!$E$5/L407, L407)</f>
        <v>1569.6834956665052</v>
      </c>
      <c r="T407" s="35">
        <f>IFERROR('Equations and POD'!$E$5/M407, M407)</f>
        <v>1468.8696803529717</v>
      </c>
      <c r="U407" s="66">
        <v>680</v>
      </c>
      <c r="V407" s="66">
        <v>790</v>
      </c>
      <c r="W407" s="66">
        <v>910</v>
      </c>
      <c r="X407" s="66">
        <v>1100</v>
      </c>
      <c r="Y407" s="66">
        <v>1400</v>
      </c>
      <c r="Z407" s="66">
        <v>1600</v>
      </c>
      <c r="AA407" s="66">
        <v>1500</v>
      </c>
    </row>
    <row r="408" spans="1:27">
      <c r="A408" s="61" t="s">
        <v>99</v>
      </c>
      <c r="B408" s="61" t="s">
        <v>100</v>
      </c>
      <c r="C408" s="62" t="s">
        <v>102</v>
      </c>
      <c r="D408" s="25" t="s">
        <v>73</v>
      </c>
      <c r="E408" s="25" t="s">
        <v>72</v>
      </c>
      <c r="F408" s="25" t="s">
        <v>9</v>
      </c>
      <c r="G408" s="25">
        <v>1.883999703280872E-3</v>
      </c>
      <c r="H408" s="25">
        <v>2.33232421788661E-3</v>
      </c>
      <c r="I408" s="25">
        <v>2.6330209871793988E-3</v>
      </c>
      <c r="J408" s="25">
        <v>9.2426183529513667E-4</v>
      </c>
      <c r="K408" s="25">
        <v>5.1752116344713967E-4</v>
      </c>
      <c r="L408" s="25">
        <v>4.1056726009500318E-4</v>
      </c>
      <c r="M408" s="25">
        <v>1.8382427627533041E-4</v>
      </c>
      <c r="N408" s="35">
        <f>IFERROR('Equations and POD'!$E$5/G408, G408)</f>
        <v>1114649.8570795825</v>
      </c>
      <c r="O408" s="35">
        <f>IFERROR('Equations and POD'!$E$5/H408, H408)</f>
        <v>900389.39865010441</v>
      </c>
      <c r="P408" s="35">
        <f>IFERROR('Equations and POD'!$E$5/I408, I408)</f>
        <v>797562.95533732418</v>
      </c>
      <c r="Q408" s="35">
        <f>IFERROR('Equations and POD'!$E$5/J408, J408)</f>
        <v>2272083.4289662354</v>
      </c>
      <c r="R408" s="35">
        <f>IFERROR('Equations and POD'!$E$5/K408, K408)</f>
        <v>4057805.0683225766</v>
      </c>
      <c r="S408" s="35">
        <f>IFERROR('Equations and POD'!$E$5/L408, L408)</f>
        <v>5114874.4776046453</v>
      </c>
      <c r="T408" s="35">
        <f>IFERROR('Equations and POD'!$E$5/M408, M408)</f>
        <v>11423953.585187184</v>
      </c>
      <c r="U408" s="66">
        <v>1100000</v>
      </c>
      <c r="V408" s="66">
        <v>900000</v>
      </c>
      <c r="W408" s="66">
        <v>800000</v>
      </c>
      <c r="X408" s="66">
        <v>2300000</v>
      </c>
      <c r="Y408" s="66">
        <v>4100000</v>
      </c>
      <c r="Z408" s="66">
        <v>5100000</v>
      </c>
      <c r="AA408" s="66">
        <v>11000000</v>
      </c>
    </row>
    <row r="409" spans="1:27">
      <c r="A409" s="61" t="s">
        <v>99</v>
      </c>
      <c r="B409" s="61" t="s">
        <v>100</v>
      </c>
      <c r="C409" s="62" t="s">
        <v>102</v>
      </c>
      <c r="D409" s="25" t="s">
        <v>74</v>
      </c>
      <c r="E409" s="25" t="s">
        <v>72</v>
      </c>
      <c r="F409" s="25" t="s">
        <v>9</v>
      </c>
      <c r="G409" s="25">
        <v>0.1527736664173541</v>
      </c>
      <c r="H409" s="25">
        <v>0.14391722198736259</v>
      </c>
      <c r="I409" s="25">
        <v>0.11699077400263019</v>
      </c>
      <c r="J409" s="25">
        <v>8.1462578483412804E-2</v>
      </c>
      <c r="K409" s="25">
        <v>5.7465538638615907E-2</v>
      </c>
      <c r="L409" s="25">
        <v>4.920521779679661E-2</v>
      </c>
      <c r="M409" s="25">
        <v>3.950527743553104E-2</v>
      </c>
      <c r="N409" s="35">
        <f>IFERROR('Equations and POD'!$E$5/G409, G409)</f>
        <v>13745.824455525757</v>
      </c>
      <c r="O409" s="35">
        <f>IFERROR('Equations and POD'!$E$5/H409, H409)</f>
        <v>14591.721345096568</v>
      </c>
      <c r="P409" s="35">
        <f>IFERROR('Equations and POD'!$E$5/I409, I409)</f>
        <v>17950.133400714039</v>
      </c>
      <c r="Q409" s="35">
        <f>IFERROR('Equations and POD'!$E$5/J409, J409)</f>
        <v>25778.707709670602</v>
      </c>
      <c r="R409" s="35">
        <f>IFERROR('Equations and POD'!$E$5/K409, K409)</f>
        <v>36543.640758442911</v>
      </c>
      <c r="S409" s="35">
        <f>IFERROR('Equations and POD'!$E$5/L409, L409)</f>
        <v>42678.400666213805</v>
      </c>
      <c r="T409" s="35">
        <f>IFERROR('Equations and POD'!$E$5/M409, M409)</f>
        <v>53157.454809094961</v>
      </c>
      <c r="U409" s="66">
        <v>14000</v>
      </c>
      <c r="V409" s="66">
        <v>15000</v>
      </c>
      <c r="W409" s="66">
        <v>18000</v>
      </c>
      <c r="X409" s="66">
        <v>26000</v>
      </c>
      <c r="Y409" s="66">
        <v>37000</v>
      </c>
      <c r="Z409" s="66">
        <v>43000</v>
      </c>
      <c r="AA409" s="66">
        <v>53000</v>
      </c>
    </row>
    <row r="410" spans="1:27">
      <c r="A410" s="61" t="s">
        <v>99</v>
      </c>
      <c r="B410" s="61" t="s">
        <v>100</v>
      </c>
      <c r="C410" s="62" t="s">
        <v>102</v>
      </c>
      <c r="D410" s="25" t="s">
        <v>15</v>
      </c>
      <c r="E410" s="25" t="s">
        <v>72</v>
      </c>
      <c r="F410" s="25" t="s">
        <v>9</v>
      </c>
      <c r="G410" s="25">
        <f t="shared" ref="G410:M410" si="80">SUM(G407:G409)</f>
        <v>3.2608961810116699</v>
      </c>
      <c r="H410" s="25">
        <f t="shared" si="80"/>
        <v>2.8025034490827707</v>
      </c>
      <c r="I410" s="25">
        <f t="shared" si="80"/>
        <v>2.415407201592517</v>
      </c>
      <c r="J410" s="25">
        <f t="shared" si="80"/>
        <v>1.933296358849498</v>
      </c>
      <c r="K410" s="25">
        <f t="shared" si="80"/>
        <v>1.5209223147137241</v>
      </c>
      <c r="L410" s="25">
        <f t="shared" si="80"/>
        <v>1.3874651067816615</v>
      </c>
      <c r="M410" s="25">
        <f t="shared" si="80"/>
        <v>1.4693598397553385</v>
      </c>
      <c r="N410" s="35">
        <f>IFERROR('Equations and POD'!$E$5/G410, G410)</f>
        <v>643.99474360097224</v>
      </c>
      <c r="O410" s="35">
        <f>IFERROR('Equations and POD'!$E$5/H410, H410)</f>
        <v>749.33003229213057</v>
      </c>
      <c r="P410" s="35">
        <f>IFERROR('Equations and POD'!$E$5/I410, I410)</f>
        <v>869.41862167813201</v>
      </c>
      <c r="Q410" s="35">
        <f>IFERROR('Equations and POD'!$E$5/J410, J410)</f>
        <v>1086.227670365917</v>
      </c>
      <c r="R410" s="35">
        <f>IFERROR('Equations and POD'!$E$5/K410, K410)</f>
        <v>1380.7411329850027</v>
      </c>
      <c r="S410" s="35">
        <f>IFERROR('Equations and POD'!$E$5/L410, L410)</f>
        <v>1513.5515767103659</v>
      </c>
      <c r="T410" s="35">
        <f>IFERROR('Equations and POD'!$E$5/M410, M410)</f>
        <v>1429.1938184111993</v>
      </c>
      <c r="U410" s="66">
        <v>640</v>
      </c>
      <c r="V410" s="66">
        <v>750</v>
      </c>
      <c r="W410" s="66">
        <v>870</v>
      </c>
      <c r="X410" s="66">
        <v>1100</v>
      </c>
      <c r="Y410" s="66">
        <v>1400</v>
      </c>
      <c r="Z410" s="66">
        <v>1500</v>
      </c>
      <c r="AA410" s="66">
        <v>1400</v>
      </c>
    </row>
    <row r="411" spans="1:27">
      <c r="A411" s="61" t="s">
        <v>99</v>
      </c>
      <c r="B411" s="61" t="s">
        <v>100</v>
      </c>
      <c r="C411" s="62" t="s">
        <v>102</v>
      </c>
      <c r="D411" s="25" t="s">
        <v>68</v>
      </c>
      <c r="E411" s="25" t="s">
        <v>69</v>
      </c>
      <c r="F411" s="25" t="s">
        <v>13</v>
      </c>
      <c r="G411" s="25">
        <v>6.2124770297820708</v>
      </c>
      <c r="H411" s="25">
        <v>5.3125078057550423</v>
      </c>
      <c r="I411" s="25">
        <v>4.5915668132054144</v>
      </c>
      <c r="J411" s="25">
        <v>3.7018190370615809</v>
      </c>
      <c r="K411" s="25">
        <v>2.9258785098233222</v>
      </c>
      <c r="L411" s="25">
        <v>2.67569864344954</v>
      </c>
      <c r="M411" s="25">
        <v>2.859341476087065</v>
      </c>
      <c r="N411" s="35">
        <f>IFERROR('Equations and POD'!$E$5/G411, G411)</f>
        <v>338.02941885061045</v>
      </c>
      <c r="O411" s="35">
        <f>IFERROR('Equations and POD'!$E$5/H411, H411)</f>
        <v>395.29353683491422</v>
      </c>
      <c r="P411" s="35">
        <f>IFERROR('Equations and POD'!$E$5/I411, I411)</f>
        <v>457.36021829419292</v>
      </c>
      <c r="Q411" s="35">
        <f>IFERROR('Equations and POD'!$E$5/J411, J411)</f>
        <v>567.28867050911595</v>
      </c>
      <c r="R411" s="35">
        <f>IFERROR('Equations and POD'!$E$5/K411, K411)</f>
        <v>717.73315021436326</v>
      </c>
      <c r="S411" s="35">
        <f>IFERROR('Equations and POD'!$E$5/L411, L411)</f>
        <v>784.84174783325261</v>
      </c>
      <c r="T411" s="35">
        <f>IFERROR('Equations and POD'!$E$5/M411, M411)</f>
        <v>734.43484017648564</v>
      </c>
      <c r="U411" s="66">
        <v>340</v>
      </c>
      <c r="V411" s="66">
        <v>400</v>
      </c>
      <c r="W411" s="66">
        <v>460</v>
      </c>
      <c r="X411" s="66">
        <v>570</v>
      </c>
      <c r="Y411" s="66">
        <v>720</v>
      </c>
      <c r="Z411" s="66">
        <v>780</v>
      </c>
      <c r="AA411" s="66">
        <v>730</v>
      </c>
    </row>
    <row r="412" spans="1:27">
      <c r="A412" s="61" t="s">
        <v>99</v>
      </c>
      <c r="B412" s="61" t="s">
        <v>100</v>
      </c>
      <c r="C412" s="62" t="s">
        <v>102</v>
      </c>
      <c r="D412" s="25" t="s">
        <v>73</v>
      </c>
      <c r="E412" s="25" t="s">
        <v>69</v>
      </c>
      <c r="F412" s="25" t="s">
        <v>13</v>
      </c>
      <c r="G412" s="25">
        <v>5.6714216787994158E-4</v>
      </c>
      <c r="H412" s="25">
        <v>7.0210955784037407E-4</v>
      </c>
      <c r="I412" s="25">
        <v>7.9263749017041186E-4</v>
      </c>
      <c r="J412" s="25">
        <v>2.7823026177458971E-4</v>
      </c>
      <c r="K412" s="25">
        <v>1.557871825232881E-4</v>
      </c>
      <c r="L412" s="25">
        <v>1.2359067875983019E-4</v>
      </c>
      <c r="M412" s="25">
        <v>5.5332521396996872E-5</v>
      </c>
      <c r="N412" s="35">
        <f>IFERROR('Equations and POD'!$E$5/G412, G412)</f>
        <v>3702775.2809319398</v>
      </c>
      <c r="O412" s="35">
        <f>IFERROR('Equations and POD'!$E$5/H412, H412)</f>
        <v>2990986.2022949969</v>
      </c>
      <c r="P412" s="35">
        <f>IFERROR('Equations and POD'!$E$5/I412, I412)</f>
        <v>2649382.6320888679</v>
      </c>
      <c r="Q412" s="35">
        <f>IFERROR('Equations and POD'!$E$5/J412, J412)</f>
        <v>7547705.2230261369</v>
      </c>
      <c r="R412" s="35">
        <f>IFERROR('Equations and POD'!$E$5/K412, K412)</f>
        <v>13479927.976013547</v>
      </c>
      <c r="S412" s="35">
        <f>IFERROR('Equations and POD'!$E$5/L412, L412)</f>
        <v>16991572.674188986</v>
      </c>
      <c r="T412" s="35">
        <f>IFERROR('Equations and POD'!$E$5/M412, M412)</f>
        <v>37952364.12476182</v>
      </c>
      <c r="U412" s="66">
        <v>3700000</v>
      </c>
      <c r="V412" s="66">
        <v>3000000</v>
      </c>
      <c r="W412" s="66">
        <v>2600000</v>
      </c>
      <c r="X412" s="66">
        <v>7500000</v>
      </c>
      <c r="Y412" s="66">
        <v>13000000</v>
      </c>
      <c r="Z412" s="66">
        <v>17000000</v>
      </c>
      <c r="AA412" s="66">
        <v>38000000</v>
      </c>
    </row>
    <row r="413" spans="1:27">
      <c r="A413" s="61" t="s">
        <v>99</v>
      </c>
      <c r="B413" s="61" t="s">
        <v>100</v>
      </c>
      <c r="C413" s="62" t="s">
        <v>102</v>
      </c>
      <c r="D413" s="25" t="s">
        <v>74</v>
      </c>
      <c r="E413" s="25" t="s">
        <v>69</v>
      </c>
      <c r="F413" s="25" t="s">
        <v>13</v>
      </c>
      <c r="G413" s="25">
        <v>3.1930276591141567E-2</v>
      </c>
      <c r="H413" s="25">
        <v>3.007924606411887E-2</v>
      </c>
      <c r="I413" s="25">
        <v>2.4451516155348241E-2</v>
      </c>
      <c r="J413" s="25">
        <v>1.7025988338180489E-2</v>
      </c>
      <c r="K413" s="25">
        <v>1.201051585799676E-2</v>
      </c>
      <c r="L413" s="25">
        <v>1.028407742527416E-2</v>
      </c>
      <c r="M413" s="25">
        <v>8.2567530446006308E-3</v>
      </c>
      <c r="N413" s="35">
        <f>IFERROR('Equations and POD'!$E$5/G413, G413)</f>
        <v>65768.299689035703</v>
      </c>
      <c r="O413" s="35">
        <f>IFERROR('Equations and POD'!$E$5/H413, H413)</f>
        <v>69815.579669899438</v>
      </c>
      <c r="P413" s="35">
        <f>IFERROR('Equations and POD'!$E$5/I413, I413)</f>
        <v>85884.244832019147</v>
      </c>
      <c r="Q413" s="35">
        <f>IFERROR('Equations and POD'!$E$5/J413, J413)</f>
        <v>123340.85741682236</v>
      </c>
      <c r="R413" s="35">
        <f>IFERROR('Equations and POD'!$E$5/K413, K413)</f>
        <v>174846.77800927195</v>
      </c>
      <c r="S413" s="35">
        <f>IFERROR('Equations and POD'!$E$5/L413, L413)</f>
        <v>204199.16276000001</v>
      </c>
      <c r="T413" s="35">
        <f>IFERROR('Equations and POD'!$E$5/M413, M413)</f>
        <v>254337.26655701068</v>
      </c>
      <c r="U413" s="66">
        <v>66000</v>
      </c>
      <c r="V413" s="66">
        <v>70000</v>
      </c>
      <c r="W413" s="66">
        <v>86000</v>
      </c>
      <c r="X413" s="66">
        <v>120000</v>
      </c>
      <c r="Y413" s="66">
        <v>170000</v>
      </c>
      <c r="Z413" s="66">
        <v>200000</v>
      </c>
      <c r="AA413" s="66">
        <v>250000</v>
      </c>
    </row>
    <row r="414" spans="1:27">
      <c r="A414" s="61" t="s">
        <v>99</v>
      </c>
      <c r="B414" s="61" t="s">
        <v>100</v>
      </c>
      <c r="C414" s="62" t="s">
        <v>102</v>
      </c>
      <c r="D414" s="25" t="s">
        <v>15</v>
      </c>
      <c r="E414" s="25" t="s">
        <v>69</v>
      </c>
      <c r="F414" s="25" t="s">
        <v>13</v>
      </c>
      <c r="G414" s="25">
        <f t="shared" ref="G414:M414" si="81">SUM(G411:G413)</f>
        <v>6.2449744485410932</v>
      </c>
      <c r="H414" s="25">
        <f t="shared" si="81"/>
        <v>5.3432891613770019</v>
      </c>
      <c r="I414" s="25">
        <f t="shared" si="81"/>
        <v>4.6168109668509327</v>
      </c>
      <c r="J414" s="25">
        <f t="shared" si="81"/>
        <v>3.7191232556615361</v>
      </c>
      <c r="K414" s="25">
        <f t="shared" si="81"/>
        <v>2.9380448128638421</v>
      </c>
      <c r="L414" s="25">
        <f t="shared" si="81"/>
        <v>2.6861063115535742</v>
      </c>
      <c r="M414" s="25">
        <f t="shared" si="81"/>
        <v>2.8676535616530625</v>
      </c>
      <c r="N414" s="35">
        <f>IFERROR('Equations and POD'!$E$5/G414, G414)</f>
        <v>336.27039106470437</v>
      </c>
      <c r="O414" s="35">
        <f>IFERROR('Equations and POD'!$E$5/H414, H414)</f>
        <v>393.01634940131441</v>
      </c>
      <c r="P414" s="35">
        <f>IFERROR('Equations and POD'!$E$5/I414, I414)</f>
        <v>454.8594289604157</v>
      </c>
      <c r="Q414" s="35">
        <f>IFERROR('Equations and POD'!$E$5/J414, J414)</f>
        <v>564.64920779466456</v>
      </c>
      <c r="R414" s="35">
        <f>IFERROR('Equations and POD'!$E$5/K414, K414)</f>
        <v>714.76105156920232</v>
      </c>
      <c r="S414" s="35">
        <f>IFERROR('Equations and POD'!$E$5/L414, L414)</f>
        <v>781.80077645006338</v>
      </c>
      <c r="T414" s="35">
        <f>IFERROR('Equations and POD'!$E$5/M414, M414)</f>
        <v>732.30603169144752</v>
      </c>
      <c r="U414" s="66">
        <v>340</v>
      </c>
      <c r="V414" s="66">
        <v>390</v>
      </c>
      <c r="W414" s="66">
        <v>450</v>
      </c>
      <c r="X414" s="66">
        <v>560</v>
      </c>
      <c r="Y414" s="66">
        <v>710</v>
      </c>
      <c r="Z414" s="66">
        <v>780</v>
      </c>
      <c r="AA414" s="66">
        <v>730</v>
      </c>
    </row>
    <row r="415" spans="1:27">
      <c r="A415" s="61" t="s">
        <v>99</v>
      </c>
      <c r="B415" s="61" t="s">
        <v>100</v>
      </c>
      <c r="C415" s="62" t="s">
        <v>102</v>
      </c>
      <c r="D415" s="25" t="s">
        <v>68</v>
      </c>
      <c r="E415" s="25" t="s">
        <v>71</v>
      </c>
      <c r="F415" s="25" t="s">
        <v>13</v>
      </c>
      <c r="G415" s="25">
        <v>4.3928846357245641</v>
      </c>
      <c r="H415" s="25">
        <v>3.7565102945558571</v>
      </c>
      <c r="I415" s="25">
        <v>3.2467280298886538</v>
      </c>
      <c r="J415" s="25">
        <v>2.617581343831699</v>
      </c>
      <c r="K415" s="25">
        <v>2.068908535224061</v>
      </c>
      <c r="L415" s="25">
        <v>1.892004655194816</v>
      </c>
      <c r="M415" s="25">
        <v>2.021859747469116</v>
      </c>
      <c r="N415" s="35">
        <f>IFERROR('Equations and POD'!$E$5/G415, G415)</f>
        <v>478.04578861962881</v>
      </c>
      <c r="O415" s="35">
        <f>IFERROR('Equations and POD'!$E$5/H415, H415)</f>
        <v>559.02948091036421</v>
      </c>
      <c r="P415" s="35">
        <f>IFERROR('Equations and POD'!$E$5/I415, I415)</f>
        <v>646.80502360156709</v>
      </c>
      <c r="Q415" s="35">
        <f>IFERROR('Equations and POD'!$E$5/J415, J415)</f>
        <v>802.2673316145939</v>
      </c>
      <c r="R415" s="35">
        <f>IFERROR('Equations and POD'!$E$5/K415, K415)</f>
        <v>1015.0279551979188</v>
      </c>
      <c r="S415" s="35">
        <f>IFERROR('Equations and POD'!$E$5/L415, L415)</f>
        <v>1109.9338441023906</v>
      </c>
      <c r="T415" s="35">
        <f>IFERROR('Equations and POD'!$E$5/M415, M415)</f>
        <v>1038.6477116569024</v>
      </c>
      <c r="U415" s="66">
        <v>480</v>
      </c>
      <c r="V415" s="66">
        <v>560</v>
      </c>
      <c r="W415" s="66">
        <v>650</v>
      </c>
      <c r="X415" s="66">
        <v>800</v>
      </c>
      <c r="Y415" s="66">
        <v>1000</v>
      </c>
      <c r="Z415" s="66">
        <v>1100</v>
      </c>
      <c r="AA415" s="66">
        <v>1000</v>
      </c>
    </row>
    <row r="416" spans="1:27">
      <c r="A416" s="61" t="s">
        <v>99</v>
      </c>
      <c r="B416" s="61" t="s">
        <v>100</v>
      </c>
      <c r="C416" s="62" t="s">
        <v>102</v>
      </c>
      <c r="D416" s="25" t="s">
        <v>73</v>
      </c>
      <c r="E416" s="25" t="s">
        <v>71</v>
      </c>
      <c r="F416" s="25" t="s">
        <v>13</v>
      </c>
      <c r="G416" s="25">
        <v>5.6714216787994158E-4</v>
      </c>
      <c r="H416" s="25">
        <v>7.0210955784037407E-4</v>
      </c>
      <c r="I416" s="25">
        <v>7.9263749017041186E-4</v>
      </c>
      <c r="J416" s="25">
        <v>2.7823026177458971E-4</v>
      </c>
      <c r="K416" s="25">
        <v>1.557871825232881E-4</v>
      </c>
      <c r="L416" s="25">
        <v>1.2359067875983019E-4</v>
      </c>
      <c r="M416" s="25">
        <v>5.5332521396996872E-5</v>
      </c>
      <c r="N416" s="35">
        <f>IFERROR('Equations and POD'!$E$5/G416, G416)</f>
        <v>3702775.2809319398</v>
      </c>
      <c r="O416" s="35">
        <f>IFERROR('Equations and POD'!$E$5/H416, H416)</f>
        <v>2990986.2022949969</v>
      </c>
      <c r="P416" s="35">
        <f>IFERROR('Equations and POD'!$E$5/I416, I416)</f>
        <v>2649382.6320888679</v>
      </c>
      <c r="Q416" s="35">
        <f>IFERROR('Equations and POD'!$E$5/J416, J416)</f>
        <v>7547705.2230261369</v>
      </c>
      <c r="R416" s="35">
        <f>IFERROR('Equations and POD'!$E$5/K416, K416)</f>
        <v>13479927.976013547</v>
      </c>
      <c r="S416" s="35">
        <f>IFERROR('Equations and POD'!$E$5/L416, L416)</f>
        <v>16991572.674188986</v>
      </c>
      <c r="T416" s="35">
        <f>IFERROR('Equations and POD'!$E$5/M416, M416)</f>
        <v>37952364.12476182</v>
      </c>
      <c r="U416" s="66">
        <v>3700000</v>
      </c>
      <c r="V416" s="66">
        <v>3000000</v>
      </c>
      <c r="W416" s="66">
        <v>2600000</v>
      </c>
      <c r="X416" s="66">
        <v>7500000</v>
      </c>
      <c r="Y416" s="66">
        <v>13000000</v>
      </c>
      <c r="Z416" s="66">
        <v>17000000</v>
      </c>
      <c r="AA416" s="66">
        <v>38000000</v>
      </c>
    </row>
    <row r="417" spans="1:27">
      <c r="A417" s="61" t="s">
        <v>99</v>
      </c>
      <c r="B417" s="61" t="s">
        <v>100</v>
      </c>
      <c r="C417" s="62" t="s">
        <v>102</v>
      </c>
      <c r="D417" s="25" t="s">
        <v>74</v>
      </c>
      <c r="E417" s="25" t="s">
        <v>71</v>
      </c>
      <c r="F417" s="25" t="s">
        <v>13</v>
      </c>
      <c r="G417" s="25">
        <v>3.1930276591141567E-2</v>
      </c>
      <c r="H417" s="25">
        <v>3.007924606411887E-2</v>
      </c>
      <c r="I417" s="25">
        <v>2.4451516155348241E-2</v>
      </c>
      <c r="J417" s="25">
        <v>1.7025988338180489E-2</v>
      </c>
      <c r="K417" s="25">
        <v>1.201051585799676E-2</v>
      </c>
      <c r="L417" s="25">
        <v>1.028407742527416E-2</v>
      </c>
      <c r="M417" s="25">
        <v>8.2567530446006308E-3</v>
      </c>
      <c r="N417" s="35">
        <f>IFERROR('Equations and POD'!$E$5/G417, G417)</f>
        <v>65768.299689035703</v>
      </c>
      <c r="O417" s="35">
        <f>IFERROR('Equations and POD'!$E$5/H417, H417)</f>
        <v>69815.579669899438</v>
      </c>
      <c r="P417" s="35">
        <f>IFERROR('Equations and POD'!$E$5/I417, I417)</f>
        <v>85884.244832019147</v>
      </c>
      <c r="Q417" s="35">
        <f>IFERROR('Equations and POD'!$E$5/J417, J417)</f>
        <v>123340.85741682236</v>
      </c>
      <c r="R417" s="35">
        <f>IFERROR('Equations and POD'!$E$5/K417, K417)</f>
        <v>174846.77800927195</v>
      </c>
      <c r="S417" s="35">
        <f>IFERROR('Equations and POD'!$E$5/L417, L417)</f>
        <v>204199.16276000001</v>
      </c>
      <c r="T417" s="35">
        <f>IFERROR('Equations and POD'!$E$5/M417, M417)</f>
        <v>254337.26655701068</v>
      </c>
      <c r="U417" s="66">
        <v>66000</v>
      </c>
      <c r="V417" s="66">
        <v>70000</v>
      </c>
      <c r="W417" s="66">
        <v>86000</v>
      </c>
      <c r="X417" s="66">
        <v>120000</v>
      </c>
      <c r="Y417" s="66">
        <v>170000</v>
      </c>
      <c r="Z417" s="66">
        <v>200000</v>
      </c>
      <c r="AA417" s="66">
        <v>250000</v>
      </c>
    </row>
    <row r="418" spans="1:27">
      <c r="A418" s="61" t="s">
        <v>99</v>
      </c>
      <c r="B418" s="61" t="s">
        <v>100</v>
      </c>
      <c r="C418" s="62" t="s">
        <v>102</v>
      </c>
      <c r="D418" s="25" t="s">
        <v>15</v>
      </c>
      <c r="E418" s="25" t="s">
        <v>71</v>
      </c>
      <c r="F418" s="25" t="s">
        <v>13</v>
      </c>
      <c r="G418" s="25">
        <f t="shared" ref="G418:M418" si="82">SUM(G415:G417)</f>
        <v>4.4253820544835865</v>
      </c>
      <c r="H418" s="25">
        <f t="shared" si="82"/>
        <v>3.7872916501778167</v>
      </c>
      <c r="I418" s="25">
        <f t="shared" si="82"/>
        <v>3.2719721835341726</v>
      </c>
      <c r="J418" s="25">
        <f t="shared" si="82"/>
        <v>2.6348855624316543</v>
      </c>
      <c r="K418" s="25">
        <f t="shared" si="82"/>
        <v>2.081074838264581</v>
      </c>
      <c r="L418" s="25">
        <f t="shared" si="82"/>
        <v>1.9024123232988499</v>
      </c>
      <c r="M418" s="25">
        <f t="shared" si="82"/>
        <v>2.0301718330351135</v>
      </c>
      <c r="N418" s="35">
        <f>IFERROR('Equations and POD'!$E$5/G418, G418)</f>
        <v>474.53529981041521</v>
      </c>
      <c r="O418" s="35">
        <f>IFERROR('Equations and POD'!$E$5/H418, H418)</f>
        <v>554.48594773560762</v>
      </c>
      <c r="P418" s="35">
        <f>IFERROR('Equations and POD'!$E$5/I418, I418)</f>
        <v>641.81474725488522</v>
      </c>
      <c r="Q418" s="35">
        <f>IFERROR('Equations and POD'!$E$5/J418, J418)</f>
        <v>796.99856037086295</v>
      </c>
      <c r="R418" s="35">
        <f>IFERROR('Equations and POD'!$E$5/K418, K418)</f>
        <v>1009.0939361657944</v>
      </c>
      <c r="S418" s="35">
        <f>IFERROR('Equations and POD'!$E$5/L418, L418)</f>
        <v>1103.8616467530687</v>
      </c>
      <c r="T418" s="35">
        <f>IFERROR('Equations and POD'!$E$5/M418, M418)</f>
        <v>1034.3952003611896</v>
      </c>
      <c r="U418" s="66">
        <v>470</v>
      </c>
      <c r="V418" s="66">
        <v>550</v>
      </c>
      <c r="W418" s="66">
        <v>640</v>
      </c>
      <c r="X418" s="66">
        <v>800</v>
      </c>
      <c r="Y418" s="66">
        <v>1000</v>
      </c>
      <c r="Z418" s="66">
        <v>1100</v>
      </c>
      <c r="AA418" s="66">
        <v>1000</v>
      </c>
    </row>
    <row r="419" spans="1:27">
      <c r="A419" s="61" t="s">
        <v>99</v>
      </c>
      <c r="B419" s="61" t="s">
        <v>100</v>
      </c>
      <c r="C419" s="62" t="s">
        <v>102</v>
      </c>
      <c r="D419" s="25" t="s">
        <v>68</v>
      </c>
      <c r="E419" s="25" t="s">
        <v>72</v>
      </c>
      <c r="F419" s="25" t="s">
        <v>13</v>
      </c>
      <c r="G419" s="25">
        <v>3.106238514891035</v>
      </c>
      <c r="H419" s="25">
        <v>2.6562539028775212</v>
      </c>
      <c r="I419" s="25">
        <v>2.2957834066027072</v>
      </c>
      <c r="J419" s="25">
        <v>1.85090951853079</v>
      </c>
      <c r="K419" s="25">
        <v>1.4629392549116611</v>
      </c>
      <c r="L419" s="25">
        <v>1.33784932172477</v>
      </c>
      <c r="M419" s="25">
        <v>1.4296707380435321</v>
      </c>
      <c r="N419" s="35">
        <f>IFERROR('Equations and POD'!$E$5/G419, G419)</f>
        <v>676.05883770122102</v>
      </c>
      <c r="O419" s="35">
        <f>IFERROR('Equations and POD'!$E$5/H419, H419)</f>
        <v>790.58707366982844</v>
      </c>
      <c r="P419" s="35">
        <f>IFERROR('Equations and POD'!$E$5/I419, I419)</f>
        <v>914.72043658838584</v>
      </c>
      <c r="Q419" s="35">
        <f>IFERROR('Equations and POD'!$E$5/J419, J419)</f>
        <v>1134.5773410182321</v>
      </c>
      <c r="R419" s="35">
        <f>IFERROR('Equations and POD'!$E$5/K419, K419)</f>
        <v>1435.4663004287265</v>
      </c>
      <c r="S419" s="35">
        <f>IFERROR('Equations and POD'!$E$5/L419, L419)</f>
        <v>1569.6834956665052</v>
      </c>
      <c r="T419" s="35">
        <f>IFERROR('Equations and POD'!$E$5/M419, M419)</f>
        <v>1468.8696803529717</v>
      </c>
      <c r="U419" s="66">
        <v>680</v>
      </c>
      <c r="V419" s="66">
        <v>790</v>
      </c>
      <c r="W419" s="66">
        <v>910</v>
      </c>
      <c r="X419" s="66">
        <v>1100</v>
      </c>
      <c r="Y419" s="66">
        <v>1400</v>
      </c>
      <c r="Z419" s="66">
        <v>1600</v>
      </c>
      <c r="AA419" s="66">
        <v>1500</v>
      </c>
    </row>
    <row r="420" spans="1:27">
      <c r="A420" s="61" t="s">
        <v>99</v>
      </c>
      <c r="B420" s="61" t="s">
        <v>100</v>
      </c>
      <c r="C420" s="62" t="s">
        <v>102</v>
      </c>
      <c r="D420" s="25" t="s">
        <v>73</v>
      </c>
      <c r="E420" s="25" t="s">
        <v>72</v>
      </c>
      <c r="F420" s="25" t="s">
        <v>13</v>
      </c>
      <c r="G420" s="25">
        <v>5.6714216787994158E-4</v>
      </c>
      <c r="H420" s="25">
        <v>7.0210955784037407E-4</v>
      </c>
      <c r="I420" s="25">
        <v>7.9263749017041186E-4</v>
      </c>
      <c r="J420" s="25">
        <v>2.7823026177458971E-4</v>
      </c>
      <c r="K420" s="25">
        <v>1.557871825232881E-4</v>
      </c>
      <c r="L420" s="25">
        <v>1.2359067875983019E-4</v>
      </c>
      <c r="M420" s="25">
        <v>5.5332521396996872E-5</v>
      </c>
      <c r="N420" s="35">
        <f>IFERROR('Equations and POD'!$E$5/G420, G420)</f>
        <v>3702775.2809319398</v>
      </c>
      <c r="O420" s="35">
        <f>IFERROR('Equations and POD'!$E$5/H420, H420)</f>
        <v>2990986.2022949969</v>
      </c>
      <c r="P420" s="35">
        <f>IFERROR('Equations and POD'!$E$5/I420, I420)</f>
        <v>2649382.6320888679</v>
      </c>
      <c r="Q420" s="35">
        <f>IFERROR('Equations and POD'!$E$5/J420, J420)</f>
        <v>7547705.2230261369</v>
      </c>
      <c r="R420" s="35">
        <f>IFERROR('Equations and POD'!$E$5/K420, K420)</f>
        <v>13479927.976013547</v>
      </c>
      <c r="S420" s="35">
        <f>IFERROR('Equations and POD'!$E$5/L420, L420)</f>
        <v>16991572.674188986</v>
      </c>
      <c r="T420" s="35">
        <f>IFERROR('Equations and POD'!$E$5/M420, M420)</f>
        <v>37952364.12476182</v>
      </c>
      <c r="U420" s="66">
        <v>3700000</v>
      </c>
      <c r="V420" s="66">
        <v>3000000</v>
      </c>
      <c r="W420" s="66">
        <v>2600000</v>
      </c>
      <c r="X420" s="66">
        <v>7500000</v>
      </c>
      <c r="Y420" s="66">
        <v>13000000</v>
      </c>
      <c r="Z420" s="66">
        <v>17000000</v>
      </c>
      <c r="AA420" s="66">
        <v>38000000</v>
      </c>
    </row>
    <row r="421" spans="1:27">
      <c r="A421" s="61" t="s">
        <v>99</v>
      </c>
      <c r="B421" s="61" t="s">
        <v>100</v>
      </c>
      <c r="C421" s="62" t="s">
        <v>102</v>
      </c>
      <c r="D421" s="25" t="s">
        <v>74</v>
      </c>
      <c r="E421" s="25" t="s">
        <v>72</v>
      </c>
      <c r="F421" s="25" t="s">
        <v>13</v>
      </c>
      <c r="G421" s="25">
        <v>3.1930276591141567E-2</v>
      </c>
      <c r="H421" s="25">
        <v>3.007924606411887E-2</v>
      </c>
      <c r="I421" s="25">
        <v>2.4451516155348241E-2</v>
      </c>
      <c r="J421" s="25">
        <v>1.7025988338180489E-2</v>
      </c>
      <c r="K421" s="25">
        <v>1.201051585799676E-2</v>
      </c>
      <c r="L421" s="25">
        <v>1.028407742527416E-2</v>
      </c>
      <c r="M421" s="25">
        <v>8.2567530446006308E-3</v>
      </c>
      <c r="N421" s="35">
        <f>IFERROR('Equations and POD'!$E$5/G421, G421)</f>
        <v>65768.299689035703</v>
      </c>
      <c r="O421" s="35">
        <f>IFERROR('Equations and POD'!$E$5/H421, H421)</f>
        <v>69815.579669899438</v>
      </c>
      <c r="P421" s="35">
        <f>IFERROR('Equations and POD'!$E$5/I421, I421)</f>
        <v>85884.244832019147</v>
      </c>
      <c r="Q421" s="35">
        <f>IFERROR('Equations and POD'!$E$5/J421, J421)</f>
        <v>123340.85741682236</v>
      </c>
      <c r="R421" s="35">
        <f>IFERROR('Equations and POD'!$E$5/K421, K421)</f>
        <v>174846.77800927195</v>
      </c>
      <c r="S421" s="35">
        <f>IFERROR('Equations and POD'!$E$5/L421, L421)</f>
        <v>204199.16276000001</v>
      </c>
      <c r="T421" s="35">
        <f>IFERROR('Equations and POD'!$E$5/M421, M421)</f>
        <v>254337.26655701068</v>
      </c>
      <c r="U421" s="66">
        <v>66000</v>
      </c>
      <c r="V421" s="66">
        <v>70000</v>
      </c>
      <c r="W421" s="66">
        <v>86000</v>
      </c>
      <c r="X421" s="66">
        <v>120000</v>
      </c>
      <c r="Y421" s="66">
        <v>170000</v>
      </c>
      <c r="Z421" s="66">
        <v>200000</v>
      </c>
      <c r="AA421" s="66">
        <v>250000</v>
      </c>
    </row>
    <row r="422" spans="1:27">
      <c r="A422" s="61" t="s">
        <v>99</v>
      </c>
      <c r="B422" s="61" t="s">
        <v>100</v>
      </c>
      <c r="C422" s="62" t="s">
        <v>102</v>
      </c>
      <c r="D422" s="25" t="s">
        <v>15</v>
      </c>
      <c r="E422" s="25" t="s">
        <v>72</v>
      </c>
      <c r="F422" s="25" t="s">
        <v>13</v>
      </c>
      <c r="G422" s="25">
        <f t="shared" ref="G422:M422" si="83">SUM(G419:G421)</f>
        <v>3.1387359336500564</v>
      </c>
      <c r="H422" s="25">
        <f t="shared" si="83"/>
        <v>2.6870352584994808</v>
      </c>
      <c r="I422" s="25">
        <f t="shared" si="83"/>
        <v>2.321027560248226</v>
      </c>
      <c r="J422" s="25">
        <f t="shared" si="83"/>
        <v>1.868213737130745</v>
      </c>
      <c r="K422" s="25">
        <f t="shared" si="83"/>
        <v>1.4751055579521812</v>
      </c>
      <c r="L422" s="25">
        <f t="shared" si="83"/>
        <v>1.3482569898288039</v>
      </c>
      <c r="M422" s="25">
        <f t="shared" si="83"/>
        <v>1.4379828236095298</v>
      </c>
      <c r="N422" s="35">
        <f>IFERROR('Equations and POD'!$E$5/G422, G422)</f>
        <v>669.05915132462144</v>
      </c>
      <c r="O422" s="35">
        <f>IFERROR('Equations and POD'!$E$5/H422, H422)</f>
        <v>781.53049661607406</v>
      </c>
      <c r="P422" s="35">
        <f>IFERROR('Equations and POD'!$E$5/I422, I422)</f>
        <v>904.77167784057337</v>
      </c>
      <c r="Q422" s="35">
        <f>IFERROR('Equations and POD'!$E$5/J422, J422)</f>
        <v>1124.0683858931682</v>
      </c>
      <c r="R422" s="35">
        <f>IFERROR('Equations and POD'!$E$5/K422, K422)</f>
        <v>1423.6269321060181</v>
      </c>
      <c r="S422" s="35">
        <f>IFERROR('Equations and POD'!$E$5/L422, L422)</f>
        <v>1557.5665587809408</v>
      </c>
      <c r="T422" s="35">
        <f>IFERROR('Equations and POD'!$E$5/M422, M422)</f>
        <v>1460.3790570520991</v>
      </c>
      <c r="U422" s="66">
        <v>670</v>
      </c>
      <c r="V422" s="66">
        <v>780</v>
      </c>
      <c r="W422" s="66">
        <v>900</v>
      </c>
      <c r="X422" s="66">
        <v>1100</v>
      </c>
      <c r="Y422" s="66">
        <v>1400</v>
      </c>
      <c r="Z422" s="66">
        <v>1600</v>
      </c>
      <c r="AA422" s="66">
        <v>1500</v>
      </c>
    </row>
    <row r="423" spans="1:27">
      <c r="A423" s="61" t="s">
        <v>99</v>
      </c>
      <c r="B423" s="61" t="s">
        <v>103</v>
      </c>
      <c r="C423" s="62" t="s">
        <v>104</v>
      </c>
      <c r="D423" s="25" t="s">
        <v>68</v>
      </c>
      <c r="E423" s="25" t="s">
        <v>69</v>
      </c>
      <c r="F423" s="25" t="s">
        <v>9</v>
      </c>
      <c r="G423" s="25">
        <v>18.774978572279071</v>
      </c>
      <c r="H423" s="25">
        <v>16.055145111999732</v>
      </c>
      <c r="I423" s="25">
        <v>13.876360124609331</v>
      </c>
      <c r="J423" s="25">
        <v>11.18741731616897</v>
      </c>
      <c r="K423" s="25">
        <v>8.8424160063174817</v>
      </c>
      <c r="L423" s="25">
        <v>8.0863372944178966</v>
      </c>
      <c r="M423" s="34" t="s">
        <v>70</v>
      </c>
      <c r="N423" s="35">
        <f>IFERROR('Equations and POD'!$E$5/G423, G423)</f>
        <v>111.85099316707681</v>
      </c>
      <c r="O423" s="35">
        <f>IFERROR('Equations and POD'!$E$5/H423, H423)</f>
        <v>130.79919149596753</v>
      </c>
      <c r="P423" s="35">
        <f>IFERROR('Equations and POD'!$E$5/I423, I423)</f>
        <v>151.33651628684021</v>
      </c>
      <c r="Q423" s="35">
        <f>IFERROR('Equations and POD'!$E$5/J423, J423)</f>
        <v>187.71088452782649</v>
      </c>
      <c r="R423" s="35">
        <f>IFERROR('Equations and POD'!$E$5/K423, K423)</f>
        <v>237.49165369505923</v>
      </c>
      <c r="S423" s="35">
        <f>IFERROR('Equations and POD'!$E$5/L423, L423)</f>
        <v>259.69730466841361</v>
      </c>
      <c r="T423" s="35" t="str">
        <f>IFERROR('Equations and POD'!$E$5/M423, M423)</f>
        <v>-</v>
      </c>
      <c r="U423" s="66">
        <v>110</v>
      </c>
      <c r="V423" s="66">
        <v>130</v>
      </c>
      <c r="W423" s="66">
        <v>150</v>
      </c>
      <c r="X423" s="66">
        <v>190</v>
      </c>
      <c r="Y423" s="66">
        <v>240</v>
      </c>
      <c r="Z423" s="66">
        <v>260</v>
      </c>
      <c r="AA423" s="63" t="s">
        <v>70</v>
      </c>
    </row>
    <row r="424" spans="1:27">
      <c r="A424" s="61" t="s">
        <v>99</v>
      </c>
      <c r="B424" s="61" t="s">
        <v>103</v>
      </c>
      <c r="C424" s="62" t="s">
        <v>104</v>
      </c>
      <c r="D424" s="25" t="s">
        <v>73</v>
      </c>
      <c r="E424" s="25" t="s">
        <v>69</v>
      </c>
      <c r="F424" s="25" t="s">
        <v>9</v>
      </c>
      <c r="G424" s="25">
        <v>40.591424129652097</v>
      </c>
      <c r="H424" s="25">
        <v>10.686201484916481</v>
      </c>
      <c r="I424" s="25">
        <v>5.4940922468695019</v>
      </c>
      <c r="J424" s="25">
        <v>2.4724675525440391E-2</v>
      </c>
      <c r="K424" s="25">
        <v>1.384395288560088E-2</v>
      </c>
      <c r="L424" s="25">
        <v>1.098284703662797E-2</v>
      </c>
      <c r="M424" s="25">
        <v>4.9172084135202434E-3</v>
      </c>
      <c r="N424" s="35">
        <f>IFERROR('Equations and POD'!$E$5/G424, G424)</f>
        <v>51.735065842785907</v>
      </c>
      <c r="O424" s="35">
        <f>IFERROR('Equations and POD'!$E$5/H424, H424)</f>
        <v>196.51510435809575</v>
      </c>
      <c r="P424" s="35">
        <f>IFERROR('Equations and POD'!$E$5/I424, I424)</f>
        <v>382.22874783301398</v>
      </c>
      <c r="Q424" s="35">
        <f>IFERROR('Equations and POD'!$E$5/J424, J424)</f>
        <v>84935.391683470647</v>
      </c>
      <c r="R424" s="35">
        <f>IFERROR('Equations and POD'!$E$5/K424, K424)</f>
        <v>151690.77916930889</v>
      </c>
      <c r="S424" s="35">
        <f>IFERROR('Equations and POD'!$E$5/L424, L424)</f>
        <v>191207.25190804046</v>
      </c>
      <c r="T424" s="35">
        <f>IFERROR('Equations and POD'!$E$5/M424, M424)</f>
        <v>427071.58684303233</v>
      </c>
      <c r="U424" s="66">
        <v>52</v>
      </c>
      <c r="V424" s="66">
        <v>200</v>
      </c>
      <c r="W424" s="66">
        <v>380</v>
      </c>
      <c r="X424" s="66">
        <v>85000</v>
      </c>
      <c r="Y424" s="66">
        <v>150000</v>
      </c>
      <c r="Z424" s="66">
        <v>190000</v>
      </c>
      <c r="AA424" s="66">
        <v>430000</v>
      </c>
    </row>
    <row r="425" spans="1:27">
      <c r="A425" s="61" t="s">
        <v>99</v>
      </c>
      <c r="B425" s="61" t="s">
        <v>103</v>
      </c>
      <c r="C425" s="62" t="s">
        <v>104</v>
      </c>
      <c r="D425" s="25" t="s">
        <v>74</v>
      </c>
      <c r="E425" s="25" t="s">
        <v>69</v>
      </c>
      <c r="F425" s="25" t="s">
        <v>9</v>
      </c>
      <c r="G425" s="25">
        <v>3.032461216407452</v>
      </c>
      <c r="H425" s="25">
        <v>2.8566663632823821</v>
      </c>
      <c r="I425" s="25">
        <v>2.3221933017650329</v>
      </c>
      <c r="J425" s="25">
        <v>1.6169809603485179</v>
      </c>
      <c r="K425" s="25">
        <v>1.140654808437402</v>
      </c>
      <c r="L425" s="25">
        <v>0.97669263370325021</v>
      </c>
      <c r="M425" s="25">
        <v>0.78415491672101378</v>
      </c>
      <c r="N425" s="35">
        <f>IFERROR('Equations and POD'!$E$5/G425, G425)</f>
        <v>692.50679568059365</v>
      </c>
      <c r="O425" s="35">
        <f>IFERROR('Equations and POD'!$E$5/H425, H425)</f>
        <v>735.12259849170721</v>
      </c>
      <c r="P425" s="35">
        <f>IFERROR('Equations and POD'!$E$5/I425, I425)</f>
        <v>904.31748227154469</v>
      </c>
      <c r="Q425" s="35">
        <f>IFERROR('Equations and POD'!$E$5/J425, J425)</f>
        <v>1298.716590668683</v>
      </c>
      <c r="R425" s="35">
        <f>IFERROR('Equations and POD'!$E$5/K425, K425)</f>
        <v>1841.0477775277323</v>
      </c>
      <c r="S425" s="35">
        <f>IFERROR('Equations and POD'!$E$5/L425, L425)</f>
        <v>2150.1134825165946</v>
      </c>
      <c r="T425" s="35">
        <f>IFERROR('Equations and POD'!$E$5/M425, M425)</f>
        <v>2678.0422531574036</v>
      </c>
      <c r="U425" s="66">
        <v>690</v>
      </c>
      <c r="V425" s="66">
        <v>740</v>
      </c>
      <c r="W425" s="66">
        <v>900</v>
      </c>
      <c r="X425" s="66">
        <v>1300</v>
      </c>
      <c r="Y425" s="66">
        <v>1800</v>
      </c>
      <c r="Z425" s="66">
        <v>2200</v>
      </c>
      <c r="AA425" s="66">
        <v>2700</v>
      </c>
    </row>
    <row r="426" spans="1:27">
      <c r="A426" s="61" t="s">
        <v>99</v>
      </c>
      <c r="B426" s="61" t="s">
        <v>103</v>
      </c>
      <c r="C426" s="62" t="s">
        <v>104</v>
      </c>
      <c r="D426" s="25" t="s">
        <v>15</v>
      </c>
      <c r="E426" s="25" t="s">
        <v>69</v>
      </c>
      <c r="F426" s="25" t="s">
        <v>9</v>
      </c>
      <c r="G426" s="25">
        <f t="shared" ref="G426:M426" si="84">SUM(G423:G425)</f>
        <v>62.39886391833862</v>
      </c>
      <c r="H426" s="25">
        <f t="shared" si="84"/>
        <v>29.598012960198595</v>
      </c>
      <c r="I426" s="25">
        <f t="shared" si="84"/>
        <v>21.692645673243867</v>
      </c>
      <c r="J426" s="25">
        <f t="shared" si="84"/>
        <v>12.82912295204293</v>
      </c>
      <c r="K426" s="25">
        <f t="shared" si="84"/>
        <v>9.9969147676404848</v>
      </c>
      <c r="L426" s="25">
        <f t="shared" si="84"/>
        <v>9.0740127751577742</v>
      </c>
      <c r="M426" s="25">
        <f t="shared" si="84"/>
        <v>0.78907212513453406</v>
      </c>
      <c r="N426" s="35">
        <f>IFERROR('Equations and POD'!$E$5/G426, G426)</f>
        <v>33.654458881627548</v>
      </c>
      <c r="O426" s="35">
        <f>IFERROR('Equations and POD'!$E$5/H426, H426)</f>
        <v>70.950708847378976</v>
      </c>
      <c r="P426" s="35">
        <f>IFERROR('Equations and POD'!$E$5/I426, I426)</f>
        <v>96.80700231923214</v>
      </c>
      <c r="Q426" s="35">
        <f>IFERROR('Equations and POD'!$E$5/J426, J426)</f>
        <v>163.69006734521884</v>
      </c>
      <c r="R426" s="35">
        <f>IFERROR('Equations and POD'!$E$5/K426, K426)</f>
        <v>210.06480987490215</v>
      </c>
      <c r="S426" s="35">
        <f>IFERROR('Equations and POD'!$E$5/L426, L426)</f>
        <v>231.43013482956951</v>
      </c>
      <c r="T426" s="35">
        <f>IFERROR('Equations and POD'!$E$5/M426, M426)</f>
        <v>2661.3536749152777</v>
      </c>
      <c r="U426" s="66">
        <v>34</v>
      </c>
      <c r="V426" s="66">
        <v>71</v>
      </c>
      <c r="W426" s="66">
        <v>97</v>
      </c>
      <c r="X426" s="66">
        <v>160</v>
      </c>
      <c r="Y426" s="66">
        <v>210</v>
      </c>
      <c r="Z426" s="66">
        <v>230</v>
      </c>
      <c r="AA426" s="66">
        <v>2700</v>
      </c>
    </row>
    <row r="427" spans="1:27">
      <c r="A427" s="61" t="s">
        <v>99</v>
      </c>
      <c r="B427" s="61" t="s">
        <v>103</v>
      </c>
      <c r="C427" s="62" t="s">
        <v>104</v>
      </c>
      <c r="D427" s="25" t="s">
        <v>68</v>
      </c>
      <c r="E427" s="25" t="s">
        <v>71</v>
      </c>
      <c r="F427" s="25" t="s">
        <v>9</v>
      </c>
      <c r="G427" s="25">
        <v>15.047366623233779</v>
      </c>
      <c r="H427" s="25">
        <v>12.867532911391949</v>
      </c>
      <c r="I427" s="25">
        <v>11.121327110290929</v>
      </c>
      <c r="J427" s="25">
        <v>8.9662509746914658</v>
      </c>
      <c r="K427" s="25">
        <v>7.0868296850502563</v>
      </c>
      <c r="L427" s="25">
        <v>6.4808639562385411</v>
      </c>
      <c r="M427" s="34" t="s">
        <v>70</v>
      </c>
      <c r="N427" s="35">
        <f>IFERROR('Equations and POD'!$E$5/G427, G427)</f>
        <v>139.55930313796634</v>
      </c>
      <c r="O427" s="35">
        <f>IFERROR('Equations and POD'!$E$5/H427, H427)</f>
        <v>163.20144774145612</v>
      </c>
      <c r="P427" s="35">
        <f>IFERROR('Equations and POD'!$E$5/I427, I427)</f>
        <v>188.82638548207083</v>
      </c>
      <c r="Q427" s="35">
        <f>IFERROR('Equations and POD'!$E$5/J427, J427)</f>
        <v>234.21160147396637</v>
      </c>
      <c r="R427" s="35">
        <f>IFERROR('Equations and POD'!$E$5/K427, K427)</f>
        <v>296.3243217810035</v>
      </c>
      <c r="S427" s="35">
        <f>IFERROR('Equations and POD'!$E$5/L427, L427)</f>
        <v>324.03087214606938</v>
      </c>
      <c r="T427" s="35" t="str">
        <f>IFERROR('Equations and POD'!$E$5/M427, M427)</f>
        <v>-</v>
      </c>
      <c r="U427" s="66">
        <v>140</v>
      </c>
      <c r="V427" s="66">
        <v>160</v>
      </c>
      <c r="W427" s="66">
        <v>190</v>
      </c>
      <c r="X427" s="66">
        <v>230</v>
      </c>
      <c r="Y427" s="66">
        <v>300</v>
      </c>
      <c r="Z427" s="66">
        <v>320</v>
      </c>
      <c r="AA427" s="63" t="s">
        <v>70</v>
      </c>
    </row>
    <row r="428" spans="1:27">
      <c r="A428" s="61" t="s">
        <v>99</v>
      </c>
      <c r="B428" s="61" t="s">
        <v>103</v>
      </c>
      <c r="C428" s="62" t="s">
        <v>104</v>
      </c>
      <c r="D428" s="25" t="s">
        <v>73</v>
      </c>
      <c r="E428" s="25" t="s">
        <v>71</v>
      </c>
      <c r="F428" s="25" t="s">
        <v>9</v>
      </c>
      <c r="G428" s="25">
        <v>11.86792766727377</v>
      </c>
      <c r="H428" s="25">
        <v>4.7278608712223331</v>
      </c>
      <c r="I428" s="25">
        <v>1.587349913303485</v>
      </c>
      <c r="J428" s="25">
        <v>6.0905838549341774E-3</v>
      </c>
      <c r="K428" s="25">
        <v>3.410381641097417E-3</v>
      </c>
      <c r="L428" s="25">
        <v>2.7055987934287329E-3</v>
      </c>
      <c r="M428" s="25">
        <v>1.21151121673293E-3</v>
      </c>
      <c r="N428" s="35">
        <f>IFERROR('Equations and POD'!$E$5/G428, G428)</f>
        <v>176.94748896985817</v>
      </c>
      <c r="O428" s="35">
        <f>IFERROR('Equations and POD'!$E$5/H428, H428)</f>
        <v>444.1755071056204</v>
      </c>
      <c r="P428" s="35">
        <f>IFERROR('Equations and POD'!$E$5/I428, I428)</f>
        <v>1322.9597219869577</v>
      </c>
      <c r="Q428" s="35">
        <f>IFERROR('Equations and POD'!$E$5/J428, J428)</f>
        <v>344794.53037966508</v>
      </c>
      <c r="R428" s="35">
        <f>IFERROR('Equations and POD'!$E$5/K428, K428)</f>
        <v>615766.86160093418</v>
      </c>
      <c r="S428" s="35">
        <f>IFERROR('Equations and POD'!$E$5/L428, L428)</f>
        <v>776168.29409460456</v>
      </c>
      <c r="T428" s="35">
        <f>IFERROR('Equations and POD'!$E$5/M428, M428)</f>
        <v>1733372.3130216233</v>
      </c>
      <c r="U428" s="66">
        <v>180</v>
      </c>
      <c r="V428" s="66">
        <v>440</v>
      </c>
      <c r="W428" s="66">
        <v>1300</v>
      </c>
      <c r="X428" s="66">
        <v>340000</v>
      </c>
      <c r="Y428" s="66">
        <v>620000</v>
      </c>
      <c r="Z428" s="66">
        <v>780000</v>
      </c>
      <c r="AA428" s="66">
        <v>1700000</v>
      </c>
    </row>
    <row r="429" spans="1:27">
      <c r="A429" s="61" t="s">
        <v>99</v>
      </c>
      <c r="B429" s="61" t="s">
        <v>103</v>
      </c>
      <c r="C429" s="62" t="s">
        <v>104</v>
      </c>
      <c r="D429" s="25" t="s">
        <v>74</v>
      </c>
      <c r="E429" s="25" t="s">
        <v>71</v>
      </c>
      <c r="F429" s="25" t="s">
        <v>9</v>
      </c>
      <c r="G429" s="25">
        <v>0.74448863910012275</v>
      </c>
      <c r="H429" s="25">
        <v>0.70132987741315889</v>
      </c>
      <c r="I429" s="25">
        <v>0.57011331970360013</v>
      </c>
      <c r="J429" s="25">
        <v>0.39697917589424092</v>
      </c>
      <c r="K429" s="25">
        <v>0.28003805668539522</v>
      </c>
      <c r="L429" s="25">
        <v>0.23978429328315831</v>
      </c>
      <c r="M429" s="25">
        <v>0.19251505134991209</v>
      </c>
      <c r="N429" s="35">
        <f>IFERROR('Equations and POD'!$E$5/G429, G429)</f>
        <v>2820.7280671714602</v>
      </c>
      <c r="O429" s="35">
        <f>IFERROR('Equations and POD'!$E$5/H429, H429)</f>
        <v>2994.3113328435511</v>
      </c>
      <c r="P429" s="35">
        <f>IFERROR('Equations and POD'!$E$5/I429, I429)</f>
        <v>3683.4782269107172</v>
      </c>
      <c r="Q429" s="35">
        <f>IFERROR('Equations and POD'!$E$5/J429, J429)</f>
        <v>5289.9500213569399</v>
      </c>
      <c r="R429" s="35">
        <f>IFERROR('Equations and POD'!$E$5/K429, K429)</f>
        <v>7498.9807630297018</v>
      </c>
      <c r="S429" s="35">
        <f>IFERROR('Equations and POD'!$E$5/L429, L429)</f>
        <v>8757.8713820097291</v>
      </c>
      <c r="T429" s="35">
        <f>IFERROR('Equations and POD'!$E$5/M429, M429)</f>
        <v>10908.238006716034</v>
      </c>
      <c r="U429" s="66">
        <v>2800</v>
      </c>
      <c r="V429" s="66">
        <v>3000</v>
      </c>
      <c r="W429" s="66">
        <v>3700</v>
      </c>
      <c r="X429" s="66">
        <v>5300</v>
      </c>
      <c r="Y429" s="66">
        <v>7500</v>
      </c>
      <c r="Z429" s="66">
        <v>8800</v>
      </c>
      <c r="AA429" s="66">
        <v>11000</v>
      </c>
    </row>
    <row r="430" spans="1:27">
      <c r="A430" s="61" t="s">
        <v>99</v>
      </c>
      <c r="B430" s="61" t="s">
        <v>103</v>
      </c>
      <c r="C430" s="62" t="s">
        <v>104</v>
      </c>
      <c r="D430" s="25" t="s">
        <v>15</v>
      </c>
      <c r="E430" s="25" t="s">
        <v>71</v>
      </c>
      <c r="F430" s="25" t="s">
        <v>9</v>
      </c>
      <c r="G430" s="25">
        <f t="shared" ref="G430:M430" si="85">SUM(G427:G429)</f>
        <v>27.659782929607672</v>
      </c>
      <c r="H430" s="25">
        <f t="shared" si="85"/>
        <v>18.296723660027439</v>
      </c>
      <c r="I430" s="25">
        <f t="shared" si="85"/>
        <v>13.278790343298015</v>
      </c>
      <c r="J430" s="25">
        <f t="shared" si="85"/>
        <v>9.3693207344406417</v>
      </c>
      <c r="K430" s="25">
        <f t="shared" si="85"/>
        <v>7.3702781233767487</v>
      </c>
      <c r="L430" s="25">
        <f t="shared" si="85"/>
        <v>6.7233538483151278</v>
      </c>
      <c r="M430" s="25">
        <f t="shared" si="85"/>
        <v>0.19372656256664503</v>
      </c>
      <c r="N430" s="35">
        <f>IFERROR('Equations and POD'!$E$5/G430, G430)</f>
        <v>75.922504719012508</v>
      </c>
      <c r="O430" s="35">
        <f>IFERROR('Equations and POD'!$E$5/H430, H430)</f>
        <v>114.77464703627986</v>
      </c>
      <c r="P430" s="35">
        <f>IFERROR('Equations and POD'!$E$5/I430, I430)</f>
        <v>158.14693550455056</v>
      </c>
      <c r="Q430" s="35">
        <f>IFERROR('Equations and POD'!$E$5/J430, J430)</f>
        <v>224.13577883833349</v>
      </c>
      <c r="R430" s="35">
        <f>IFERROR('Equations and POD'!$E$5/K430, K430)</f>
        <v>284.928189255071</v>
      </c>
      <c r="S430" s="35">
        <f>IFERROR('Equations and POD'!$E$5/L430, L430)</f>
        <v>312.34411387201641</v>
      </c>
      <c r="T430" s="35">
        <f>IFERROR('Equations and POD'!$E$5/M430, M430)</f>
        <v>10840.020966549522</v>
      </c>
      <c r="U430" s="66">
        <v>76</v>
      </c>
      <c r="V430" s="66">
        <v>110</v>
      </c>
      <c r="W430" s="66">
        <v>160</v>
      </c>
      <c r="X430" s="66">
        <v>220</v>
      </c>
      <c r="Y430" s="66">
        <v>280</v>
      </c>
      <c r="Z430" s="66">
        <v>310</v>
      </c>
      <c r="AA430" s="66">
        <v>11000</v>
      </c>
    </row>
    <row r="431" spans="1:27">
      <c r="A431" s="61" t="s">
        <v>99</v>
      </c>
      <c r="B431" s="61" t="s">
        <v>103</v>
      </c>
      <c r="C431" s="62" t="s">
        <v>104</v>
      </c>
      <c r="D431" s="25" t="s">
        <v>68</v>
      </c>
      <c r="E431" s="25" t="s">
        <v>72</v>
      </c>
      <c r="F431" s="25" t="s">
        <v>9</v>
      </c>
      <c r="G431" s="25">
        <v>7.8582309302356199</v>
      </c>
      <c r="H431" s="25">
        <v>6.7198499014437223</v>
      </c>
      <c r="I431" s="25">
        <v>5.8079236634280003</v>
      </c>
      <c r="J431" s="25">
        <v>4.6824718571543444</v>
      </c>
      <c r="K431" s="25">
        <v>3.700976099192415</v>
      </c>
      <c r="L431" s="25">
        <v>3.3845208182093272</v>
      </c>
      <c r="M431" s="34" t="s">
        <v>70</v>
      </c>
      <c r="N431" s="35">
        <f>IFERROR('Equations and POD'!$E$5/G431, G431)</f>
        <v>267.2357199277464</v>
      </c>
      <c r="O431" s="35">
        <f>IFERROR('Equations and POD'!$E$5/H431, H431)</f>
        <v>312.50698018549889</v>
      </c>
      <c r="P431" s="35">
        <f>IFERROR('Equations and POD'!$E$5/I431, I431)</f>
        <v>361.57500024036489</v>
      </c>
      <c r="Q431" s="35">
        <f>IFERROR('Equations and POD'!$E$5/J431, J431)</f>
        <v>448.48107240439936</v>
      </c>
      <c r="R431" s="35">
        <f>IFERROR('Equations and POD'!$E$5/K431, K431)</f>
        <v>567.4178767212893</v>
      </c>
      <c r="S431" s="35">
        <f>IFERROR('Equations and POD'!$E$5/L431, L431)</f>
        <v>620.47188148514988</v>
      </c>
      <c r="T431" s="35" t="str">
        <f>IFERROR('Equations and POD'!$E$5/M431, M431)</f>
        <v>-</v>
      </c>
      <c r="U431" s="66">
        <v>270</v>
      </c>
      <c r="V431" s="66">
        <v>310</v>
      </c>
      <c r="W431" s="66">
        <v>360</v>
      </c>
      <c r="X431" s="66">
        <v>450</v>
      </c>
      <c r="Y431" s="66">
        <v>570</v>
      </c>
      <c r="Z431" s="66">
        <v>620</v>
      </c>
      <c r="AA431" s="63" t="s">
        <v>70</v>
      </c>
    </row>
    <row r="432" spans="1:27">
      <c r="A432" s="61" t="s">
        <v>99</v>
      </c>
      <c r="B432" s="61" t="s">
        <v>103</v>
      </c>
      <c r="C432" s="62" t="s">
        <v>104</v>
      </c>
      <c r="D432" s="25" t="s">
        <v>73</v>
      </c>
      <c r="E432" s="25" t="s">
        <v>72</v>
      </c>
      <c r="F432" s="25" t="s">
        <v>9</v>
      </c>
      <c r="G432" s="25">
        <v>5.0343363458762499E-3</v>
      </c>
      <c r="H432" s="25">
        <v>2.3502079529348151E-2</v>
      </c>
      <c r="I432" s="25">
        <v>5.0858232526393146E-3</v>
      </c>
      <c r="J432" s="25">
        <v>7.5909061365321768E-4</v>
      </c>
      <c r="K432" s="25">
        <v>4.2518034681877698E-4</v>
      </c>
      <c r="L432" s="25">
        <v>3.3735386658428868E-4</v>
      </c>
      <c r="M432" s="25">
        <v>1.5125564279514571E-4</v>
      </c>
      <c r="N432" s="35">
        <f>IFERROR('Equations and POD'!$E$5/G432, G432)</f>
        <v>417135.41879659315</v>
      </c>
      <c r="O432" s="35">
        <f>IFERROR('Equations and POD'!$E$5/H432, H432)</f>
        <v>89353.795155770422</v>
      </c>
      <c r="P432" s="35">
        <f>IFERROR('Equations and POD'!$E$5/I432, I432)</f>
        <v>412912.50121800712</v>
      </c>
      <c r="Q432" s="35">
        <f>IFERROR('Equations and POD'!$E$5/J432, J432)</f>
        <v>2766468.1425758773</v>
      </c>
      <c r="R432" s="35">
        <f>IFERROR('Equations and POD'!$E$5/K432, K432)</f>
        <v>4939080.5941815441</v>
      </c>
      <c r="S432" s="35">
        <f>IFERROR('Equations and POD'!$E$5/L432, L432)</f>
        <v>6224917.5361839524</v>
      </c>
      <c r="T432" s="35">
        <f>IFERROR('Equations and POD'!$E$5/M432, M432)</f>
        <v>13883779.548272138</v>
      </c>
      <c r="U432" s="66">
        <v>420000</v>
      </c>
      <c r="V432" s="66">
        <v>89000</v>
      </c>
      <c r="W432" s="66">
        <v>410000</v>
      </c>
      <c r="X432" s="66">
        <v>2800000</v>
      </c>
      <c r="Y432" s="66">
        <v>4900000</v>
      </c>
      <c r="Z432" s="66">
        <v>6200000</v>
      </c>
      <c r="AA432" s="66">
        <v>14000000</v>
      </c>
    </row>
    <row r="433" spans="1:27">
      <c r="A433" s="61" t="s">
        <v>99</v>
      </c>
      <c r="B433" s="61" t="s">
        <v>103</v>
      </c>
      <c r="C433" s="62" t="s">
        <v>104</v>
      </c>
      <c r="D433" s="25" t="s">
        <v>74</v>
      </c>
      <c r="E433" s="25" t="s">
        <v>72</v>
      </c>
      <c r="F433" s="25" t="s">
        <v>9</v>
      </c>
      <c r="G433" s="25">
        <v>8.9865349098939062E-2</v>
      </c>
      <c r="H433" s="25">
        <v>8.4655763643928114E-2</v>
      </c>
      <c r="I433" s="25">
        <v>6.8816943349257698E-2</v>
      </c>
      <c r="J433" s="25">
        <v>4.7918356779581943E-2</v>
      </c>
      <c r="K433" s="25">
        <v>3.3802688722610733E-2</v>
      </c>
      <c r="L433" s="25">
        <v>2.8943758296136331E-2</v>
      </c>
      <c r="M433" s="25">
        <v>2.323800712025827E-2</v>
      </c>
      <c r="N433" s="35">
        <f>IFERROR('Equations and POD'!$E$5/G433, G433)</f>
        <v>23368.295133288389</v>
      </c>
      <c r="O433" s="35">
        <f>IFERROR('Equations and POD'!$E$5/H433, H433)</f>
        <v>24806.344064567675</v>
      </c>
      <c r="P433" s="35">
        <f>IFERROR('Equations and POD'!$E$5/I433, I433)</f>
        <v>30515.740714349118</v>
      </c>
      <c r="Q433" s="35">
        <f>IFERROR('Equations and POD'!$E$5/J433, J433)</f>
        <v>43824.541180736232</v>
      </c>
      <c r="R433" s="35">
        <f>IFERROR('Equations and POD'!$E$5/K433, K433)</f>
        <v>62125.235576165956</v>
      </c>
      <c r="S433" s="35">
        <f>IFERROR('Equations and POD'!$E$5/L433, L433)</f>
        <v>72554.503064666846</v>
      </c>
      <c r="T433" s="35">
        <f>IFERROR('Equations and POD'!$E$5/M433, M433)</f>
        <v>90369.195135037051</v>
      </c>
      <c r="U433" s="66">
        <v>23000</v>
      </c>
      <c r="V433" s="66">
        <v>25000</v>
      </c>
      <c r="W433" s="66">
        <v>31000</v>
      </c>
      <c r="X433" s="66">
        <v>44000</v>
      </c>
      <c r="Y433" s="66">
        <v>62000</v>
      </c>
      <c r="Z433" s="66">
        <v>73000</v>
      </c>
      <c r="AA433" s="66">
        <v>90000</v>
      </c>
    </row>
    <row r="434" spans="1:27">
      <c r="A434" s="61" t="s">
        <v>99</v>
      </c>
      <c r="B434" s="61" t="s">
        <v>103</v>
      </c>
      <c r="C434" s="62" t="s">
        <v>104</v>
      </c>
      <c r="D434" s="25" t="s">
        <v>15</v>
      </c>
      <c r="E434" s="25" t="s">
        <v>72</v>
      </c>
      <c r="F434" s="25" t="s">
        <v>9</v>
      </c>
      <c r="G434" s="25">
        <f t="shared" ref="G434:M434" si="86">SUM(G431:G433)</f>
        <v>7.9531306156804353</v>
      </c>
      <c r="H434" s="25">
        <f t="shared" si="86"/>
        <v>6.8280077446169987</v>
      </c>
      <c r="I434" s="25">
        <f t="shared" si="86"/>
        <v>5.8818264300298972</v>
      </c>
      <c r="J434" s="25">
        <f t="shared" si="86"/>
        <v>4.7311493045475794</v>
      </c>
      <c r="K434" s="25">
        <f t="shared" si="86"/>
        <v>3.7352039682618443</v>
      </c>
      <c r="L434" s="25">
        <f t="shared" si="86"/>
        <v>3.4138019303720477</v>
      </c>
      <c r="M434" s="25">
        <f t="shared" si="86"/>
        <v>2.3389262763053417E-2</v>
      </c>
      <c r="N434" s="35">
        <f>IFERROR('Equations and POD'!$E$5/G434, G434)</f>
        <v>264.0469648341533</v>
      </c>
      <c r="O434" s="35">
        <f>IFERROR('Equations and POD'!$E$5/H434, H434)</f>
        <v>307.55676890606611</v>
      </c>
      <c r="P434" s="35">
        <f>IFERROR('Equations and POD'!$E$5/I434, I434)</f>
        <v>357.03195682184145</v>
      </c>
      <c r="Q434" s="35">
        <f>IFERROR('Equations and POD'!$E$5/J434, J434)</f>
        <v>443.86677841290708</v>
      </c>
      <c r="R434" s="35">
        <f>IFERROR('Equations and POD'!$E$5/K434, K434)</f>
        <v>562.21829325621081</v>
      </c>
      <c r="S434" s="35">
        <f>IFERROR('Equations and POD'!$E$5/L434, L434)</f>
        <v>615.14992458016889</v>
      </c>
      <c r="T434" s="35">
        <f>IFERROR('Equations and POD'!$E$5/M434, M434)</f>
        <v>89784.78805741758</v>
      </c>
      <c r="U434" s="66">
        <v>260</v>
      </c>
      <c r="V434" s="66">
        <v>310</v>
      </c>
      <c r="W434" s="66">
        <v>360</v>
      </c>
      <c r="X434" s="66">
        <v>440</v>
      </c>
      <c r="Y434" s="66">
        <v>560</v>
      </c>
      <c r="Z434" s="66">
        <v>620</v>
      </c>
      <c r="AA434" s="66">
        <v>90000</v>
      </c>
    </row>
    <row r="435" spans="1:27">
      <c r="A435" s="61" t="s">
        <v>99</v>
      </c>
      <c r="B435" s="61" t="s">
        <v>103</v>
      </c>
      <c r="C435" s="62" t="s">
        <v>104</v>
      </c>
      <c r="D435" s="25" t="s">
        <v>68</v>
      </c>
      <c r="E435" s="25" t="s">
        <v>69</v>
      </c>
      <c r="F435" s="25" t="s">
        <v>13</v>
      </c>
      <c r="G435" s="25">
        <v>18.774978572279071</v>
      </c>
      <c r="H435" s="25">
        <v>16.055145111999732</v>
      </c>
      <c r="I435" s="25">
        <v>13.876360124609331</v>
      </c>
      <c r="J435" s="25">
        <v>11.18741731616897</v>
      </c>
      <c r="K435" s="25">
        <v>8.8424160063174799</v>
      </c>
      <c r="L435" s="25">
        <v>8.0863372944178966</v>
      </c>
      <c r="M435" s="34" t="s">
        <v>70</v>
      </c>
      <c r="N435" s="35">
        <f>IFERROR('Equations and POD'!$E$5/G435, G435)</f>
        <v>111.85099316707681</v>
      </c>
      <c r="O435" s="35">
        <f>IFERROR('Equations and POD'!$E$5/H435, H435)</f>
        <v>130.79919149596753</v>
      </c>
      <c r="P435" s="35">
        <f>IFERROR('Equations and POD'!$E$5/I435, I435)</f>
        <v>151.33651628684021</v>
      </c>
      <c r="Q435" s="35">
        <f>IFERROR('Equations and POD'!$E$5/J435, J435)</f>
        <v>187.71088452782649</v>
      </c>
      <c r="R435" s="35">
        <f>IFERROR('Equations and POD'!$E$5/K435, K435)</f>
        <v>237.49165369505928</v>
      </c>
      <c r="S435" s="35">
        <f>IFERROR('Equations and POD'!$E$5/L435, L435)</f>
        <v>259.69730466841361</v>
      </c>
      <c r="T435" s="35" t="str">
        <f>IFERROR('Equations and POD'!$E$5/M435, M435)</f>
        <v>-</v>
      </c>
      <c r="U435" s="66">
        <v>110</v>
      </c>
      <c r="V435" s="66">
        <v>130</v>
      </c>
      <c r="W435" s="66">
        <v>150</v>
      </c>
      <c r="X435" s="66">
        <v>190</v>
      </c>
      <c r="Y435" s="66">
        <v>240</v>
      </c>
      <c r="Z435" s="66">
        <v>260</v>
      </c>
      <c r="AA435" s="63" t="s">
        <v>70</v>
      </c>
    </row>
    <row r="436" spans="1:27">
      <c r="A436" s="61" t="s">
        <v>99</v>
      </c>
      <c r="B436" s="61" t="s">
        <v>103</v>
      </c>
      <c r="C436" s="62" t="s">
        <v>104</v>
      </c>
      <c r="D436" s="25" t="s">
        <v>73</v>
      </c>
      <c r="E436" s="25" t="s">
        <v>69</v>
      </c>
      <c r="F436" s="25" t="s">
        <v>13</v>
      </c>
      <c r="G436" s="25">
        <v>40.556078184420031</v>
      </c>
      <c r="H436" s="25">
        <v>10.64244429135225</v>
      </c>
      <c r="I436" s="25">
        <v>5.444693442843449</v>
      </c>
      <c r="J436" s="25">
        <v>7.3845136367478546E-3</v>
      </c>
      <c r="K436" s="25">
        <v>4.1347371111062617E-3</v>
      </c>
      <c r="L436" s="25">
        <v>3.280207943867785E-3</v>
      </c>
      <c r="M436" s="25">
        <v>1.468555963612425E-3</v>
      </c>
      <c r="N436" s="35">
        <f>IFERROR('Equations and POD'!$E$5/G436, G436)</f>
        <v>51.780154640463564</v>
      </c>
      <c r="O436" s="35">
        <f>IFERROR('Equations and POD'!$E$5/H436, H436)</f>
        <v>197.32309068381977</v>
      </c>
      <c r="P436" s="35">
        <f>IFERROR('Equations and POD'!$E$5/I436, I436)</f>
        <v>385.69664610966441</v>
      </c>
      <c r="Q436" s="35">
        <f>IFERROR('Equations and POD'!$E$5/J436, J436)</f>
        <v>284378.91827427672</v>
      </c>
      <c r="R436" s="35">
        <f>IFERROR('Equations and POD'!$E$5/K436, K436)</f>
        <v>507892.02398363326</v>
      </c>
      <c r="S436" s="35">
        <f>IFERROR('Equations and POD'!$E$5/L436, L436)</f>
        <v>640203.31513612252</v>
      </c>
      <c r="T436" s="35">
        <f>IFERROR('Equations and POD'!$E$5/M436, M436)</f>
        <v>1429976.1480211611</v>
      </c>
      <c r="U436" s="66">
        <v>52</v>
      </c>
      <c r="V436" s="66">
        <v>200</v>
      </c>
      <c r="W436" s="66">
        <v>390</v>
      </c>
      <c r="X436" s="66">
        <v>280000</v>
      </c>
      <c r="Y436" s="66">
        <v>510000</v>
      </c>
      <c r="Z436" s="66">
        <v>640000</v>
      </c>
      <c r="AA436" s="66">
        <v>1400000</v>
      </c>
    </row>
    <row r="437" spans="1:27">
      <c r="A437" s="61" t="s">
        <v>99</v>
      </c>
      <c r="B437" s="61" t="s">
        <v>103</v>
      </c>
      <c r="C437" s="62" t="s">
        <v>104</v>
      </c>
      <c r="D437" s="25" t="s">
        <v>74</v>
      </c>
      <c r="E437" s="25" t="s">
        <v>69</v>
      </c>
      <c r="F437" s="25" t="s">
        <v>13</v>
      </c>
      <c r="G437" s="25">
        <v>0.63462594781462056</v>
      </c>
      <c r="H437" s="25">
        <v>0.59783603779638173</v>
      </c>
      <c r="I437" s="25">
        <v>0.48598284362802641</v>
      </c>
      <c r="J437" s="25">
        <v>0.3383977572432349</v>
      </c>
      <c r="K437" s="25">
        <v>0.2387134038243299</v>
      </c>
      <c r="L437" s="25">
        <v>0.2043998073359696</v>
      </c>
      <c r="M437" s="25">
        <v>0.16410599237510681</v>
      </c>
      <c r="N437" s="35">
        <f>IFERROR('Equations and POD'!$E$5/G437, G437)</f>
        <v>3309.0358300531184</v>
      </c>
      <c r="O437" s="35">
        <f>IFERROR('Equations and POD'!$E$5/H437, H437)</f>
        <v>3512.6688042102332</v>
      </c>
      <c r="P437" s="35">
        <f>IFERROR('Equations and POD'!$E$5/I437, I437)</f>
        <v>4321.1401956554455</v>
      </c>
      <c r="Q437" s="35">
        <f>IFERROR('Equations and POD'!$E$5/J437, J437)</f>
        <v>6205.7148874380791</v>
      </c>
      <c r="R437" s="35">
        <f>IFERROR('Equations and POD'!$E$5/K437, K437)</f>
        <v>8797.1599682161032</v>
      </c>
      <c r="S437" s="35">
        <f>IFERROR('Equations and POD'!$E$5/L437, L437)</f>
        <v>10273.98228682405</v>
      </c>
      <c r="T437" s="35">
        <f>IFERROR('Equations and POD'!$E$5/M437, M437)</f>
        <v>12796.607665611047</v>
      </c>
      <c r="U437" s="66">
        <v>3300</v>
      </c>
      <c r="V437" s="66">
        <v>3500</v>
      </c>
      <c r="W437" s="66">
        <v>4300</v>
      </c>
      <c r="X437" s="66">
        <v>6200</v>
      </c>
      <c r="Y437" s="66">
        <v>8800</v>
      </c>
      <c r="Z437" s="66">
        <v>10000</v>
      </c>
      <c r="AA437" s="66">
        <v>13000</v>
      </c>
    </row>
    <row r="438" spans="1:27">
      <c r="A438" s="61" t="s">
        <v>99</v>
      </c>
      <c r="B438" s="61" t="s">
        <v>103</v>
      </c>
      <c r="C438" s="62" t="s">
        <v>104</v>
      </c>
      <c r="D438" s="25" t="s">
        <v>15</v>
      </c>
      <c r="E438" s="25" t="s">
        <v>69</v>
      </c>
      <c r="F438" s="25" t="s">
        <v>13</v>
      </c>
      <c r="G438" s="25">
        <f t="shared" ref="G438:M438" si="87">SUM(G435:G437)</f>
        <v>59.965682704513718</v>
      </c>
      <c r="H438" s="25">
        <f t="shared" si="87"/>
        <v>27.295425441148364</v>
      </c>
      <c r="I438" s="25">
        <f t="shared" si="87"/>
        <v>19.807036411080805</v>
      </c>
      <c r="J438" s="25">
        <f t="shared" si="87"/>
        <v>11.533199587048953</v>
      </c>
      <c r="K438" s="25">
        <f t="shared" si="87"/>
        <v>9.0852641472529161</v>
      </c>
      <c r="L438" s="25">
        <f t="shared" si="87"/>
        <v>8.2940173096977343</v>
      </c>
      <c r="M438" s="25">
        <f t="shared" si="87"/>
        <v>0.16557454833871924</v>
      </c>
      <c r="N438" s="35">
        <f>IFERROR('Equations and POD'!$E$5/G438, G438)</f>
        <v>35.020029878554681</v>
      </c>
      <c r="O438" s="35">
        <f>IFERROR('Equations and POD'!$E$5/H438, H438)</f>
        <v>76.935968795496805</v>
      </c>
      <c r="P438" s="35">
        <f>IFERROR('Equations and POD'!$E$5/I438, I438)</f>
        <v>106.02292823701686</v>
      </c>
      <c r="Q438" s="35">
        <f>IFERROR('Equations and POD'!$E$5/J438, J438)</f>
        <v>182.08303638117613</v>
      </c>
      <c r="R438" s="35">
        <f>IFERROR('Equations and POD'!$E$5/K438, K438)</f>
        <v>231.1435271405918</v>
      </c>
      <c r="S438" s="35">
        <f>IFERROR('Equations and POD'!$E$5/L438, L438)</f>
        <v>253.19455236060173</v>
      </c>
      <c r="T438" s="35">
        <f>IFERROR('Equations and POD'!$E$5/M438, M438)</f>
        <v>12683.108733016063</v>
      </c>
      <c r="U438" s="66">
        <v>35</v>
      </c>
      <c r="V438" s="66">
        <v>77</v>
      </c>
      <c r="W438" s="66">
        <v>110</v>
      </c>
      <c r="X438" s="66">
        <v>180</v>
      </c>
      <c r="Y438" s="66">
        <v>230</v>
      </c>
      <c r="Z438" s="66">
        <v>250</v>
      </c>
      <c r="AA438" s="66">
        <v>13000</v>
      </c>
    </row>
    <row r="439" spans="1:27">
      <c r="A439" s="61" t="s">
        <v>99</v>
      </c>
      <c r="B439" s="61" t="s">
        <v>103</v>
      </c>
      <c r="C439" s="62" t="s">
        <v>104</v>
      </c>
      <c r="D439" s="25" t="s">
        <v>68</v>
      </c>
      <c r="E439" s="25" t="s">
        <v>71</v>
      </c>
      <c r="F439" s="25" t="s">
        <v>13</v>
      </c>
      <c r="G439" s="25">
        <v>15.047366623233779</v>
      </c>
      <c r="H439" s="25">
        <v>12.867532911391949</v>
      </c>
      <c r="I439" s="25">
        <v>11.121327110290929</v>
      </c>
      <c r="J439" s="25">
        <v>8.966250974691464</v>
      </c>
      <c r="K439" s="25">
        <v>7.0868296850502563</v>
      </c>
      <c r="L439" s="25">
        <v>6.4808639562385411</v>
      </c>
      <c r="M439" s="34" t="s">
        <v>70</v>
      </c>
      <c r="N439" s="35">
        <f>IFERROR('Equations and POD'!$E$5/G439, G439)</f>
        <v>139.55930313796634</v>
      </c>
      <c r="O439" s="35">
        <f>IFERROR('Equations and POD'!$E$5/H439, H439)</f>
        <v>163.20144774145612</v>
      </c>
      <c r="P439" s="35">
        <f>IFERROR('Equations and POD'!$E$5/I439, I439)</f>
        <v>188.82638548207083</v>
      </c>
      <c r="Q439" s="35">
        <f>IFERROR('Equations and POD'!$E$5/J439, J439)</f>
        <v>234.2116014739664</v>
      </c>
      <c r="R439" s="35">
        <f>IFERROR('Equations and POD'!$E$5/K439, K439)</f>
        <v>296.3243217810035</v>
      </c>
      <c r="S439" s="35">
        <f>IFERROR('Equations and POD'!$E$5/L439, L439)</f>
        <v>324.03087214606938</v>
      </c>
      <c r="T439" s="35" t="str">
        <f>IFERROR('Equations and POD'!$E$5/M439, M439)</f>
        <v>-</v>
      </c>
      <c r="U439" s="66">
        <v>140</v>
      </c>
      <c r="V439" s="66">
        <v>160</v>
      </c>
      <c r="W439" s="66">
        <v>190</v>
      </c>
      <c r="X439" s="66">
        <v>230</v>
      </c>
      <c r="Y439" s="66">
        <v>300</v>
      </c>
      <c r="Z439" s="66">
        <v>320</v>
      </c>
      <c r="AA439" s="63" t="s">
        <v>70</v>
      </c>
    </row>
    <row r="440" spans="1:27">
      <c r="A440" s="61" t="s">
        <v>99</v>
      </c>
      <c r="B440" s="61" t="s">
        <v>103</v>
      </c>
      <c r="C440" s="62" t="s">
        <v>104</v>
      </c>
      <c r="D440" s="25" t="s">
        <v>73</v>
      </c>
      <c r="E440" s="25" t="s">
        <v>71</v>
      </c>
      <c r="F440" s="25" t="s">
        <v>13</v>
      </c>
      <c r="G440" s="25">
        <v>11.85922041244253</v>
      </c>
      <c r="H440" s="25">
        <v>4.7170819029351287</v>
      </c>
      <c r="I440" s="25">
        <v>1.575181561314964</v>
      </c>
      <c r="J440" s="25">
        <v>1.8188925203580749E-3</v>
      </c>
      <c r="K440" s="25">
        <v>1.0184579804606601E-3</v>
      </c>
      <c r="L440" s="25">
        <v>8.0797972548994948E-4</v>
      </c>
      <c r="M440" s="25">
        <v>3.6176904336350708E-4</v>
      </c>
      <c r="N440" s="35">
        <f>IFERROR('Equations and POD'!$E$5/G440, G440)</f>
        <v>177.07740702725357</v>
      </c>
      <c r="O440" s="35">
        <f>IFERROR('Equations and POD'!$E$5/H440, H440)</f>
        <v>445.1904892075986</v>
      </c>
      <c r="P440" s="35">
        <f>IFERROR('Equations and POD'!$E$5/I440, I440)</f>
        <v>1333.1796483491826</v>
      </c>
      <c r="Q440" s="35">
        <f>IFERROR('Equations and POD'!$E$5/J440, J440)</f>
        <v>1154548.7028483602</v>
      </c>
      <c r="R440" s="35">
        <f>IFERROR('Equations and POD'!$E$5/K440, K440)</f>
        <v>2061940.7381442937</v>
      </c>
      <c r="S440" s="35">
        <f>IFERROR('Equations and POD'!$E$5/L440, L440)</f>
        <v>2599075.1175428126</v>
      </c>
      <c r="T440" s="35">
        <f>IFERROR('Equations and POD'!$E$5/M440, M440)</f>
        <v>5804808.4503734363</v>
      </c>
      <c r="U440" s="66">
        <v>180</v>
      </c>
      <c r="V440" s="66">
        <v>450</v>
      </c>
      <c r="W440" s="66">
        <v>1300</v>
      </c>
      <c r="X440" s="66">
        <v>1200000</v>
      </c>
      <c r="Y440" s="66">
        <v>2100000</v>
      </c>
      <c r="Z440" s="66">
        <v>2600000</v>
      </c>
      <c r="AA440" s="66">
        <v>5800000</v>
      </c>
    </row>
    <row r="441" spans="1:27">
      <c r="A441" s="61" t="s">
        <v>99</v>
      </c>
      <c r="B441" s="61" t="s">
        <v>103</v>
      </c>
      <c r="C441" s="62" t="s">
        <v>104</v>
      </c>
      <c r="D441" s="25" t="s">
        <v>74</v>
      </c>
      <c r="E441" s="25" t="s">
        <v>71</v>
      </c>
      <c r="F441" s="25" t="s">
        <v>13</v>
      </c>
      <c r="G441" s="25">
        <v>0.15580503081583999</v>
      </c>
      <c r="H441" s="25">
        <v>0.146772855116371</v>
      </c>
      <c r="I441" s="25">
        <v>0.1193121273849209</v>
      </c>
      <c r="J441" s="25">
        <v>8.3078974594172253E-2</v>
      </c>
      <c r="K441" s="25">
        <v>5.8605780880973492E-2</v>
      </c>
      <c r="L441" s="25">
        <v>5.0181557168278809E-2</v>
      </c>
      <c r="M441" s="25">
        <v>4.0289148729443829E-2</v>
      </c>
      <c r="N441" s="35">
        <f>IFERROR('Equations and POD'!$E$5/G441, G441)</f>
        <v>13478.383778776561</v>
      </c>
      <c r="O441" s="35">
        <f>IFERROR('Equations and POD'!$E$5/H441, H441)</f>
        <v>14307.822780547427</v>
      </c>
      <c r="P441" s="35">
        <f>IFERROR('Equations and POD'!$E$5/I441, I441)</f>
        <v>17600.893103054379</v>
      </c>
      <c r="Q441" s="35">
        <f>IFERROR('Equations and POD'!$E$5/J441, J441)</f>
        <v>25277.153578967125</v>
      </c>
      <c r="R441" s="35">
        <f>IFERROR('Equations and POD'!$E$5/K441, K441)</f>
        <v>35832.642589730771</v>
      </c>
      <c r="S441" s="35">
        <f>IFERROR('Equations and POD'!$E$5/L441, L441)</f>
        <v>41848.043753561913</v>
      </c>
      <c r="T441" s="35">
        <f>IFERROR('Equations and POD'!$E$5/M441, M441)</f>
        <v>52123.215958278437</v>
      </c>
      <c r="U441" s="66">
        <v>13000</v>
      </c>
      <c r="V441" s="66">
        <v>14000</v>
      </c>
      <c r="W441" s="66">
        <v>18000</v>
      </c>
      <c r="X441" s="66">
        <v>25000</v>
      </c>
      <c r="Y441" s="66">
        <v>36000</v>
      </c>
      <c r="Z441" s="66">
        <v>42000</v>
      </c>
      <c r="AA441" s="66">
        <v>52000</v>
      </c>
    </row>
    <row r="442" spans="1:27">
      <c r="A442" s="61" t="s">
        <v>99</v>
      </c>
      <c r="B442" s="61" t="s">
        <v>103</v>
      </c>
      <c r="C442" s="62" t="s">
        <v>104</v>
      </c>
      <c r="D442" s="25" t="s">
        <v>15</v>
      </c>
      <c r="E442" s="25" t="s">
        <v>71</v>
      </c>
      <c r="F442" s="25" t="s">
        <v>13</v>
      </c>
      <c r="G442" s="25">
        <f t="shared" ref="G442:M442" si="88">SUM(G439:G441)</f>
        <v>27.062392066492151</v>
      </c>
      <c r="H442" s="25">
        <f t="shared" si="88"/>
        <v>17.73138766944345</v>
      </c>
      <c r="I442" s="25">
        <f t="shared" si="88"/>
        <v>12.815820798990815</v>
      </c>
      <c r="J442" s="25">
        <f t="shared" si="88"/>
        <v>9.0511488418059951</v>
      </c>
      <c r="K442" s="25">
        <f t="shared" si="88"/>
        <v>7.1464539239116904</v>
      </c>
      <c r="L442" s="25">
        <f t="shared" si="88"/>
        <v>6.53185349313231</v>
      </c>
      <c r="M442" s="25">
        <f t="shared" si="88"/>
        <v>4.0650917772807334E-2</v>
      </c>
      <c r="N442" s="35">
        <f>IFERROR('Equations and POD'!$E$5/G442, G442)</f>
        <v>77.598461911286748</v>
      </c>
      <c r="O442" s="35">
        <f>IFERROR('Equations and POD'!$E$5/H442, H442)</f>
        <v>118.4340469651417</v>
      </c>
      <c r="P442" s="35">
        <f>IFERROR('Equations and POD'!$E$5/I442, I442)</f>
        <v>163.85996909112251</v>
      </c>
      <c r="Q442" s="35">
        <f>IFERROR('Equations and POD'!$E$5/J442, J442)</f>
        <v>232.01474605084303</v>
      </c>
      <c r="R442" s="35">
        <f>IFERROR('Equations and POD'!$E$5/K442, K442)</f>
        <v>293.85203100148749</v>
      </c>
      <c r="S442" s="35">
        <f>IFERROR('Equations and POD'!$E$5/L442, L442)</f>
        <v>321.50139347246107</v>
      </c>
      <c r="T442" s="35">
        <f>IFERROR('Equations and POD'!$E$5/M442, M442)</f>
        <v>51659.35026944842</v>
      </c>
      <c r="U442" s="66">
        <v>78</v>
      </c>
      <c r="V442" s="66">
        <v>120</v>
      </c>
      <c r="W442" s="66">
        <v>160</v>
      </c>
      <c r="X442" s="66">
        <v>230</v>
      </c>
      <c r="Y442" s="66">
        <v>290</v>
      </c>
      <c r="Z442" s="66">
        <v>320</v>
      </c>
      <c r="AA442" s="66">
        <v>52000</v>
      </c>
    </row>
    <row r="443" spans="1:27">
      <c r="A443" s="61" t="s">
        <v>99</v>
      </c>
      <c r="B443" s="61" t="s">
        <v>103</v>
      </c>
      <c r="C443" s="62" t="s">
        <v>104</v>
      </c>
      <c r="D443" s="25" t="s">
        <v>68</v>
      </c>
      <c r="E443" s="25" t="s">
        <v>72</v>
      </c>
      <c r="F443" s="25" t="s">
        <v>13</v>
      </c>
      <c r="G443" s="25">
        <v>7.8582309302356199</v>
      </c>
      <c r="H443" s="25">
        <v>6.7198499014437214</v>
      </c>
      <c r="I443" s="25">
        <v>5.8079236634280003</v>
      </c>
      <c r="J443" s="25">
        <v>4.6824718571543444</v>
      </c>
      <c r="K443" s="25">
        <v>3.700976099192415</v>
      </c>
      <c r="L443" s="25">
        <v>3.384520818209328</v>
      </c>
      <c r="M443" s="34" t="s">
        <v>70</v>
      </c>
      <c r="N443" s="35">
        <f>IFERROR('Equations and POD'!$E$5/G443, G443)</f>
        <v>267.2357199277464</v>
      </c>
      <c r="O443" s="35">
        <f>IFERROR('Equations and POD'!$E$5/H443, H443)</f>
        <v>312.50698018549895</v>
      </c>
      <c r="P443" s="35">
        <f>IFERROR('Equations and POD'!$E$5/I443, I443)</f>
        <v>361.57500024036489</v>
      </c>
      <c r="Q443" s="35">
        <f>IFERROR('Equations and POD'!$E$5/J443, J443)</f>
        <v>448.48107240439936</v>
      </c>
      <c r="R443" s="35">
        <f>IFERROR('Equations and POD'!$E$5/K443, K443)</f>
        <v>567.4178767212893</v>
      </c>
      <c r="S443" s="35">
        <f>IFERROR('Equations and POD'!$E$5/L443, L443)</f>
        <v>620.47188148514965</v>
      </c>
      <c r="T443" s="35" t="str">
        <f>IFERROR('Equations and POD'!$E$5/M443, M443)</f>
        <v>-</v>
      </c>
      <c r="U443" s="66">
        <v>270</v>
      </c>
      <c r="V443" s="66">
        <v>310</v>
      </c>
      <c r="W443" s="66">
        <v>360</v>
      </c>
      <c r="X443" s="66">
        <v>450</v>
      </c>
      <c r="Y443" s="66">
        <v>570</v>
      </c>
      <c r="Z443" s="66">
        <v>620</v>
      </c>
      <c r="AA443" s="63" t="s">
        <v>70</v>
      </c>
    </row>
    <row r="444" spans="1:27">
      <c r="A444" s="61" t="s">
        <v>99</v>
      </c>
      <c r="B444" s="61" t="s">
        <v>103</v>
      </c>
      <c r="C444" s="62" t="s">
        <v>104</v>
      </c>
      <c r="D444" s="25" t="s">
        <v>73</v>
      </c>
      <c r="E444" s="25" t="s">
        <v>72</v>
      </c>
      <c r="F444" s="25" t="s">
        <v>13</v>
      </c>
      <c r="G444" s="25">
        <v>3.9488104855577794E-3</v>
      </c>
      <c r="H444" s="25">
        <v>2.215867625009442E-2</v>
      </c>
      <c r="I444" s="25">
        <v>3.5696621423319708E-3</v>
      </c>
      <c r="J444" s="25">
        <v>2.264847644818793E-4</v>
      </c>
      <c r="K444" s="25">
        <v>1.268437377103276E-4</v>
      </c>
      <c r="L444" s="25">
        <v>1.006381176218523E-4</v>
      </c>
      <c r="M444" s="25">
        <v>4.5100689720795111E-5</v>
      </c>
      <c r="N444" s="35">
        <f>IFERROR('Equations and POD'!$E$5/G444, G444)</f>
        <v>531805.71913502947</v>
      </c>
      <c r="O444" s="35">
        <f>IFERROR('Equations and POD'!$E$5/H444, H444)</f>
        <v>94771.004201618402</v>
      </c>
      <c r="P444" s="35">
        <f>IFERROR('Equations and POD'!$E$5/I444, I444)</f>
        <v>588290.96879967547</v>
      </c>
      <c r="Q444" s="35">
        <f>IFERROR('Equations and POD'!$E$5/J444, J444)</f>
        <v>9272146.8695878554</v>
      </c>
      <c r="R444" s="35">
        <f>IFERROR('Equations and POD'!$E$5/K444, K444)</f>
        <v>16555803.52571886</v>
      </c>
      <c r="S444" s="35">
        <f>IFERROR('Equations and POD'!$E$5/L444, L444)</f>
        <v>20866844.985025946</v>
      </c>
      <c r="T444" s="35">
        <f>IFERROR('Equations and POD'!$E$5/M444, M444)</f>
        <v>46562480.817931436</v>
      </c>
      <c r="U444" s="66">
        <v>530000</v>
      </c>
      <c r="V444" s="66">
        <v>95000</v>
      </c>
      <c r="W444" s="66">
        <v>590000</v>
      </c>
      <c r="X444" s="66">
        <v>9300000</v>
      </c>
      <c r="Y444" s="66">
        <v>17000000</v>
      </c>
      <c r="Z444" s="66">
        <v>21000000</v>
      </c>
      <c r="AA444" s="66">
        <v>47000000</v>
      </c>
    </row>
    <row r="445" spans="1:27">
      <c r="A445" s="61" t="s">
        <v>99</v>
      </c>
      <c r="B445" s="61" t="s">
        <v>103</v>
      </c>
      <c r="C445" s="62" t="s">
        <v>104</v>
      </c>
      <c r="D445" s="25" t="s">
        <v>74</v>
      </c>
      <c r="E445" s="25" t="s">
        <v>72</v>
      </c>
      <c r="F445" s="25" t="s">
        <v>13</v>
      </c>
      <c r="G445" s="25">
        <v>1.8807180795132789E-2</v>
      </c>
      <c r="H445" s="25">
        <v>1.7716909444690308E-2</v>
      </c>
      <c r="I445" s="25">
        <v>1.4402132838909541E-2</v>
      </c>
      <c r="J445" s="25">
        <v>1.0028439308315269E-2</v>
      </c>
      <c r="K445" s="25">
        <v>7.0742870810840894E-3</v>
      </c>
      <c r="L445" s="25">
        <v>6.0574014414248459E-3</v>
      </c>
      <c r="M445" s="25">
        <v>4.863291642567491E-3</v>
      </c>
      <c r="N445" s="35">
        <f>IFERROR('Equations and POD'!$E$5/G445, G445)</f>
        <v>111659.47851915531</v>
      </c>
      <c r="O445" s="35">
        <f>IFERROR('Equations and POD'!$E$5/H445, H445)</f>
        <v>118530.83104341103</v>
      </c>
      <c r="P445" s="35">
        <f>IFERROR('Equations and POD'!$E$5/I445, I445)</f>
        <v>145811.73660102149</v>
      </c>
      <c r="Q445" s="35">
        <f>IFERROR('Equations and POD'!$E$5/J445, J445)</f>
        <v>209404.46817669281</v>
      </c>
      <c r="R445" s="35">
        <f>IFERROR('Equations and POD'!$E$5/K445, K445)</f>
        <v>296849.70032035914</v>
      </c>
      <c r="S445" s="35">
        <f>IFERROR('Equations and POD'!$E$5/L445, L445)</f>
        <v>346683.31301912683</v>
      </c>
      <c r="T445" s="35">
        <f>IFERROR('Equations and POD'!$E$5/M445, M445)</f>
        <v>431806.30616907467</v>
      </c>
      <c r="U445" s="66">
        <v>110000</v>
      </c>
      <c r="V445" s="66">
        <v>120000</v>
      </c>
      <c r="W445" s="66">
        <v>150000</v>
      </c>
      <c r="X445" s="66">
        <v>210000</v>
      </c>
      <c r="Y445" s="66">
        <v>300000</v>
      </c>
      <c r="Z445" s="66">
        <v>350000</v>
      </c>
      <c r="AA445" s="66">
        <v>430000</v>
      </c>
    </row>
    <row r="446" spans="1:27">
      <c r="A446" s="61" t="s">
        <v>99</v>
      </c>
      <c r="B446" s="61" t="s">
        <v>103</v>
      </c>
      <c r="C446" s="62" t="s">
        <v>104</v>
      </c>
      <c r="D446" s="25" t="s">
        <v>15</v>
      </c>
      <c r="E446" s="25" t="s">
        <v>72</v>
      </c>
      <c r="F446" s="25" t="s">
        <v>13</v>
      </c>
      <c r="G446" s="25">
        <f t="shared" ref="G446:M446" si="89">SUM(G443:G445)</f>
        <v>7.8809869215163104</v>
      </c>
      <c r="H446" s="25">
        <f t="shared" si="89"/>
        <v>6.759725487138506</v>
      </c>
      <c r="I446" s="25">
        <f t="shared" si="89"/>
        <v>5.8258954584092413</v>
      </c>
      <c r="J446" s="25">
        <f t="shared" si="89"/>
        <v>4.6927267812271412</v>
      </c>
      <c r="K446" s="25">
        <f t="shared" si="89"/>
        <v>3.7081772300112092</v>
      </c>
      <c r="L446" s="25">
        <f t="shared" si="89"/>
        <v>3.3906788577683749</v>
      </c>
      <c r="M446" s="25">
        <f t="shared" si="89"/>
        <v>4.9083923322882864E-3</v>
      </c>
      <c r="N446" s="35">
        <f>IFERROR('Equations and POD'!$E$5/G446, G446)</f>
        <v>266.46408894128172</v>
      </c>
      <c r="O446" s="35">
        <f>IFERROR('Equations and POD'!$E$5/H446, H446)</f>
        <v>310.66350312532614</v>
      </c>
      <c r="P446" s="35">
        <f>IFERROR('Equations and POD'!$E$5/I446, I446)</f>
        <v>360.45960916940385</v>
      </c>
      <c r="Q446" s="35">
        <f>IFERROR('Equations and POD'!$E$5/J446, J446)</f>
        <v>447.50101548653407</v>
      </c>
      <c r="R446" s="35">
        <f>IFERROR('Equations and POD'!$E$5/K446, K446)</f>
        <v>566.31597405975447</v>
      </c>
      <c r="S446" s="35">
        <f>IFERROR('Equations and POD'!$E$5/L446, L446)</f>
        <v>619.34500083624721</v>
      </c>
      <c r="T446" s="35">
        <f>IFERROR('Equations and POD'!$E$5/M446, M446)</f>
        <v>427838.66036661796</v>
      </c>
      <c r="U446" s="66">
        <v>270</v>
      </c>
      <c r="V446" s="66">
        <v>310</v>
      </c>
      <c r="W446" s="66">
        <v>360</v>
      </c>
      <c r="X446" s="66">
        <v>450</v>
      </c>
      <c r="Y446" s="66">
        <v>570</v>
      </c>
      <c r="Z446" s="66">
        <v>620</v>
      </c>
      <c r="AA446" s="66">
        <v>430000</v>
      </c>
    </row>
    <row r="447" spans="1:27">
      <c r="A447" s="61" t="s">
        <v>99</v>
      </c>
      <c r="B447" s="61" t="s">
        <v>103</v>
      </c>
      <c r="C447" s="62" t="s">
        <v>105</v>
      </c>
      <c r="D447" s="25" t="s">
        <v>68</v>
      </c>
      <c r="E447" s="25" t="s">
        <v>69</v>
      </c>
      <c r="F447" s="25" t="s">
        <v>9</v>
      </c>
      <c r="G447" s="25">
        <v>18.774978572279071</v>
      </c>
      <c r="H447" s="25">
        <v>16.055145111999732</v>
      </c>
      <c r="I447" s="25">
        <v>13.876360124609331</v>
      </c>
      <c r="J447" s="25">
        <v>11.18741731616897</v>
      </c>
      <c r="K447" s="25">
        <v>8.8424160063174817</v>
      </c>
      <c r="L447" s="25">
        <v>8.0863372944178966</v>
      </c>
      <c r="M447" s="34" t="s">
        <v>70</v>
      </c>
      <c r="N447" s="35">
        <f>IFERROR('Equations and POD'!$E$5/G447, G447)</f>
        <v>111.85099316707681</v>
      </c>
      <c r="O447" s="35">
        <f>IFERROR('Equations and POD'!$E$5/H447, H447)</f>
        <v>130.79919149596753</v>
      </c>
      <c r="P447" s="35">
        <f>IFERROR('Equations and POD'!$E$5/I447, I447)</f>
        <v>151.33651628684021</v>
      </c>
      <c r="Q447" s="35">
        <f>IFERROR('Equations and POD'!$E$5/J447, J447)</f>
        <v>187.71088452782649</v>
      </c>
      <c r="R447" s="35">
        <f>IFERROR('Equations and POD'!$E$5/K447, K447)</f>
        <v>237.49165369505923</v>
      </c>
      <c r="S447" s="35">
        <f>IFERROR('Equations and POD'!$E$5/L447, L447)</f>
        <v>259.69730466841361</v>
      </c>
      <c r="T447" s="35" t="str">
        <f>IFERROR('Equations and POD'!$E$5/M447, M447)</f>
        <v>-</v>
      </c>
      <c r="U447" s="66">
        <v>110</v>
      </c>
      <c r="V447" s="66">
        <v>130</v>
      </c>
      <c r="W447" s="66">
        <v>150</v>
      </c>
      <c r="X447" s="66">
        <v>190</v>
      </c>
      <c r="Y447" s="66">
        <v>240</v>
      </c>
      <c r="Z447" s="66">
        <v>260</v>
      </c>
      <c r="AA447" s="63" t="s">
        <v>70</v>
      </c>
    </row>
    <row r="448" spans="1:27">
      <c r="A448" s="61" t="s">
        <v>99</v>
      </c>
      <c r="B448" s="61" t="s">
        <v>103</v>
      </c>
      <c r="C448" s="62" t="s">
        <v>105</v>
      </c>
      <c r="D448" s="25" t="s">
        <v>73</v>
      </c>
      <c r="E448" s="25" t="s">
        <v>69</v>
      </c>
      <c r="F448" s="25" t="s">
        <v>9</v>
      </c>
      <c r="G448" s="25">
        <v>41.045010523831792</v>
      </c>
      <c r="H448" s="25">
        <v>11.24772913059752</v>
      </c>
      <c r="I448" s="25">
        <v>6.1280192380547076</v>
      </c>
      <c r="J448" s="25">
        <v>0.24724675355781109</v>
      </c>
      <c r="K448" s="25">
        <v>0.13843952790610381</v>
      </c>
      <c r="L448" s="25">
        <v>0.1098284696127079</v>
      </c>
      <c r="M448" s="25">
        <v>4.917208379790227E-2</v>
      </c>
      <c r="N448" s="35">
        <f>IFERROR('Equations and POD'!$E$5/G448, G448)</f>
        <v>51.163344172629358</v>
      </c>
      <c r="O448" s="35">
        <f>IFERROR('Equations and POD'!$E$5/H448, H448)</f>
        <v>186.70435388484862</v>
      </c>
      <c r="P448" s="35">
        <f>IFERROR('Equations and POD'!$E$5/I448, I448)</f>
        <v>342.68821921430992</v>
      </c>
      <c r="Q448" s="35">
        <f>IFERROR('Equations and POD'!$E$5/J448, J448)</f>
        <v>8493.5392266292365</v>
      </c>
      <c r="R448" s="35">
        <f>IFERROR('Equations and POD'!$E$5/K448, K448)</f>
        <v>15169.078021013756</v>
      </c>
      <c r="S448" s="35">
        <f>IFERROR('Equations and POD'!$E$5/L448, L448)</f>
        <v>19120.725321998074</v>
      </c>
      <c r="T448" s="35">
        <f>IFERROR('Equations and POD'!$E$5/M448, M448)</f>
        <v>42707.158977256688</v>
      </c>
      <c r="U448" s="66">
        <v>51</v>
      </c>
      <c r="V448" s="66">
        <v>190</v>
      </c>
      <c r="W448" s="66">
        <v>340</v>
      </c>
      <c r="X448" s="66">
        <v>8500</v>
      </c>
      <c r="Y448" s="66">
        <v>15000</v>
      </c>
      <c r="Z448" s="66">
        <v>19000</v>
      </c>
      <c r="AA448" s="66">
        <v>43000</v>
      </c>
    </row>
    <row r="449" spans="1:27">
      <c r="A449" s="61" t="s">
        <v>99</v>
      </c>
      <c r="B449" s="61" t="s">
        <v>103</v>
      </c>
      <c r="C449" s="62" t="s">
        <v>105</v>
      </c>
      <c r="D449" s="25" t="s">
        <v>74</v>
      </c>
      <c r="E449" s="25" t="s">
        <v>69</v>
      </c>
      <c r="F449" s="25" t="s">
        <v>9</v>
      </c>
      <c r="G449" s="25">
        <v>30.324612164073351</v>
      </c>
      <c r="H449" s="25">
        <v>28.56666363282271</v>
      </c>
      <c r="I449" s="25">
        <v>23.22193301764942</v>
      </c>
      <c r="J449" s="25">
        <v>16.169809603484548</v>
      </c>
      <c r="K449" s="25">
        <v>11.40654808437357</v>
      </c>
      <c r="L449" s="25">
        <v>9.7669263370321246</v>
      </c>
      <c r="M449" s="25">
        <v>7.8415491672098341</v>
      </c>
      <c r="N449" s="35">
        <f>IFERROR('Equations and POD'!$E$5/G449, G449)</f>
        <v>69.25067956806204</v>
      </c>
      <c r="O449" s="35">
        <f>IFERROR('Equations and POD'!$E$5/H449, H449)</f>
        <v>73.512259849173574</v>
      </c>
      <c r="P449" s="35">
        <f>IFERROR('Equations and POD'!$E$5/I449, I449)</f>
        <v>90.43174822715801</v>
      </c>
      <c r="Q449" s="35">
        <f>IFERROR('Equations and POD'!$E$5/J449, J449)</f>
        <v>129.87165906687335</v>
      </c>
      <c r="R449" s="35">
        <f>IFERROR('Equations and POD'!$E$5/K449, K449)</f>
        <v>184.10477775278048</v>
      </c>
      <c r="S449" s="35">
        <f>IFERROR('Equations and POD'!$E$5/L449, L449)</f>
        <v>215.01134825166775</v>
      </c>
      <c r="T449" s="35">
        <f>IFERROR('Equations and POD'!$E$5/M449, M449)</f>
        <v>267.80422531575073</v>
      </c>
      <c r="U449" s="66">
        <v>69</v>
      </c>
      <c r="V449" s="66">
        <v>74</v>
      </c>
      <c r="W449" s="66">
        <v>90</v>
      </c>
      <c r="X449" s="66">
        <v>130</v>
      </c>
      <c r="Y449" s="66">
        <v>180</v>
      </c>
      <c r="Z449" s="66">
        <v>220</v>
      </c>
      <c r="AA449" s="66">
        <v>270</v>
      </c>
    </row>
    <row r="450" spans="1:27">
      <c r="A450" s="61" t="s">
        <v>99</v>
      </c>
      <c r="B450" s="61" t="s">
        <v>103</v>
      </c>
      <c r="C450" s="62" t="s">
        <v>105</v>
      </c>
      <c r="D450" s="25" t="s">
        <v>15</v>
      </c>
      <c r="E450" s="25" t="s">
        <v>69</v>
      </c>
      <c r="F450" s="25" t="s">
        <v>9</v>
      </c>
      <c r="G450" s="25">
        <f t="shared" ref="G450:M450" si="90">SUM(G447:G449)</f>
        <v>90.144601260184203</v>
      </c>
      <c r="H450" s="25">
        <f t="shared" si="90"/>
        <v>55.869537875419965</v>
      </c>
      <c r="I450" s="25">
        <f t="shared" si="90"/>
        <v>43.226312380313459</v>
      </c>
      <c r="J450" s="25">
        <f t="shared" si="90"/>
        <v>27.604473673211331</v>
      </c>
      <c r="K450" s="25">
        <f t="shared" si="90"/>
        <v>20.387403618597155</v>
      </c>
      <c r="L450" s="25">
        <f t="shared" si="90"/>
        <v>17.963092101062728</v>
      </c>
      <c r="M450" s="25">
        <f t="shared" si="90"/>
        <v>7.8907212510077365</v>
      </c>
      <c r="N450" s="35">
        <f>IFERROR('Equations and POD'!$E$5/G450, G450)</f>
        <v>23.295904254307739</v>
      </c>
      <c r="O450" s="35">
        <f>IFERROR('Equations and POD'!$E$5/H450, H450)</f>
        <v>37.587567033088057</v>
      </c>
      <c r="P450" s="35">
        <f>IFERROR('Equations and POD'!$E$5/I450, I450)</f>
        <v>48.581520938538404</v>
      </c>
      <c r="Q450" s="35">
        <f>IFERROR('Equations and POD'!$E$5/J450, J450)</f>
        <v>76.074625615410227</v>
      </c>
      <c r="R450" s="35">
        <f>IFERROR('Equations and POD'!$E$5/K450, K450)</f>
        <v>103.00477879804195</v>
      </c>
      <c r="S450" s="35">
        <f>IFERROR('Equations and POD'!$E$5/L450, L450)</f>
        <v>116.90637603955504</v>
      </c>
      <c r="T450" s="35">
        <f>IFERROR('Equations and POD'!$E$5/M450, M450)</f>
        <v>266.13536750291433</v>
      </c>
      <c r="U450" s="64">
        <v>23</v>
      </c>
      <c r="V450" s="66">
        <v>38</v>
      </c>
      <c r="W450" s="66">
        <v>49</v>
      </c>
      <c r="X450" s="66">
        <v>76</v>
      </c>
      <c r="Y450" s="66">
        <v>100</v>
      </c>
      <c r="Z450" s="66">
        <v>120</v>
      </c>
      <c r="AA450" s="66">
        <v>270</v>
      </c>
    </row>
    <row r="451" spans="1:27">
      <c r="A451" s="61" t="s">
        <v>99</v>
      </c>
      <c r="B451" s="61" t="s">
        <v>103</v>
      </c>
      <c r="C451" s="62" t="s">
        <v>105</v>
      </c>
      <c r="D451" s="25" t="s">
        <v>68</v>
      </c>
      <c r="E451" s="25" t="s">
        <v>71</v>
      </c>
      <c r="F451" s="25" t="s">
        <v>9</v>
      </c>
      <c r="G451" s="25">
        <v>15.047366623233779</v>
      </c>
      <c r="H451" s="25">
        <v>12.867532911391949</v>
      </c>
      <c r="I451" s="25">
        <v>11.121327110290929</v>
      </c>
      <c r="J451" s="25">
        <v>8.9662509746914658</v>
      </c>
      <c r="K451" s="25">
        <v>7.0868296850502563</v>
      </c>
      <c r="L451" s="25">
        <v>6.4808639562385411</v>
      </c>
      <c r="M451" s="34" t="s">
        <v>70</v>
      </c>
      <c r="N451" s="35">
        <f>IFERROR('Equations and POD'!$E$5/G451, G451)</f>
        <v>139.55930313796634</v>
      </c>
      <c r="O451" s="35">
        <f>IFERROR('Equations and POD'!$E$5/H451, H451)</f>
        <v>163.20144774145612</v>
      </c>
      <c r="P451" s="35">
        <f>IFERROR('Equations and POD'!$E$5/I451, I451)</f>
        <v>188.82638548207083</v>
      </c>
      <c r="Q451" s="35">
        <f>IFERROR('Equations and POD'!$E$5/J451, J451)</f>
        <v>234.21160147396637</v>
      </c>
      <c r="R451" s="35">
        <f>IFERROR('Equations and POD'!$E$5/K451, K451)</f>
        <v>296.3243217810035</v>
      </c>
      <c r="S451" s="35">
        <f>IFERROR('Equations and POD'!$E$5/L451, L451)</f>
        <v>324.03087214606938</v>
      </c>
      <c r="T451" s="35" t="str">
        <f>IFERROR('Equations and POD'!$E$5/M451, M451)</f>
        <v>-</v>
      </c>
      <c r="U451" s="66">
        <v>140</v>
      </c>
      <c r="V451" s="66">
        <v>160</v>
      </c>
      <c r="W451" s="66">
        <v>190</v>
      </c>
      <c r="X451" s="66">
        <v>230</v>
      </c>
      <c r="Y451" s="66">
        <v>300</v>
      </c>
      <c r="Z451" s="66">
        <v>320</v>
      </c>
      <c r="AA451" s="63" t="s">
        <v>70</v>
      </c>
    </row>
    <row r="452" spans="1:27">
      <c r="A452" s="61" t="s">
        <v>99</v>
      </c>
      <c r="B452" s="61" t="s">
        <v>103</v>
      </c>
      <c r="C452" s="62" t="s">
        <v>105</v>
      </c>
      <c r="D452" s="25" t="s">
        <v>73</v>
      </c>
      <c r="E452" s="25" t="s">
        <v>71</v>
      </c>
      <c r="F452" s="25" t="s">
        <v>9</v>
      </c>
      <c r="G452" s="25">
        <v>11.94862417054677</v>
      </c>
      <c r="H452" s="25">
        <v>4.8277581206357629</v>
      </c>
      <c r="I452" s="25">
        <v>1.700124348835377</v>
      </c>
      <c r="J452" s="25">
        <v>4.5679378581765441E-2</v>
      </c>
      <c r="K452" s="25">
        <v>2.557786212331669E-2</v>
      </c>
      <c r="L452" s="25">
        <v>2.02919908040162E-2</v>
      </c>
      <c r="M452" s="25">
        <v>9.0863340598113431E-3</v>
      </c>
      <c r="N452" s="35">
        <f>IFERROR('Equations and POD'!$E$5/G452, G452)</f>
        <v>175.75245233476147</v>
      </c>
      <c r="O452" s="35">
        <f>IFERROR('Equations and POD'!$E$5/H452, H452)</f>
        <v>434.98450989575531</v>
      </c>
      <c r="P452" s="35">
        <f>IFERROR('Equations and POD'!$E$5/I452, I452)</f>
        <v>1235.203766970661</v>
      </c>
      <c r="Q452" s="35">
        <f>IFERROR('Equations and POD'!$E$5/J452, J452)</f>
        <v>45972.60438298279</v>
      </c>
      <c r="R452" s="35">
        <f>IFERROR('Equations and POD'!$E$5/K452, K452)</f>
        <v>82102.248807012191</v>
      </c>
      <c r="S452" s="35">
        <f>IFERROR('Equations and POD'!$E$5/L452, L452)</f>
        <v>103489.10662744667</v>
      </c>
      <c r="T452" s="35">
        <f>IFERROR('Equations and POD'!$E$5/M452, M452)</f>
        <v>231116.31007363621</v>
      </c>
      <c r="U452" s="66">
        <v>180</v>
      </c>
      <c r="V452" s="66">
        <v>430</v>
      </c>
      <c r="W452" s="66">
        <v>1200</v>
      </c>
      <c r="X452" s="66">
        <v>46000</v>
      </c>
      <c r="Y452" s="66">
        <v>82000</v>
      </c>
      <c r="Z452" s="66">
        <v>100000</v>
      </c>
      <c r="AA452" s="66">
        <v>230000</v>
      </c>
    </row>
    <row r="453" spans="1:27">
      <c r="A453" s="61" t="s">
        <v>99</v>
      </c>
      <c r="B453" s="61" t="s">
        <v>103</v>
      </c>
      <c r="C453" s="62" t="s">
        <v>105</v>
      </c>
      <c r="D453" s="25" t="s">
        <v>74</v>
      </c>
      <c r="E453" s="25" t="s">
        <v>71</v>
      </c>
      <c r="F453" s="25" t="s">
        <v>9</v>
      </c>
      <c r="G453" s="25">
        <v>5.5836647931798176</v>
      </c>
      <c r="H453" s="25">
        <v>5.2599740805317108</v>
      </c>
      <c r="I453" s="25">
        <v>4.2758498977225514</v>
      </c>
      <c r="J453" s="25">
        <v>2.977343819168893</v>
      </c>
      <c r="K453" s="25">
        <v>2.100285425113718</v>
      </c>
      <c r="L453" s="25">
        <v>1.798382199600786</v>
      </c>
      <c r="M453" s="25">
        <v>1.443862885105955</v>
      </c>
      <c r="N453" s="35">
        <f>IFERROR('Equations and POD'!$E$5/G453, G453)</f>
        <v>376.09707562765061</v>
      </c>
      <c r="O453" s="35">
        <f>IFERROR('Equations and POD'!$E$5/H453, H453)</f>
        <v>399.24151105089078</v>
      </c>
      <c r="P453" s="35">
        <f>IFERROR('Equations and POD'!$E$5/I453, I453)</f>
        <v>491.1304302610165</v>
      </c>
      <c r="Q453" s="35">
        <f>IFERROR('Equations and POD'!$E$5/J453, J453)</f>
        <v>705.3266695232403</v>
      </c>
      <c r="R453" s="35">
        <f>IFERROR('Equations and POD'!$E$5/K453, K453)</f>
        <v>999.86410175002641</v>
      </c>
      <c r="S453" s="35">
        <f>IFERROR('Equations and POD'!$E$5/L453, L453)</f>
        <v>1167.7161842828341</v>
      </c>
      <c r="T453" s="35">
        <f>IFERROR('Equations and POD'!$E$5/M453, M453)</f>
        <v>1454.4317342473248</v>
      </c>
      <c r="U453" s="66">
        <v>380</v>
      </c>
      <c r="V453" s="66">
        <v>400</v>
      </c>
      <c r="W453" s="66">
        <v>490</v>
      </c>
      <c r="X453" s="66">
        <v>710</v>
      </c>
      <c r="Y453" s="66">
        <v>1000</v>
      </c>
      <c r="Z453" s="66">
        <v>1200</v>
      </c>
      <c r="AA453" s="66">
        <v>1500</v>
      </c>
    </row>
    <row r="454" spans="1:27">
      <c r="A454" s="61" t="s">
        <v>99</v>
      </c>
      <c r="B454" s="61" t="s">
        <v>103</v>
      </c>
      <c r="C454" s="62" t="s">
        <v>105</v>
      </c>
      <c r="D454" s="25" t="s">
        <v>15</v>
      </c>
      <c r="E454" s="25" t="s">
        <v>71</v>
      </c>
      <c r="F454" s="25" t="s">
        <v>9</v>
      </c>
      <c r="G454" s="25">
        <f t="shared" ref="G454:M454" si="91">SUM(G451:G453)</f>
        <v>32.579655586960371</v>
      </c>
      <c r="H454" s="25">
        <f t="shared" si="91"/>
        <v>22.955265112559424</v>
      </c>
      <c r="I454" s="25">
        <f t="shared" si="91"/>
        <v>17.09730135684886</v>
      </c>
      <c r="J454" s="25">
        <f t="shared" si="91"/>
        <v>11.989274172442123</v>
      </c>
      <c r="K454" s="25">
        <f t="shared" si="91"/>
        <v>9.2126929722872912</v>
      </c>
      <c r="L454" s="25">
        <f t="shared" si="91"/>
        <v>8.2995381466433429</v>
      </c>
      <c r="M454" s="25">
        <f t="shared" si="91"/>
        <v>1.4529492191657662</v>
      </c>
      <c r="N454" s="35">
        <f>IFERROR('Equations and POD'!$E$5/G454, G454)</f>
        <v>64.457403314002519</v>
      </c>
      <c r="O454" s="35">
        <f>IFERROR('Equations and POD'!$E$5/H454, H454)</f>
        <v>91.482280413787734</v>
      </c>
      <c r="P454" s="35">
        <f>IFERROR('Equations and POD'!$E$5/I454, I454)</f>
        <v>122.82640144017694</v>
      </c>
      <c r="Q454" s="35">
        <f>IFERROR('Equations and POD'!$E$5/J454, J454)</f>
        <v>175.15655825328801</v>
      </c>
      <c r="R454" s="35">
        <f>IFERROR('Equations and POD'!$E$5/K454, K454)</f>
        <v>227.94637857974988</v>
      </c>
      <c r="S454" s="35">
        <f>IFERROR('Equations and POD'!$E$5/L454, L454)</f>
        <v>253.02612782728423</v>
      </c>
      <c r="T454" s="35">
        <f>IFERROR('Equations and POD'!$E$5/M454, M454)</f>
        <v>1445.3361289569007</v>
      </c>
      <c r="U454" s="66">
        <v>64</v>
      </c>
      <c r="V454" s="66">
        <v>91</v>
      </c>
      <c r="W454" s="66">
        <v>120</v>
      </c>
      <c r="X454" s="66">
        <v>180</v>
      </c>
      <c r="Y454" s="66">
        <v>230</v>
      </c>
      <c r="Z454" s="66">
        <v>250</v>
      </c>
      <c r="AA454" s="66">
        <v>1400</v>
      </c>
    </row>
    <row r="455" spans="1:27">
      <c r="A455" s="61" t="s">
        <v>99</v>
      </c>
      <c r="B455" s="61" t="s">
        <v>103</v>
      </c>
      <c r="C455" s="62" t="s">
        <v>105</v>
      </c>
      <c r="D455" s="25" t="s">
        <v>68</v>
      </c>
      <c r="E455" s="25" t="s">
        <v>72</v>
      </c>
      <c r="F455" s="25" t="s">
        <v>9</v>
      </c>
      <c r="G455" s="25">
        <v>7.8582309302356199</v>
      </c>
      <c r="H455" s="25">
        <v>6.7198499014437223</v>
      </c>
      <c r="I455" s="25">
        <v>5.8079236634280003</v>
      </c>
      <c r="J455" s="25">
        <v>4.6824718571543444</v>
      </c>
      <c r="K455" s="25">
        <v>3.700976099192415</v>
      </c>
      <c r="L455" s="25">
        <v>3.3845208182093272</v>
      </c>
      <c r="M455" s="34" t="s">
        <v>70</v>
      </c>
      <c r="N455" s="35">
        <f>IFERROR('Equations and POD'!$E$5/G455, G455)</f>
        <v>267.2357199277464</v>
      </c>
      <c r="O455" s="35">
        <f>IFERROR('Equations and POD'!$E$5/H455, H455)</f>
        <v>312.50698018549889</v>
      </c>
      <c r="P455" s="35">
        <f>IFERROR('Equations and POD'!$E$5/I455, I455)</f>
        <v>361.57500024036489</v>
      </c>
      <c r="Q455" s="35">
        <f>IFERROR('Equations and POD'!$E$5/J455, J455)</f>
        <v>448.48107240439936</v>
      </c>
      <c r="R455" s="35">
        <f>IFERROR('Equations and POD'!$E$5/K455, K455)</f>
        <v>567.4178767212893</v>
      </c>
      <c r="S455" s="35">
        <f>IFERROR('Equations and POD'!$E$5/L455, L455)</f>
        <v>620.47188148514988</v>
      </c>
      <c r="T455" s="35" t="str">
        <f>IFERROR('Equations and POD'!$E$5/M455, M455)</f>
        <v>-</v>
      </c>
      <c r="U455" s="66">
        <v>270</v>
      </c>
      <c r="V455" s="66">
        <v>310</v>
      </c>
      <c r="W455" s="66">
        <v>360</v>
      </c>
      <c r="X455" s="66">
        <v>450</v>
      </c>
      <c r="Y455" s="66">
        <v>570</v>
      </c>
      <c r="Z455" s="66">
        <v>620</v>
      </c>
      <c r="AA455" s="63" t="s">
        <v>70</v>
      </c>
    </row>
    <row r="456" spans="1:27">
      <c r="A456" s="61" t="s">
        <v>99</v>
      </c>
      <c r="B456" s="61" t="s">
        <v>103</v>
      </c>
      <c r="C456" s="62" t="s">
        <v>105</v>
      </c>
      <c r="D456" s="25" t="s">
        <v>73</v>
      </c>
      <c r="E456" s="25" t="s">
        <v>72</v>
      </c>
      <c r="F456" s="25" t="s">
        <v>9</v>
      </c>
      <c r="G456" s="25">
        <v>1.122296372653744E-2</v>
      </c>
      <c r="H456" s="25">
        <v>3.116119123052451E-2</v>
      </c>
      <c r="I456" s="25">
        <v>1.373019145636052E-2</v>
      </c>
      <c r="J456" s="25">
        <v>3.7954530417133418E-3</v>
      </c>
      <c r="K456" s="25">
        <v>2.125901719227284E-3</v>
      </c>
      <c r="L456" s="25">
        <v>1.6867693211275821E-3</v>
      </c>
      <c r="M456" s="25">
        <v>7.562782086967916E-4</v>
      </c>
      <c r="N456" s="35">
        <f>IFERROR('Equations and POD'!$E$5/G456, G456)</f>
        <v>187116.34922550904</v>
      </c>
      <c r="O456" s="35">
        <f>IFERROR('Equations and POD'!$E$5/H456, H456)</f>
        <v>67391.51865102342</v>
      </c>
      <c r="P456" s="35">
        <f>IFERROR('Equations and POD'!$E$5/I456, I456)</f>
        <v>152947.61232387432</v>
      </c>
      <c r="Q456" s="35">
        <f>IFERROR('Equations and POD'!$E$5/J456, J456)</f>
        <v>553293.63238598232</v>
      </c>
      <c r="R456" s="35">
        <f>IFERROR('Equations and POD'!$E$5/K456, K456)</f>
        <v>987816.12574418599</v>
      </c>
      <c r="S456" s="35">
        <f>IFERROR('Equations and POD'!$E$5/L456, L456)</f>
        <v>1244983.5159416932</v>
      </c>
      <c r="T456" s="35">
        <f>IFERROR('Equations and POD'!$E$5/M456, M456)</f>
        <v>2776755.9290366061</v>
      </c>
      <c r="U456" s="66">
        <v>190000</v>
      </c>
      <c r="V456" s="66">
        <v>67000</v>
      </c>
      <c r="W456" s="66">
        <v>150000</v>
      </c>
      <c r="X456" s="66">
        <v>550000</v>
      </c>
      <c r="Y456" s="66">
        <v>990000</v>
      </c>
      <c r="Z456" s="66">
        <v>1200000</v>
      </c>
      <c r="AA456" s="66">
        <v>2800000</v>
      </c>
    </row>
    <row r="457" spans="1:27">
      <c r="A457" s="61" t="s">
        <v>99</v>
      </c>
      <c r="B457" s="61" t="s">
        <v>103</v>
      </c>
      <c r="C457" s="62" t="s">
        <v>105</v>
      </c>
      <c r="D457" s="25" t="s">
        <v>74</v>
      </c>
      <c r="E457" s="25" t="s">
        <v>72</v>
      </c>
      <c r="F457" s="25" t="s">
        <v>9</v>
      </c>
      <c r="G457" s="25">
        <v>0.44932674549476098</v>
      </c>
      <c r="H457" s="25">
        <v>0.42327881821970242</v>
      </c>
      <c r="I457" s="25">
        <v>0.34408471674633873</v>
      </c>
      <c r="J457" s="25">
        <v>0.2395917838979448</v>
      </c>
      <c r="K457" s="25">
        <v>0.1690134436130783</v>
      </c>
      <c r="L457" s="25">
        <v>0.1447187914807028</v>
      </c>
      <c r="M457" s="25">
        <v>0.11619003560130831</v>
      </c>
      <c r="N457" s="35">
        <f>IFERROR('Equations and POD'!$E$5/G457, G457)</f>
        <v>4673.6590266569956</v>
      </c>
      <c r="O457" s="35">
        <f>IFERROR('Equations and POD'!$E$5/H457, H457)</f>
        <v>4961.2688129128101</v>
      </c>
      <c r="P457" s="35">
        <f>IFERROR('Equations and POD'!$E$5/I457, I457)</f>
        <v>6103.1481428689331</v>
      </c>
      <c r="Q457" s="35">
        <f>IFERROR('Equations and POD'!$E$5/J457, J457)</f>
        <v>8764.9082361459623</v>
      </c>
      <c r="R457" s="35">
        <f>IFERROR('Equations and POD'!$E$5/K457, K457)</f>
        <v>12425.04711523138</v>
      </c>
      <c r="S457" s="35">
        <f>IFERROR('Equations and POD'!$E$5/L457, L457)</f>
        <v>14510.900612931251</v>
      </c>
      <c r="T457" s="35">
        <f>IFERROR('Equations and POD'!$E$5/M457, M457)</f>
        <v>18073.839027004771</v>
      </c>
      <c r="U457" s="66">
        <v>4700</v>
      </c>
      <c r="V457" s="66">
        <v>5000</v>
      </c>
      <c r="W457" s="66">
        <v>6100</v>
      </c>
      <c r="X457" s="66">
        <v>8800</v>
      </c>
      <c r="Y457" s="66">
        <v>12000</v>
      </c>
      <c r="Z457" s="66">
        <v>15000</v>
      </c>
      <c r="AA457" s="66">
        <v>18000</v>
      </c>
    </row>
    <row r="458" spans="1:27">
      <c r="A458" s="61" t="s">
        <v>99</v>
      </c>
      <c r="B458" s="61" t="s">
        <v>103</v>
      </c>
      <c r="C458" s="62" t="s">
        <v>105</v>
      </c>
      <c r="D458" s="25" t="s">
        <v>15</v>
      </c>
      <c r="E458" s="25" t="s">
        <v>72</v>
      </c>
      <c r="F458" s="25" t="s">
        <v>9</v>
      </c>
      <c r="G458" s="25">
        <f t="shared" ref="G458:M458" si="92">SUM(G455:G457)</f>
        <v>8.3187806394569179</v>
      </c>
      <c r="H458" s="25">
        <f t="shared" si="92"/>
        <v>7.1742899108939495</v>
      </c>
      <c r="I458" s="25">
        <f t="shared" si="92"/>
        <v>6.1657385716306994</v>
      </c>
      <c r="J458" s="25">
        <f t="shared" si="92"/>
        <v>4.9258590940940028</v>
      </c>
      <c r="K458" s="25">
        <f t="shared" si="92"/>
        <v>3.8721154445247206</v>
      </c>
      <c r="L458" s="25">
        <f t="shared" si="92"/>
        <v>3.5309263790111576</v>
      </c>
      <c r="M458" s="25">
        <f t="shared" si="92"/>
        <v>0.1169463138100051</v>
      </c>
      <c r="N458" s="35">
        <f>IFERROR('Equations and POD'!$E$5/G458, G458)</f>
        <v>252.44084331776492</v>
      </c>
      <c r="O458" s="35">
        <f>IFERROR('Equations and POD'!$E$5/H458, H458)</f>
        <v>292.71189568339179</v>
      </c>
      <c r="P458" s="35">
        <f>IFERROR('Equations and POD'!$E$5/I458, I458)</f>
        <v>340.59180025282797</v>
      </c>
      <c r="Q458" s="35">
        <f>IFERROR('Equations and POD'!$E$5/J458, J458)</f>
        <v>426.32157353381342</v>
      </c>
      <c r="R458" s="35">
        <f>IFERROR('Equations and POD'!$E$5/K458, K458)</f>
        <v>542.33920193920324</v>
      </c>
      <c r="S458" s="35">
        <f>IFERROR('Equations and POD'!$E$5/L458, L458)</f>
        <v>594.74477080094459</v>
      </c>
      <c r="T458" s="35">
        <f>IFERROR('Equations and POD'!$E$5/M458, M458)</f>
        <v>17956.957612291484</v>
      </c>
      <c r="U458" s="66">
        <v>250</v>
      </c>
      <c r="V458" s="66">
        <v>290</v>
      </c>
      <c r="W458" s="66">
        <v>340</v>
      </c>
      <c r="X458" s="66">
        <v>430</v>
      </c>
      <c r="Y458" s="66">
        <v>540</v>
      </c>
      <c r="Z458" s="66">
        <v>590</v>
      </c>
      <c r="AA458" s="66">
        <v>18000</v>
      </c>
    </row>
    <row r="459" spans="1:27">
      <c r="A459" s="61" t="s">
        <v>99</v>
      </c>
      <c r="B459" s="61" t="s">
        <v>103</v>
      </c>
      <c r="C459" s="62" t="s">
        <v>105</v>
      </c>
      <c r="D459" s="25" t="s">
        <v>68</v>
      </c>
      <c r="E459" s="25" t="s">
        <v>69</v>
      </c>
      <c r="F459" s="25" t="s">
        <v>13</v>
      </c>
      <c r="G459" s="25">
        <v>18.774978572279071</v>
      </c>
      <c r="H459" s="25">
        <v>16.055145111999732</v>
      </c>
      <c r="I459" s="25">
        <v>13.876360124609331</v>
      </c>
      <c r="J459" s="25">
        <v>11.18741731616897</v>
      </c>
      <c r="K459" s="25">
        <v>8.8424160063174799</v>
      </c>
      <c r="L459" s="25">
        <v>8.0863372944178966</v>
      </c>
      <c r="M459" s="34" t="s">
        <v>70</v>
      </c>
      <c r="N459" s="35">
        <f>IFERROR('Equations and POD'!$E$5/G459, G459)</f>
        <v>111.85099316707681</v>
      </c>
      <c r="O459" s="35">
        <f>IFERROR('Equations and POD'!$E$5/H459, H459)</f>
        <v>130.79919149596753</v>
      </c>
      <c r="P459" s="35">
        <f>IFERROR('Equations and POD'!$E$5/I459, I459)</f>
        <v>151.33651628684021</v>
      </c>
      <c r="Q459" s="35">
        <f>IFERROR('Equations and POD'!$E$5/J459, J459)</f>
        <v>187.71088452782649</v>
      </c>
      <c r="R459" s="35">
        <f>IFERROR('Equations and POD'!$E$5/K459, K459)</f>
        <v>237.49165369505928</v>
      </c>
      <c r="S459" s="35">
        <f>IFERROR('Equations and POD'!$E$5/L459, L459)</f>
        <v>259.69730466841361</v>
      </c>
      <c r="T459" s="35" t="str">
        <f>IFERROR('Equations and POD'!$E$5/M459, M459)</f>
        <v>-</v>
      </c>
      <c r="U459" s="66">
        <v>110</v>
      </c>
      <c r="V459" s="66">
        <v>130</v>
      </c>
      <c r="W459" s="66">
        <v>150</v>
      </c>
      <c r="X459" s="66">
        <v>190</v>
      </c>
      <c r="Y459" s="66">
        <v>240</v>
      </c>
      <c r="Z459" s="66">
        <v>260</v>
      </c>
      <c r="AA459" s="63" t="s">
        <v>70</v>
      </c>
    </row>
    <row r="460" spans="1:27">
      <c r="A460" s="61" t="s">
        <v>99</v>
      </c>
      <c r="B460" s="61" t="s">
        <v>103</v>
      </c>
      <c r="C460" s="62" t="s">
        <v>105</v>
      </c>
      <c r="D460" s="25" t="s">
        <v>73</v>
      </c>
      <c r="E460" s="25" t="s">
        <v>69</v>
      </c>
      <c r="F460" s="25" t="s">
        <v>13</v>
      </c>
      <c r="G460" s="25">
        <v>40.691551076307917</v>
      </c>
      <c r="H460" s="25">
        <v>10.810157200893469</v>
      </c>
      <c r="I460" s="25">
        <v>5.634031204498271</v>
      </c>
      <c r="J460" s="25">
        <v>7.3845137024073304E-2</v>
      </c>
      <c r="K460" s="25">
        <v>4.134737147873687E-2</v>
      </c>
      <c r="L460" s="25">
        <v>3.2802079730374849E-2</v>
      </c>
      <c r="M460" s="25">
        <v>1.4685559766767281E-2</v>
      </c>
      <c r="N460" s="35">
        <f>IFERROR('Equations and POD'!$E$5/G460, G460)</f>
        <v>51.60776486651784</v>
      </c>
      <c r="O460" s="35">
        <f>IFERROR('Equations and POD'!$E$5/H460, H460)</f>
        <v>194.26174485477725</v>
      </c>
      <c r="P460" s="35">
        <f>IFERROR('Equations and POD'!$E$5/I460, I460)</f>
        <v>372.7348897754307</v>
      </c>
      <c r="Q460" s="35">
        <f>IFERROR('Equations and POD'!$E$5/J460, J460)</f>
        <v>28437.891574571877</v>
      </c>
      <c r="R460" s="35">
        <f>IFERROR('Equations and POD'!$E$5/K460, K460)</f>
        <v>50789.201946729248</v>
      </c>
      <c r="S460" s="35">
        <f>IFERROR('Equations and POD'!$E$5/L460, L460)</f>
        <v>64020.330944302659</v>
      </c>
      <c r="T460" s="35">
        <f>IFERROR('Equations and POD'!$E$5/M460, M460)</f>
        <v>142997.61353000649</v>
      </c>
      <c r="U460" s="66">
        <v>52</v>
      </c>
      <c r="V460" s="66">
        <v>190</v>
      </c>
      <c r="W460" s="66">
        <v>370</v>
      </c>
      <c r="X460" s="66">
        <v>28000</v>
      </c>
      <c r="Y460" s="66">
        <v>51000</v>
      </c>
      <c r="Z460" s="66">
        <v>64000</v>
      </c>
      <c r="AA460" s="66">
        <v>140000</v>
      </c>
    </row>
    <row r="461" spans="1:27">
      <c r="A461" s="61" t="s">
        <v>99</v>
      </c>
      <c r="B461" s="61" t="s">
        <v>103</v>
      </c>
      <c r="C461" s="62" t="s">
        <v>105</v>
      </c>
      <c r="D461" s="25" t="s">
        <v>74</v>
      </c>
      <c r="E461" s="25" t="s">
        <v>69</v>
      </c>
      <c r="F461" s="25" t="s">
        <v>13</v>
      </c>
      <c r="G461" s="25">
        <v>6.3462594781309729</v>
      </c>
      <c r="H461" s="25">
        <v>5.9783603779494658</v>
      </c>
      <c r="I461" s="25">
        <v>4.8598284362685984</v>
      </c>
      <c r="J461" s="25">
        <v>3.3839775724242269</v>
      </c>
      <c r="K461" s="25">
        <v>2.3871340382375692</v>
      </c>
      <c r="L461" s="25">
        <v>2.04399807335479</v>
      </c>
      <c r="M461" s="25">
        <v>1.6410599237471291</v>
      </c>
      <c r="N461" s="35">
        <f>IFERROR('Equations and POD'!$E$5/G461, G461)</f>
        <v>330.90358300610609</v>
      </c>
      <c r="O461" s="35">
        <f>IFERROR('Equations and POD'!$E$5/H461, H461)</f>
        <v>351.26688042186657</v>
      </c>
      <c r="P461" s="35">
        <f>IFERROR('Equations and POD'!$E$5/I461, I461)</f>
        <v>432.11401956658187</v>
      </c>
      <c r="Q461" s="35">
        <f>IFERROR('Equations and POD'!$E$5/J461, J461)</f>
        <v>620.57148874529742</v>
      </c>
      <c r="R461" s="35">
        <f>IFERROR('Equations and POD'!$E$5/K461, K461)</f>
        <v>879.71599682372198</v>
      </c>
      <c r="S461" s="35">
        <f>IFERROR('Equations and POD'!$E$5/L461, L461)</f>
        <v>1027.3982286848709</v>
      </c>
      <c r="T461" s="35">
        <f>IFERROR('Equations and POD'!$E$5/M461, M461)</f>
        <v>1279.6607665641764</v>
      </c>
      <c r="U461" s="66">
        <v>330</v>
      </c>
      <c r="V461" s="66">
        <v>350</v>
      </c>
      <c r="W461" s="66">
        <v>430</v>
      </c>
      <c r="X461" s="66">
        <v>620</v>
      </c>
      <c r="Y461" s="66">
        <v>880</v>
      </c>
      <c r="Z461" s="66">
        <v>1000</v>
      </c>
      <c r="AA461" s="66">
        <v>1300</v>
      </c>
    </row>
    <row r="462" spans="1:27">
      <c r="A462" s="61" t="s">
        <v>99</v>
      </c>
      <c r="B462" s="61" t="s">
        <v>103</v>
      </c>
      <c r="C462" s="62" t="s">
        <v>105</v>
      </c>
      <c r="D462" s="25" t="s">
        <v>15</v>
      </c>
      <c r="E462" s="25" t="s">
        <v>69</v>
      </c>
      <c r="F462" s="25" t="s">
        <v>13</v>
      </c>
      <c r="G462" s="25">
        <f t="shared" ref="G462:M462" si="93">SUM(G459:G461)</f>
        <v>65.812789126717959</v>
      </c>
      <c r="H462" s="25">
        <f t="shared" si="93"/>
        <v>32.843662690842663</v>
      </c>
      <c r="I462" s="25">
        <f t="shared" si="93"/>
        <v>24.370219765376198</v>
      </c>
      <c r="J462" s="25">
        <f t="shared" si="93"/>
        <v>14.645240025617269</v>
      </c>
      <c r="K462" s="25">
        <f t="shared" si="93"/>
        <v>11.270897416033787</v>
      </c>
      <c r="L462" s="25">
        <f t="shared" si="93"/>
        <v>10.163137447503061</v>
      </c>
      <c r="M462" s="25">
        <f t="shared" si="93"/>
        <v>1.6557454835138963</v>
      </c>
      <c r="N462" s="35">
        <f>IFERROR('Equations and POD'!$E$5/G462, G462)</f>
        <v>31.908691727934457</v>
      </c>
      <c r="O462" s="35">
        <f>IFERROR('Equations and POD'!$E$5/H462, H462)</f>
        <v>63.939275584678121</v>
      </c>
      <c r="P462" s="35">
        <f>IFERROR('Equations and POD'!$E$5/I462, I462)</f>
        <v>86.170745287392066</v>
      </c>
      <c r="Q462" s="35">
        <f>IFERROR('Equations and POD'!$E$5/J462, J462)</f>
        <v>143.3912995844866</v>
      </c>
      <c r="R462" s="35">
        <f>IFERROR('Equations and POD'!$E$5/K462, K462)</f>
        <v>186.32056725248654</v>
      </c>
      <c r="S462" s="35">
        <f>IFERROR('Equations and POD'!$E$5/L462, L462)</f>
        <v>206.62910551464992</v>
      </c>
      <c r="T462" s="35">
        <f>IFERROR('Equations and POD'!$E$5/M462, M462)</f>
        <v>1268.3108732045503</v>
      </c>
      <c r="U462" s="66">
        <v>32</v>
      </c>
      <c r="V462" s="66">
        <v>64</v>
      </c>
      <c r="W462" s="66">
        <v>86</v>
      </c>
      <c r="X462" s="66">
        <v>140</v>
      </c>
      <c r="Y462" s="66">
        <v>190</v>
      </c>
      <c r="Z462" s="66">
        <v>210</v>
      </c>
      <c r="AA462" s="66">
        <v>1300</v>
      </c>
    </row>
    <row r="463" spans="1:27">
      <c r="A463" s="61" t="s">
        <v>99</v>
      </c>
      <c r="B463" s="61" t="s">
        <v>103</v>
      </c>
      <c r="C463" s="62" t="s">
        <v>105</v>
      </c>
      <c r="D463" s="25" t="s">
        <v>68</v>
      </c>
      <c r="E463" s="25" t="s">
        <v>71</v>
      </c>
      <c r="F463" s="25" t="s">
        <v>13</v>
      </c>
      <c r="G463" s="25">
        <v>15.047366623233779</v>
      </c>
      <c r="H463" s="25">
        <v>12.867532911391949</v>
      </c>
      <c r="I463" s="25">
        <v>11.121327110290929</v>
      </c>
      <c r="J463" s="25">
        <v>8.966250974691464</v>
      </c>
      <c r="K463" s="25">
        <v>7.0868296850502563</v>
      </c>
      <c r="L463" s="25">
        <v>6.4808639562385411</v>
      </c>
      <c r="M463" s="34" t="s">
        <v>70</v>
      </c>
      <c r="N463" s="35">
        <f>IFERROR('Equations and POD'!$E$5/G463, G463)</f>
        <v>139.55930313796634</v>
      </c>
      <c r="O463" s="35">
        <f>IFERROR('Equations and POD'!$E$5/H463, H463)</f>
        <v>163.20144774145612</v>
      </c>
      <c r="P463" s="35">
        <f>IFERROR('Equations and POD'!$E$5/I463, I463)</f>
        <v>188.82638548207083</v>
      </c>
      <c r="Q463" s="35">
        <f>IFERROR('Equations and POD'!$E$5/J463, J463)</f>
        <v>234.2116014739664</v>
      </c>
      <c r="R463" s="35">
        <f>IFERROR('Equations and POD'!$E$5/K463, K463)</f>
        <v>296.3243217810035</v>
      </c>
      <c r="S463" s="35">
        <f>IFERROR('Equations and POD'!$E$5/L463, L463)</f>
        <v>324.03087214606938</v>
      </c>
      <c r="T463" s="35" t="str">
        <f>IFERROR('Equations and POD'!$E$5/M463, M463)</f>
        <v>-</v>
      </c>
      <c r="U463" s="66">
        <v>140</v>
      </c>
      <c r="V463" s="66">
        <v>160</v>
      </c>
      <c r="W463" s="66">
        <v>190</v>
      </c>
      <c r="X463" s="66">
        <v>230</v>
      </c>
      <c r="Y463" s="66">
        <v>300</v>
      </c>
      <c r="Z463" s="66">
        <v>320</v>
      </c>
      <c r="AA463" s="63" t="s">
        <v>70</v>
      </c>
    </row>
    <row r="464" spans="1:27">
      <c r="A464" s="61" t="s">
        <v>99</v>
      </c>
      <c r="B464" s="61" t="s">
        <v>103</v>
      </c>
      <c r="C464" s="62" t="s">
        <v>105</v>
      </c>
      <c r="D464" s="25" t="s">
        <v>73</v>
      </c>
      <c r="E464" s="25" t="s">
        <v>71</v>
      </c>
      <c r="F464" s="25" t="s">
        <v>13</v>
      </c>
      <c r="G464" s="25">
        <v>11.883319759780941</v>
      </c>
      <c r="H464" s="25">
        <v>4.7469158590616694</v>
      </c>
      <c r="I464" s="25">
        <v>1.6088617095761859</v>
      </c>
      <c r="J464" s="25">
        <v>1.3641693802261601E-2</v>
      </c>
      <c r="K464" s="25">
        <v>7.6384347972210239E-3</v>
      </c>
      <c r="L464" s="25">
        <v>6.0598478965612152E-3</v>
      </c>
      <c r="M464" s="25">
        <v>2.7132678052460939E-3</v>
      </c>
      <c r="N464" s="35">
        <f>IFERROR('Equations and POD'!$E$5/G464, G464)</f>
        <v>176.71829442033896</v>
      </c>
      <c r="O464" s="35">
        <f>IFERROR('Equations and POD'!$E$5/H464, H464)</f>
        <v>442.39250543933395</v>
      </c>
      <c r="P464" s="35">
        <f>IFERROR('Equations and POD'!$E$5/I464, I464)</f>
        <v>1305.2706690080852</v>
      </c>
      <c r="Q464" s="35">
        <f>IFERROR('Equations and POD'!$E$5/J464, J464)</f>
        <v>153939.82817968319</v>
      </c>
      <c r="R464" s="35">
        <f>IFERROR('Equations and POD'!$E$5/K464, K464)</f>
        <v>274925.43377656525</v>
      </c>
      <c r="S464" s="35">
        <f>IFERROR('Equations and POD'!$E$5/L464, L464)</f>
        <v>346543.35155700659</v>
      </c>
      <c r="T464" s="35">
        <f>IFERROR('Equations and POD'!$E$5/M464, M464)</f>
        <v>773974.46574925527</v>
      </c>
      <c r="U464" s="66">
        <v>180</v>
      </c>
      <c r="V464" s="66">
        <v>440</v>
      </c>
      <c r="W464" s="66">
        <v>1300</v>
      </c>
      <c r="X464" s="66">
        <v>150000</v>
      </c>
      <c r="Y464" s="66">
        <v>270000</v>
      </c>
      <c r="Z464" s="66">
        <v>350000</v>
      </c>
      <c r="AA464" s="66">
        <v>770000</v>
      </c>
    </row>
    <row r="465" spans="1:27">
      <c r="A465" s="61" t="s">
        <v>99</v>
      </c>
      <c r="B465" s="61" t="s">
        <v>103</v>
      </c>
      <c r="C465" s="62" t="s">
        <v>105</v>
      </c>
      <c r="D465" s="25" t="s">
        <v>74</v>
      </c>
      <c r="E465" s="25" t="s">
        <v>71</v>
      </c>
      <c r="F465" s="25" t="s">
        <v>13</v>
      </c>
      <c r="G465" s="25">
        <v>1.1685377311362359</v>
      </c>
      <c r="H465" s="25">
        <v>1.1007964133892081</v>
      </c>
      <c r="I465" s="25">
        <v>0.89484095540025921</v>
      </c>
      <c r="J465" s="25">
        <v>0.62309230946558924</v>
      </c>
      <c r="K465" s="25">
        <v>0.43954335661385968</v>
      </c>
      <c r="L465" s="25">
        <v>0.37636167876770682</v>
      </c>
      <c r="M465" s="25">
        <v>0.30216861547533752</v>
      </c>
      <c r="N465" s="35">
        <f>IFERROR('Equations and POD'!$E$5/G465, G465)</f>
        <v>1797.117837143393</v>
      </c>
      <c r="O465" s="35">
        <f>IFERROR('Equations and POD'!$E$5/H465, H465)</f>
        <v>1907.7097040445244</v>
      </c>
      <c r="P465" s="35">
        <f>IFERROR('Equations and POD'!$E$5/I465, I465)</f>
        <v>2346.7857470388994</v>
      </c>
      <c r="Q465" s="35">
        <f>IFERROR('Equations and POD'!$E$5/J465, J465)</f>
        <v>3370.2871438119942</v>
      </c>
      <c r="R465" s="35">
        <f>IFERROR('Equations and POD'!$E$5/K465, K465)</f>
        <v>4777.6856785594809</v>
      </c>
      <c r="S465" s="35">
        <f>IFERROR('Equations and POD'!$E$5/L465, L465)</f>
        <v>5579.739167058332</v>
      </c>
      <c r="T465" s="35">
        <f>IFERROR('Equations and POD'!$E$5/M465, M465)</f>
        <v>6949.7621276667578</v>
      </c>
      <c r="U465" s="66">
        <v>1800</v>
      </c>
      <c r="V465" s="66">
        <v>1900</v>
      </c>
      <c r="W465" s="66">
        <v>2300</v>
      </c>
      <c r="X465" s="66">
        <v>3400</v>
      </c>
      <c r="Y465" s="66">
        <v>4800</v>
      </c>
      <c r="Z465" s="66">
        <v>5600</v>
      </c>
      <c r="AA465" s="66">
        <v>6900</v>
      </c>
    </row>
    <row r="466" spans="1:27">
      <c r="A466" s="61" t="s">
        <v>99</v>
      </c>
      <c r="B466" s="61" t="s">
        <v>103</v>
      </c>
      <c r="C466" s="62" t="s">
        <v>105</v>
      </c>
      <c r="D466" s="25" t="s">
        <v>15</v>
      </c>
      <c r="E466" s="25" t="s">
        <v>71</v>
      </c>
      <c r="F466" s="25" t="s">
        <v>13</v>
      </c>
      <c r="G466" s="25">
        <f t="shared" ref="G466:M466" si="94">SUM(G463:G465)</f>
        <v>28.099224114150957</v>
      </c>
      <c r="H466" s="25">
        <f t="shared" si="94"/>
        <v>18.715245183842828</v>
      </c>
      <c r="I466" s="25">
        <f t="shared" si="94"/>
        <v>13.625029775267373</v>
      </c>
      <c r="J466" s="25">
        <f t="shared" si="94"/>
        <v>9.6029849779593146</v>
      </c>
      <c r="K466" s="25">
        <f t="shared" si="94"/>
        <v>7.5340114764613375</v>
      </c>
      <c r="L466" s="25">
        <f t="shared" si="94"/>
        <v>6.8632854829028096</v>
      </c>
      <c r="M466" s="25">
        <f t="shared" si="94"/>
        <v>0.30488188328058363</v>
      </c>
      <c r="N466" s="35">
        <f>IFERROR('Equations and POD'!$E$5/G466, G466)</f>
        <v>74.735159642448139</v>
      </c>
      <c r="O466" s="35">
        <f>IFERROR('Equations and POD'!$E$5/H466, H466)</f>
        <v>112.20798762566913</v>
      </c>
      <c r="P466" s="35">
        <f>IFERROR('Equations and POD'!$E$5/I466, I466)</f>
        <v>154.12810354455098</v>
      </c>
      <c r="Q466" s="35">
        <f>IFERROR('Equations and POD'!$E$5/J466, J466)</f>
        <v>218.68200406643365</v>
      </c>
      <c r="R466" s="35">
        <f>IFERROR('Equations and POD'!$E$5/K466, K466)</f>
        <v>278.73597041377917</v>
      </c>
      <c r="S466" s="35">
        <f>IFERROR('Equations and POD'!$E$5/L466, L466)</f>
        <v>305.97590690804401</v>
      </c>
      <c r="T466" s="35">
        <f>IFERROR('Equations and POD'!$E$5/M466, M466)</f>
        <v>6887.9133696093195</v>
      </c>
      <c r="U466" s="66">
        <v>75</v>
      </c>
      <c r="V466" s="66">
        <v>110</v>
      </c>
      <c r="W466" s="66">
        <v>150</v>
      </c>
      <c r="X466" s="66">
        <v>220</v>
      </c>
      <c r="Y466" s="66">
        <v>280</v>
      </c>
      <c r="Z466" s="66">
        <v>310</v>
      </c>
      <c r="AA466" s="66">
        <v>6900</v>
      </c>
    </row>
    <row r="467" spans="1:27">
      <c r="A467" s="61" t="s">
        <v>99</v>
      </c>
      <c r="B467" s="61" t="s">
        <v>103</v>
      </c>
      <c r="C467" s="62" t="s">
        <v>105</v>
      </c>
      <c r="D467" s="25" t="s">
        <v>68</v>
      </c>
      <c r="E467" s="25" t="s">
        <v>72</v>
      </c>
      <c r="F467" s="25" t="s">
        <v>13</v>
      </c>
      <c r="G467" s="25">
        <v>7.8582309302356199</v>
      </c>
      <c r="H467" s="25">
        <v>6.7198499014437214</v>
      </c>
      <c r="I467" s="25">
        <v>5.8079236634280003</v>
      </c>
      <c r="J467" s="25">
        <v>4.6824718571543444</v>
      </c>
      <c r="K467" s="25">
        <v>3.700976099192415</v>
      </c>
      <c r="L467" s="25">
        <v>3.384520818209328</v>
      </c>
      <c r="M467" s="34" t="s">
        <v>70</v>
      </c>
      <c r="N467" s="35">
        <f>IFERROR('Equations and POD'!$E$5/G467, G467)</f>
        <v>267.2357199277464</v>
      </c>
      <c r="O467" s="35">
        <f>IFERROR('Equations and POD'!$E$5/H467, H467)</f>
        <v>312.50698018549895</v>
      </c>
      <c r="P467" s="35">
        <f>IFERROR('Equations and POD'!$E$5/I467, I467)</f>
        <v>361.57500024036489</v>
      </c>
      <c r="Q467" s="35">
        <f>IFERROR('Equations and POD'!$E$5/J467, J467)</f>
        <v>448.48107240439936</v>
      </c>
      <c r="R467" s="35">
        <f>IFERROR('Equations and POD'!$E$5/K467, K467)</f>
        <v>567.4178767212893</v>
      </c>
      <c r="S467" s="35">
        <f>IFERROR('Equations and POD'!$E$5/L467, L467)</f>
        <v>620.47188148514965</v>
      </c>
      <c r="T467" s="35" t="str">
        <f>IFERROR('Equations and POD'!$E$5/M467, M467)</f>
        <v>-</v>
      </c>
      <c r="U467" s="66">
        <v>270</v>
      </c>
      <c r="V467" s="66">
        <v>310</v>
      </c>
      <c r="W467" s="66">
        <v>360</v>
      </c>
      <c r="X467" s="66">
        <v>450</v>
      </c>
      <c r="Y467" s="66">
        <v>570</v>
      </c>
      <c r="Z467" s="66">
        <v>620</v>
      </c>
      <c r="AA467" s="63" t="s">
        <v>70</v>
      </c>
    </row>
    <row r="468" spans="1:27">
      <c r="A468" s="61" t="s">
        <v>99</v>
      </c>
      <c r="B468" s="61" t="s">
        <v>103</v>
      </c>
      <c r="C468" s="62" t="s">
        <v>105</v>
      </c>
      <c r="D468" s="25" t="s">
        <v>73</v>
      </c>
      <c r="E468" s="25" t="s">
        <v>72</v>
      </c>
      <c r="F468" s="25" t="s">
        <v>13</v>
      </c>
      <c r="G468" s="25">
        <v>5.795334463523435E-3</v>
      </c>
      <c r="H468" s="25">
        <v>2.4444174882019429E-2</v>
      </c>
      <c r="I468" s="25">
        <v>6.1493859587503112E-3</v>
      </c>
      <c r="J468" s="25">
        <v>1.1324238147818889E-3</v>
      </c>
      <c r="K468" s="25">
        <v>6.3421868428053109E-4</v>
      </c>
      <c r="L468" s="25">
        <v>5.0319058472077195E-4</v>
      </c>
      <c r="M468" s="25">
        <v>2.255034470864802E-4</v>
      </c>
      <c r="N468" s="35">
        <f>IFERROR('Equations and POD'!$E$5/G468, G468)</f>
        <v>362360.44929204078</v>
      </c>
      <c r="O468" s="35">
        <f>IFERROR('Equations and POD'!$E$5/H468, H468)</f>
        <v>85910.038286655836</v>
      </c>
      <c r="P468" s="35">
        <f>IFERROR('Equations and POD'!$E$5/I468, I468)</f>
        <v>341497.51114772534</v>
      </c>
      <c r="Q468" s="35">
        <f>IFERROR('Equations and POD'!$E$5/J468, J468)</f>
        <v>1854429.38640819</v>
      </c>
      <c r="R468" s="35">
        <f>IFERROR('Equations and POD'!$E$5/K468, K468)</f>
        <v>3311160.7274425812</v>
      </c>
      <c r="S468" s="35">
        <f>IFERROR('Equations and POD'!$E$5/L468, L468)</f>
        <v>4173369.0251086904</v>
      </c>
      <c r="T468" s="35">
        <f>IFERROR('Equations and POD'!$E$5/M468, M468)</f>
        <v>9312496.226253489</v>
      </c>
      <c r="U468" s="66">
        <v>360000</v>
      </c>
      <c r="V468" s="66">
        <v>86000</v>
      </c>
      <c r="W468" s="66">
        <v>340000</v>
      </c>
      <c r="X468" s="66">
        <v>1900000</v>
      </c>
      <c r="Y468" s="66">
        <v>3300000</v>
      </c>
      <c r="Z468" s="66">
        <v>4200000</v>
      </c>
      <c r="AA468" s="66">
        <v>9300000</v>
      </c>
    </row>
    <row r="469" spans="1:27">
      <c r="A469" s="61" t="s">
        <v>99</v>
      </c>
      <c r="B469" s="61" t="s">
        <v>103</v>
      </c>
      <c r="C469" s="62" t="s">
        <v>105</v>
      </c>
      <c r="D469" s="25" t="s">
        <v>74</v>
      </c>
      <c r="E469" s="25" t="s">
        <v>72</v>
      </c>
      <c r="F469" s="25" t="s">
        <v>13</v>
      </c>
      <c r="G469" s="25">
        <v>9.4035903976705928E-2</v>
      </c>
      <c r="H469" s="25">
        <v>8.8584547224433111E-2</v>
      </c>
      <c r="I469" s="25">
        <v>7.2010664195345631E-2</v>
      </c>
      <c r="J469" s="25">
        <v>5.014219654213195E-2</v>
      </c>
      <c r="K469" s="25">
        <v>3.5371435405812383E-2</v>
      </c>
      <c r="L469" s="25">
        <v>3.0287007207459821E-2</v>
      </c>
      <c r="M469" s="25">
        <v>2.4316458213106889E-2</v>
      </c>
      <c r="N469" s="35">
        <f>IFERROR('Equations and POD'!$E$5/G469, G469)</f>
        <v>22331.89570358361</v>
      </c>
      <c r="O469" s="35">
        <f>IFERROR('Equations and POD'!$E$5/H469, H469)</f>
        <v>23706.166208419527</v>
      </c>
      <c r="P469" s="35">
        <f>IFERROR('Equations and POD'!$E$5/I469, I469)</f>
        <v>29162.347319881163</v>
      </c>
      <c r="Q469" s="35">
        <f>IFERROR('Equations and POD'!$E$5/J469, J469)</f>
        <v>41880.893634874497</v>
      </c>
      <c r="R469" s="35">
        <f>IFERROR('Equations and POD'!$E$5/K469, K469)</f>
        <v>59369.940063413967</v>
      </c>
      <c r="S469" s="35">
        <f>IFERROR('Equations and POD'!$E$5/L469, L469)</f>
        <v>69336.662603057091</v>
      </c>
      <c r="T469" s="35">
        <f>IFERROR('Equations and POD'!$E$5/M469, M469)</f>
        <v>86361.261232858014</v>
      </c>
      <c r="U469" s="66">
        <v>22000</v>
      </c>
      <c r="V469" s="66">
        <v>24000</v>
      </c>
      <c r="W469" s="66">
        <v>29000</v>
      </c>
      <c r="X469" s="66">
        <v>42000</v>
      </c>
      <c r="Y469" s="66">
        <v>59000</v>
      </c>
      <c r="Z469" s="66">
        <v>69000</v>
      </c>
      <c r="AA469" s="66">
        <v>86000</v>
      </c>
    </row>
    <row r="470" spans="1:27">
      <c r="A470" s="61" t="s">
        <v>99</v>
      </c>
      <c r="B470" s="61" t="s">
        <v>103</v>
      </c>
      <c r="C470" s="62" t="s">
        <v>105</v>
      </c>
      <c r="D470" s="25" t="s">
        <v>15</v>
      </c>
      <c r="E470" s="25" t="s">
        <v>72</v>
      </c>
      <c r="F470" s="25" t="s">
        <v>13</v>
      </c>
      <c r="G470" s="25">
        <f t="shared" ref="G470:M470" si="95">SUM(G467:G469)</f>
        <v>7.9580621686758493</v>
      </c>
      <c r="H470" s="25">
        <f t="shared" si="95"/>
        <v>6.8328786235501733</v>
      </c>
      <c r="I470" s="25">
        <f t="shared" si="95"/>
        <v>5.8860837135820958</v>
      </c>
      <c r="J470" s="25">
        <f t="shared" si="95"/>
        <v>4.7337464775112581</v>
      </c>
      <c r="K470" s="25">
        <f t="shared" si="95"/>
        <v>3.736981753282508</v>
      </c>
      <c r="L470" s="25">
        <f t="shared" si="95"/>
        <v>3.4153110160015085</v>
      </c>
      <c r="M470" s="25">
        <f t="shared" si="95"/>
        <v>2.454196166019337E-2</v>
      </c>
      <c r="N470" s="35">
        <f>IFERROR('Equations and POD'!$E$5/G470, G470)</f>
        <v>263.88333685880485</v>
      </c>
      <c r="O470" s="35">
        <f>IFERROR('Equations and POD'!$E$5/H470, H470)</f>
        <v>307.33752429937039</v>
      </c>
      <c r="P470" s="35">
        <f>IFERROR('Equations and POD'!$E$5/I470, I470)</f>
        <v>356.77372293470194</v>
      </c>
      <c r="Q470" s="35">
        <f>IFERROR('Equations and POD'!$E$5/J470, J470)</f>
        <v>443.62325062749534</v>
      </c>
      <c r="R470" s="35">
        <f>IFERROR('Equations and POD'!$E$5/K470, K470)</f>
        <v>561.95083054804638</v>
      </c>
      <c r="S470" s="35">
        <f>IFERROR('Equations and POD'!$E$5/L470, L470)</f>
        <v>614.87811510021277</v>
      </c>
      <c r="T470" s="35">
        <f>IFERROR('Equations and POD'!$E$5/M470, M470)</f>
        <v>85567.732077675071</v>
      </c>
      <c r="U470" s="66">
        <v>260</v>
      </c>
      <c r="V470" s="66">
        <v>310</v>
      </c>
      <c r="W470" s="66">
        <v>360</v>
      </c>
      <c r="X470" s="66">
        <v>440</v>
      </c>
      <c r="Y470" s="66">
        <v>560</v>
      </c>
      <c r="Z470" s="66">
        <v>610</v>
      </c>
      <c r="AA470" s="66">
        <v>86000</v>
      </c>
    </row>
    <row r="471" spans="1:27">
      <c r="A471" s="61" t="s">
        <v>99</v>
      </c>
      <c r="B471" s="61" t="s">
        <v>103</v>
      </c>
      <c r="C471" s="62" t="s">
        <v>106</v>
      </c>
      <c r="D471" s="25" t="s">
        <v>68</v>
      </c>
      <c r="E471" s="25" t="s">
        <v>69</v>
      </c>
      <c r="F471" s="25" t="s">
        <v>9</v>
      </c>
      <c r="G471" s="34" t="s">
        <v>70</v>
      </c>
      <c r="H471" s="34" t="s">
        <v>70</v>
      </c>
      <c r="I471" s="48">
        <v>1.8400000000000001E-3</v>
      </c>
      <c r="J471" s="48">
        <v>1.73E-3</v>
      </c>
      <c r="K471" s="48">
        <v>1.3500000000000001E-3</v>
      </c>
      <c r="L471" s="48">
        <v>1.1900000000000001E-3</v>
      </c>
      <c r="M471" s="48">
        <v>1.2199999999999999E-3</v>
      </c>
      <c r="N471" s="35" t="str">
        <f>IFERROR('Equations and POD'!$E$5/G471, G471)</f>
        <v>-</v>
      </c>
      <c r="O471" s="35" t="str">
        <f>IFERROR('Equations and POD'!$E$5/H471, H471)</f>
        <v>-</v>
      </c>
      <c r="P471" s="35">
        <f>IFERROR('Equations and POD'!$E$5/I471, I471)</f>
        <v>1141304.3478260869</v>
      </c>
      <c r="Q471" s="35">
        <f>IFERROR('Equations and POD'!$E$5/J471, J471)</f>
        <v>1213872.8323699422</v>
      </c>
      <c r="R471" s="35">
        <f>IFERROR('Equations and POD'!$E$5/K471, K471)</f>
        <v>1555555.5555555555</v>
      </c>
      <c r="S471" s="35">
        <f>IFERROR('Equations and POD'!$E$5/L471, L471)</f>
        <v>1764705.882352941</v>
      </c>
      <c r="T471" s="35">
        <f>IFERROR('Equations and POD'!$E$5/M471, M471)</f>
        <v>1721311.475409836</v>
      </c>
      <c r="U471" s="63" t="s">
        <v>70</v>
      </c>
      <c r="V471" s="63" t="s">
        <v>70</v>
      </c>
      <c r="W471" s="66">
        <v>1100000</v>
      </c>
      <c r="X471" s="66">
        <v>1200000</v>
      </c>
      <c r="Y471" s="66">
        <v>1600000</v>
      </c>
      <c r="Z471" s="66">
        <v>1800000</v>
      </c>
      <c r="AA471" s="66">
        <v>1700000</v>
      </c>
    </row>
    <row r="472" spans="1:27">
      <c r="A472" s="61" t="s">
        <v>99</v>
      </c>
      <c r="B472" s="61" t="s">
        <v>103</v>
      </c>
      <c r="C472" s="62" t="s">
        <v>106</v>
      </c>
      <c r="D472" s="25" t="s">
        <v>73</v>
      </c>
      <c r="E472" s="25" t="s">
        <v>69</v>
      </c>
      <c r="F472" s="25" t="s">
        <v>9</v>
      </c>
      <c r="G472" s="34" t="s">
        <v>70</v>
      </c>
      <c r="H472" s="34" t="s">
        <v>70</v>
      </c>
      <c r="I472" s="48">
        <v>6.2400000000000004E-6</v>
      </c>
      <c r="J472" s="48">
        <v>2.74E-6</v>
      </c>
      <c r="K472" s="48">
        <v>1.53E-6</v>
      </c>
      <c r="L472" s="48">
        <v>6.0800000000000004E-7</v>
      </c>
      <c r="M472" s="48">
        <v>5.44E-7</v>
      </c>
      <c r="N472" s="35" t="str">
        <f>IFERROR('Equations and POD'!$E$5/G472, G472)</f>
        <v>-</v>
      </c>
      <c r="O472" s="35" t="str">
        <f>IFERROR('Equations and POD'!$E$5/H472, H472)</f>
        <v>-</v>
      </c>
      <c r="P472" s="35">
        <f>IFERROR('Equations and POD'!$E$5/I472, I472)</f>
        <v>336538461.53846151</v>
      </c>
      <c r="Q472" s="35">
        <f>IFERROR('Equations and POD'!$E$5/J472, J472)</f>
        <v>766423357.66423357</v>
      </c>
      <c r="R472" s="35">
        <f>IFERROR('Equations and POD'!$E$5/K472, K472)</f>
        <v>1372549019.6078432</v>
      </c>
      <c r="S472" s="35">
        <f>IFERROR('Equations and POD'!$E$5/L472, L472)</f>
        <v>3453947368.4210525</v>
      </c>
      <c r="T472" s="35">
        <f>IFERROR('Equations and POD'!$E$5/M472, M472)</f>
        <v>3860294117.647059</v>
      </c>
      <c r="U472" s="63" t="s">
        <v>70</v>
      </c>
      <c r="V472" s="63" t="s">
        <v>70</v>
      </c>
      <c r="W472" s="66">
        <v>340000000</v>
      </c>
      <c r="X472" s="66">
        <v>770000000</v>
      </c>
      <c r="Y472" s="66">
        <v>1400000000</v>
      </c>
      <c r="Z472" s="66">
        <v>3500000000</v>
      </c>
      <c r="AA472" s="66">
        <v>3900000000</v>
      </c>
    </row>
    <row r="473" spans="1:27">
      <c r="A473" s="61" t="s">
        <v>99</v>
      </c>
      <c r="B473" s="61" t="s">
        <v>103</v>
      </c>
      <c r="C473" s="62" t="s">
        <v>106</v>
      </c>
      <c r="D473" s="25" t="s">
        <v>74</v>
      </c>
      <c r="E473" s="25" t="s">
        <v>69</v>
      </c>
      <c r="F473" s="25" t="s">
        <v>9</v>
      </c>
      <c r="G473" s="34" t="s">
        <v>70</v>
      </c>
      <c r="H473" s="34" t="s">
        <v>70</v>
      </c>
      <c r="I473" s="48">
        <v>8.5199999999999997E-6</v>
      </c>
      <c r="J473" s="48">
        <v>5.66E-6</v>
      </c>
      <c r="K473" s="48">
        <v>1.11E-5</v>
      </c>
      <c r="L473" s="48">
        <v>5.8599999999999998E-6</v>
      </c>
      <c r="M473" s="48">
        <v>5.3800000000000002E-6</v>
      </c>
      <c r="N473" s="35" t="str">
        <f>IFERROR('Equations and POD'!$E$5/G473, G473)</f>
        <v>-</v>
      </c>
      <c r="O473" s="35" t="str">
        <f>IFERROR('Equations and POD'!$E$5/H473, H473)</f>
        <v>-</v>
      </c>
      <c r="P473" s="35">
        <f>IFERROR('Equations and POD'!$E$5/I473, I473)</f>
        <v>246478873.23943663</v>
      </c>
      <c r="Q473" s="35">
        <f>IFERROR('Equations and POD'!$E$5/J473, J473)</f>
        <v>371024734.98233217</v>
      </c>
      <c r="R473" s="35">
        <f>IFERROR('Equations and POD'!$E$5/K473, K473)</f>
        <v>189189189.1891892</v>
      </c>
      <c r="S473" s="35">
        <f>IFERROR('Equations and POD'!$E$5/L473, L473)</f>
        <v>358361774.74402732</v>
      </c>
      <c r="T473" s="35">
        <f>IFERROR('Equations and POD'!$E$5/M473, M473)</f>
        <v>390334572.49070632</v>
      </c>
      <c r="U473" s="63" t="s">
        <v>70</v>
      </c>
      <c r="V473" s="63" t="s">
        <v>70</v>
      </c>
      <c r="W473" s="66">
        <v>250000000</v>
      </c>
      <c r="X473" s="66">
        <v>370000000</v>
      </c>
      <c r="Y473" s="66">
        <v>190000000</v>
      </c>
      <c r="Z473" s="66">
        <v>360000000</v>
      </c>
      <c r="AA473" s="66">
        <v>390000000</v>
      </c>
    </row>
    <row r="474" spans="1:27">
      <c r="A474" s="61" t="s">
        <v>99</v>
      </c>
      <c r="B474" s="61" t="s">
        <v>103</v>
      </c>
      <c r="C474" s="62" t="s">
        <v>106</v>
      </c>
      <c r="D474" s="25" t="s">
        <v>15</v>
      </c>
      <c r="E474" s="25" t="s">
        <v>69</v>
      </c>
      <c r="F474" s="25" t="s">
        <v>9</v>
      </c>
      <c r="G474" s="34" t="s">
        <v>70</v>
      </c>
      <c r="H474" s="34" t="s">
        <v>70</v>
      </c>
      <c r="I474" s="25">
        <f>SUM(I471:I473)</f>
        <v>1.85476E-3</v>
      </c>
      <c r="J474" s="25">
        <f>SUM(J471:J473)</f>
        <v>1.7384E-3</v>
      </c>
      <c r="K474" s="25">
        <f>SUM(K471:K473)</f>
        <v>1.3626300000000001E-3</v>
      </c>
      <c r="L474" s="25">
        <f>SUM(L471:L473)</f>
        <v>1.196468E-3</v>
      </c>
      <c r="M474" s="25">
        <f>SUM(M471:M473)</f>
        <v>1.2259239999999998E-3</v>
      </c>
      <c r="N474" s="35" t="str">
        <f>IFERROR('Equations and POD'!$E$5/G474, G474)</f>
        <v>-</v>
      </c>
      <c r="O474" s="35" t="str">
        <f>IFERROR('Equations and POD'!$E$5/H474, H474)</f>
        <v>-</v>
      </c>
      <c r="P474" s="35">
        <f>IFERROR('Equations and POD'!$E$5/I474, I474)</f>
        <v>1132221.9586361577</v>
      </c>
      <c r="Q474" s="35">
        <f>IFERROR('Equations and POD'!$E$5/J474, J474)</f>
        <v>1208007.3630924989</v>
      </c>
      <c r="R474" s="35">
        <f>IFERROR('Equations and POD'!$E$5/K474, K474)</f>
        <v>1541137.3593712158</v>
      </c>
      <c r="S474" s="35">
        <f>IFERROR('Equations and POD'!$E$5/L474, L474)</f>
        <v>1755166.0387072617</v>
      </c>
      <c r="T474" s="35">
        <f>IFERROR('Equations and POD'!$E$5/M474, M474)</f>
        <v>1712993.6276637055</v>
      </c>
      <c r="U474" s="63" t="s">
        <v>70</v>
      </c>
      <c r="V474" s="63" t="s">
        <v>70</v>
      </c>
      <c r="W474" s="66">
        <v>1100000</v>
      </c>
      <c r="X474" s="66">
        <v>1200000</v>
      </c>
      <c r="Y474" s="66">
        <v>1500000</v>
      </c>
      <c r="Z474" s="66">
        <v>1800000</v>
      </c>
      <c r="AA474" s="66">
        <v>1700000</v>
      </c>
    </row>
    <row r="475" spans="1:27">
      <c r="A475" s="61" t="s">
        <v>99</v>
      </c>
      <c r="B475" s="61" t="s">
        <v>103</v>
      </c>
      <c r="C475" s="62" t="s">
        <v>106</v>
      </c>
      <c r="D475" s="25" t="s">
        <v>68</v>
      </c>
      <c r="E475" s="25" t="s">
        <v>71</v>
      </c>
      <c r="F475" s="25" t="s">
        <v>9</v>
      </c>
      <c r="G475" s="34" t="s">
        <v>70</v>
      </c>
      <c r="H475" s="34" t="s">
        <v>70</v>
      </c>
      <c r="I475" s="48">
        <v>2.8600000000000001E-4</v>
      </c>
      <c r="J475" s="48">
        <v>2.6200000000000003E-4</v>
      </c>
      <c r="K475" s="48">
        <v>2.02E-4</v>
      </c>
      <c r="L475" s="48">
        <v>1.7799999999999999E-4</v>
      </c>
      <c r="M475" s="48">
        <v>1.8200000000000001E-4</v>
      </c>
      <c r="N475" s="35" t="str">
        <f>IFERROR('Equations and POD'!$E$5/G475, G475)</f>
        <v>-</v>
      </c>
      <c r="O475" s="35" t="str">
        <f>IFERROR('Equations and POD'!$E$5/H475, H475)</f>
        <v>-</v>
      </c>
      <c r="P475" s="35">
        <f>IFERROR('Equations and POD'!$E$5/I475, I475)</f>
        <v>7342657.3426573426</v>
      </c>
      <c r="Q475" s="35">
        <f>IFERROR('Equations and POD'!$E$5/J475, J475)</f>
        <v>8015267.1755725183</v>
      </c>
      <c r="R475" s="35">
        <f>IFERROR('Equations and POD'!$E$5/K475, K475)</f>
        <v>10396039.603960397</v>
      </c>
      <c r="S475" s="35">
        <f>IFERROR('Equations and POD'!$E$5/L475, L475)</f>
        <v>11797752.808988765</v>
      </c>
      <c r="T475" s="35">
        <f>IFERROR('Equations and POD'!$E$5/M475, M475)</f>
        <v>11538461.538461538</v>
      </c>
      <c r="U475" s="63" t="s">
        <v>70</v>
      </c>
      <c r="V475" s="63" t="s">
        <v>70</v>
      </c>
      <c r="W475" s="66">
        <v>7300000</v>
      </c>
      <c r="X475" s="66">
        <v>8000000</v>
      </c>
      <c r="Y475" s="66">
        <v>10000000</v>
      </c>
      <c r="Z475" s="66">
        <v>12000000</v>
      </c>
      <c r="AA475" s="66">
        <v>12000000</v>
      </c>
    </row>
    <row r="476" spans="1:27">
      <c r="A476" s="61" t="s">
        <v>99</v>
      </c>
      <c r="B476" s="61" t="s">
        <v>103</v>
      </c>
      <c r="C476" s="62" t="s">
        <v>106</v>
      </c>
      <c r="D476" s="25" t="s">
        <v>73</v>
      </c>
      <c r="E476" s="25" t="s">
        <v>71</v>
      </c>
      <c r="F476" s="25" t="s">
        <v>9</v>
      </c>
      <c r="G476" s="34" t="s">
        <v>70</v>
      </c>
      <c r="H476" s="34" t="s">
        <v>70</v>
      </c>
      <c r="I476" s="48">
        <v>3.8E-6</v>
      </c>
      <c r="J476" s="48">
        <v>1.6700000000000001E-6</v>
      </c>
      <c r="K476" s="48">
        <v>9.3200000000000003E-7</v>
      </c>
      <c r="L476" s="48">
        <v>3.7E-7</v>
      </c>
      <c r="M476" s="48">
        <v>3.3099999999999999E-7</v>
      </c>
      <c r="N476" s="35" t="str">
        <f>IFERROR('Equations and POD'!$E$5/G476, G476)</f>
        <v>-</v>
      </c>
      <c r="O476" s="35" t="str">
        <f>IFERROR('Equations and POD'!$E$5/H476, H476)</f>
        <v>-</v>
      </c>
      <c r="P476" s="35">
        <f>IFERROR('Equations and POD'!$E$5/I476, I476)</f>
        <v>552631578.94736838</v>
      </c>
      <c r="Q476" s="35">
        <f>IFERROR('Equations and POD'!$E$5/J476, J476)</f>
        <v>1257485029.9401197</v>
      </c>
      <c r="R476" s="35">
        <f>IFERROR('Equations and POD'!$E$5/K476, K476)</f>
        <v>2253218884.1201715</v>
      </c>
      <c r="S476" s="35">
        <f>IFERROR('Equations and POD'!$E$5/L476, L476)</f>
        <v>5675675675.6756754</v>
      </c>
      <c r="T476" s="35">
        <f>IFERROR('Equations and POD'!$E$5/M476, M476)</f>
        <v>6344410876.1329308</v>
      </c>
      <c r="U476" s="63" t="s">
        <v>70</v>
      </c>
      <c r="V476" s="63" t="s">
        <v>70</v>
      </c>
      <c r="W476" s="66">
        <v>550000000</v>
      </c>
      <c r="X476" s="66">
        <v>1300000000</v>
      </c>
      <c r="Y476" s="66">
        <v>2300000000</v>
      </c>
      <c r="Z476" s="66">
        <v>5700000000</v>
      </c>
      <c r="AA476" s="66">
        <v>6300000000</v>
      </c>
    </row>
    <row r="477" spans="1:27">
      <c r="A477" s="61" t="s">
        <v>99</v>
      </c>
      <c r="B477" s="61" t="s">
        <v>103</v>
      </c>
      <c r="C477" s="62" t="s">
        <v>106</v>
      </c>
      <c r="D477" s="25" t="s">
        <v>74</v>
      </c>
      <c r="E477" s="25" t="s">
        <v>71</v>
      </c>
      <c r="F477" s="25" t="s">
        <v>9</v>
      </c>
      <c r="G477" s="34" t="s">
        <v>70</v>
      </c>
      <c r="H477" s="34" t="s">
        <v>70</v>
      </c>
      <c r="I477" s="48">
        <v>1.1000000000000001E-6</v>
      </c>
      <c r="J477" s="48">
        <v>7.3200000000000004E-7</v>
      </c>
      <c r="K477" s="48">
        <v>1.4300000000000001E-6</v>
      </c>
      <c r="L477" s="48">
        <v>7.5899999999999995E-7</v>
      </c>
      <c r="M477" s="48">
        <v>6.9599999999999999E-7</v>
      </c>
      <c r="N477" s="35" t="str">
        <f>IFERROR('Equations and POD'!$E$5/G477, G477)</f>
        <v>-</v>
      </c>
      <c r="O477" s="35" t="str">
        <f>IFERROR('Equations and POD'!$E$5/H477, H477)</f>
        <v>-</v>
      </c>
      <c r="P477" s="35">
        <f>IFERROR('Equations and POD'!$E$5/I477, I477)</f>
        <v>1909090909.090909</v>
      </c>
      <c r="Q477" s="35">
        <f>IFERROR('Equations and POD'!$E$5/J477, J477)</f>
        <v>2868852459.0163932</v>
      </c>
      <c r="R477" s="35">
        <f>IFERROR('Equations and POD'!$E$5/K477, K477)</f>
        <v>1468531468.5314684</v>
      </c>
      <c r="S477" s="35">
        <f>IFERROR('Equations and POD'!$E$5/L477, L477)</f>
        <v>2766798418.972332</v>
      </c>
      <c r="T477" s="35">
        <f>IFERROR('Equations and POD'!$E$5/M477, M477)</f>
        <v>3017241379.3103447</v>
      </c>
      <c r="U477" s="63" t="s">
        <v>70</v>
      </c>
      <c r="V477" s="63" t="s">
        <v>70</v>
      </c>
      <c r="W477" s="66">
        <v>1900000000</v>
      </c>
      <c r="X477" s="66">
        <v>2900000000</v>
      </c>
      <c r="Y477" s="66">
        <v>1500000000</v>
      </c>
      <c r="Z477" s="66">
        <v>2800000000</v>
      </c>
      <c r="AA477" s="66">
        <v>3000000000</v>
      </c>
    </row>
    <row r="478" spans="1:27">
      <c r="A478" s="61" t="s">
        <v>99</v>
      </c>
      <c r="B478" s="61" t="s">
        <v>103</v>
      </c>
      <c r="C478" s="62" t="s">
        <v>106</v>
      </c>
      <c r="D478" s="25" t="s">
        <v>15</v>
      </c>
      <c r="E478" s="25" t="s">
        <v>71</v>
      </c>
      <c r="F478" s="25" t="s">
        <v>9</v>
      </c>
      <c r="G478" s="34" t="s">
        <v>70</v>
      </c>
      <c r="H478" s="34" t="s">
        <v>70</v>
      </c>
      <c r="I478" s="25">
        <f>SUM(I475:I477)</f>
        <v>2.9090000000000002E-4</v>
      </c>
      <c r="J478" s="25">
        <f>SUM(J475:J477)</f>
        <v>2.6440200000000001E-4</v>
      </c>
      <c r="K478" s="25">
        <f>SUM(K475:K477)</f>
        <v>2.0436200000000001E-4</v>
      </c>
      <c r="L478" s="25">
        <f>SUM(L475:L477)</f>
        <v>1.7912899999999999E-4</v>
      </c>
      <c r="M478" s="25">
        <f>SUM(M475:M477)</f>
        <v>1.8302700000000002E-4</v>
      </c>
      <c r="N478" s="35" t="str">
        <f>IFERROR('Equations and POD'!$E$5/G478, G478)</f>
        <v>-</v>
      </c>
      <c r="O478" s="35" t="str">
        <f>IFERROR('Equations and POD'!$E$5/H478, H478)</f>
        <v>-</v>
      </c>
      <c r="P478" s="35">
        <f>IFERROR('Equations and POD'!$E$5/I478, I478)</f>
        <v>7218975.5929872803</v>
      </c>
      <c r="Q478" s="35">
        <f>IFERROR('Equations and POD'!$E$5/J478, J478)</f>
        <v>7942451.2673882945</v>
      </c>
      <c r="R478" s="35">
        <f>IFERROR('Equations and POD'!$E$5/K478, K478)</f>
        <v>10275882.991945665</v>
      </c>
      <c r="S478" s="35">
        <f>IFERROR('Equations and POD'!$E$5/L478, L478)</f>
        <v>11723394.87185213</v>
      </c>
      <c r="T478" s="35">
        <f>IFERROR('Equations and POD'!$E$5/M478, M478)</f>
        <v>11473716.992574865</v>
      </c>
      <c r="U478" s="63" t="s">
        <v>70</v>
      </c>
      <c r="V478" s="63" t="s">
        <v>70</v>
      </c>
      <c r="W478" s="66">
        <v>7200000</v>
      </c>
      <c r="X478" s="66">
        <v>7900000</v>
      </c>
      <c r="Y478" s="66">
        <v>10000000</v>
      </c>
      <c r="Z478" s="66">
        <v>12000000</v>
      </c>
      <c r="AA478" s="66">
        <v>11000000</v>
      </c>
    </row>
    <row r="479" spans="1:27">
      <c r="A479" s="61" t="s">
        <v>99</v>
      </c>
      <c r="B479" s="61" t="s">
        <v>103</v>
      </c>
      <c r="C479" s="62" t="s">
        <v>106</v>
      </c>
      <c r="D479" s="25" t="s">
        <v>68</v>
      </c>
      <c r="E479" s="25" t="s">
        <v>72</v>
      </c>
      <c r="F479" s="25" t="s">
        <v>9</v>
      </c>
      <c r="G479" s="34" t="s">
        <v>70</v>
      </c>
      <c r="H479" s="34" t="s">
        <v>70</v>
      </c>
      <c r="I479" s="48">
        <v>3.96E-5</v>
      </c>
      <c r="J479" s="48">
        <v>3.5500000000000002E-5</v>
      </c>
      <c r="K479" s="48">
        <v>2.6800000000000001E-5</v>
      </c>
      <c r="L479" s="48">
        <v>2.3600000000000001E-5</v>
      </c>
      <c r="M479" s="48">
        <v>2.4300000000000001E-5</v>
      </c>
      <c r="N479" s="35" t="str">
        <f>IFERROR('Equations and POD'!$E$5/G479, G479)</f>
        <v>-</v>
      </c>
      <c r="O479" s="35" t="str">
        <f>IFERROR('Equations and POD'!$E$5/H479, H479)</f>
        <v>-</v>
      </c>
      <c r="P479" s="35">
        <f>IFERROR('Equations and POD'!$E$5/I479, I479)</f>
        <v>53030303.030303031</v>
      </c>
      <c r="Q479" s="35">
        <f>IFERROR('Equations and POD'!$E$5/J479, J479)</f>
        <v>59154929.577464782</v>
      </c>
      <c r="R479" s="35">
        <f>IFERROR('Equations and POD'!$E$5/K479, K479)</f>
        <v>78358208.955223873</v>
      </c>
      <c r="S479" s="35">
        <f>IFERROR('Equations and POD'!$E$5/L479, L479)</f>
        <v>88983050.847457618</v>
      </c>
      <c r="T479" s="35">
        <f>IFERROR('Equations and POD'!$E$5/M479, M479)</f>
        <v>86419753.086419746</v>
      </c>
      <c r="U479" s="63" t="s">
        <v>70</v>
      </c>
      <c r="V479" s="63" t="s">
        <v>70</v>
      </c>
      <c r="W479" s="66">
        <v>53000000</v>
      </c>
      <c r="X479" s="66">
        <v>59000000</v>
      </c>
      <c r="Y479" s="66">
        <v>78000000</v>
      </c>
      <c r="Z479" s="66">
        <v>89000000</v>
      </c>
      <c r="AA479" s="66">
        <v>86000000</v>
      </c>
    </row>
    <row r="480" spans="1:27">
      <c r="A480" s="61" t="s">
        <v>99</v>
      </c>
      <c r="B480" s="61" t="s">
        <v>103</v>
      </c>
      <c r="C480" s="62" t="s">
        <v>106</v>
      </c>
      <c r="D480" s="25" t="s">
        <v>73</v>
      </c>
      <c r="E480" s="25" t="s">
        <v>72</v>
      </c>
      <c r="F480" s="25" t="s">
        <v>9</v>
      </c>
      <c r="G480" s="34" t="s">
        <v>70</v>
      </c>
      <c r="H480" s="34" t="s">
        <v>70</v>
      </c>
      <c r="I480" s="48">
        <v>1.35E-6</v>
      </c>
      <c r="J480" s="48">
        <v>5.9400000000000005E-7</v>
      </c>
      <c r="K480" s="48">
        <v>3.3299999999999998E-7</v>
      </c>
      <c r="L480" s="48">
        <v>1.3199999999999999E-7</v>
      </c>
      <c r="M480" s="48">
        <v>1.18E-7</v>
      </c>
      <c r="N480" s="35" t="str">
        <f>IFERROR('Equations and POD'!$E$5/G480, G480)</f>
        <v>-</v>
      </c>
      <c r="O480" s="35" t="str">
        <f>IFERROR('Equations and POD'!$E$5/H480, H480)</f>
        <v>-</v>
      </c>
      <c r="P480" s="35">
        <f>IFERROR('Equations and POD'!$E$5/I480, I480)</f>
        <v>1555555555.5555556</v>
      </c>
      <c r="Q480" s="35">
        <f>IFERROR('Equations and POD'!$E$5/J480, J480)</f>
        <v>3535353535.3535352</v>
      </c>
      <c r="R480" s="35">
        <f>IFERROR('Equations and POD'!$E$5/K480, K480)</f>
        <v>6306306306.3063068</v>
      </c>
      <c r="S480" s="35">
        <f>IFERROR('Equations and POD'!$E$5/L480, L480)</f>
        <v>15909090909.09091</v>
      </c>
      <c r="T480" s="35">
        <f>IFERROR('Equations and POD'!$E$5/M480, M480)</f>
        <v>17796610169.491528</v>
      </c>
      <c r="U480" s="63" t="s">
        <v>70</v>
      </c>
      <c r="V480" s="63" t="s">
        <v>70</v>
      </c>
      <c r="W480" s="66">
        <v>1600000000</v>
      </c>
      <c r="X480" s="66">
        <v>3500000000</v>
      </c>
      <c r="Y480" s="66">
        <v>6300000000</v>
      </c>
      <c r="Z480" s="66">
        <v>16000000000</v>
      </c>
      <c r="AA480" s="66">
        <v>18000000000</v>
      </c>
    </row>
    <row r="481" spans="1:27">
      <c r="A481" s="61" t="s">
        <v>99</v>
      </c>
      <c r="B481" s="61" t="s">
        <v>103</v>
      </c>
      <c r="C481" s="62" t="s">
        <v>106</v>
      </c>
      <c r="D481" s="25" t="s">
        <v>74</v>
      </c>
      <c r="E481" s="25" t="s">
        <v>72</v>
      </c>
      <c r="F481" s="25" t="s">
        <v>9</v>
      </c>
      <c r="G481" s="34" t="s">
        <v>70</v>
      </c>
      <c r="H481" s="34" t="s">
        <v>70</v>
      </c>
      <c r="I481" s="48">
        <v>6.1799999999999995E-7</v>
      </c>
      <c r="J481" s="48">
        <v>4.0999999999999999E-7</v>
      </c>
      <c r="K481" s="48">
        <v>8.0400000000000005E-7</v>
      </c>
      <c r="L481" s="48">
        <v>4.2500000000000001E-7</v>
      </c>
      <c r="M481" s="48">
        <v>3.9000000000000002E-7</v>
      </c>
      <c r="N481" s="35" t="str">
        <f>IFERROR('Equations and POD'!$E$5/G481, G481)</f>
        <v>-</v>
      </c>
      <c r="O481" s="35" t="str">
        <f>IFERROR('Equations and POD'!$E$5/H481, H481)</f>
        <v>-</v>
      </c>
      <c r="P481" s="35">
        <f>IFERROR('Equations and POD'!$E$5/I481, I481)</f>
        <v>3398058252.4271846</v>
      </c>
      <c r="Q481" s="35">
        <f>IFERROR('Equations and POD'!$E$5/J481, J481)</f>
        <v>5121951219.5121956</v>
      </c>
      <c r="R481" s="35">
        <f>IFERROR('Equations and POD'!$E$5/K481, K481)</f>
        <v>2611940298.5074625</v>
      </c>
      <c r="S481" s="35">
        <f>IFERROR('Equations and POD'!$E$5/L481, L481)</f>
        <v>4941176470.5882349</v>
      </c>
      <c r="T481" s="35">
        <f>IFERROR('Equations and POD'!$E$5/M481, M481)</f>
        <v>5384615384.6153841</v>
      </c>
      <c r="U481" s="63" t="s">
        <v>70</v>
      </c>
      <c r="V481" s="63" t="s">
        <v>70</v>
      </c>
      <c r="W481" s="66">
        <v>3400000000</v>
      </c>
      <c r="X481" s="66">
        <v>5100000000</v>
      </c>
      <c r="Y481" s="66">
        <v>2600000000</v>
      </c>
      <c r="Z481" s="66">
        <v>4900000000</v>
      </c>
      <c r="AA481" s="66">
        <v>5400000000</v>
      </c>
    </row>
    <row r="482" spans="1:27">
      <c r="A482" s="61" t="s">
        <v>99</v>
      </c>
      <c r="B482" s="61" t="s">
        <v>103</v>
      </c>
      <c r="C482" s="62" t="s">
        <v>106</v>
      </c>
      <c r="D482" s="25" t="s">
        <v>15</v>
      </c>
      <c r="E482" s="25" t="s">
        <v>72</v>
      </c>
      <c r="F482" s="25" t="s">
        <v>9</v>
      </c>
      <c r="G482" s="34" t="s">
        <v>70</v>
      </c>
      <c r="H482" s="34" t="s">
        <v>70</v>
      </c>
      <c r="I482" s="25">
        <f>SUM(I479:I481)</f>
        <v>4.1567999999999999E-5</v>
      </c>
      <c r="J482" s="25">
        <f>SUM(J479:J481)</f>
        <v>3.6504000000000002E-5</v>
      </c>
      <c r="K482" s="25">
        <f>SUM(K479:K481)</f>
        <v>2.7937E-5</v>
      </c>
      <c r="L482" s="25">
        <f>SUM(L479:L481)</f>
        <v>2.4157000000000003E-5</v>
      </c>
      <c r="M482" s="25">
        <f>SUM(M479:M481)</f>
        <v>2.4808000000000004E-5</v>
      </c>
      <c r="N482" s="35" t="str">
        <f>IFERROR('Equations and POD'!$E$5/G482, G482)</f>
        <v>-</v>
      </c>
      <c r="O482" s="35" t="str">
        <f>IFERROR('Equations and POD'!$E$5/H482, H482)</f>
        <v>-</v>
      </c>
      <c r="P482" s="35">
        <f>IFERROR('Equations and POD'!$E$5/I482, I482)</f>
        <v>50519630.484988451</v>
      </c>
      <c r="Q482" s="35">
        <f>IFERROR('Equations and POD'!$E$5/J482, J482)</f>
        <v>57527942.143326759</v>
      </c>
      <c r="R482" s="35">
        <f>IFERROR('Equations and POD'!$E$5/K482, K482)</f>
        <v>75169130.543723375</v>
      </c>
      <c r="S482" s="35">
        <f>IFERROR('Equations and POD'!$E$5/L482, L482)</f>
        <v>86931324.253839463</v>
      </c>
      <c r="T482" s="35">
        <f>IFERROR('Equations and POD'!$E$5/M482, M482)</f>
        <v>84650112.866817147</v>
      </c>
      <c r="U482" s="63" t="s">
        <v>70</v>
      </c>
      <c r="V482" s="63" t="s">
        <v>70</v>
      </c>
      <c r="W482" s="66">
        <v>51000000</v>
      </c>
      <c r="X482" s="66">
        <v>58000000</v>
      </c>
      <c r="Y482" s="66">
        <v>75000000</v>
      </c>
      <c r="Z482" s="66">
        <v>87000000</v>
      </c>
      <c r="AA482" s="66">
        <v>85000000</v>
      </c>
    </row>
    <row r="483" spans="1:27">
      <c r="A483" s="61" t="s">
        <v>99</v>
      </c>
      <c r="B483" s="61" t="s">
        <v>103</v>
      </c>
      <c r="C483" s="62" t="s">
        <v>106</v>
      </c>
      <c r="D483" s="25" t="s">
        <v>68</v>
      </c>
      <c r="E483" s="25" t="s">
        <v>69</v>
      </c>
      <c r="F483" s="25" t="s">
        <v>13</v>
      </c>
      <c r="G483" s="34" t="s">
        <v>70</v>
      </c>
      <c r="H483" s="34" t="s">
        <v>70</v>
      </c>
      <c r="I483" s="25">
        <v>3.9249599999999999E-4</v>
      </c>
      <c r="J483" s="25">
        <v>3.6971200000000001E-4</v>
      </c>
      <c r="K483" s="25">
        <v>5.1090300000000005E-4</v>
      </c>
      <c r="L483" s="25">
        <v>4.5031900000000002E-4</v>
      </c>
      <c r="M483" s="25">
        <v>2.6148600000000001E-4</v>
      </c>
      <c r="N483" s="35" t="str">
        <f>IFERROR('Equations and POD'!$E$5/G483, G483)</f>
        <v>-</v>
      </c>
      <c r="O483" s="35" t="str">
        <f>IFERROR('Equations and POD'!$E$5/H483, H483)</f>
        <v>-</v>
      </c>
      <c r="P483" s="35">
        <f>IFERROR('Equations and POD'!$E$5/I483, I483)</f>
        <v>5350372.9974318212</v>
      </c>
      <c r="Q483" s="35">
        <f>IFERROR('Equations and POD'!$E$5/J483, J483)</f>
        <v>5680096.9403211148</v>
      </c>
      <c r="R483" s="35">
        <f>IFERROR('Equations and POD'!$E$5/K483, K483)</f>
        <v>4110369.2873206846</v>
      </c>
      <c r="S483" s="35">
        <f>IFERROR('Equations and POD'!$E$5/L483, L483)</f>
        <v>4663360.8619667385</v>
      </c>
      <c r="T483" s="35">
        <f>IFERROR('Equations and POD'!$E$5/M483, M483)</f>
        <v>8031022.693375553</v>
      </c>
      <c r="U483" s="63" t="s">
        <v>70</v>
      </c>
      <c r="V483" s="63" t="s">
        <v>70</v>
      </c>
      <c r="W483" s="66">
        <v>5400000</v>
      </c>
      <c r="X483" s="66">
        <v>5700000</v>
      </c>
      <c r="Y483" s="66">
        <v>4100000</v>
      </c>
      <c r="Z483" s="66">
        <v>4700000</v>
      </c>
      <c r="AA483" s="66">
        <v>8000000</v>
      </c>
    </row>
    <row r="484" spans="1:27">
      <c r="A484" s="61" t="s">
        <v>99</v>
      </c>
      <c r="B484" s="61" t="s">
        <v>103</v>
      </c>
      <c r="C484" s="62" t="s">
        <v>106</v>
      </c>
      <c r="D484" s="25" t="s">
        <v>73</v>
      </c>
      <c r="E484" s="25" t="s">
        <v>69</v>
      </c>
      <c r="F484" s="25" t="s">
        <v>13</v>
      </c>
      <c r="G484" s="34" t="s">
        <v>70</v>
      </c>
      <c r="H484" s="34" t="s">
        <v>70</v>
      </c>
      <c r="I484" s="48">
        <v>1.33274E-6</v>
      </c>
      <c r="J484" s="48">
        <v>5.8464700000000001E-7</v>
      </c>
      <c r="K484" s="48">
        <v>5.7910500000000002E-7</v>
      </c>
      <c r="L484" s="48">
        <v>2.29701E-7</v>
      </c>
      <c r="M484" s="48">
        <v>1.1619899999999999E-7</v>
      </c>
      <c r="N484" s="35" t="str">
        <f>IFERROR('Equations and POD'!$E$5/G484, G484)</f>
        <v>-</v>
      </c>
      <c r="O484" s="35" t="str">
        <f>IFERROR('Equations and POD'!$E$5/H484, H484)</f>
        <v>-</v>
      </c>
      <c r="P484" s="35">
        <f>IFERROR('Equations and POD'!$E$5/I484, I484)</f>
        <v>1575701187.0282276</v>
      </c>
      <c r="Q484" s="35">
        <f>IFERROR('Equations and POD'!$E$5/J484, J484)</f>
        <v>3591911016.3910871</v>
      </c>
      <c r="R484" s="35">
        <f>IFERROR('Equations and POD'!$E$5/K484, K484)</f>
        <v>3626285388.6600876</v>
      </c>
      <c r="S484" s="35">
        <f>IFERROR('Equations and POD'!$E$5/L484, L484)</f>
        <v>9142319798.3465462</v>
      </c>
      <c r="T484" s="35">
        <f>IFERROR('Equations and POD'!$E$5/M484, M484)</f>
        <v>18072444685.410374</v>
      </c>
      <c r="U484" s="63" t="s">
        <v>70</v>
      </c>
      <c r="V484" s="63" t="s">
        <v>70</v>
      </c>
      <c r="W484" s="66">
        <v>1600000000</v>
      </c>
      <c r="X484" s="66">
        <v>3600000000</v>
      </c>
      <c r="Y484" s="66">
        <v>3600000000</v>
      </c>
      <c r="Z484" s="66">
        <v>9100000000</v>
      </c>
      <c r="AA484" s="66">
        <v>18000000000</v>
      </c>
    </row>
    <row r="485" spans="1:27">
      <c r="A485" s="61" t="s">
        <v>99</v>
      </c>
      <c r="B485" s="61" t="s">
        <v>103</v>
      </c>
      <c r="C485" s="62" t="s">
        <v>106</v>
      </c>
      <c r="D485" s="25" t="s">
        <v>74</v>
      </c>
      <c r="E485" s="25" t="s">
        <v>69</v>
      </c>
      <c r="F485" s="25" t="s">
        <v>13</v>
      </c>
      <c r="G485" s="34" t="s">
        <v>70</v>
      </c>
      <c r="H485" s="34" t="s">
        <v>70</v>
      </c>
      <c r="I485" s="48">
        <v>1.82113E-6</v>
      </c>
      <c r="J485" s="48">
        <v>1.20913E-6</v>
      </c>
      <c r="K485" s="48">
        <v>4.1918399999999997E-6</v>
      </c>
      <c r="L485" s="48">
        <v>2.2169100000000002E-6</v>
      </c>
      <c r="M485" s="48">
        <v>1.1489299999999999E-6</v>
      </c>
      <c r="N485" s="35" t="str">
        <f>IFERROR('Equations and POD'!$E$5/G485, G485)</f>
        <v>-</v>
      </c>
      <c r="O485" s="35" t="str">
        <f>IFERROR('Equations and POD'!$E$5/H485, H485)</f>
        <v>-</v>
      </c>
      <c r="P485" s="35">
        <f>IFERROR('Equations and POD'!$E$5/I485, I485)</f>
        <v>1153130199.3817027</v>
      </c>
      <c r="Q485" s="35">
        <f>IFERROR('Equations and POD'!$E$5/J485, J485)</f>
        <v>1736785953.5368407</v>
      </c>
      <c r="R485" s="35">
        <f>IFERROR('Equations and POD'!$E$5/K485, K485)</f>
        <v>500973319.5923509</v>
      </c>
      <c r="S485" s="35">
        <f>IFERROR('Equations and POD'!$E$5/L485, L485)</f>
        <v>947264435.63338149</v>
      </c>
      <c r="T485" s="35">
        <f>IFERROR('Equations and POD'!$E$5/M485, M485)</f>
        <v>1827787593.6741142</v>
      </c>
      <c r="U485" s="63" t="s">
        <v>70</v>
      </c>
      <c r="V485" s="63" t="s">
        <v>70</v>
      </c>
      <c r="W485" s="66">
        <v>1200000000</v>
      </c>
      <c r="X485" s="66">
        <v>1700000000</v>
      </c>
      <c r="Y485" s="66">
        <v>500000000</v>
      </c>
      <c r="Z485" s="66">
        <v>950000000</v>
      </c>
      <c r="AA485" s="66">
        <v>1800000000</v>
      </c>
    </row>
    <row r="486" spans="1:27">
      <c r="A486" s="61" t="s">
        <v>99</v>
      </c>
      <c r="B486" s="61" t="s">
        <v>103</v>
      </c>
      <c r="C486" s="62" t="s">
        <v>106</v>
      </c>
      <c r="D486" s="25" t="s">
        <v>15</v>
      </c>
      <c r="E486" s="25" t="s">
        <v>69</v>
      </c>
      <c r="F486" s="25" t="s">
        <v>13</v>
      </c>
      <c r="G486" s="34" t="s">
        <v>70</v>
      </c>
      <c r="H486" s="34" t="s">
        <v>70</v>
      </c>
      <c r="I486" s="25">
        <f>SUM(I483:I485)</f>
        <v>3.9564987000000003E-4</v>
      </c>
      <c r="J486" s="25">
        <f>SUM(J483:J485)</f>
        <v>3.7150577699999999E-4</v>
      </c>
      <c r="K486" s="25">
        <f>SUM(K483:K485)</f>
        <v>5.1567394500000004E-4</v>
      </c>
      <c r="L486" s="25">
        <f>SUM(L483:L485)</f>
        <v>4.5276561099999999E-4</v>
      </c>
      <c r="M486" s="25">
        <f>SUM(M483:M485)</f>
        <v>2.6275112900000001E-4</v>
      </c>
      <c r="N486" s="35" t="str">
        <f>IFERROR('Equations and POD'!$E$5/G486, G486)</f>
        <v>-</v>
      </c>
      <c r="O486" s="35" t="str">
        <f>IFERROR('Equations and POD'!$E$5/H486, H486)</f>
        <v>-</v>
      </c>
      <c r="P486" s="35">
        <f>IFERROR('Equations and POD'!$E$5/I486, I486)</f>
        <v>5307723.2149728741</v>
      </c>
      <c r="Q486" s="35">
        <f>IFERROR('Equations and POD'!$E$5/J486, J486)</f>
        <v>5652671.1830917234</v>
      </c>
      <c r="R486" s="35">
        <f>IFERROR('Equations and POD'!$E$5/K486, K486)</f>
        <v>4072340.7113384404</v>
      </c>
      <c r="S486" s="35">
        <f>IFERROR('Equations and POD'!$E$5/L486, L486)</f>
        <v>4638161.4437585901</v>
      </c>
      <c r="T486" s="35">
        <f>IFERROR('Equations and POD'!$E$5/M486, M486)</f>
        <v>7992353.8596859844</v>
      </c>
      <c r="U486" s="63" t="s">
        <v>70</v>
      </c>
      <c r="V486" s="63" t="s">
        <v>70</v>
      </c>
      <c r="W486" s="66">
        <v>5300000</v>
      </c>
      <c r="X486" s="66">
        <v>5700000</v>
      </c>
      <c r="Y486" s="66">
        <v>4100000</v>
      </c>
      <c r="Z486" s="66">
        <v>4600000</v>
      </c>
      <c r="AA486" s="66">
        <v>8000000</v>
      </c>
    </row>
    <row r="487" spans="1:27">
      <c r="A487" s="61" t="s">
        <v>99</v>
      </c>
      <c r="B487" s="61" t="s">
        <v>103</v>
      </c>
      <c r="C487" s="62" t="s">
        <v>106</v>
      </c>
      <c r="D487" s="25" t="s">
        <v>68</v>
      </c>
      <c r="E487" s="25" t="s">
        <v>71</v>
      </c>
      <c r="F487" s="25" t="s">
        <v>13</v>
      </c>
      <c r="G487" s="34" t="s">
        <v>70</v>
      </c>
      <c r="H487" s="34" t="s">
        <v>70</v>
      </c>
      <c r="I487" s="48">
        <v>6.1215000000000003E-5</v>
      </c>
      <c r="J487" s="48">
        <v>5.6090300000000001E-5</v>
      </c>
      <c r="K487" s="48">
        <v>7.6209800000000003E-5</v>
      </c>
      <c r="L487" s="48">
        <v>6.7127199999999997E-5</v>
      </c>
      <c r="M487" s="48">
        <v>3.89572E-5</v>
      </c>
      <c r="N487" s="35" t="str">
        <f>IFERROR('Equations and POD'!$E$5/G487, G487)</f>
        <v>-</v>
      </c>
      <c r="O487" s="35" t="str">
        <f>IFERROR('Equations and POD'!$E$5/H487, H487)</f>
        <v>-</v>
      </c>
      <c r="P487" s="35">
        <f>IFERROR('Equations and POD'!$E$5/I487, I487)</f>
        <v>34305317.324185245</v>
      </c>
      <c r="Q487" s="35">
        <f>IFERROR('Equations and POD'!$E$5/J487, J487)</f>
        <v>37439628.598884299</v>
      </c>
      <c r="R487" s="35">
        <f>IFERROR('Equations and POD'!$E$5/K487, K487)</f>
        <v>27555511.23346341</v>
      </c>
      <c r="S487" s="35">
        <f>IFERROR('Equations and POD'!$E$5/L487, L487)</f>
        <v>31283890.881788608</v>
      </c>
      <c r="T487" s="35">
        <f>IFERROR('Equations and POD'!$E$5/M487, M487)</f>
        <v>53905311.470023513</v>
      </c>
      <c r="U487" s="63" t="s">
        <v>70</v>
      </c>
      <c r="V487" s="63" t="s">
        <v>70</v>
      </c>
      <c r="W487" s="66">
        <v>34000000</v>
      </c>
      <c r="X487" s="66">
        <v>37000000</v>
      </c>
      <c r="Y487" s="66">
        <v>28000000</v>
      </c>
      <c r="Z487" s="66">
        <v>31000000</v>
      </c>
      <c r="AA487" s="66">
        <v>54000000</v>
      </c>
    </row>
    <row r="488" spans="1:27">
      <c r="A488" s="61" t="s">
        <v>99</v>
      </c>
      <c r="B488" s="61" t="s">
        <v>103</v>
      </c>
      <c r="C488" s="62" t="s">
        <v>106</v>
      </c>
      <c r="D488" s="25" t="s">
        <v>73</v>
      </c>
      <c r="E488" s="25" t="s">
        <v>71</v>
      </c>
      <c r="F488" s="25" t="s">
        <v>13</v>
      </c>
      <c r="G488" s="34" t="s">
        <v>70</v>
      </c>
      <c r="H488" s="34" t="s">
        <v>70</v>
      </c>
      <c r="I488" s="48">
        <v>8.1113599999999999E-7</v>
      </c>
      <c r="J488" s="48">
        <v>3.5582799999999998E-7</v>
      </c>
      <c r="K488" s="48">
        <v>3.5245499999999999E-7</v>
      </c>
      <c r="L488" s="48">
        <v>1.39801E-7</v>
      </c>
      <c r="M488" s="48">
        <v>7.0720899999999996E-8</v>
      </c>
      <c r="N488" s="35" t="str">
        <f>IFERROR('Equations and POD'!$E$5/G488, G488)</f>
        <v>-</v>
      </c>
      <c r="O488" s="35" t="str">
        <f>IFERROR('Equations and POD'!$E$5/H488, H488)</f>
        <v>-</v>
      </c>
      <c r="P488" s="35">
        <f>IFERROR('Equations and POD'!$E$5/I488, I488)</f>
        <v>2588961653.7793908</v>
      </c>
      <c r="Q488" s="35">
        <f>IFERROR('Equations and POD'!$E$5/J488, J488)</f>
        <v>5901727801.0724287</v>
      </c>
      <c r="R488" s="35">
        <f>IFERROR('Equations and POD'!$E$5/K488, K488)</f>
        <v>5958207430.7358389</v>
      </c>
      <c r="S488" s="35">
        <f>IFERROR('Equations and POD'!$E$5/L488, L488)</f>
        <v>15021351778.599581</v>
      </c>
      <c r="T488" s="35">
        <f>IFERROR('Equations and POD'!$E$5/M488, M488)</f>
        <v>29694192240.200565</v>
      </c>
      <c r="U488" s="63" t="s">
        <v>70</v>
      </c>
      <c r="V488" s="63" t="s">
        <v>70</v>
      </c>
      <c r="W488" s="66">
        <v>2600000000</v>
      </c>
      <c r="X488" s="66">
        <v>5900000000</v>
      </c>
      <c r="Y488" s="66">
        <v>6000000000</v>
      </c>
      <c r="Z488" s="66">
        <v>15000000000</v>
      </c>
      <c r="AA488" s="66">
        <v>30000000000</v>
      </c>
    </row>
    <row r="489" spans="1:27">
      <c r="A489" s="61" t="s">
        <v>99</v>
      </c>
      <c r="B489" s="61" t="s">
        <v>103</v>
      </c>
      <c r="C489" s="62" t="s">
        <v>106</v>
      </c>
      <c r="D489" s="25" t="s">
        <v>74</v>
      </c>
      <c r="E489" s="25" t="s">
        <v>71</v>
      </c>
      <c r="F489" s="25" t="s">
        <v>13</v>
      </c>
      <c r="G489" s="34" t="s">
        <v>70</v>
      </c>
      <c r="H489" s="34" t="s">
        <v>70</v>
      </c>
      <c r="I489" s="48">
        <v>2.35675E-7</v>
      </c>
      <c r="J489" s="48">
        <v>1.56476E-7</v>
      </c>
      <c r="K489" s="48">
        <v>5.4247299999999999E-7</v>
      </c>
      <c r="L489" s="48">
        <v>2.8689499999999998E-7</v>
      </c>
      <c r="M489" s="48">
        <v>1.4868600000000001E-7</v>
      </c>
      <c r="N489" s="35" t="str">
        <f>IFERROR('Equations and POD'!$E$5/G489, G489)</f>
        <v>-</v>
      </c>
      <c r="O489" s="35" t="str">
        <f>IFERROR('Equations and POD'!$E$5/H489, H489)</f>
        <v>-</v>
      </c>
      <c r="P489" s="35">
        <f>IFERROR('Equations and POD'!$E$5/I489, I489)</f>
        <v>8910576005.0917587</v>
      </c>
      <c r="Q489" s="35">
        <f>IFERROR('Equations and POD'!$E$5/J489, J489)</f>
        <v>13420588460.850225</v>
      </c>
      <c r="R489" s="35">
        <f>IFERROR('Equations and POD'!$E$5/K489, K489)</f>
        <v>3871160407.983439</v>
      </c>
      <c r="S489" s="35">
        <f>IFERROR('Equations and POD'!$E$5/L489, L489)</f>
        <v>7319751128.4616327</v>
      </c>
      <c r="T489" s="35">
        <f>IFERROR('Equations and POD'!$E$5/M489, M489)</f>
        <v>14123723820.66906</v>
      </c>
      <c r="U489" s="63" t="s">
        <v>70</v>
      </c>
      <c r="V489" s="63" t="s">
        <v>70</v>
      </c>
      <c r="W489" s="66">
        <v>8900000000</v>
      </c>
      <c r="X489" s="66">
        <v>13000000000</v>
      </c>
      <c r="Y489" s="66">
        <v>3900000000</v>
      </c>
      <c r="Z489" s="66">
        <v>7300000000</v>
      </c>
      <c r="AA489" s="66">
        <v>14000000000</v>
      </c>
    </row>
    <row r="490" spans="1:27">
      <c r="A490" s="61" t="s">
        <v>99</v>
      </c>
      <c r="B490" s="61" t="s">
        <v>103</v>
      </c>
      <c r="C490" s="62" t="s">
        <v>106</v>
      </c>
      <c r="D490" s="25" t="s">
        <v>15</v>
      </c>
      <c r="E490" s="25" t="s">
        <v>71</v>
      </c>
      <c r="F490" s="25" t="s">
        <v>13</v>
      </c>
      <c r="G490" s="34" t="s">
        <v>70</v>
      </c>
      <c r="H490" s="34" t="s">
        <v>70</v>
      </c>
      <c r="I490" s="25">
        <f>SUM(I487:I489)</f>
        <v>6.2261811000000004E-5</v>
      </c>
      <c r="J490" s="25">
        <f>SUM(J487:J489)</f>
        <v>5.6602603999999997E-5</v>
      </c>
      <c r="K490" s="25">
        <f>SUM(K487:K489)</f>
        <v>7.7104728000000004E-5</v>
      </c>
      <c r="L490" s="25">
        <f>SUM(L487:L489)</f>
        <v>6.7553896000000006E-5</v>
      </c>
      <c r="M490" s="25">
        <f>SUM(M487:M489)</f>
        <v>3.9176606900000001E-5</v>
      </c>
      <c r="N490" s="35" t="str">
        <f>IFERROR('Equations and POD'!$E$5/G490, G490)</f>
        <v>-</v>
      </c>
      <c r="O490" s="35" t="str">
        <f>IFERROR('Equations and POD'!$E$5/H490, H490)</f>
        <v>-</v>
      </c>
      <c r="P490" s="35">
        <f>IFERROR('Equations and POD'!$E$5/I490, I490)</f>
        <v>33728540.276478626</v>
      </c>
      <c r="Q490" s="35">
        <f>IFERROR('Equations and POD'!$E$5/J490, J490)</f>
        <v>37100766.600773349</v>
      </c>
      <c r="R490" s="35">
        <f>IFERROR('Equations and POD'!$E$5/K490, K490)</f>
        <v>27235683.912924249</v>
      </c>
      <c r="S490" s="35">
        <f>IFERROR('Equations and POD'!$E$5/L490, L490)</f>
        <v>31086289.975044515</v>
      </c>
      <c r="T490" s="35">
        <f>IFERROR('Equations and POD'!$E$5/M490, M490)</f>
        <v>53603417.094296649</v>
      </c>
      <c r="U490" s="63" t="s">
        <v>70</v>
      </c>
      <c r="V490" s="63" t="s">
        <v>70</v>
      </c>
      <c r="W490" s="66">
        <v>34000000</v>
      </c>
      <c r="X490" s="66">
        <v>37000000</v>
      </c>
      <c r="Y490" s="66">
        <v>27000000</v>
      </c>
      <c r="Z490" s="66">
        <v>31000000</v>
      </c>
      <c r="AA490" s="66">
        <v>54000000</v>
      </c>
    </row>
    <row r="491" spans="1:27">
      <c r="A491" s="61" t="s">
        <v>99</v>
      </c>
      <c r="B491" s="61" t="s">
        <v>103</v>
      </c>
      <c r="C491" s="62" t="s">
        <v>106</v>
      </c>
      <c r="D491" s="25" t="s">
        <v>68</v>
      </c>
      <c r="E491" s="25" t="s">
        <v>72</v>
      </c>
      <c r="F491" s="25" t="s">
        <v>13</v>
      </c>
      <c r="G491" s="34" t="s">
        <v>70</v>
      </c>
      <c r="H491" s="34" t="s">
        <v>70</v>
      </c>
      <c r="I491" s="48">
        <v>8.4575199999999996E-6</v>
      </c>
      <c r="J491" s="48">
        <v>7.5830000000000001E-6</v>
      </c>
      <c r="K491" s="48">
        <v>1.01412E-5</v>
      </c>
      <c r="L491" s="48">
        <v>8.9206299999999993E-6</v>
      </c>
      <c r="M491" s="48">
        <v>5.2007500000000001E-6</v>
      </c>
      <c r="N491" s="35" t="str">
        <f>IFERROR('Equations and POD'!$E$5/G491, G491)</f>
        <v>-</v>
      </c>
      <c r="O491" s="35" t="str">
        <f>IFERROR('Equations and POD'!$E$5/H491, H491)</f>
        <v>-</v>
      </c>
      <c r="P491" s="35">
        <f>IFERROR('Equations and POD'!$E$5/I491, I491)</f>
        <v>248299737.98465747</v>
      </c>
      <c r="Q491" s="35">
        <f>IFERROR('Equations and POD'!$E$5/J491, J491)</f>
        <v>276935249.90109456</v>
      </c>
      <c r="R491" s="35">
        <f>IFERROR('Equations and POD'!$E$5/K491, K491)</f>
        <v>207076085.67033488</v>
      </c>
      <c r="S491" s="35">
        <f>IFERROR('Equations and POD'!$E$5/L491, L491)</f>
        <v>235409382.52118966</v>
      </c>
      <c r="T491" s="35">
        <f>IFERROR('Equations and POD'!$E$5/M491, M491)</f>
        <v>403787915.20453781</v>
      </c>
      <c r="U491" s="63" t="s">
        <v>70</v>
      </c>
      <c r="V491" s="63" t="s">
        <v>70</v>
      </c>
      <c r="W491" s="66">
        <v>250000000</v>
      </c>
      <c r="X491" s="66">
        <v>280000000</v>
      </c>
      <c r="Y491" s="66">
        <v>210000000</v>
      </c>
      <c r="Z491" s="66">
        <v>240000000</v>
      </c>
      <c r="AA491" s="66">
        <v>400000000</v>
      </c>
    </row>
    <row r="492" spans="1:27">
      <c r="A492" s="61" t="s">
        <v>99</v>
      </c>
      <c r="B492" s="61" t="s">
        <v>103</v>
      </c>
      <c r="C492" s="62" t="s">
        <v>106</v>
      </c>
      <c r="D492" s="25" t="s">
        <v>73</v>
      </c>
      <c r="E492" s="25" t="s">
        <v>72</v>
      </c>
      <c r="F492" s="25" t="s">
        <v>13</v>
      </c>
      <c r="G492" s="34" t="s">
        <v>70</v>
      </c>
      <c r="H492" s="34" t="s">
        <v>70</v>
      </c>
      <c r="I492" s="48">
        <v>2.89527E-7</v>
      </c>
      <c r="J492" s="48">
        <v>1.2701E-7</v>
      </c>
      <c r="K492" s="48">
        <v>1.2580600000000001E-7</v>
      </c>
      <c r="L492" s="48">
        <v>4.9900499999999997E-8</v>
      </c>
      <c r="M492" s="48">
        <v>2.5243200000000001E-8</v>
      </c>
      <c r="N492" s="35" t="str">
        <f>IFERROR('Equations and POD'!$E$5/G492, G492)</f>
        <v>-</v>
      </c>
      <c r="O492" s="35" t="str">
        <f>IFERROR('Equations and POD'!$E$5/H492, H492)</f>
        <v>-</v>
      </c>
      <c r="P492" s="35">
        <f>IFERROR('Equations and POD'!$E$5/I492, I492)</f>
        <v>7253209545.2237616</v>
      </c>
      <c r="Q492" s="35">
        <f>IFERROR('Equations and POD'!$E$5/J492, J492)</f>
        <v>16534131170.773954</v>
      </c>
      <c r="R492" s="35">
        <f>IFERROR('Equations and POD'!$E$5/K492, K492)</f>
        <v>16692367613.627331</v>
      </c>
      <c r="S492" s="35">
        <f>IFERROR('Equations and POD'!$E$5/L492, L492)</f>
        <v>42083746655.845131</v>
      </c>
      <c r="T492" s="35">
        <f>IFERROR('Equations and POD'!$E$5/M492, M492)</f>
        <v>83190720669.328766</v>
      </c>
      <c r="U492" s="63" t="s">
        <v>70</v>
      </c>
      <c r="V492" s="63" t="s">
        <v>70</v>
      </c>
      <c r="W492" s="66">
        <v>7300000000</v>
      </c>
      <c r="X492" s="66">
        <v>17000000000</v>
      </c>
      <c r="Y492" s="66">
        <v>17000000000</v>
      </c>
      <c r="Z492" s="66">
        <v>42000000000</v>
      </c>
      <c r="AA492" s="66">
        <v>83000000000</v>
      </c>
    </row>
    <row r="493" spans="1:27">
      <c r="A493" s="61" t="s">
        <v>99</v>
      </c>
      <c r="B493" s="61" t="s">
        <v>103</v>
      </c>
      <c r="C493" s="62" t="s">
        <v>106</v>
      </c>
      <c r="D493" s="25" t="s">
        <v>74</v>
      </c>
      <c r="E493" s="25" t="s">
        <v>72</v>
      </c>
      <c r="F493" s="25" t="s">
        <v>13</v>
      </c>
      <c r="G493" s="34" t="s">
        <v>70</v>
      </c>
      <c r="H493" s="34" t="s">
        <v>70</v>
      </c>
      <c r="I493" s="48">
        <v>1.32121E-7</v>
      </c>
      <c r="J493" s="48">
        <v>8.7721299999999998E-8</v>
      </c>
      <c r="K493" s="48">
        <v>3.0411399999999999E-7</v>
      </c>
      <c r="L493" s="48">
        <v>1.60835E-7</v>
      </c>
      <c r="M493" s="48">
        <v>8.3354000000000006E-8</v>
      </c>
      <c r="N493" s="35" t="str">
        <f>IFERROR('Equations and POD'!$E$5/G493, G493)</f>
        <v>-</v>
      </c>
      <c r="O493" s="35" t="str">
        <f>IFERROR('Equations and POD'!$E$5/H493, H493)</f>
        <v>-</v>
      </c>
      <c r="P493" s="35">
        <f>IFERROR('Equations and POD'!$E$5/I493, I493)</f>
        <v>15894520931.570303</v>
      </c>
      <c r="Q493" s="35">
        <f>IFERROR('Equations and POD'!$E$5/J493, J493)</f>
        <v>23939453701.666527</v>
      </c>
      <c r="R493" s="35">
        <f>IFERROR('Equations and POD'!$E$5/K493, K493)</f>
        <v>6905305247.3743401</v>
      </c>
      <c r="S493" s="35">
        <f>IFERROR('Equations and POD'!$E$5/L493, L493)</f>
        <v>13056859514.409178</v>
      </c>
      <c r="T493" s="35">
        <f>IFERROR('Equations and POD'!$E$5/M493, M493)</f>
        <v>25193751949.516518</v>
      </c>
      <c r="U493" s="63" t="s">
        <v>70</v>
      </c>
      <c r="V493" s="63" t="s">
        <v>70</v>
      </c>
      <c r="W493" s="66">
        <v>16000000000</v>
      </c>
      <c r="X493" s="66">
        <v>24000000000</v>
      </c>
      <c r="Y493" s="66">
        <v>6900000000</v>
      </c>
      <c r="Z493" s="66">
        <v>13000000000</v>
      </c>
      <c r="AA493" s="66">
        <v>25000000000</v>
      </c>
    </row>
    <row r="494" spans="1:27">
      <c r="A494" s="61" t="s">
        <v>99</v>
      </c>
      <c r="B494" s="61" t="s">
        <v>103</v>
      </c>
      <c r="C494" s="62" t="s">
        <v>106</v>
      </c>
      <c r="D494" s="25" t="s">
        <v>15</v>
      </c>
      <c r="E494" s="25" t="s">
        <v>72</v>
      </c>
      <c r="F494" s="25" t="s">
        <v>13</v>
      </c>
      <c r="G494" s="34" t="s">
        <v>70</v>
      </c>
      <c r="H494" s="34" t="s">
        <v>70</v>
      </c>
      <c r="I494" s="25">
        <f>SUM(I491:I493)</f>
        <v>8.8791680000000004E-6</v>
      </c>
      <c r="J494" s="25">
        <f>SUM(J491:J493)</f>
        <v>7.7977312999999995E-6</v>
      </c>
      <c r="K494" s="25">
        <f>SUM(K491:K493)</f>
        <v>1.0571119999999999E-5</v>
      </c>
      <c r="L494" s="25">
        <f>SUM(L491:L493)</f>
        <v>9.1313654999999993E-6</v>
      </c>
      <c r="M494" s="25">
        <f>SUM(M491:M493)</f>
        <v>5.3093472000000003E-6</v>
      </c>
      <c r="N494" s="35" t="str">
        <f>IFERROR('Equations and POD'!$E$5/G494, G494)</f>
        <v>-</v>
      </c>
      <c r="O494" s="35" t="str">
        <f>IFERROR('Equations and POD'!$E$5/H494, H494)</f>
        <v>-</v>
      </c>
      <c r="P494" s="35">
        <f>IFERROR('Equations and POD'!$E$5/I494, I494)</f>
        <v>236508645.85510713</v>
      </c>
      <c r="Q494" s="35">
        <f>IFERROR('Equations and POD'!$E$5/J494, J494)</f>
        <v>269309100.19943881</v>
      </c>
      <c r="R494" s="35">
        <f>IFERROR('Equations and POD'!$E$5/K494, K494)</f>
        <v>198654447.21089157</v>
      </c>
      <c r="S494" s="35">
        <f>IFERROR('Equations and POD'!$E$5/L494, L494)</f>
        <v>229976557.17537537</v>
      </c>
      <c r="T494" s="35">
        <f>IFERROR('Equations and POD'!$E$5/M494, M494)</f>
        <v>395528851.45654064</v>
      </c>
      <c r="U494" s="63" t="s">
        <v>70</v>
      </c>
      <c r="V494" s="63" t="s">
        <v>70</v>
      </c>
      <c r="W494" s="66">
        <v>240000000</v>
      </c>
      <c r="X494" s="66">
        <v>270000000</v>
      </c>
      <c r="Y494" s="66">
        <v>200000000</v>
      </c>
      <c r="Z494" s="66">
        <v>230000000</v>
      </c>
      <c r="AA494" s="66">
        <v>400000000</v>
      </c>
    </row>
    <row r="495" spans="1:27">
      <c r="A495" s="61" t="s">
        <v>107</v>
      </c>
      <c r="B495" s="61" t="s">
        <v>100</v>
      </c>
      <c r="C495" s="62" t="s">
        <v>108</v>
      </c>
      <c r="D495" s="25" t="s">
        <v>68</v>
      </c>
      <c r="E495" s="25" t="s">
        <v>69</v>
      </c>
      <c r="F495" s="25" t="s">
        <v>9</v>
      </c>
      <c r="G495" s="25">
        <v>17.57153854289826</v>
      </c>
      <c r="H495" s="25">
        <v>15.026041178223419</v>
      </c>
      <c r="I495" s="25">
        <v>12.986912119554621</v>
      </c>
      <c r="J495" s="25">
        <v>10.4703253753268</v>
      </c>
      <c r="K495" s="25">
        <v>8.2756341408962442</v>
      </c>
      <c r="L495" s="25">
        <v>7.568018620779263</v>
      </c>
      <c r="M495" s="25">
        <v>8.0874389898764623</v>
      </c>
      <c r="N495" s="35">
        <f>IFERROR('Equations and POD'!$E$5/G495, G495)</f>
        <v>119.51144715490717</v>
      </c>
      <c r="O495" s="35">
        <f>IFERROR('Equations and POD'!$E$5/H495, H495)</f>
        <v>139.75737022759114</v>
      </c>
      <c r="P495" s="35">
        <f>IFERROR('Equations and POD'!$E$5/I495, I495)</f>
        <v>161.70125590039169</v>
      </c>
      <c r="Q495" s="35">
        <f>IFERROR('Equations and POD'!$E$5/J495, J495)</f>
        <v>200.56683290364839</v>
      </c>
      <c r="R495" s="35">
        <f>IFERROR('Equations and POD'!$E$5/K495, K495)</f>
        <v>253.7569887994797</v>
      </c>
      <c r="S495" s="35">
        <f>IFERROR('Equations and POD'!$E$5/L495, L495)</f>
        <v>277.48346102559765</v>
      </c>
      <c r="T495" s="35">
        <f>IFERROR('Equations and POD'!$E$5/M495, M495)</f>
        <v>259.66192791422566</v>
      </c>
      <c r="U495" s="66">
        <v>120</v>
      </c>
      <c r="V495" s="66">
        <v>140</v>
      </c>
      <c r="W495" s="66">
        <v>160</v>
      </c>
      <c r="X495" s="66">
        <v>200</v>
      </c>
      <c r="Y495" s="66">
        <v>250</v>
      </c>
      <c r="Z495" s="66">
        <v>280</v>
      </c>
      <c r="AA495" s="66">
        <v>260</v>
      </c>
    </row>
    <row r="496" spans="1:27">
      <c r="A496" s="61" t="s">
        <v>107</v>
      </c>
      <c r="B496" s="61" t="s">
        <v>100</v>
      </c>
      <c r="C496" s="62" t="s">
        <v>108</v>
      </c>
      <c r="D496" s="25" t="s">
        <v>73</v>
      </c>
      <c r="E496" s="25" t="s">
        <v>69</v>
      </c>
      <c r="F496" s="25" t="s">
        <v>9</v>
      </c>
      <c r="G496" s="34" t="s">
        <v>70</v>
      </c>
      <c r="H496" s="34" t="s">
        <v>70</v>
      </c>
      <c r="I496" s="34" t="s">
        <v>70</v>
      </c>
      <c r="J496" s="34" t="s">
        <v>70</v>
      </c>
      <c r="K496" s="34" t="s">
        <v>70</v>
      </c>
      <c r="L496" s="34" t="s">
        <v>70</v>
      </c>
      <c r="M496" s="34" t="s">
        <v>70</v>
      </c>
      <c r="N496" s="35" t="str">
        <f>IFERROR('Equations and POD'!$E$5/G496, G496)</f>
        <v>-</v>
      </c>
      <c r="O496" s="35" t="str">
        <f>IFERROR('Equations and POD'!$E$5/H496, H496)</f>
        <v>-</v>
      </c>
      <c r="P496" s="35" t="str">
        <f>IFERROR('Equations and POD'!$E$5/I496, I496)</f>
        <v>-</v>
      </c>
      <c r="Q496" s="35" t="str">
        <f>IFERROR('Equations and POD'!$E$5/J496, J496)</f>
        <v>-</v>
      </c>
      <c r="R496" s="35" t="str">
        <f>IFERROR('Equations and POD'!$E$5/K496, K496)</f>
        <v>-</v>
      </c>
      <c r="S496" s="35" t="str">
        <f>IFERROR('Equations and POD'!$E$5/L496, L496)</f>
        <v>-</v>
      </c>
      <c r="T496" s="35" t="str">
        <f>IFERROR('Equations and POD'!$E$5/M496, M496)</f>
        <v>-</v>
      </c>
      <c r="U496" s="63" t="s">
        <v>70</v>
      </c>
      <c r="V496" s="63" t="s">
        <v>70</v>
      </c>
      <c r="W496" s="63" t="s">
        <v>70</v>
      </c>
      <c r="X496" s="63" t="s">
        <v>70</v>
      </c>
      <c r="Y496" s="63" t="s">
        <v>70</v>
      </c>
      <c r="Z496" s="63" t="s">
        <v>70</v>
      </c>
      <c r="AA496" s="63" t="s">
        <v>70</v>
      </c>
    </row>
    <row r="497" spans="1:27">
      <c r="A497" s="61" t="s">
        <v>107</v>
      </c>
      <c r="B497" s="61" t="s">
        <v>100</v>
      </c>
      <c r="C497" s="62" t="s">
        <v>108</v>
      </c>
      <c r="D497" s="25" t="s">
        <v>74</v>
      </c>
      <c r="E497" s="25" t="s">
        <v>69</v>
      </c>
      <c r="F497" s="25" t="s">
        <v>9</v>
      </c>
      <c r="G497" s="34" t="s">
        <v>70</v>
      </c>
      <c r="H497" s="34" t="s">
        <v>70</v>
      </c>
      <c r="I497" s="34" t="s">
        <v>70</v>
      </c>
      <c r="J497" s="34" t="s">
        <v>70</v>
      </c>
      <c r="K497" s="34" t="s">
        <v>70</v>
      </c>
      <c r="L497" s="34" t="s">
        <v>70</v>
      </c>
      <c r="M497" s="34" t="s">
        <v>70</v>
      </c>
      <c r="N497" s="35" t="str">
        <f>IFERROR('Equations and POD'!$E$5/G497, G497)</f>
        <v>-</v>
      </c>
      <c r="O497" s="35" t="str">
        <f>IFERROR('Equations and POD'!$E$5/H497, H497)</f>
        <v>-</v>
      </c>
      <c r="P497" s="35" t="str">
        <f>IFERROR('Equations and POD'!$E$5/I497, I497)</f>
        <v>-</v>
      </c>
      <c r="Q497" s="35" t="str">
        <f>IFERROR('Equations and POD'!$E$5/J497, J497)</f>
        <v>-</v>
      </c>
      <c r="R497" s="35" t="str">
        <f>IFERROR('Equations and POD'!$E$5/K497, K497)</f>
        <v>-</v>
      </c>
      <c r="S497" s="35" t="str">
        <f>IFERROR('Equations and POD'!$E$5/L497, L497)</f>
        <v>-</v>
      </c>
      <c r="T497" s="35" t="str">
        <f>IFERROR('Equations and POD'!$E$5/M497, M497)</f>
        <v>-</v>
      </c>
      <c r="U497" s="63" t="s">
        <v>70</v>
      </c>
      <c r="V497" s="63" t="s">
        <v>70</v>
      </c>
      <c r="W497" s="63" t="s">
        <v>70</v>
      </c>
      <c r="X497" s="63" t="s">
        <v>70</v>
      </c>
      <c r="Y497" s="63" t="s">
        <v>70</v>
      </c>
      <c r="Z497" s="63" t="s">
        <v>70</v>
      </c>
      <c r="AA497" s="63" t="s">
        <v>70</v>
      </c>
    </row>
    <row r="498" spans="1:27">
      <c r="A498" s="61" t="s">
        <v>107</v>
      </c>
      <c r="B498" s="61" t="s">
        <v>100</v>
      </c>
      <c r="C498" s="62" t="s">
        <v>108</v>
      </c>
      <c r="D498" s="25" t="s">
        <v>15</v>
      </c>
      <c r="E498" s="25" t="s">
        <v>69</v>
      </c>
      <c r="F498" s="25" t="s">
        <v>9</v>
      </c>
      <c r="G498" s="25">
        <f t="shared" ref="G498:M498" si="96">SUM(G495:G497)</f>
        <v>17.57153854289826</v>
      </c>
      <c r="H498" s="25">
        <f t="shared" si="96"/>
        <v>15.026041178223419</v>
      </c>
      <c r="I498" s="25">
        <f t="shared" si="96"/>
        <v>12.986912119554621</v>
      </c>
      <c r="J498" s="25">
        <f t="shared" si="96"/>
        <v>10.4703253753268</v>
      </c>
      <c r="K498" s="25">
        <f t="shared" si="96"/>
        <v>8.2756341408962442</v>
      </c>
      <c r="L498" s="25">
        <f t="shared" si="96"/>
        <v>7.568018620779263</v>
      </c>
      <c r="M498" s="25">
        <f t="shared" si="96"/>
        <v>8.0874389898764623</v>
      </c>
      <c r="N498" s="35">
        <f>IFERROR('Equations and POD'!$E$5/G498, G498)</f>
        <v>119.51144715490717</v>
      </c>
      <c r="O498" s="35">
        <f>IFERROR('Equations and POD'!$E$5/H498, H498)</f>
        <v>139.75737022759114</v>
      </c>
      <c r="P498" s="35">
        <f>IFERROR('Equations and POD'!$E$5/I498, I498)</f>
        <v>161.70125590039169</v>
      </c>
      <c r="Q498" s="35">
        <f>IFERROR('Equations and POD'!$E$5/J498, J498)</f>
        <v>200.56683290364839</v>
      </c>
      <c r="R498" s="35">
        <f>IFERROR('Equations and POD'!$E$5/K498, K498)</f>
        <v>253.7569887994797</v>
      </c>
      <c r="S498" s="35">
        <f>IFERROR('Equations and POD'!$E$5/L498, L498)</f>
        <v>277.48346102559765</v>
      </c>
      <c r="T498" s="35">
        <f>IFERROR('Equations and POD'!$E$5/M498, M498)</f>
        <v>259.66192791422566</v>
      </c>
      <c r="U498" s="66">
        <v>120</v>
      </c>
      <c r="V498" s="66">
        <v>140</v>
      </c>
      <c r="W498" s="66">
        <v>160</v>
      </c>
      <c r="X498" s="66">
        <v>200</v>
      </c>
      <c r="Y498" s="66">
        <v>250</v>
      </c>
      <c r="Z498" s="66">
        <v>280</v>
      </c>
      <c r="AA498" s="66">
        <v>260</v>
      </c>
    </row>
    <row r="499" spans="1:27">
      <c r="A499" s="61" t="s">
        <v>107</v>
      </c>
      <c r="B499" s="61" t="s">
        <v>100</v>
      </c>
      <c r="C499" s="62" t="s">
        <v>108</v>
      </c>
      <c r="D499" s="25" t="s">
        <v>68</v>
      </c>
      <c r="E499" s="25" t="s">
        <v>71</v>
      </c>
      <c r="F499" s="25" t="s">
        <v>9</v>
      </c>
      <c r="G499" s="25">
        <v>6.2124770297820708</v>
      </c>
      <c r="H499" s="25">
        <v>5.3125078057550406</v>
      </c>
      <c r="I499" s="25">
        <v>4.5915668132054144</v>
      </c>
      <c r="J499" s="25">
        <v>3.7018190370615809</v>
      </c>
      <c r="K499" s="25">
        <v>2.9258785098233209</v>
      </c>
      <c r="L499" s="25">
        <v>2.67569864344954</v>
      </c>
      <c r="M499" s="25">
        <v>2.859341476087065</v>
      </c>
      <c r="N499" s="35">
        <f>IFERROR('Equations and POD'!$E$5/G499, G499)</f>
        <v>338.02941885061045</v>
      </c>
      <c r="O499" s="35">
        <f>IFERROR('Equations and POD'!$E$5/H499, H499)</f>
        <v>395.29353683491433</v>
      </c>
      <c r="P499" s="35">
        <f>IFERROR('Equations and POD'!$E$5/I499, I499)</f>
        <v>457.36021829419292</v>
      </c>
      <c r="Q499" s="35">
        <f>IFERROR('Equations and POD'!$E$5/J499, J499)</f>
        <v>567.28867050911595</v>
      </c>
      <c r="R499" s="35">
        <f>IFERROR('Equations and POD'!$E$5/K499, K499)</f>
        <v>717.7331502143636</v>
      </c>
      <c r="S499" s="35">
        <f>IFERROR('Equations and POD'!$E$5/L499, L499)</f>
        <v>784.84174783325261</v>
      </c>
      <c r="T499" s="35">
        <f>IFERROR('Equations and POD'!$E$5/M499, M499)</f>
        <v>734.43484017648564</v>
      </c>
      <c r="U499" s="66">
        <v>340</v>
      </c>
      <c r="V499" s="66">
        <v>400</v>
      </c>
      <c r="W499" s="66">
        <v>460</v>
      </c>
      <c r="X499" s="66">
        <v>570</v>
      </c>
      <c r="Y499" s="66">
        <v>720</v>
      </c>
      <c r="Z499" s="66">
        <v>780</v>
      </c>
      <c r="AA499" s="66">
        <v>730</v>
      </c>
    </row>
    <row r="500" spans="1:27">
      <c r="A500" s="61" t="s">
        <v>107</v>
      </c>
      <c r="B500" s="61" t="s">
        <v>100</v>
      </c>
      <c r="C500" s="62" t="s">
        <v>108</v>
      </c>
      <c r="D500" s="25" t="s">
        <v>73</v>
      </c>
      <c r="E500" s="25" t="s">
        <v>71</v>
      </c>
      <c r="F500" s="25" t="s">
        <v>9</v>
      </c>
      <c r="G500" s="34" t="s">
        <v>70</v>
      </c>
      <c r="H500" s="34" t="s">
        <v>70</v>
      </c>
      <c r="I500" s="34" t="s">
        <v>70</v>
      </c>
      <c r="J500" s="34" t="s">
        <v>70</v>
      </c>
      <c r="K500" s="34" t="s">
        <v>70</v>
      </c>
      <c r="L500" s="34" t="s">
        <v>70</v>
      </c>
      <c r="M500" s="34" t="s">
        <v>70</v>
      </c>
      <c r="N500" s="35" t="str">
        <f>IFERROR('Equations and POD'!$E$5/G500, G500)</f>
        <v>-</v>
      </c>
      <c r="O500" s="35" t="str">
        <f>IFERROR('Equations and POD'!$E$5/H500, H500)</f>
        <v>-</v>
      </c>
      <c r="P500" s="35" t="str">
        <f>IFERROR('Equations and POD'!$E$5/I500, I500)</f>
        <v>-</v>
      </c>
      <c r="Q500" s="35" t="str">
        <f>IFERROR('Equations and POD'!$E$5/J500, J500)</f>
        <v>-</v>
      </c>
      <c r="R500" s="35" t="str">
        <f>IFERROR('Equations and POD'!$E$5/K500, K500)</f>
        <v>-</v>
      </c>
      <c r="S500" s="35" t="str">
        <f>IFERROR('Equations and POD'!$E$5/L500, L500)</f>
        <v>-</v>
      </c>
      <c r="T500" s="35" t="str">
        <f>IFERROR('Equations and POD'!$E$5/M500, M500)</f>
        <v>-</v>
      </c>
      <c r="U500" s="63" t="s">
        <v>70</v>
      </c>
      <c r="V500" s="63" t="s">
        <v>70</v>
      </c>
      <c r="W500" s="63" t="s">
        <v>70</v>
      </c>
      <c r="X500" s="63" t="s">
        <v>70</v>
      </c>
      <c r="Y500" s="63" t="s">
        <v>70</v>
      </c>
      <c r="Z500" s="63" t="s">
        <v>70</v>
      </c>
      <c r="AA500" s="63" t="s">
        <v>70</v>
      </c>
    </row>
    <row r="501" spans="1:27">
      <c r="A501" s="61" t="s">
        <v>107</v>
      </c>
      <c r="B501" s="61" t="s">
        <v>100</v>
      </c>
      <c r="C501" s="62" t="s">
        <v>108</v>
      </c>
      <c r="D501" s="25" t="s">
        <v>74</v>
      </c>
      <c r="E501" s="25" t="s">
        <v>71</v>
      </c>
      <c r="F501" s="25" t="s">
        <v>9</v>
      </c>
      <c r="G501" s="34" t="s">
        <v>70</v>
      </c>
      <c r="H501" s="34" t="s">
        <v>70</v>
      </c>
      <c r="I501" s="34" t="s">
        <v>70</v>
      </c>
      <c r="J501" s="34" t="s">
        <v>70</v>
      </c>
      <c r="K501" s="34" t="s">
        <v>70</v>
      </c>
      <c r="L501" s="34" t="s">
        <v>70</v>
      </c>
      <c r="M501" s="34" t="s">
        <v>70</v>
      </c>
      <c r="N501" s="35" t="str">
        <f>IFERROR('Equations and POD'!$E$5/G501, G501)</f>
        <v>-</v>
      </c>
      <c r="O501" s="35" t="str">
        <f>IFERROR('Equations and POD'!$E$5/H501, H501)</f>
        <v>-</v>
      </c>
      <c r="P501" s="35" t="str">
        <f>IFERROR('Equations and POD'!$E$5/I501, I501)</f>
        <v>-</v>
      </c>
      <c r="Q501" s="35" t="str">
        <f>IFERROR('Equations and POD'!$E$5/J501, J501)</f>
        <v>-</v>
      </c>
      <c r="R501" s="35" t="str">
        <f>IFERROR('Equations and POD'!$E$5/K501, K501)</f>
        <v>-</v>
      </c>
      <c r="S501" s="35" t="str">
        <f>IFERROR('Equations and POD'!$E$5/L501, L501)</f>
        <v>-</v>
      </c>
      <c r="T501" s="35" t="str">
        <f>IFERROR('Equations and POD'!$E$5/M501, M501)</f>
        <v>-</v>
      </c>
      <c r="U501" s="63" t="s">
        <v>70</v>
      </c>
      <c r="V501" s="63" t="s">
        <v>70</v>
      </c>
      <c r="W501" s="63" t="s">
        <v>70</v>
      </c>
      <c r="X501" s="63" t="s">
        <v>70</v>
      </c>
      <c r="Y501" s="63" t="s">
        <v>70</v>
      </c>
      <c r="Z501" s="63" t="s">
        <v>70</v>
      </c>
      <c r="AA501" s="63" t="s">
        <v>70</v>
      </c>
    </row>
    <row r="502" spans="1:27">
      <c r="A502" s="61" t="s">
        <v>107</v>
      </c>
      <c r="B502" s="61" t="s">
        <v>100</v>
      </c>
      <c r="C502" s="62" t="s">
        <v>108</v>
      </c>
      <c r="D502" s="25" t="s">
        <v>15</v>
      </c>
      <c r="E502" s="25" t="s">
        <v>71</v>
      </c>
      <c r="F502" s="25" t="s">
        <v>9</v>
      </c>
      <c r="G502" s="25">
        <f t="shared" ref="G502:M502" si="97">SUM(G499:G501)</f>
        <v>6.2124770297820708</v>
      </c>
      <c r="H502" s="25">
        <f t="shared" si="97"/>
        <v>5.3125078057550406</v>
      </c>
      <c r="I502" s="25">
        <f t="shared" si="97"/>
        <v>4.5915668132054144</v>
      </c>
      <c r="J502" s="25">
        <f t="shared" si="97"/>
        <v>3.7018190370615809</v>
      </c>
      <c r="K502" s="25">
        <f t="shared" si="97"/>
        <v>2.9258785098233209</v>
      </c>
      <c r="L502" s="25">
        <f t="shared" si="97"/>
        <v>2.67569864344954</v>
      </c>
      <c r="M502" s="25">
        <f t="shared" si="97"/>
        <v>2.859341476087065</v>
      </c>
      <c r="N502" s="35">
        <f>IFERROR('Equations and POD'!$E$5/G502, G502)</f>
        <v>338.02941885061045</v>
      </c>
      <c r="O502" s="35">
        <f>IFERROR('Equations and POD'!$E$5/H502, H502)</f>
        <v>395.29353683491433</v>
      </c>
      <c r="P502" s="35">
        <f>IFERROR('Equations and POD'!$E$5/I502, I502)</f>
        <v>457.36021829419292</v>
      </c>
      <c r="Q502" s="35">
        <f>IFERROR('Equations and POD'!$E$5/J502, J502)</f>
        <v>567.28867050911595</v>
      </c>
      <c r="R502" s="35">
        <f>IFERROR('Equations and POD'!$E$5/K502, K502)</f>
        <v>717.7331502143636</v>
      </c>
      <c r="S502" s="35">
        <f>IFERROR('Equations and POD'!$E$5/L502, L502)</f>
        <v>784.84174783325261</v>
      </c>
      <c r="T502" s="35">
        <f>IFERROR('Equations and POD'!$E$5/M502, M502)</f>
        <v>734.43484017648564</v>
      </c>
      <c r="U502" s="66">
        <v>340</v>
      </c>
      <c r="V502" s="66">
        <v>400</v>
      </c>
      <c r="W502" s="66">
        <v>460</v>
      </c>
      <c r="X502" s="66">
        <v>570</v>
      </c>
      <c r="Y502" s="66">
        <v>720</v>
      </c>
      <c r="Z502" s="66">
        <v>780</v>
      </c>
      <c r="AA502" s="66">
        <v>730</v>
      </c>
    </row>
    <row r="503" spans="1:27">
      <c r="A503" s="61" t="s">
        <v>107</v>
      </c>
      <c r="B503" s="61" t="s">
        <v>100</v>
      </c>
      <c r="C503" s="62" t="s">
        <v>108</v>
      </c>
      <c r="D503" s="25" t="s">
        <v>68</v>
      </c>
      <c r="E503" s="25" t="s">
        <v>72</v>
      </c>
      <c r="F503" s="25" t="s">
        <v>9</v>
      </c>
      <c r="G503" s="25">
        <v>1.757153854289826</v>
      </c>
      <c r="H503" s="25">
        <v>1.5026041178223419</v>
      </c>
      <c r="I503" s="25">
        <v>1.2986912119554621</v>
      </c>
      <c r="J503" s="25">
        <v>1.0470325375326801</v>
      </c>
      <c r="K503" s="25">
        <v>0.82756341408962442</v>
      </c>
      <c r="L503" s="25">
        <v>0.75680186207792643</v>
      </c>
      <c r="M503" s="25">
        <v>0.80874389898764631</v>
      </c>
      <c r="N503" s="35">
        <f>IFERROR('Equations and POD'!$E$5/G503, G503)</f>
        <v>1195.1144715490718</v>
      </c>
      <c r="O503" s="35">
        <f>IFERROR('Equations and POD'!$E$5/H503, H503)</f>
        <v>1397.5737022759113</v>
      </c>
      <c r="P503" s="35">
        <f>IFERROR('Equations and POD'!$E$5/I503, I503)</f>
        <v>1617.012559003917</v>
      </c>
      <c r="Q503" s="35">
        <f>IFERROR('Equations and POD'!$E$5/J503, J503)</f>
        <v>2005.6683290364838</v>
      </c>
      <c r="R503" s="35">
        <f>IFERROR('Equations and POD'!$E$5/K503, K503)</f>
        <v>2537.5698879947968</v>
      </c>
      <c r="S503" s="35">
        <f>IFERROR('Equations and POD'!$E$5/L503, L503)</f>
        <v>2774.8346102559763</v>
      </c>
      <c r="T503" s="35">
        <f>IFERROR('Equations and POD'!$E$5/M503, M503)</f>
        <v>2596.6192791422563</v>
      </c>
      <c r="U503" s="66">
        <v>1200</v>
      </c>
      <c r="V503" s="66">
        <v>1400</v>
      </c>
      <c r="W503" s="66">
        <v>1600</v>
      </c>
      <c r="X503" s="66">
        <v>2000</v>
      </c>
      <c r="Y503" s="66">
        <v>2500</v>
      </c>
      <c r="Z503" s="66">
        <v>2800</v>
      </c>
      <c r="AA503" s="66">
        <v>2600</v>
      </c>
    </row>
    <row r="504" spans="1:27">
      <c r="A504" s="61" t="s">
        <v>107</v>
      </c>
      <c r="B504" s="61" t="s">
        <v>100</v>
      </c>
      <c r="C504" s="62" t="s">
        <v>108</v>
      </c>
      <c r="D504" s="25" t="s">
        <v>73</v>
      </c>
      <c r="E504" s="25" t="s">
        <v>72</v>
      </c>
      <c r="F504" s="25" t="s">
        <v>9</v>
      </c>
      <c r="G504" s="34" t="s">
        <v>70</v>
      </c>
      <c r="H504" s="34" t="s">
        <v>70</v>
      </c>
      <c r="I504" s="34" t="s">
        <v>70</v>
      </c>
      <c r="J504" s="34" t="s">
        <v>70</v>
      </c>
      <c r="K504" s="34" t="s">
        <v>70</v>
      </c>
      <c r="L504" s="34" t="s">
        <v>70</v>
      </c>
      <c r="M504" s="34" t="s">
        <v>70</v>
      </c>
      <c r="N504" s="35" t="str">
        <f>IFERROR('Equations and POD'!$E$5/G504, G504)</f>
        <v>-</v>
      </c>
      <c r="O504" s="35" t="str">
        <f>IFERROR('Equations and POD'!$E$5/H504, H504)</f>
        <v>-</v>
      </c>
      <c r="P504" s="35" t="str">
        <f>IFERROR('Equations and POD'!$E$5/I504, I504)</f>
        <v>-</v>
      </c>
      <c r="Q504" s="35" t="str">
        <f>IFERROR('Equations and POD'!$E$5/J504, J504)</f>
        <v>-</v>
      </c>
      <c r="R504" s="35" t="str">
        <f>IFERROR('Equations and POD'!$E$5/K504, K504)</f>
        <v>-</v>
      </c>
      <c r="S504" s="35" t="str">
        <f>IFERROR('Equations and POD'!$E$5/L504, L504)</f>
        <v>-</v>
      </c>
      <c r="T504" s="35" t="str">
        <f>IFERROR('Equations and POD'!$E$5/M504, M504)</f>
        <v>-</v>
      </c>
      <c r="U504" s="63" t="s">
        <v>70</v>
      </c>
      <c r="V504" s="63" t="s">
        <v>70</v>
      </c>
      <c r="W504" s="63" t="s">
        <v>70</v>
      </c>
      <c r="X504" s="63" t="s">
        <v>70</v>
      </c>
      <c r="Y504" s="63" t="s">
        <v>70</v>
      </c>
      <c r="Z504" s="63" t="s">
        <v>70</v>
      </c>
      <c r="AA504" s="63" t="s">
        <v>70</v>
      </c>
    </row>
    <row r="505" spans="1:27">
      <c r="A505" s="61" t="s">
        <v>107</v>
      </c>
      <c r="B505" s="61" t="s">
        <v>100</v>
      </c>
      <c r="C505" s="62" t="s">
        <v>108</v>
      </c>
      <c r="D505" s="25" t="s">
        <v>74</v>
      </c>
      <c r="E505" s="25" t="s">
        <v>72</v>
      </c>
      <c r="F505" s="25" t="s">
        <v>9</v>
      </c>
      <c r="G505" s="34" t="s">
        <v>70</v>
      </c>
      <c r="H505" s="34" t="s">
        <v>70</v>
      </c>
      <c r="I505" s="34" t="s">
        <v>70</v>
      </c>
      <c r="J505" s="34" t="s">
        <v>70</v>
      </c>
      <c r="K505" s="34" t="s">
        <v>70</v>
      </c>
      <c r="L505" s="34" t="s">
        <v>70</v>
      </c>
      <c r="M505" s="34" t="s">
        <v>70</v>
      </c>
      <c r="N505" s="35" t="str">
        <f>IFERROR('Equations and POD'!$E$5/G505, G505)</f>
        <v>-</v>
      </c>
      <c r="O505" s="35" t="str">
        <f>IFERROR('Equations and POD'!$E$5/H505, H505)</f>
        <v>-</v>
      </c>
      <c r="P505" s="35" t="str">
        <f>IFERROR('Equations and POD'!$E$5/I505, I505)</f>
        <v>-</v>
      </c>
      <c r="Q505" s="35" t="str">
        <f>IFERROR('Equations and POD'!$E$5/J505, J505)</f>
        <v>-</v>
      </c>
      <c r="R505" s="35" t="str">
        <f>IFERROR('Equations and POD'!$E$5/K505, K505)</f>
        <v>-</v>
      </c>
      <c r="S505" s="35" t="str">
        <f>IFERROR('Equations and POD'!$E$5/L505, L505)</f>
        <v>-</v>
      </c>
      <c r="T505" s="35" t="str">
        <f>IFERROR('Equations and POD'!$E$5/M505, M505)</f>
        <v>-</v>
      </c>
      <c r="U505" s="63" t="s">
        <v>70</v>
      </c>
      <c r="V505" s="63" t="s">
        <v>70</v>
      </c>
      <c r="W505" s="63" t="s">
        <v>70</v>
      </c>
      <c r="X505" s="63" t="s">
        <v>70</v>
      </c>
      <c r="Y505" s="63" t="s">
        <v>70</v>
      </c>
      <c r="Z505" s="63" t="s">
        <v>70</v>
      </c>
      <c r="AA505" s="63" t="s">
        <v>70</v>
      </c>
    </row>
    <row r="506" spans="1:27">
      <c r="A506" s="61" t="s">
        <v>107</v>
      </c>
      <c r="B506" s="61" t="s">
        <v>100</v>
      </c>
      <c r="C506" s="62" t="s">
        <v>108</v>
      </c>
      <c r="D506" s="25" t="s">
        <v>15</v>
      </c>
      <c r="E506" s="25" t="s">
        <v>72</v>
      </c>
      <c r="F506" s="25" t="s">
        <v>9</v>
      </c>
      <c r="G506" s="25">
        <f t="shared" ref="G506:M506" si="98">SUM(G503:G505)</f>
        <v>1.757153854289826</v>
      </c>
      <c r="H506" s="25">
        <f t="shared" si="98"/>
        <v>1.5026041178223419</v>
      </c>
      <c r="I506" s="25">
        <f t="shared" si="98"/>
        <v>1.2986912119554621</v>
      </c>
      <c r="J506" s="25">
        <f t="shared" si="98"/>
        <v>1.0470325375326801</v>
      </c>
      <c r="K506" s="25">
        <f t="shared" si="98"/>
        <v>0.82756341408962442</v>
      </c>
      <c r="L506" s="25">
        <f t="shared" si="98"/>
        <v>0.75680186207792643</v>
      </c>
      <c r="M506" s="25">
        <f t="shared" si="98"/>
        <v>0.80874389898764631</v>
      </c>
      <c r="N506" s="35">
        <f>IFERROR('Equations and POD'!$E$5/G506, G506)</f>
        <v>1195.1144715490718</v>
      </c>
      <c r="O506" s="35">
        <f>IFERROR('Equations and POD'!$E$5/H506, H506)</f>
        <v>1397.5737022759113</v>
      </c>
      <c r="P506" s="35">
        <f>IFERROR('Equations and POD'!$E$5/I506, I506)</f>
        <v>1617.012559003917</v>
      </c>
      <c r="Q506" s="35">
        <f>IFERROR('Equations and POD'!$E$5/J506, J506)</f>
        <v>2005.6683290364838</v>
      </c>
      <c r="R506" s="35">
        <f>IFERROR('Equations and POD'!$E$5/K506, K506)</f>
        <v>2537.5698879947968</v>
      </c>
      <c r="S506" s="35">
        <f>IFERROR('Equations and POD'!$E$5/L506, L506)</f>
        <v>2774.8346102559763</v>
      </c>
      <c r="T506" s="35">
        <f>IFERROR('Equations and POD'!$E$5/M506, M506)</f>
        <v>2596.6192791422563</v>
      </c>
      <c r="U506" s="66">
        <v>1200</v>
      </c>
      <c r="V506" s="66">
        <v>1400</v>
      </c>
      <c r="W506" s="66">
        <v>1600</v>
      </c>
      <c r="X506" s="66">
        <v>2000</v>
      </c>
      <c r="Y506" s="66">
        <v>2500</v>
      </c>
      <c r="Z506" s="66">
        <v>2800</v>
      </c>
      <c r="AA506" s="66">
        <v>2600</v>
      </c>
    </row>
    <row r="507" spans="1:27">
      <c r="A507" s="61" t="s">
        <v>107</v>
      </c>
      <c r="B507" s="61" t="s">
        <v>100</v>
      </c>
      <c r="C507" s="62" t="s">
        <v>108</v>
      </c>
      <c r="D507" s="25" t="s">
        <v>68</v>
      </c>
      <c r="E507" s="25" t="s">
        <v>69</v>
      </c>
      <c r="F507" s="25" t="s">
        <v>13</v>
      </c>
      <c r="G507" s="25">
        <v>17.57153854289826</v>
      </c>
      <c r="H507" s="25">
        <v>15.02604117822343</v>
      </c>
      <c r="I507" s="25">
        <v>12.986912119554621</v>
      </c>
      <c r="J507" s="25">
        <v>10.4703253753268</v>
      </c>
      <c r="K507" s="25">
        <v>8.2756341408962459</v>
      </c>
      <c r="L507" s="25">
        <v>7.568018620779263</v>
      </c>
      <c r="M507" s="25">
        <v>8.0874389898764623</v>
      </c>
      <c r="N507" s="35">
        <f>IFERROR('Equations and POD'!$E$5/G507, G507)</f>
        <v>119.51144715490717</v>
      </c>
      <c r="O507" s="35">
        <f>IFERROR('Equations and POD'!$E$5/H507, H507)</f>
        <v>139.75737022759103</v>
      </c>
      <c r="P507" s="35">
        <f>IFERROR('Equations and POD'!$E$5/I507, I507)</f>
        <v>161.70125590039169</v>
      </c>
      <c r="Q507" s="35">
        <f>IFERROR('Equations and POD'!$E$5/J507, J507)</f>
        <v>200.56683290364839</v>
      </c>
      <c r="R507" s="35">
        <f>IFERROR('Equations and POD'!$E$5/K507, K507)</f>
        <v>253.75698879947964</v>
      </c>
      <c r="S507" s="35">
        <f>IFERROR('Equations and POD'!$E$5/L507, L507)</f>
        <v>277.48346102559765</v>
      </c>
      <c r="T507" s="35">
        <f>IFERROR('Equations and POD'!$E$5/M507, M507)</f>
        <v>259.66192791422566</v>
      </c>
      <c r="U507" s="66">
        <v>120</v>
      </c>
      <c r="V507" s="66">
        <v>140</v>
      </c>
      <c r="W507" s="66">
        <v>160</v>
      </c>
      <c r="X507" s="66">
        <v>200</v>
      </c>
      <c r="Y507" s="66">
        <v>250</v>
      </c>
      <c r="Z507" s="66">
        <v>280</v>
      </c>
      <c r="AA507" s="66">
        <v>260</v>
      </c>
    </row>
    <row r="508" spans="1:27">
      <c r="A508" s="61" t="s">
        <v>107</v>
      </c>
      <c r="B508" s="61" t="s">
        <v>100</v>
      </c>
      <c r="C508" s="62" t="s">
        <v>108</v>
      </c>
      <c r="D508" s="25" t="s">
        <v>73</v>
      </c>
      <c r="E508" s="25" t="s">
        <v>69</v>
      </c>
      <c r="F508" s="25" t="s">
        <v>13</v>
      </c>
      <c r="G508" s="34" t="s">
        <v>70</v>
      </c>
      <c r="H508" s="34" t="s">
        <v>70</v>
      </c>
      <c r="I508" s="34" t="s">
        <v>70</v>
      </c>
      <c r="J508" s="34" t="s">
        <v>70</v>
      </c>
      <c r="K508" s="34" t="s">
        <v>70</v>
      </c>
      <c r="L508" s="34" t="s">
        <v>70</v>
      </c>
      <c r="M508" s="34" t="s">
        <v>70</v>
      </c>
      <c r="N508" s="35" t="str">
        <f>IFERROR('Equations and POD'!$E$5/G508, G508)</f>
        <v>-</v>
      </c>
      <c r="O508" s="35" t="str">
        <f>IFERROR('Equations and POD'!$E$5/H508, H508)</f>
        <v>-</v>
      </c>
      <c r="P508" s="35" t="str">
        <f>IFERROR('Equations and POD'!$E$5/I508, I508)</f>
        <v>-</v>
      </c>
      <c r="Q508" s="35" t="str">
        <f>IFERROR('Equations and POD'!$E$5/J508, J508)</f>
        <v>-</v>
      </c>
      <c r="R508" s="35" t="str">
        <f>IFERROR('Equations and POD'!$E$5/K508, K508)</f>
        <v>-</v>
      </c>
      <c r="S508" s="35" t="str">
        <f>IFERROR('Equations and POD'!$E$5/L508, L508)</f>
        <v>-</v>
      </c>
      <c r="T508" s="35" t="str">
        <f>IFERROR('Equations and POD'!$E$5/M508, M508)</f>
        <v>-</v>
      </c>
      <c r="U508" s="63" t="s">
        <v>70</v>
      </c>
      <c r="V508" s="63" t="s">
        <v>70</v>
      </c>
      <c r="W508" s="63" t="s">
        <v>70</v>
      </c>
      <c r="X508" s="63" t="s">
        <v>70</v>
      </c>
      <c r="Y508" s="63" t="s">
        <v>70</v>
      </c>
      <c r="Z508" s="63" t="s">
        <v>70</v>
      </c>
      <c r="AA508" s="63" t="s">
        <v>70</v>
      </c>
    </row>
    <row r="509" spans="1:27">
      <c r="A509" s="61" t="s">
        <v>107</v>
      </c>
      <c r="B509" s="61" t="s">
        <v>100</v>
      </c>
      <c r="C509" s="62" t="s">
        <v>108</v>
      </c>
      <c r="D509" s="25" t="s">
        <v>74</v>
      </c>
      <c r="E509" s="25" t="s">
        <v>69</v>
      </c>
      <c r="F509" s="25" t="s">
        <v>13</v>
      </c>
      <c r="G509" s="34" t="s">
        <v>70</v>
      </c>
      <c r="H509" s="34" t="s">
        <v>70</v>
      </c>
      <c r="I509" s="34" t="s">
        <v>70</v>
      </c>
      <c r="J509" s="34" t="s">
        <v>70</v>
      </c>
      <c r="K509" s="34" t="s">
        <v>70</v>
      </c>
      <c r="L509" s="34" t="s">
        <v>70</v>
      </c>
      <c r="M509" s="34" t="s">
        <v>70</v>
      </c>
      <c r="N509" s="35" t="str">
        <f>IFERROR('Equations and POD'!$E$5/G509, G509)</f>
        <v>-</v>
      </c>
      <c r="O509" s="35" t="str">
        <f>IFERROR('Equations and POD'!$E$5/H509, H509)</f>
        <v>-</v>
      </c>
      <c r="P509" s="35" t="str">
        <f>IFERROR('Equations and POD'!$E$5/I509, I509)</f>
        <v>-</v>
      </c>
      <c r="Q509" s="35" t="str">
        <f>IFERROR('Equations and POD'!$E$5/J509, J509)</f>
        <v>-</v>
      </c>
      <c r="R509" s="35" t="str">
        <f>IFERROR('Equations and POD'!$E$5/K509, K509)</f>
        <v>-</v>
      </c>
      <c r="S509" s="35" t="str">
        <f>IFERROR('Equations and POD'!$E$5/L509, L509)</f>
        <v>-</v>
      </c>
      <c r="T509" s="35" t="str">
        <f>IFERROR('Equations and POD'!$E$5/M509, M509)</f>
        <v>-</v>
      </c>
      <c r="U509" s="63" t="s">
        <v>70</v>
      </c>
      <c r="V509" s="63" t="s">
        <v>70</v>
      </c>
      <c r="W509" s="63" t="s">
        <v>70</v>
      </c>
      <c r="X509" s="63" t="s">
        <v>70</v>
      </c>
      <c r="Y509" s="63" t="s">
        <v>70</v>
      </c>
      <c r="Z509" s="63" t="s">
        <v>70</v>
      </c>
      <c r="AA509" s="63" t="s">
        <v>70</v>
      </c>
    </row>
    <row r="510" spans="1:27">
      <c r="A510" s="61" t="s">
        <v>107</v>
      </c>
      <c r="B510" s="61" t="s">
        <v>100</v>
      </c>
      <c r="C510" s="62" t="s">
        <v>108</v>
      </c>
      <c r="D510" s="25" t="s">
        <v>15</v>
      </c>
      <c r="E510" s="25" t="s">
        <v>69</v>
      </c>
      <c r="F510" s="25" t="s">
        <v>13</v>
      </c>
      <c r="G510" s="25">
        <f t="shared" ref="G510:M510" si="99">SUM(G507:G509)</f>
        <v>17.57153854289826</v>
      </c>
      <c r="H510" s="25">
        <f t="shared" si="99"/>
        <v>15.02604117822343</v>
      </c>
      <c r="I510" s="25">
        <f t="shared" si="99"/>
        <v>12.986912119554621</v>
      </c>
      <c r="J510" s="25">
        <f t="shared" si="99"/>
        <v>10.4703253753268</v>
      </c>
      <c r="K510" s="25">
        <f t="shared" si="99"/>
        <v>8.2756341408962459</v>
      </c>
      <c r="L510" s="25">
        <f t="shared" si="99"/>
        <v>7.568018620779263</v>
      </c>
      <c r="M510" s="25">
        <f t="shared" si="99"/>
        <v>8.0874389898764623</v>
      </c>
      <c r="N510" s="35">
        <f>IFERROR('Equations and POD'!$E$5/G510, G510)</f>
        <v>119.51144715490717</v>
      </c>
      <c r="O510" s="35">
        <f>IFERROR('Equations and POD'!$E$5/H510, H510)</f>
        <v>139.75737022759103</v>
      </c>
      <c r="P510" s="35">
        <f>IFERROR('Equations and POD'!$E$5/I510, I510)</f>
        <v>161.70125590039169</v>
      </c>
      <c r="Q510" s="35">
        <f>IFERROR('Equations and POD'!$E$5/J510, J510)</f>
        <v>200.56683290364839</v>
      </c>
      <c r="R510" s="35">
        <f>IFERROR('Equations and POD'!$E$5/K510, K510)</f>
        <v>253.75698879947964</v>
      </c>
      <c r="S510" s="35">
        <f>IFERROR('Equations and POD'!$E$5/L510, L510)</f>
        <v>277.48346102559765</v>
      </c>
      <c r="T510" s="35">
        <f>IFERROR('Equations and POD'!$E$5/M510, M510)</f>
        <v>259.66192791422566</v>
      </c>
      <c r="U510" s="66">
        <v>120</v>
      </c>
      <c r="V510" s="66">
        <v>140</v>
      </c>
      <c r="W510" s="66">
        <v>160</v>
      </c>
      <c r="X510" s="66">
        <v>200</v>
      </c>
      <c r="Y510" s="66">
        <v>250</v>
      </c>
      <c r="Z510" s="66">
        <v>280</v>
      </c>
      <c r="AA510" s="66">
        <v>260</v>
      </c>
    </row>
    <row r="511" spans="1:27">
      <c r="A511" s="61" t="s">
        <v>107</v>
      </c>
      <c r="B511" s="61" t="s">
        <v>100</v>
      </c>
      <c r="C511" s="62" t="s">
        <v>108</v>
      </c>
      <c r="D511" s="25" t="s">
        <v>68</v>
      </c>
      <c r="E511" s="25" t="s">
        <v>71</v>
      </c>
      <c r="F511" s="25" t="s">
        <v>13</v>
      </c>
      <c r="G511" s="25">
        <v>6.2124770297820708</v>
      </c>
      <c r="H511" s="25">
        <v>5.3125078057550423</v>
      </c>
      <c r="I511" s="25">
        <v>4.5915668132054144</v>
      </c>
      <c r="J511" s="25">
        <v>3.7018190370615809</v>
      </c>
      <c r="K511" s="25">
        <v>2.9258785098233222</v>
      </c>
      <c r="L511" s="25">
        <v>2.67569864344954</v>
      </c>
      <c r="M511" s="25">
        <v>2.859341476087065</v>
      </c>
      <c r="N511" s="35">
        <f>IFERROR('Equations and POD'!$E$5/G511, G511)</f>
        <v>338.02941885061045</v>
      </c>
      <c r="O511" s="35">
        <f>IFERROR('Equations and POD'!$E$5/H511, H511)</f>
        <v>395.29353683491422</v>
      </c>
      <c r="P511" s="35">
        <f>IFERROR('Equations and POD'!$E$5/I511, I511)</f>
        <v>457.36021829419292</v>
      </c>
      <c r="Q511" s="35">
        <f>IFERROR('Equations and POD'!$E$5/J511, J511)</f>
        <v>567.28867050911595</v>
      </c>
      <c r="R511" s="35">
        <f>IFERROR('Equations and POD'!$E$5/K511, K511)</f>
        <v>717.73315021436326</v>
      </c>
      <c r="S511" s="35">
        <f>IFERROR('Equations and POD'!$E$5/L511, L511)</f>
        <v>784.84174783325261</v>
      </c>
      <c r="T511" s="35">
        <f>IFERROR('Equations and POD'!$E$5/M511, M511)</f>
        <v>734.43484017648564</v>
      </c>
      <c r="U511" s="66">
        <v>340</v>
      </c>
      <c r="V511" s="66">
        <v>400</v>
      </c>
      <c r="W511" s="66">
        <v>460</v>
      </c>
      <c r="X511" s="66">
        <v>570</v>
      </c>
      <c r="Y511" s="66">
        <v>720</v>
      </c>
      <c r="Z511" s="66">
        <v>780</v>
      </c>
      <c r="AA511" s="66">
        <v>730</v>
      </c>
    </row>
    <row r="512" spans="1:27">
      <c r="A512" s="61" t="s">
        <v>107</v>
      </c>
      <c r="B512" s="61" t="s">
        <v>100</v>
      </c>
      <c r="C512" s="62" t="s">
        <v>108</v>
      </c>
      <c r="D512" s="25" t="s">
        <v>73</v>
      </c>
      <c r="E512" s="25" t="s">
        <v>71</v>
      </c>
      <c r="F512" s="25" t="s">
        <v>13</v>
      </c>
      <c r="G512" s="34" t="s">
        <v>70</v>
      </c>
      <c r="H512" s="34" t="s">
        <v>70</v>
      </c>
      <c r="I512" s="34" t="s">
        <v>70</v>
      </c>
      <c r="J512" s="34" t="s">
        <v>70</v>
      </c>
      <c r="K512" s="34" t="s">
        <v>70</v>
      </c>
      <c r="L512" s="34" t="s">
        <v>70</v>
      </c>
      <c r="M512" s="34" t="s">
        <v>70</v>
      </c>
      <c r="N512" s="35" t="str">
        <f>IFERROR('Equations and POD'!$E$5/G512, G512)</f>
        <v>-</v>
      </c>
      <c r="O512" s="35" t="str">
        <f>IFERROR('Equations and POD'!$E$5/H512, H512)</f>
        <v>-</v>
      </c>
      <c r="P512" s="35" t="str">
        <f>IFERROR('Equations and POD'!$E$5/I512, I512)</f>
        <v>-</v>
      </c>
      <c r="Q512" s="35" t="str">
        <f>IFERROR('Equations and POD'!$E$5/J512, J512)</f>
        <v>-</v>
      </c>
      <c r="R512" s="35" t="str">
        <f>IFERROR('Equations and POD'!$E$5/K512, K512)</f>
        <v>-</v>
      </c>
      <c r="S512" s="35" t="str">
        <f>IFERROR('Equations and POD'!$E$5/L512, L512)</f>
        <v>-</v>
      </c>
      <c r="T512" s="35" t="str">
        <f>IFERROR('Equations and POD'!$E$5/M512, M512)</f>
        <v>-</v>
      </c>
      <c r="U512" s="63" t="s">
        <v>70</v>
      </c>
      <c r="V512" s="63" t="s">
        <v>70</v>
      </c>
      <c r="W512" s="63" t="s">
        <v>70</v>
      </c>
      <c r="X512" s="63" t="s">
        <v>70</v>
      </c>
      <c r="Y512" s="63" t="s">
        <v>70</v>
      </c>
      <c r="Z512" s="63" t="s">
        <v>70</v>
      </c>
      <c r="AA512" s="63" t="s">
        <v>70</v>
      </c>
    </row>
    <row r="513" spans="1:27">
      <c r="A513" s="61" t="s">
        <v>107</v>
      </c>
      <c r="B513" s="61" t="s">
        <v>100</v>
      </c>
      <c r="C513" s="62" t="s">
        <v>108</v>
      </c>
      <c r="D513" s="25" t="s">
        <v>74</v>
      </c>
      <c r="E513" s="25" t="s">
        <v>71</v>
      </c>
      <c r="F513" s="25" t="s">
        <v>13</v>
      </c>
      <c r="G513" s="34" t="s">
        <v>70</v>
      </c>
      <c r="H513" s="34" t="s">
        <v>70</v>
      </c>
      <c r="I513" s="34" t="s">
        <v>70</v>
      </c>
      <c r="J513" s="34" t="s">
        <v>70</v>
      </c>
      <c r="K513" s="34" t="s">
        <v>70</v>
      </c>
      <c r="L513" s="34" t="s">
        <v>70</v>
      </c>
      <c r="M513" s="34" t="s">
        <v>70</v>
      </c>
      <c r="N513" s="35" t="str">
        <f>IFERROR('Equations and POD'!$E$5/G513, G513)</f>
        <v>-</v>
      </c>
      <c r="O513" s="35" t="str">
        <f>IFERROR('Equations and POD'!$E$5/H513, H513)</f>
        <v>-</v>
      </c>
      <c r="P513" s="35" t="str">
        <f>IFERROR('Equations and POD'!$E$5/I513, I513)</f>
        <v>-</v>
      </c>
      <c r="Q513" s="35" t="str">
        <f>IFERROR('Equations and POD'!$E$5/J513, J513)</f>
        <v>-</v>
      </c>
      <c r="R513" s="35" t="str">
        <f>IFERROR('Equations and POD'!$E$5/K513, K513)</f>
        <v>-</v>
      </c>
      <c r="S513" s="35" t="str">
        <f>IFERROR('Equations and POD'!$E$5/L513, L513)</f>
        <v>-</v>
      </c>
      <c r="T513" s="35" t="str">
        <f>IFERROR('Equations and POD'!$E$5/M513, M513)</f>
        <v>-</v>
      </c>
      <c r="U513" s="63" t="s">
        <v>70</v>
      </c>
      <c r="V513" s="63" t="s">
        <v>70</v>
      </c>
      <c r="W513" s="63" t="s">
        <v>70</v>
      </c>
      <c r="X513" s="63" t="s">
        <v>70</v>
      </c>
      <c r="Y513" s="63" t="s">
        <v>70</v>
      </c>
      <c r="Z513" s="63" t="s">
        <v>70</v>
      </c>
      <c r="AA513" s="63" t="s">
        <v>70</v>
      </c>
    </row>
    <row r="514" spans="1:27">
      <c r="A514" s="61" t="s">
        <v>107</v>
      </c>
      <c r="B514" s="61" t="s">
        <v>100</v>
      </c>
      <c r="C514" s="62" t="s">
        <v>108</v>
      </c>
      <c r="D514" s="25" t="s">
        <v>15</v>
      </c>
      <c r="E514" s="25" t="s">
        <v>71</v>
      </c>
      <c r="F514" s="25" t="s">
        <v>13</v>
      </c>
      <c r="G514" s="25">
        <f t="shared" ref="G514:M514" si="100">SUM(G511:G513)</f>
        <v>6.2124770297820708</v>
      </c>
      <c r="H514" s="25">
        <f t="shared" si="100"/>
        <v>5.3125078057550423</v>
      </c>
      <c r="I514" s="25">
        <f t="shared" si="100"/>
        <v>4.5915668132054144</v>
      </c>
      <c r="J514" s="25">
        <f t="shared" si="100"/>
        <v>3.7018190370615809</v>
      </c>
      <c r="K514" s="25">
        <f t="shared" si="100"/>
        <v>2.9258785098233222</v>
      </c>
      <c r="L514" s="25">
        <f t="shared" si="100"/>
        <v>2.67569864344954</v>
      </c>
      <c r="M514" s="25">
        <f t="shared" si="100"/>
        <v>2.859341476087065</v>
      </c>
      <c r="N514" s="35">
        <f>IFERROR('Equations and POD'!$E$5/G514, G514)</f>
        <v>338.02941885061045</v>
      </c>
      <c r="O514" s="35">
        <f>IFERROR('Equations and POD'!$E$5/H514, H514)</f>
        <v>395.29353683491422</v>
      </c>
      <c r="P514" s="35">
        <f>IFERROR('Equations and POD'!$E$5/I514, I514)</f>
        <v>457.36021829419292</v>
      </c>
      <c r="Q514" s="35">
        <f>IFERROR('Equations and POD'!$E$5/J514, J514)</f>
        <v>567.28867050911595</v>
      </c>
      <c r="R514" s="35">
        <f>IFERROR('Equations and POD'!$E$5/K514, K514)</f>
        <v>717.73315021436326</v>
      </c>
      <c r="S514" s="35">
        <f>IFERROR('Equations and POD'!$E$5/L514, L514)</f>
        <v>784.84174783325261</v>
      </c>
      <c r="T514" s="35">
        <f>IFERROR('Equations and POD'!$E$5/M514, M514)</f>
        <v>734.43484017648564</v>
      </c>
      <c r="U514" s="66">
        <v>340</v>
      </c>
      <c r="V514" s="66">
        <v>400</v>
      </c>
      <c r="W514" s="66">
        <v>460</v>
      </c>
      <c r="X514" s="66">
        <v>570</v>
      </c>
      <c r="Y514" s="66">
        <v>720</v>
      </c>
      <c r="Z514" s="66">
        <v>780</v>
      </c>
      <c r="AA514" s="66">
        <v>730</v>
      </c>
    </row>
    <row r="515" spans="1:27">
      <c r="A515" s="61" t="s">
        <v>107</v>
      </c>
      <c r="B515" s="61" t="s">
        <v>100</v>
      </c>
      <c r="C515" s="62" t="s">
        <v>108</v>
      </c>
      <c r="D515" s="25" t="s">
        <v>68</v>
      </c>
      <c r="E515" s="25" t="s">
        <v>72</v>
      </c>
      <c r="F515" s="25" t="s">
        <v>13</v>
      </c>
      <c r="G515" s="25">
        <v>1.757153854289826</v>
      </c>
      <c r="H515" s="25">
        <v>1.5026041178223419</v>
      </c>
      <c r="I515" s="25">
        <v>1.2986912119554621</v>
      </c>
      <c r="J515" s="25">
        <v>1.0470325375326801</v>
      </c>
      <c r="K515" s="25">
        <v>0.82756341408962431</v>
      </c>
      <c r="L515" s="25">
        <v>0.75680186207792632</v>
      </c>
      <c r="M515" s="25">
        <v>0.80874389898764631</v>
      </c>
      <c r="N515" s="35">
        <f>IFERROR('Equations and POD'!$E$5/G515, G515)</f>
        <v>1195.1144715490718</v>
      </c>
      <c r="O515" s="35">
        <f>IFERROR('Equations and POD'!$E$5/H515, H515)</f>
        <v>1397.5737022759113</v>
      </c>
      <c r="P515" s="35">
        <f>IFERROR('Equations and POD'!$E$5/I515, I515)</f>
        <v>1617.012559003917</v>
      </c>
      <c r="Q515" s="35">
        <f>IFERROR('Equations and POD'!$E$5/J515, J515)</f>
        <v>2005.6683290364838</v>
      </c>
      <c r="R515" s="35">
        <f>IFERROR('Equations and POD'!$E$5/K515, K515)</f>
        <v>2537.5698879947972</v>
      </c>
      <c r="S515" s="35">
        <f>IFERROR('Equations and POD'!$E$5/L515, L515)</f>
        <v>2774.8346102559767</v>
      </c>
      <c r="T515" s="35">
        <f>IFERROR('Equations and POD'!$E$5/M515, M515)</f>
        <v>2596.6192791422563</v>
      </c>
      <c r="U515" s="66">
        <v>1200</v>
      </c>
      <c r="V515" s="66">
        <v>1400</v>
      </c>
      <c r="W515" s="66">
        <v>1600</v>
      </c>
      <c r="X515" s="66">
        <v>2000</v>
      </c>
      <c r="Y515" s="66">
        <v>2500</v>
      </c>
      <c r="Z515" s="66">
        <v>2800</v>
      </c>
      <c r="AA515" s="66">
        <v>2600</v>
      </c>
    </row>
    <row r="516" spans="1:27">
      <c r="A516" s="61" t="s">
        <v>107</v>
      </c>
      <c r="B516" s="61" t="s">
        <v>100</v>
      </c>
      <c r="C516" s="62" t="s">
        <v>108</v>
      </c>
      <c r="D516" s="25" t="s">
        <v>73</v>
      </c>
      <c r="E516" s="25" t="s">
        <v>72</v>
      </c>
      <c r="F516" s="25" t="s">
        <v>13</v>
      </c>
      <c r="G516" s="34" t="s">
        <v>70</v>
      </c>
      <c r="H516" s="34" t="s">
        <v>70</v>
      </c>
      <c r="I516" s="34" t="s">
        <v>70</v>
      </c>
      <c r="J516" s="34" t="s">
        <v>70</v>
      </c>
      <c r="K516" s="34" t="s">
        <v>70</v>
      </c>
      <c r="L516" s="34" t="s">
        <v>70</v>
      </c>
      <c r="M516" s="34" t="s">
        <v>70</v>
      </c>
      <c r="N516" s="35" t="str">
        <f>IFERROR('Equations and POD'!$E$5/G516, G516)</f>
        <v>-</v>
      </c>
      <c r="O516" s="35" t="str">
        <f>IFERROR('Equations and POD'!$E$5/H516, H516)</f>
        <v>-</v>
      </c>
      <c r="P516" s="35" t="str">
        <f>IFERROR('Equations and POD'!$E$5/I516, I516)</f>
        <v>-</v>
      </c>
      <c r="Q516" s="35" t="str">
        <f>IFERROR('Equations and POD'!$E$5/J516, J516)</f>
        <v>-</v>
      </c>
      <c r="R516" s="35" t="str">
        <f>IFERROR('Equations and POD'!$E$5/K516, K516)</f>
        <v>-</v>
      </c>
      <c r="S516" s="35" t="str">
        <f>IFERROR('Equations and POD'!$E$5/L516, L516)</f>
        <v>-</v>
      </c>
      <c r="T516" s="35" t="str">
        <f>IFERROR('Equations and POD'!$E$5/M516, M516)</f>
        <v>-</v>
      </c>
      <c r="U516" s="63" t="s">
        <v>70</v>
      </c>
      <c r="V516" s="63" t="s">
        <v>70</v>
      </c>
      <c r="W516" s="63" t="s">
        <v>70</v>
      </c>
      <c r="X516" s="63" t="s">
        <v>70</v>
      </c>
      <c r="Y516" s="63" t="s">
        <v>70</v>
      </c>
      <c r="Z516" s="63" t="s">
        <v>70</v>
      </c>
      <c r="AA516" s="63" t="s">
        <v>70</v>
      </c>
    </row>
    <row r="517" spans="1:27">
      <c r="A517" s="61" t="s">
        <v>107</v>
      </c>
      <c r="B517" s="61" t="s">
        <v>100</v>
      </c>
      <c r="C517" s="62" t="s">
        <v>108</v>
      </c>
      <c r="D517" s="25" t="s">
        <v>74</v>
      </c>
      <c r="E517" s="25" t="s">
        <v>72</v>
      </c>
      <c r="F517" s="25" t="s">
        <v>13</v>
      </c>
      <c r="G517" s="34" t="s">
        <v>70</v>
      </c>
      <c r="H517" s="34" t="s">
        <v>70</v>
      </c>
      <c r="I517" s="34" t="s">
        <v>70</v>
      </c>
      <c r="J517" s="34" t="s">
        <v>70</v>
      </c>
      <c r="K517" s="34" t="s">
        <v>70</v>
      </c>
      <c r="L517" s="34" t="s">
        <v>70</v>
      </c>
      <c r="M517" s="34" t="s">
        <v>70</v>
      </c>
      <c r="N517" s="35" t="str">
        <f>IFERROR('Equations and POD'!$E$5/G517, G517)</f>
        <v>-</v>
      </c>
      <c r="O517" s="35" t="str">
        <f>IFERROR('Equations and POD'!$E$5/H517, H517)</f>
        <v>-</v>
      </c>
      <c r="P517" s="35" t="str">
        <f>IFERROR('Equations and POD'!$E$5/I517, I517)</f>
        <v>-</v>
      </c>
      <c r="Q517" s="35" t="str">
        <f>IFERROR('Equations and POD'!$E$5/J517, J517)</f>
        <v>-</v>
      </c>
      <c r="R517" s="35" t="str">
        <f>IFERROR('Equations and POD'!$E$5/K517, K517)</f>
        <v>-</v>
      </c>
      <c r="S517" s="35" t="str">
        <f>IFERROR('Equations and POD'!$E$5/L517, L517)</f>
        <v>-</v>
      </c>
      <c r="T517" s="35" t="str">
        <f>IFERROR('Equations and POD'!$E$5/M517, M517)</f>
        <v>-</v>
      </c>
      <c r="U517" s="63" t="s">
        <v>70</v>
      </c>
      <c r="V517" s="63" t="s">
        <v>70</v>
      </c>
      <c r="W517" s="63" t="s">
        <v>70</v>
      </c>
      <c r="X517" s="63" t="s">
        <v>70</v>
      </c>
      <c r="Y517" s="63" t="s">
        <v>70</v>
      </c>
      <c r="Z517" s="63" t="s">
        <v>70</v>
      </c>
      <c r="AA517" s="63" t="s">
        <v>70</v>
      </c>
    </row>
    <row r="518" spans="1:27">
      <c r="A518" s="61" t="s">
        <v>107</v>
      </c>
      <c r="B518" s="61" t="s">
        <v>100</v>
      </c>
      <c r="C518" s="62" t="s">
        <v>108</v>
      </c>
      <c r="D518" s="25" t="s">
        <v>15</v>
      </c>
      <c r="E518" s="25" t="s">
        <v>72</v>
      </c>
      <c r="F518" s="25" t="s">
        <v>13</v>
      </c>
      <c r="G518" s="25">
        <f t="shared" ref="G518:M518" si="101">SUM(G515:G517)</f>
        <v>1.757153854289826</v>
      </c>
      <c r="H518" s="25">
        <f t="shared" si="101"/>
        <v>1.5026041178223419</v>
      </c>
      <c r="I518" s="25">
        <f t="shared" si="101"/>
        <v>1.2986912119554621</v>
      </c>
      <c r="J518" s="25">
        <f t="shared" si="101"/>
        <v>1.0470325375326801</v>
      </c>
      <c r="K518" s="25">
        <f t="shared" si="101"/>
        <v>0.82756341408962431</v>
      </c>
      <c r="L518" s="25">
        <f t="shared" si="101"/>
        <v>0.75680186207792632</v>
      </c>
      <c r="M518" s="25">
        <f t="shared" si="101"/>
        <v>0.80874389898764631</v>
      </c>
      <c r="N518" s="35">
        <f>IFERROR('Equations and POD'!$E$5/G518, G518)</f>
        <v>1195.1144715490718</v>
      </c>
      <c r="O518" s="35">
        <f>IFERROR('Equations and POD'!$E$5/H518, H518)</f>
        <v>1397.5737022759113</v>
      </c>
      <c r="P518" s="35">
        <f>IFERROR('Equations and POD'!$E$5/I518, I518)</f>
        <v>1617.012559003917</v>
      </c>
      <c r="Q518" s="35">
        <f>IFERROR('Equations and POD'!$E$5/J518, J518)</f>
        <v>2005.6683290364838</v>
      </c>
      <c r="R518" s="35">
        <f>IFERROR('Equations and POD'!$E$5/K518, K518)</f>
        <v>2537.5698879947972</v>
      </c>
      <c r="S518" s="35">
        <f>IFERROR('Equations and POD'!$E$5/L518, L518)</f>
        <v>2774.8346102559767</v>
      </c>
      <c r="T518" s="35">
        <f>IFERROR('Equations and POD'!$E$5/M518, M518)</f>
        <v>2596.6192791422563</v>
      </c>
      <c r="U518" s="66">
        <v>1200</v>
      </c>
      <c r="V518" s="66">
        <v>1400</v>
      </c>
      <c r="W518" s="66">
        <v>1600</v>
      </c>
      <c r="X518" s="66">
        <v>2000</v>
      </c>
      <c r="Y518" s="66">
        <v>2500</v>
      </c>
      <c r="Z518" s="66">
        <v>2800</v>
      </c>
      <c r="AA518" s="66">
        <v>2600</v>
      </c>
    </row>
    <row r="519" spans="1:27">
      <c r="A519" s="61" t="s">
        <v>107</v>
      </c>
      <c r="B519" s="61" t="s">
        <v>103</v>
      </c>
      <c r="C519" s="62" t="s">
        <v>109</v>
      </c>
      <c r="D519" s="25" t="s">
        <v>68</v>
      </c>
      <c r="E519" s="25" t="s">
        <v>69</v>
      </c>
      <c r="F519" s="25" t="s">
        <v>9</v>
      </c>
      <c r="G519" s="25">
        <v>17.57153854289826</v>
      </c>
      <c r="H519" s="25">
        <v>15.026041178223419</v>
      </c>
      <c r="I519" s="25">
        <v>12.986912119554621</v>
      </c>
      <c r="J519" s="25">
        <v>10.4703253753268</v>
      </c>
      <c r="K519" s="25">
        <v>8.2756341408962442</v>
      </c>
      <c r="L519" s="25">
        <v>7.568018620779263</v>
      </c>
      <c r="M519" s="25">
        <v>8.0874389898764623</v>
      </c>
      <c r="N519" s="35">
        <f>IFERROR('Equations and POD'!$E$5/G519, G519)</f>
        <v>119.51144715490717</v>
      </c>
      <c r="O519" s="35">
        <f>IFERROR('Equations and POD'!$E$5/H519, H519)</f>
        <v>139.75737022759114</v>
      </c>
      <c r="P519" s="35">
        <f>IFERROR('Equations and POD'!$E$5/I519, I519)</f>
        <v>161.70125590039169</v>
      </c>
      <c r="Q519" s="35">
        <f>IFERROR('Equations and POD'!$E$5/J519, J519)</f>
        <v>200.56683290364839</v>
      </c>
      <c r="R519" s="35">
        <f>IFERROR('Equations and POD'!$E$5/K519, K519)</f>
        <v>253.7569887994797</v>
      </c>
      <c r="S519" s="35">
        <f>IFERROR('Equations and POD'!$E$5/L519, L519)</f>
        <v>277.48346102559765</v>
      </c>
      <c r="T519" s="35">
        <f>IFERROR('Equations and POD'!$E$5/M519, M519)</f>
        <v>259.66192791422566</v>
      </c>
      <c r="U519" s="66">
        <v>120</v>
      </c>
      <c r="V519" s="66">
        <v>140</v>
      </c>
      <c r="W519" s="66">
        <v>160</v>
      </c>
      <c r="X519" s="66">
        <v>200</v>
      </c>
      <c r="Y519" s="66">
        <v>250</v>
      </c>
      <c r="Z519" s="66">
        <v>280</v>
      </c>
      <c r="AA519" s="66">
        <v>260</v>
      </c>
    </row>
    <row r="520" spans="1:27">
      <c r="A520" s="61" t="s">
        <v>107</v>
      </c>
      <c r="B520" s="61" t="s">
        <v>103</v>
      </c>
      <c r="C520" s="62" t="s">
        <v>109</v>
      </c>
      <c r="D520" s="25" t="s">
        <v>73</v>
      </c>
      <c r="E520" s="25" t="s">
        <v>69</v>
      </c>
      <c r="F520" s="25" t="s">
        <v>9</v>
      </c>
      <c r="G520" s="34" t="s">
        <v>70</v>
      </c>
      <c r="H520" s="34" t="s">
        <v>70</v>
      </c>
      <c r="I520" s="34" t="s">
        <v>70</v>
      </c>
      <c r="J520" s="34" t="s">
        <v>70</v>
      </c>
      <c r="K520" s="34" t="s">
        <v>70</v>
      </c>
      <c r="L520" s="34" t="s">
        <v>70</v>
      </c>
      <c r="M520" s="34" t="s">
        <v>70</v>
      </c>
      <c r="N520" s="35" t="str">
        <f>IFERROR('Equations and POD'!$E$5/G520, G520)</f>
        <v>-</v>
      </c>
      <c r="O520" s="35" t="str">
        <f>IFERROR('Equations and POD'!$E$5/H520, H520)</f>
        <v>-</v>
      </c>
      <c r="P520" s="35" t="str">
        <f>IFERROR('Equations and POD'!$E$5/I520, I520)</f>
        <v>-</v>
      </c>
      <c r="Q520" s="35" t="str">
        <f>IFERROR('Equations and POD'!$E$5/J520, J520)</f>
        <v>-</v>
      </c>
      <c r="R520" s="35" t="str">
        <f>IFERROR('Equations and POD'!$E$5/K520, K520)</f>
        <v>-</v>
      </c>
      <c r="S520" s="35" t="str">
        <f>IFERROR('Equations and POD'!$E$5/L520, L520)</f>
        <v>-</v>
      </c>
      <c r="T520" s="35" t="str">
        <f>IFERROR('Equations and POD'!$E$5/M520, M520)</f>
        <v>-</v>
      </c>
      <c r="U520" s="63" t="s">
        <v>70</v>
      </c>
      <c r="V520" s="63" t="s">
        <v>70</v>
      </c>
      <c r="W520" s="63" t="s">
        <v>70</v>
      </c>
      <c r="X520" s="63" t="s">
        <v>70</v>
      </c>
      <c r="Y520" s="63" t="s">
        <v>70</v>
      </c>
      <c r="Z520" s="63" t="s">
        <v>70</v>
      </c>
      <c r="AA520" s="63" t="s">
        <v>70</v>
      </c>
    </row>
    <row r="521" spans="1:27">
      <c r="A521" s="61" t="s">
        <v>107</v>
      </c>
      <c r="B521" s="61" t="s">
        <v>103</v>
      </c>
      <c r="C521" s="62" t="s">
        <v>109</v>
      </c>
      <c r="D521" s="25" t="s">
        <v>74</v>
      </c>
      <c r="E521" s="25" t="s">
        <v>69</v>
      </c>
      <c r="F521" s="25" t="s">
        <v>9</v>
      </c>
      <c r="G521" s="34" t="s">
        <v>70</v>
      </c>
      <c r="H521" s="34" t="s">
        <v>70</v>
      </c>
      <c r="I521" s="34" t="s">
        <v>70</v>
      </c>
      <c r="J521" s="34" t="s">
        <v>70</v>
      </c>
      <c r="K521" s="34" t="s">
        <v>70</v>
      </c>
      <c r="L521" s="34" t="s">
        <v>70</v>
      </c>
      <c r="M521" s="34" t="s">
        <v>70</v>
      </c>
      <c r="N521" s="35" t="str">
        <f>IFERROR('Equations and POD'!$E$5/G521, G521)</f>
        <v>-</v>
      </c>
      <c r="O521" s="35" t="str">
        <f>IFERROR('Equations and POD'!$E$5/H521, H521)</f>
        <v>-</v>
      </c>
      <c r="P521" s="35" t="str">
        <f>IFERROR('Equations and POD'!$E$5/I521, I521)</f>
        <v>-</v>
      </c>
      <c r="Q521" s="35" t="str">
        <f>IFERROR('Equations and POD'!$E$5/J521, J521)</f>
        <v>-</v>
      </c>
      <c r="R521" s="35" t="str">
        <f>IFERROR('Equations and POD'!$E$5/K521, K521)</f>
        <v>-</v>
      </c>
      <c r="S521" s="35" t="str">
        <f>IFERROR('Equations and POD'!$E$5/L521, L521)</f>
        <v>-</v>
      </c>
      <c r="T521" s="35" t="str">
        <f>IFERROR('Equations and POD'!$E$5/M521, M521)</f>
        <v>-</v>
      </c>
      <c r="U521" s="63" t="s">
        <v>70</v>
      </c>
      <c r="V521" s="63" t="s">
        <v>70</v>
      </c>
      <c r="W521" s="63" t="s">
        <v>70</v>
      </c>
      <c r="X521" s="63" t="s">
        <v>70</v>
      </c>
      <c r="Y521" s="63" t="s">
        <v>70</v>
      </c>
      <c r="Z521" s="63" t="s">
        <v>70</v>
      </c>
      <c r="AA521" s="63" t="s">
        <v>70</v>
      </c>
    </row>
    <row r="522" spans="1:27">
      <c r="A522" s="61" t="s">
        <v>107</v>
      </c>
      <c r="B522" s="61" t="s">
        <v>103</v>
      </c>
      <c r="C522" s="62" t="s">
        <v>109</v>
      </c>
      <c r="D522" s="25" t="s">
        <v>15</v>
      </c>
      <c r="E522" s="25" t="s">
        <v>69</v>
      </c>
      <c r="F522" s="25" t="s">
        <v>9</v>
      </c>
      <c r="G522" s="25">
        <f t="shared" ref="G522:M522" si="102">SUM(G519:G521)</f>
        <v>17.57153854289826</v>
      </c>
      <c r="H522" s="25">
        <f t="shared" si="102"/>
        <v>15.026041178223419</v>
      </c>
      <c r="I522" s="25">
        <f t="shared" si="102"/>
        <v>12.986912119554621</v>
      </c>
      <c r="J522" s="25">
        <f t="shared" si="102"/>
        <v>10.4703253753268</v>
      </c>
      <c r="K522" s="25">
        <f t="shared" si="102"/>
        <v>8.2756341408962442</v>
      </c>
      <c r="L522" s="25">
        <f t="shared" si="102"/>
        <v>7.568018620779263</v>
      </c>
      <c r="M522" s="25">
        <f t="shared" si="102"/>
        <v>8.0874389898764623</v>
      </c>
      <c r="N522" s="35">
        <f>IFERROR('Equations and POD'!$E$5/G522, G522)</f>
        <v>119.51144715490717</v>
      </c>
      <c r="O522" s="35">
        <f>IFERROR('Equations and POD'!$E$5/H522, H522)</f>
        <v>139.75737022759114</v>
      </c>
      <c r="P522" s="35">
        <f>IFERROR('Equations and POD'!$E$5/I522, I522)</f>
        <v>161.70125590039169</v>
      </c>
      <c r="Q522" s="35">
        <f>IFERROR('Equations and POD'!$E$5/J522, J522)</f>
        <v>200.56683290364839</v>
      </c>
      <c r="R522" s="35">
        <f>IFERROR('Equations and POD'!$E$5/K522, K522)</f>
        <v>253.7569887994797</v>
      </c>
      <c r="S522" s="35">
        <f>IFERROR('Equations and POD'!$E$5/L522, L522)</f>
        <v>277.48346102559765</v>
      </c>
      <c r="T522" s="35">
        <f>IFERROR('Equations and POD'!$E$5/M522, M522)</f>
        <v>259.66192791422566</v>
      </c>
      <c r="U522" s="66">
        <v>120</v>
      </c>
      <c r="V522" s="66">
        <v>140</v>
      </c>
      <c r="W522" s="66">
        <v>160</v>
      </c>
      <c r="X522" s="66">
        <v>200</v>
      </c>
      <c r="Y522" s="66">
        <v>250</v>
      </c>
      <c r="Z522" s="66">
        <v>280</v>
      </c>
      <c r="AA522" s="66">
        <v>260</v>
      </c>
    </row>
    <row r="523" spans="1:27">
      <c r="A523" s="61" t="s">
        <v>107</v>
      </c>
      <c r="B523" s="61" t="s">
        <v>103</v>
      </c>
      <c r="C523" s="62" t="s">
        <v>109</v>
      </c>
      <c r="D523" s="25" t="s">
        <v>68</v>
      </c>
      <c r="E523" s="25" t="s">
        <v>71</v>
      </c>
      <c r="F523" s="25" t="s">
        <v>9</v>
      </c>
      <c r="G523" s="25">
        <v>6.2124770297820708</v>
      </c>
      <c r="H523" s="25">
        <v>5.3125078057550406</v>
      </c>
      <c r="I523" s="25">
        <v>4.5915668132054144</v>
      </c>
      <c r="J523" s="25">
        <v>3.7018190370615809</v>
      </c>
      <c r="K523" s="25">
        <v>2.9258785098233209</v>
      </c>
      <c r="L523" s="25">
        <v>2.67569864344954</v>
      </c>
      <c r="M523" s="25">
        <v>2.859341476087065</v>
      </c>
      <c r="N523" s="35">
        <f>IFERROR('Equations and POD'!$E$5/G523, G523)</f>
        <v>338.02941885061045</v>
      </c>
      <c r="O523" s="35">
        <f>IFERROR('Equations and POD'!$E$5/H523, H523)</f>
        <v>395.29353683491433</v>
      </c>
      <c r="P523" s="35">
        <f>IFERROR('Equations and POD'!$E$5/I523, I523)</f>
        <v>457.36021829419292</v>
      </c>
      <c r="Q523" s="35">
        <f>IFERROR('Equations and POD'!$E$5/J523, J523)</f>
        <v>567.28867050911595</v>
      </c>
      <c r="R523" s="35">
        <f>IFERROR('Equations and POD'!$E$5/K523, K523)</f>
        <v>717.7331502143636</v>
      </c>
      <c r="S523" s="35">
        <f>IFERROR('Equations and POD'!$E$5/L523, L523)</f>
        <v>784.84174783325261</v>
      </c>
      <c r="T523" s="35">
        <f>IFERROR('Equations and POD'!$E$5/M523, M523)</f>
        <v>734.43484017648564</v>
      </c>
      <c r="U523" s="66">
        <v>340</v>
      </c>
      <c r="V523" s="66">
        <v>400</v>
      </c>
      <c r="W523" s="66">
        <v>460</v>
      </c>
      <c r="X523" s="66">
        <v>570</v>
      </c>
      <c r="Y523" s="66">
        <v>720</v>
      </c>
      <c r="Z523" s="66">
        <v>780</v>
      </c>
      <c r="AA523" s="66">
        <v>730</v>
      </c>
    </row>
    <row r="524" spans="1:27">
      <c r="A524" s="61" t="s">
        <v>107</v>
      </c>
      <c r="B524" s="61" t="s">
        <v>103</v>
      </c>
      <c r="C524" s="62" t="s">
        <v>109</v>
      </c>
      <c r="D524" s="25" t="s">
        <v>73</v>
      </c>
      <c r="E524" s="25" t="s">
        <v>71</v>
      </c>
      <c r="F524" s="25" t="s">
        <v>9</v>
      </c>
      <c r="G524" s="34" t="s">
        <v>70</v>
      </c>
      <c r="H524" s="34" t="s">
        <v>70</v>
      </c>
      <c r="I524" s="34" t="s">
        <v>70</v>
      </c>
      <c r="J524" s="34" t="s">
        <v>70</v>
      </c>
      <c r="K524" s="34" t="s">
        <v>70</v>
      </c>
      <c r="L524" s="34" t="s">
        <v>70</v>
      </c>
      <c r="M524" s="34" t="s">
        <v>70</v>
      </c>
      <c r="N524" s="35" t="str">
        <f>IFERROR('Equations and POD'!$E$5/G524, G524)</f>
        <v>-</v>
      </c>
      <c r="O524" s="35" t="str">
        <f>IFERROR('Equations and POD'!$E$5/H524, H524)</f>
        <v>-</v>
      </c>
      <c r="P524" s="35" t="str">
        <f>IFERROR('Equations and POD'!$E$5/I524, I524)</f>
        <v>-</v>
      </c>
      <c r="Q524" s="35" t="str">
        <f>IFERROR('Equations and POD'!$E$5/J524, J524)</f>
        <v>-</v>
      </c>
      <c r="R524" s="35" t="str">
        <f>IFERROR('Equations and POD'!$E$5/K524, K524)</f>
        <v>-</v>
      </c>
      <c r="S524" s="35" t="str">
        <f>IFERROR('Equations and POD'!$E$5/L524, L524)</f>
        <v>-</v>
      </c>
      <c r="T524" s="35" t="str">
        <f>IFERROR('Equations and POD'!$E$5/M524, M524)</f>
        <v>-</v>
      </c>
      <c r="U524" s="63" t="s">
        <v>70</v>
      </c>
      <c r="V524" s="63" t="s">
        <v>70</v>
      </c>
      <c r="W524" s="63" t="s">
        <v>70</v>
      </c>
      <c r="X524" s="63" t="s">
        <v>70</v>
      </c>
      <c r="Y524" s="63" t="s">
        <v>70</v>
      </c>
      <c r="Z524" s="63" t="s">
        <v>70</v>
      </c>
      <c r="AA524" s="63" t="s">
        <v>70</v>
      </c>
    </row>
    <row r="525" spans="1:27">
      <c r="A525" s="61" t="s">
        <v>107</v>
      </c>
      <c r="B525" s="61" t="s">
        <v>103</v>
      </c>
      <c r="C525" s="62" t="s">
        <v>109</v>
      </c>
      <c r="D525" s="25" t="s">
        <v>74</v>
      </c>
      <c r="E525" s="25" t="s">
        <v>71</v>
      </c>
      <c r="F525" s="25" t="s">
        <v>9</v>
      </c>
      <c r="G525" s="34" t="s">
        <v>70</v>
      </c>
      <c r="H525" s="34" t="s">
        <v>70</v>
      </c>
      <c r="I525" s="34" t="s">
        <v>70</v>
      </c>
      <c r="J525" s="34" t="s">
        <v>70</v>
      </c>
      <c r="K525" s="34" t="s">
        <v>70</v>
      </c>
      <c r="L525" s="34" t="s">
        <v>70</v>
      </c>
      <c r="M525" s="34" t="s">
        <v>70</v>
      </c>
      <c r="N525" s="35" t="str">
        <f>IFERROR('Equations and POD'!$E$5/G525, G525)</f>
        <v>-</v>
      </c>
      <c r="O525" s="35" t="str">
        <f>IFERROR('Equations and POD'!$E$5/H525, H525)</f>
        <v>-</v>
      </c>
      <c r="P525" s="35" t="str">
        <f>IFERROR('Equations and POD'!$E$5/I525, I525)</f>
        <v>-</v>
      </c>
      <c r="Q525" s="35" t="str">
        <f>IFERROR('Equations and POD'!$E$5/J525, J525)</f>
        <v>-</v>
      </c>
      <c r="R525" s="35" t="str">
        <f>IFERROR('Equations and POD'!$E$5/K525, K525)</f>
        <v>-</v>
      </c>
      <c r="S525" s="35" t="str">
        <f>IFERROR('Equations and POD'!$E$5/L525, L525)</f>
        <v>-</v>
      </c>
      <c r="T525" s="35" t="str">
        <f>IFERROR('Equations and POD'!$E$5/M525, M525)</f>
        <v>-</v>
      </c>
      <c r="U525" s="63" t="s">
        <v>70</v>
      </c>
      <c r="V525" s="63" t="s">
        <v>70</v>
      </c>
      <c r="W525" s="63" t="s">
        <v>70</v>
      </c>
      <c r="X525" s="63" t="s">
        <v>70</v>
      </c>
      <c r="Y525" s="63" t="s">
        <v>70</v>
      </c>
      <c r="Z525" s="63" t="s">
        <v>70</v>
      </c>
      <c r="AA525" s="63" t="s">
        <v>70</v>
      </c>
    </row>
    <row r="526" spans="1:27">
      <c r="A526" s="61" t="s">
        <v>107</v>
      </c>
      <c r="B526" s="61" t="s">
        <v>103</v>
      </c>
      <c r="C526" s="62" t="s">
        <v>109</v>
      </c>
      <c r="D526" s="25" t="s">
        <v>15</v>
      </c>
      <c r="E526" s="25" t="s">
        <v>71</v>
      </c>
      <c r="F526" s="25" t="s">
        <v>9</v>
      </c>
      <c r="G526" s="25">
        <f t="shared" ref="G526:M526" si="103">SUM(G523:G525)</f>
        <v>6.2124770297820708</v>
      </c>
      <c r="H526" s="25">
        <f t="shared" si="103"/>
        <v>5.3125078057550406</v>
      </c>
      <c r="I526" s="25">
        <f t="shared" si="103"/>
        <v>4.5915668132054144</v>
      </c>
      <c r="J526" s="25">
        <f t="shared" si="103"/>
        <v>3.7018190370615809</v>
      </c>
      <c r="K526" s="25">
        <f t="shared" si="103"/>
        <v>2.9258785098233209</v>
      </c>
      <c r="L526" s="25">
        <f t="shared" si="103"/>
        <v>2.67569864344954</v>
      </c>
      <c r="M526" s="25">
        <f t="shared" si="103"/>
        <v>2.859341476087065</v>
      </c>
      <c r="N526" s="35">
        <f>IFERROR('Equations and POD'!$E$5/G526, G526)</f>
        <v>338.02941885061045</v>
      </c>
      <c r="O526" s="35">
        <f>IFERROR('Equations and POD'!$E$5/H526, H526)</f>
        <v>395.29353683491433</v>
      </c>
      <c r="P526" s="35">
        <f>IFERROR('Equations and POD'!$E$5/I526, I526)</f>
        <v>457.36021829419292</v>
      </c>
      <c r="Q526" s="35">
        <f>IFERROR('Equations and POD'!$E$5/J526, J526)</f>
        <v>567.28867050911595</v>
      </c>
      <c r="R526" s="35">
        <f>IFERROR('Equations and POD'!$E$5/K526, K526)</f>
        <v>717.7331502143636</v>
      </c>
      <c r="S526" s="35">
        <f>IFERROR('Equations and POD'!$E$5/L526, L526)</f>
        <v>784.84174783325261</v>
      </c>
      <c r="T526" s="35">
        <f>IFERROR('Equations and POD'!$E$5/M526, M526)</f>
        <v>734.43484017648564</v>
      </c>
      <c r="U526" s="66">
        <v>340</v>
      </c>
      <c r="V526" s="66">
        <v>400</v>
      </c>
      <c r="W526" s="66">
        <v>460</v>
      </c>
      <c r="X526" s="66">
        <v>570</v>
      </c>
      <c r="Y526" s="66">
        <v>720</v>
      </c>
      <c r="Z526" s="66">
        <v>780</v>
      </c>
      <c r="AA526" s="66">
        <v>730</v>
      </c>
    </row>
    <row r="527" spans="1:27">
      <c r="A527" s="61" t="s">
        <v>107</v>
      </c>
      <c r="B527" s="61" t="s">
        <v>103</v>
      </c>
      <c r="C527" s="62" t="s">
        <v>109</v>
      </c>
      <c r="D527" s="25" t="s">
        <v>68</v>
      </c>
      <c r="E527" s="25" t="s">
        <v>72</v>
      </c>
      <c r="F527" s="25" t="s">
        <v>9</v>
      </c>
      <c r="G527" s="25">
        <v>1.757153854289826</v>
      </c>
      <c r="H527" s="25">
        <v>1.5026041178223419</v>
      </c>
      <c r="I527" s="25">
        <v>1.2986912119554621</v>
      </c>
      <c r="J527" s="25">
        <v>1.0470325375326801</v>
      </c>
      <c r="K527" s="25">
        <v>0.82756341408962442</v>
      </c>
      <c r="L527" s="25">
        <v>0.75680186207792643</v>
      </c>
      <c r="M527" s="25">
        <v>0.80874389898764631</v>
      </c>
      <c r="N527" s="35">
        <f>IFERROR('Equations and POD'!$E$5/G527, G527)</f>
        <v>1195.1144715490718</v>
      </c>
      <c r="O527" s="35">
        <f>IFERROR('Equations and POD'!$E$5/H527, H527)</f>
        <v>1397.5737022759113</v>
      </c>
      <c r="P527" s="35">
        <f>IFERROR('Equations and POD'!$E$5/I527, I527)</f>
        <v>1617.012559003917</v>
      </c>
      <c r="Q527" s="35">
        <f>IFERROR('Equations and POD'!$E$5/J527, J527)</f>
        <v>2005.6683290364838</v>
      </c>
      <c r="R527" s="35">
        <f>IFERROR('Equations and POD'!$E$5/K527, K527)</f>
        <v>2537.5698879947968</v>
      </c>
      <c r="S527" s="35">
        <f>IFERROR('Equations and POD'!$E$5/L527, L527)</f>
        <v>2774.8346102559763</v>
      </c>
      <c r="T527" s="35">
        <f>IFERROR('Equations and POD'!$E$5/M527, M527)</f>
        <v>2596.6192791422563</v>
      </c>
      <c r="U527" s="66">
        <v>1200</v>
      </c>
      <c r="V527" s="66">
        <v>1400</v>
      </c>
      <c r="W527" s="66">
        <v>1600</v>
      </c>
      <c r="X527" s="66">
        <v>2000</v>
      </c>
      <c r="Y527" s="66">
        <v>2500</v>
      </c>
      <c r="Z527" s="66">
        <v>2800</v>
      </c>
      <c r="AA527" s="66">
        <v>2600</v>
      </c>
    </row>
    <row r="528" spans="1:27">
      <c r="A528" s="61" t="s">
        <v>107</v>
      </c>
      <c r="B528" s="61" t="s">
        <v>103</v>
      </c>
      <c r="C528" s="62" t="s">
        <v>109</v>
      </c>
      <c r="D528" s="25" t="s">
        <v>73</v>
      </c>
      <c r="E528" s="25" t="s">
        <v>72</v>
      </c>
      <c r="F528" s="25" t="s">
        <v>9</v>
      </c>
      <c r="G528" s="34" t="s">
        <v>70</v>
      </c>
      <c r="H528" s="34" t="s">
        <v>70</v>
      </c>
      <c r="I528" s="34" t="s">
        <v>70</v>
      </c>
      <c r="J528" s="34" t="s">
        <v>70</v>
      </c>
      <c r="K528" s="34" t="s">
        <v>70</v>
      </c>
      <c r="L528" s="34" t="s">
        <v>70</v>
      </c>
      <c r="M528" s="34" t="s">
        <v>70</v>
      </c>
      <c r="N528" s="35" t="str">
        <f>IFERROR('Equations and POD'!$E$5/G528, G528)</f>
        <v>-</v>
      </c>
      <c r="O528" s="35" t="str">
        <f>IFERROR('Equations and POD'!$E$5/H528, H528)</f>
        <v>-</v>
      </c>
      <c r="P528" s="35" t="str">
        <f>IFERROR('Equations and POD'!$E$5/I528, I528)</f>
        <v>-</v>
      </c>
      <c r="Q528" s="35" t="str">
        <f>IFERROR('Equations and POD'!$E$5/J528, J528)</f>
        <v>-</v>
      </c>
      <c r="R528" s="35" t="str">
        <f>IFERROR('Equations and POD'!$E$5/K528, K528)</f>
        <v>-</v>
      </c>
      <c r="S528" s="35" t="str">
        <f>IFERROR('Equations and POD'!$E$5/L528, L528)</f>
        <v>-</v>
      </c>
      <c r="T528" s="35" t="str">
        <f>IFERROR('Equations and POD'!$E$5/M528, M528)</f>
        <v>-</v>
      </c>
      <c r="U528" s="63" t="s">
        <v>70</v>
      </c>
      <c r="V528" s="63" t="s">
        <v>70</v>
      </c>
      <c r="W528" s="63" t="s">
        <v>70</v>
      </c>
      <c r="X528" s="63" t="s">
        <v>70</v>
      </c>
      <c r="Y528" s="63" t="s">
        <v>70</v>
      </c>
      <c r="Z528" s="63" t="s">
        <v>70</v>
      </c>
      <c r="AA528" s="63" t="s">
        <v>70</v>
      </c>
    </row>
    <row r="529" spans="1:27">
      <c r="A529" s="61" t="s">
        <v>107</v>
      </c>
      <c r="B529" s="61" t="s">
        <v>103</v>
      </c>
      <c r="C529" s="62" t="s">
        <v>109</v>
      </c>
      <c r="D529" s="25" t="s">
        <v>74</v>
      </c>
      <c r="E529" s="25" t="s">
        <v>72</v>
      </c>
      <c r="F529" s="25" t="s">
        <v>9</v>
      </c>
      <c r="G529" s="34" t="s">
        <v>70</v>
      </c>
      <c r="H529" s="34" t="s">
        <v>70</v>
      </c>
      <c r="I529" s="34" t="s">
        <v>70</v>
      </c>
      <c r="J529" s="34" t="s">
        <v>70</v>
      </c>
      <c r="K529" s="34" t="s">
        <v>70</v>
      </c>
      <c r="L529" s="34" t="s">
        <v>70</v>
      </c>
      <c r="M529" s="34" t="s">
        <v>70</v>
      </c>
      <c r="N529" s="35" t="str">
        <f>IFERROR('Equations and POD'!$E$5/G529, G529)</f>
        <v>-</v>
      </c>
      <c r="O529" s="35" t="str">
        <f>IFERROR('Equations and POD'!$E$5/H529, H529)</f>
        <v>-</v>
      </c>
      <c r="P529" s="35" t="str">
        <f>IFERROR('Equations and POD'!$E$5/I529, I529)</f>
        <v>-</v>
      </c>
      <c r="Q529" s="35" t="str">
        <f>IFERROR('Equations and POD'!$E$5/J529, J529)</f>
        <v>-</v>
      </c>
      <c r="R529" s="35" t="str">
        <f>IFERROR('Equations and POD'!$E$5/K529, K529)</f>
        <v>-</v>
      </c>
      <c r="S529" s="35" t="str">
        <f>IFERROR('Equations and POD'!$E$5/L529, L529)</f>
        <v>-</v>
      </c>
      <c r="T529" s="35" t="str">
        <f>IFERROR('Equations and POD'!$E$5/M529, M529)</f>
        <v>-</v>
      </c>
      <c r="U529" s="63" t="s">
        <v>70</v>
      </c>
      <c r="V529" s="63" t="s">
        <v>70</v>
      </c>
      <c r="W529" s="63" t="s">
        <v>70</v>
      </c>
      <c r="X529" s="63" t="s">
        <v>70</v>
      </c>
      <c r="Y529" s="63" t="s">
        <v>70</v>
      </c>
      <c r="Z529" s="63" t="s">
        <v>70</v>
      </c>
      <c r="AA529" s="63" t="s">
        <v>70</v>
      </c>
    </row>
    <row r="530" spans="1:27">
      <c r="A530" s="61" t="s">
        <v>107</v>
      </c>
      <c r="B530" s="61" t="s">
        <v>103</v>
      </c>
      <c r="C530" s="62" t="s">
        <v>109</v>
      </c>
      <c r="D530" s="25" t="s">
        <v>15</v>
      </c>
      <c r="E530" s="25" t="s">
        <v>72</v>
      </c>
      <c r="F530" s="25" t="s">
        <v>9</v>
      </c>
      <c r="G530" s="25">
        <f t="shared" ref="G530:M530" si="104">SUM(G527:G529)</f>
        <v>1.757153854289826</v>
      </c>
      <c r="H530" s="25">
        <f t="shared" si="104"/>
        <v>1.5026041178223419</v>
      </c>
      <c r="I530" s="25">
        <f t="shared" si="104"/>
        <v>1.2986912119554621</v>
      </c>
      <c r="J530" s="25">
        <f t="shared" si="104"/>
        <v>1.0470325375326801</v>
      </c>
      <c r="K530" s="25">
        <f t="shared" si="104"/>
        <v>0.82756341408962442</v>
      </c>
      <c r="L530" s="25">
        <f t="shared" si="104"/>
        <v>0.75680186207792643</v>
      </c>
      <c r="M530" s="25">
        <f t="shared" si="104"/>
        <v>0.80874389898764631</v>
      </c>
      <c r="N530" s="35">
        <f>IFERROR('Equations and POD'!$E$5/G530, G530)</f>
        <v>1195.1144715490718</v>
      </c>
      <c r="O530" s="35">
        <f>IFERROR('Equations and POD'!$E$5/H530, H530)</f>
        <v>1397.5737022759113</v>
      </c>
      <c r="P530" s="35">
        <f>IFERROR('Equations and POD'!$E$5/I530, I530)</f>
        <v>1617.012559003917</v>
      </c>
      <c r="Q530" s="35">
        <f>IFERROR('Equations and POD'!$E$5/J530, J530)</f>
        <v>2005.6683290364838</v>
      </c>
      <c r="R530" s="35">
        <f>IFERROR('Equations and POD'!$E$5/K530, K530)</f>
        <v>2537.5698879947968</v>
      </c>
      <c r="S530" s="35">
        <f>IFERROR('Equations and POD'!$E$5/L530, L530)</f>
        <v>2774.8346102559763</v>
      </c>
      <c r="T530" s="35">
        <f>IFERROR('Equations and POD'!$E$5/M530, M530)</f>
        <v>2596.6192791422563</v>
      </c>
      <c r="U530" s="66">
        <v>1200</v>
      </c>
      <c r="V530" s="66">
        <v>1400</v>
      </c>
      <c r="W530" s="66">
        <v>1600</v>
      </c>
      <c r="X530" s="66">
        <v>2000</v>
      </c>
      <c r="Y530" s="66">
        <v>2500</v>
      </c>
      <c r="Z530" s="66">
        <v>2800</v>
      </c>
      <c r="AA530" s="66">
        <v>2600</v>
      </c>
    </row>
    <row r="531" spans="1:27">
      <c r="A531" s="61" t="s">
        <v>107</v>
      </c>
      <c r="B531" s="61" t="s">
        <v>103</v>
      </c>
      <c r="C531" s="62" t="s">
        <v>109</v>
      </c>
      <c r="D531" s="25" t="s">
        <v>68</v>
      </c>
      <c r="E531" s="25" t="s">
        <v>69</v>
      </c>
      <c r="F531" s="25" t="s">
        <v>13</v>
      </c>
      <c r="G531" s="25">
        <v>17.57153854289826</v>
      </c>
      <c r="H531" s="25">
        <v>15.02604117822343</v>
      </c>
      <c r="I531" s="25">
        <v>12.986912119554621</v>
      </c>
      <c r="J531" s="25">
        <v>10.4703253753268</v>
      </c>
      <c r="K531" s="25">
        <v>8.2756341408962459</v>
      </c>
      <c r="L531" s="25">
        <v>7.568018620779263</v>
      </c>
      <c r="M531" s="25">
        <v>8.0874389898764623</v>
      </c>
      <c r="N531" s="35">
        <f>IFERROR('Equations and POD'!$E$5/G531, G531)</f>
        <v>119.51144715490717</v>
      </c>
      <c r="O531" s="35">
        <f>IFERROR('Equations and POD'!$E$5/H531, H531)</f>
        <v>139.75737022759103</v>
      </c>
      <c r="P531" s="35">
        <f>IFERROR('Equations and POD'!$E$5/I531, I531)</f>
        <v>161.70125590039169</v>
      </c>
      <c r="Q531" s="35">
        <f>IFERROR('Equations and POD'!$E$5/J531, J531)</f>
        <v>200.56683290364839</v>
      </c>
      <c r="R531" s="35">
        <f>IFERROR('Equations and POD'!$E$5/K531, K531)</f>
        <v>253.75698879947964</v>
      </c>
      <c r="S531" s="35">
        <f>IFERROR('Equations and POD'!$E$5/L531, L531)</f>
        <v>277.48346102559765</v>
      </c>
      <c r="T531" s="35">
        <f>IFERROR('Equations and POD'!$E$5/M531, M531)</f>
        <v>259.66192791422566</v>
      </c>
      <c r="U531" s="66">
        <v>120</v>
      </c>
      <c r="V531" s="66">
        <v>140</v>
      </c>
      <c r="W531" s="66">
        <v>160</v>
      </c>
      <c r="X531" s="66">
        <v>200</v>
      </c>
      <c r="Y531" s="66">
        <v>250</v>
      </c>
      <c r="Z531" s="66">
        <v>280</v>
      </c>
      <c r="AA531" s="66">
        <v>260</v>
      </c>
    </row>
    <row r="532" spans="1:27">
      <c r="A532" s="61" t="s">
        <v>107</v>
      </c>
      <c r="B532" s="61" t="s">
        <v>103</v>
      </c>
      <c r="C532" s="62" t="s">
        <v>109</v>
      </c>
      <c r="D532" s="25" t="s">
        <v>73</v>
      </c>
      <c r="E532" s="25" t="s">
        <v>69</v>
      </c>
      <c r="F532" s="25" t="s">
        <v>13</v>
      </c>
      <c r="G532" s="34" t="s">
        <v>70</v>
      </c>
      <c r="H532" s="34" t="s">
        <v>70</v>
      </c>
      <c r="I532" s="34" t="s">
        <v>70</v>
      </c>
      <c r="J532" s="34" t="s">
        <v>70</v>
      </c>
      <c r="K532" s="34" t="s">
        <v>70</v>
      </c>
      <c r="L532" s="34" t="s">
        <v>70</v>
      </c>
      <c r="M532" s="34" t="s">
        <v>70</v>
      </c>
      <c r="N532" s="35" t="str">
        <f>IFERROR('Equations and POD'!$E$5/G532, G532)</f>
        <v>-</v>
      </c>
      <c r="O532" s="35" t="str">
        <f>IFERROR('Equations and POD'!$E$5/H532, H532)</f>
        <v>-</v>
      </c>
      <c r="P532" s="35" t="str">
        <f>IFERROR('Equations and POD'!$E$5/I532, I532)</f>
        <v>-</v>
      </c>
      <c r="Q532" s="35" t="str">
        <f>IFERROR('Equations and POD'!$E$5/J532, J532)</f>
        <v>-</v>
      </c>
      <c r="R532" s="35" t="str">
        <f>IFERROR('Equations and POD'!$E$5/K532, K532)</f>
        <v>-</v>
      </c>
      <c r="S532" s="35" t="str">
        <f>IFERROR('Equations and POD'!$E$5/L532, L532)</f>
        <v>-</v>
      </c>
      <c r="T532" s="35" t="str">
        <f>IFERROR('Equations and POD'!$E$5/M532, M532)</f>
        <v>-</v>
      </c>
      <c r="U532" s="63" t="s">
        <v>70</v>
      </c>
      <c r="V532" s="63" t="s">
        <v>70</v>
      </c>
      <c r="W532" s="63" t="s">
        <v>70</v>
      </c>
      <c r="X532" s="63" t="s">
        <v>70</v>
      </c>
      <c r="Y532" s="63" t="s">
        <v>70</v>
      </c>
      <c r="Z532" s="63" t="s">
        <v>70</v>
      </c>
      <c r="AA532" s="63" t="s">
        <v>70</v>
      </c>
    </row>
    <row r="533" spans="1:27">
      <c r="A533" s="61" t="s">
        <v>107</v>
      </c>
      <c r="B533" s="61" t="s">
        <v>103</v>
      </c>
      <c r="C533" s="62" t="s">
        <v>109</v>
      </c>
      <c r="D533" s="25" t="s">
        <v>74</v>
      </c>
      <c r="E533" s="25" t="s">
        <v>69</v>
      </c>
      <c r="F533" s="25" t="s">
        <v>13</v>
      </c>
      <c r="G533" s="34" t="s">
        <v>70</v>
      </c>
      <c r="H533" s="34" t="s">
        <v>70</v>
      </c>
      <c r="I533" s="34" t="s">
        <v>70</v>
      </c>
      <c r="J533" s="34" t="s">
        <v>70</v>
      </c>
      <c r="K533" s="34" t="s">
        <v>70</v>
      </c>
      <c r="L533" s="34" t="s">
        <v>70</v>
      </c>
      <c r="M533" s="34" t="s">
        <v>70</v>
      </c>
      <c r="N533" s="35" t="str">
        <f>IFERROR('Equations and POD'!$E$5/G533, G533)</f>
        <v>-</v>
      </c>
      <c r="O533" s="35" t="str">
        <f>IFERROR('Equations and POD'!$E$5/H533, H533)</f>
        <v>-</v>
      </c>
      <c r="P533" s="35" t="str">
        <f>IFERROR('Equations and POD'!$E$5/I533, I533)</f>
        <v>-</v>
      </c>
      <c r="Q533" s="35" t="str">
        <f>IFERROR('Equations and POD'!$E$5/J533, J533)</f>
        <v>-</v>
      </c>
      <c r="R533" s="35" t="str">
        <f>IFERROR('Equations and POD'!$E$5/K533, K533)</f>
        <v>-</v>
      </c>
      <c r="S533" s="35" t="str">
        <f>IFERROR('Equations and POD'!$E$5/L533, L533)</f>
        <v>-</v>
      </c>
      <c r="T533" s="35" t="str">
        <f>IFERROR('Equations and POD'!$E$5/M533, M533)</f>
        <v>-</v>
      </c>
      <c r="U533" s="63" t="s">
        <v>70</v>
      </c>
      <c r="V533" s="63" t="s">
        <v>70</v>
      </c>
      <c r="W533" s="63" t="s">
        <v>70</v>
      </c>
      <c r="X533" s="63" t="s">
        <v>70</v>
      </c>
      <c r="Y533" s="63" t="s">
        <v>70</v>
      </c>
      <c r="Z533" s="63" t="s">
        <v>70</v>
      </c>
      <c r="AA533" s="63" t="s">
        <v>70</v>
      </c>
    </row>
    <row r="534" spans="1:27">
      <c r="A534" s="61" t="s">
        <v>107</v>
      </c>
      <c r="B534" s="61" t="s">
        <v>103</v>
      </c>
      <c r="C534" s="62" t="s">
        <v>109</v>
      </c>
      <c r="D534" s="25" t="s">
        <v>15</v>
      </c>
      <c r="E534" s="25" t="s">
        <v>69</v>
      </c>
      <c r="F534" s="25" t="s">
        <v>13</v>
      </c>
      <c r="G534" s="25">
        <f t="shared" ref="G534:M534" si="105">SUM(G531:G533)</f>
        <v>17.57153854289826</v>
      </c>
      <c r="H534" s="25">
        <f t="shared" si="105"/>
        <v>15.02604117822343</v>
      </c>
      <c r="I534" s="25">
        <f t="shared" si="105"/>
        <v>12.986912119554621</v>
      </c>
      <c r="J534" s="25">
        <f t="shared" si="105"/>
        <v>10.4703253753268</v>
      </c>
      <c r="K534" s="25">
        <f t="shared" si="105"/>
        <v>8.2756341408962459</v>
      </c>
      <c r="L534" s="25">
        <f t="shared" si="105"/>
        <v>7.568018620779263</v>
      </c>
      <c r="M534" s="25">
        <f t="shared" si="105"/>
        <v>8.0874389898764623</v>
      </c>
      <c r="N534" s="35">
        <f>IFERROR('Equations and POD'!$E$5/G534, G534)</f>
        <v>119.51144715490717</v>
      </c>
      <c r="O534" s="35">
        <f>IFERROR('Equations and POD'!$E$5/H534, H534)</f>
        <v>139.75737022759103</v>
      </c>
      <c r="P534" s="35">
        <f>IFERROR('Equations and POD'!$E$5/I534, I534)</f>
        <v>161.70125590039169</v>
      </c>
      <c r="Q534" s="35">
        <f>IFERROR('Equations and POD'!$E$5/J534, J534)</f>
        <v>200.56683290364839</v>
      </c>
      <c r="R534" s="35">
        <f>IFERROR('Equations and POD'!$E$5/K534, K534)</f>
        <v>253.75698879947964</v>
      </c>
      <c r="S534" s="35">
        <f>IFERROR('Equations and POD'!$E$5/L534, L534)</f>
        <v>277.48346102559765</v>
      </c>
      <c r="T534" s="35">
        <f>IFERROR('Equations and POD'!$E$5/M534, M534)</f>
        <v>259.66192791422566</v>
      </c>
      <c r="U534" s="66">
        <v>120</v>
      </c>
      <c r="V534" s="66">
        <v>140</v>
      </c>
      <c r="W534" s="66">
        <v>160</v>
      </c>
      <c r="X534" s="66">
        <v>200</v>
      </c>
      <c r="Y534" s="66">
        <v>250</v>
      </c>
      <c r="Z534" s="66">
        <v>280</v>
      </c>
      <c r="AA534" s="66">
        <v>260</v>
      </c>
    </row>
    <row r="535" spans="1:27">
      <c r="A535" s="61" t="s">
        <v>107</v>
      </c>
      <c r="B535" s="61" t="s">
        <v>103</v>
      </c>
      <c r="C535" s="62" t="s">
        <v>109</v>
      </c>
      <c r="D535" s="25" t="s">
        <v>68</v>
      </c>
      <c r="E535" s="25" t="s">
        <v>71</v>
      </c>
      <c r="F535" s="25" t="s">
        <v>13</v>
      </c>
      <c r="G535" s="25">
        <v>6.2124770297820708</v>
      </c>
      <c r="H535" s="25">
        <v>5.3125078057550423</v>
      </c>
      <c r="I535" s="25">
        <v>4.5915668132054144</v>
      </c>
      <c r="J535" s="25">
        <v>3.7018190370615809</v>
      </c>
      <c r="K535" s="25">
        <v>2.9258785098233222</v>
      </c>
      <c r="L535" s="25">
        <v>2.67569864344954</v>
      </c>
      <c r="M535" s="25">
        <v>2.859341476087065</v>
      </c>
      <c r="N535" s="35">
        <f>IFERROR('Equations and POD'!$E$5/G535, G535)</f>
        <v>338.02941885061045</v>
      </c>
      <c r="O535" s="35">
        <f>IFERROR('Equations and POD'!$E$5/H535, H535)</f>
        <v>395.29353683491422</v>
      </c>
      <c r="P535" s="35">
        <f>IFERROR('Equations and POD'!$E$5/I535, I535)</f>
        <v>457.36021829419292</v>
      </c>
      <c r="Q535" s="35">
        <f>IFERROR('Equations and POD'!$E$5/J535, J535)</f>
        <v>567.28867050911595</v>
      </c>
      <c r="R535" s="35">
        <f>IFERROR('Equations and POD'!$E$5/K535, K535)</f>
        <v>717.73315021436326</v>
      </c>
      <c r="S535" s="35">
        <f>IFERROR('Equations and POD'!$E$5/L535, L535)</f>
        <v>784.84174783325261</v>
      </c>
      <c r="T535" s="35">
        <f>IFERROR('Equations and POD'!$E$5/M535, M535)</f>
        <v>734.43484017648564</v>
      </c>
      <c r="U535" s="66">
        <v>340</v>
      </c>
      <c r="V535" s="66">
        <v>400</v>
      </c>
      <c r="W535" s="66">
        <v>460</v>
      </c>
      <c r="X535" s="66">
        <v>570</v>
      </c>
      <c r="Y535" s="66">
        <v>720</v>
      </c>
      <c r="Z535" s="66">
        <v>780</v>
      </c>
      <c r="AA535" s="66">
        <v>730</v>
      </c>
    </row>
    <row r="536" spans="1:27">
      <c r="A536" s="61" t="s">
        <v>107</v>
      </c>
      <c r="B536" s="61" t="s">
        <v>103</v>
      </c>
      <c r="C536" s="62" t="s">
        <v>109</v>
      </c>
      <c r="D536" s="25" t="s">
        <v>73</v>
      </c>
      <c r="E536" s="25" t="s">
        <v>71</v>
      </c>
      <c r="F536" s="25" t="s">
        <v>13</v>
      </c>
      <c r="G536" s="34" t="s">
        <v>70</v>
      </c>
      <c r="H536" s="34" t="s">
        <v>70</v>
      </c>
      <c r="I536" s="34" t="s">
        <v>70</v>
      </c>
      <c r="J536" s="34" t="s">
        <v>70</v>
      </c>
      <c r="K536" s="34" t="s">
        <v>70</v>
      </c>
      <c r="L536" s="34" t="s">
        <v>70</v>
      </c>
      <c r="M536" s="34" t="s">
        <v>70</v>
      </c>
      <c r="N536" s="35" t="str">
        <f>IFERROR('Equations and POD'!$E$5/G536, G536)</f>
        <v>-</v>
      </c>
      <c r="O536" s="35" t="str">
        <f>IFERROR('Equations and POD'!$E$5/H536, H536)</f>
        <v>-</v>
      </c>
      <c r="P536" s="35" t="str">
        <f>IFERROR('Equations and POD'!$E$5/I536, I536)</f>
        <v>-</v>
      </c>
      <c r="Q536" s="35" t="str">
        <f>IFERROR('Equations and POD'!$E$5/J536, J536)</f>
        <v>-</v>
      </c>
      <c r="R536" s="35" t="str">
        <f>IFERROR('Equations and POD'!$E$5/K536, K536)</f>
        <v>-</v>
      </c>
      <c r="S536" s="35" t="str">
        <f>IFERROR('Equations and POD'!$E$5/L536, L536)</f>
        <v>-</v>
      </c>
      <c r="T536" s="35" t="str">
        <f>IFERROR('Equations and POD'!$E$5/M536, M536)</f>
        <v>-</v>
      </c>
      <c r="U536" s="63" t="s">
        <v>70</v>
      </c>
      <c r="V536" s="63" t="s">
        <v>70</v>
      </c>
      <c r="W536" s="63" t="s">
        <v>70</v>
      </c>
      <c r="X536" s="63" t="s">
        <v>70</v>
      </c>
      <c r="Y536" s="63" t="s">
        <v>70</v>
      </c>
      <c r="Z536" s="63" t="s">
        <v>70</v>
      </c>
      <c r="AA536" s="63" t="s">
        <v>70</v>
      </c>
    </row>
    <row r="537" spans="1:27">
      <c r="A537" s="61" t="s">
        <v>107</v>
      </c>
      <c r="B537" s="61" t="s">
        <v>103</v>
      </c>
      <c r="C537" s="62" t="s">
        <v>109</v>
      </c>
      <c r="D537" s="25" t="s">
        <v>74</v>
      </c>
      <c r="E537" s="25" t="s">
        <v>71</v>
      </c>
      <c r="F537" s="25" t="s">
        <v>13</v>
      </c>
      <c r="G537" s="34" t="s">
        <v>70</v>
      </c>
      <c r="H537" s="34" t="s">
        <v>70</v>
      </c>
      <c r="I537" s="34" t="s">
        <v>70</v>
      </c>
      <c r="J537" s="34" t="s">
        <v>70</v>
      </c>
      <c r="K537" s="34" t="s">
        <v>70</v>
      </c>
      <c r="L537" s="34" t="s">
        <v>70</v>
      </c>
      <c r="M537" s="34" t="s">
        <v>70</v>
      </c>
      <c r="N537" s="35" t="str">
        <f>IFERROR('Equations and POD'!$E$5/G537, G537)</f>
        <v>-</v>
      </c>
      <c r="O537" s="35" t="str">
        <f>IFERROR('Equations and POD'!$E$5/H537, H537)</f>
        <v>-</v>
      </c>
      <c r="P537" s="35" t="str">
        <f>IFERROR('Equations and POD'!$E$5/I537, I537)</f>
        <v>-</v>
      </c>
      <c r="Q537" s="35" t="str">
        <f>IFERROR('Equations and POD'!$E$5/J537, J537)</f>
        <v>-</v>
      </c>
      <c r="R537" s="35" t="str">
        <f>IFERROR('Equations and POD'!$E$5/K537, K537)</f>
        <v>-</v>
      </c>
      <c r="S537" s="35" t="str">
        <f>IFERROR('Equations and POD'!$E$5/L537, L537)</f>
        <v>-</v>
      </c>
      <c r="T537" s="35" t="str">
        <f>IFERROR('Equations and POD'!$E$5/M537, M537)</f>
        <v>-</v>
      </c>
      <c r="U537" s="63" t="s">
        <v>70</v>
      </c>
      <c r="V537" s="63" t="s">
        <v>70</v>
      </c>
      <c r="W537" s="63" t="s">
        <v>70</v>
      </c>
      <c r="X537" s="63" t="s">
        <v>70</v>
      </c>
      <c r="Y537" s="63" t="s">
        <v>70</v>
      </c>
      <c r="Z537" s="63" t="s">
        <v>70</v>
      </c>
      <c r="AA537" s="63" t="s">
        <v>70</v>
      </c>
    </row>
    <row r="538" spans="1:27">
      <c r="A538" s="61" t="s">
        <v>107</v>
      </c>
      <c r="B538" s="61" t="s">
        <v>103</v>
      </c>
      <c r="C538" s="62" t="s">
        <v>109</v>
      </c>
      <c r="D538" s="25" t="s">
        <v>15</v>
      </c>
      <c r="E538" s="25" t="s">
        <v>71</v>
      </c>
      <c r="F538" s="25" t="s">
        <v>13</v>
      </c>
      <c r="G538" s="25">
        <f t="shared" ref="G538:M538" si="106">SUM(G535:G537)</f>
        <v>6.2124770297820708</v>
      </c>
      <c r="H538" s="25">
        <f t="shared" si="106"/>
        <v>5.3125078057550423</v>
      </c>
      <c r="I538" s="25">
        <f t="shared" si="106"/>
        <v>4.5915668132054144</v>
      </c>
      <c r="J538" s="25">
        <f t="shared" si="106"/>
        <v>3.7018190370615809</v>
      </c>
      <c r="K538" s="25">
        <f t="shared" si="106"/>
        <v>2.9258785098233222</v>
      </c>
      <c r="L538" s="25">
        <f t="shared" si="106"/>
        <v>2.67569864344954</v>
      </c>
      <c r="M538" s="25">
        <f t="shared" si="106"/>
        <v>2.859341476087065</v>
      </c>
      <c r="N538" s="35">
        <f>IFERROR('Equations and POD'!$E$5/G538, G538)</f>
        <v>338.02941885061045</v>
      </c>
      <c r="O538" s="35">
        <f>IFERROR('Equations and POD'!$E$5/H538, H538)</f>
        <v>395.29353683491422</v>
      </c>
      <c r="P538" s="35">
        <f>IFERROR('Equations and POD'!$E$5/I538, I538)</f>
        <v>457.36021829419292</v>
      </c>
      <c r="Q538" s="35">
        <f>IFERROR('Equations and POD'!$E$5/J538, J538)</f>
        <v>567.28867050911595</v>
      </c>
      <c r="R538" s="35">
        <f>IFERROR('Equations and POD'!$E$5/K538, K538)</f>
        <v>717.73315021436326</v>
      </c>
      <c r="S538" s="35">
        <f>IFERROR('Equations and POD'!$E$5/L538, L538)</f>
        <v>784.84174783325261</v>
      </c>
      <c r="T538" s="35">
        <f>IFERROR('Equations and POD'!$E$5/M538, M538)</f>
        <v>734.43484017648564</v>
      </c>
      <c r="U538" s="66">
        <v>340</v>
      </c>
      <c r="V538" s="66">
        <v>400</v>
      </c>
      <c r="W538" s="66">
        <v>460</v>
      </c>
      <c r="X538" s="66">
        <v>570</v>
      </c>
      <c r="Y538" s="66">
        <v>720</v>
      </c>
      <c r="Z538" s="66">
        <v>780</v>
      </c>
      <c r="AA538" s="66">
        <v>730</v>
      </c>
    </row>
    <row r="539" spans="1:27">
      <c r="A539" s="61" t="s">
        <v>107</v>
      </c>
      <c r="B539" s="61" t="s">
        <v>103</v>
      </c>
      <c r="C539" s="62" t="s">
        <v>109</v>
      </c>
      <c r="D539" s="25" t="s">
        <v>68</v>
      </c>
      <c r="E539" s="25" t="s">
        <v>72</v>
      </c>
      <c r="F539" s="25" t="s">
        <v>13</v>
      </c>
      <c r="G539" s="25">
        <v>1.757153854289826</v>
      </c>
      <c r="H539" s="25">
        <v>1.5026041178223419</v>
      </c>
      <c r="I539" s="25">
        <v>1.2986912119554621</v>
      </c>
      <c r="J539" s="25">
        <v>1.0470325375326801</v>
      </c>
      <c r="K539" s="25">
        <v>0.82756341408962431</v>
      </c>
      <c r="L539" s="25">
        <v>0.75680186207792632</v>
      </c>
      <c r="M539" s="25">
        <v>0.80874389898764631</v>
      </c>
      <c r="N539" s="35">
        <f>IFERROR('Equations and POD'!$E$5/G539, G539)</f>
        <v>1195.1144715490718</v>
      </c>
      <c r="O539" s="35">
        <f>IFERROR('Equations and POD'!$E$5/H539, H539)</f>
        <v>1397.5737022759113</v>
      </c>
      <c r="P539" s="35">
        <f>IFERROR('Equations and POD'!$E$5/I539, I539)</f>
        <v>1617.012559003917</v>
      </c>
      <c r="Q539" s="35">
        <f>IFERROR('Equations and POD'!$E$5/J539, J539)</f>
        <v>2005.6683290364838</v>
      </c>
      <c r="R539" s="35">
        <f>IFERROR('Equations and POD'!$E$5/K539, K539)</f>
        <v>2537.5698879947972</v>
      </c>
      <c r="S539" s="35">
        <f>IFERROR('Equations and POD'!$E$5/L539, L539)</f>
        <v>2774.8346102559767</v>
      </c>
      <c r="T539" s="35">
        <f>IFERROR('Equations and POD'!$E$5/M539, M539)</f>
        <v>2596.6192791422563</v>
      </c>
      <c r="U539" s="66">
        <v>1200</v>
      </c>
      <c r="V539" s="66">
        <v>1400</v>
      </c>
      <c r="W539" s="66">
        <v>1600</v>
      </c>
      <c r="X539" s="66">
        <v>2000</v>
      </c>
      <c r="Y539" s="66">
        <v>2500</v>
      </c>
      <c r="Z539" s="66">
        <v>2800</v>
      </c>
      <c r="AA539" s="66">
        <v>2600</v>
      </c>
    </row>
    <row r="540" spans="1:27">
      <c r="A540" s="61" t="s">
        <v>107</v>
      </c>
      <c r="B540" s="61" t="s">
        <v>103</v>
      </c>
      <c r="C540" s="62" t="s">
        <v>109</v>
      </c>
      <c r="D540" s="25" t="s">
        <v>73</v>
      </c>
      <c r="E540" s="25" t="s">
        <v>72</v>
      </c>
      <c r="F540" s="25" t="s">
        <v>13</v>
      </c>
      <c r="G540" s="34" t="s">
        <v>70</v>
      </c>
      <c r="H540" s="34" t="s">
        <v>70</v>
      </c>
      <c r="I540" s="34" t="s">
        <v>70</v>
      </c>
      <c r="J540" s="34" t="s">
        <v>70</v>
      </c>
      <c r="K540" s="34" t="s">
        <v>70</v>
      </c>
      <c r="L540" s="34" t="s">
        <v>70</v>
      </c>
      <c r="M540" s="34" t="s">
        <v>70</v>
      </c>
      <c r="N540" s="35" t="str">
        <f>IFERROR('Equations and POD'!$E$5/G540, G540)</f>
        <v>-</v>
      </c>
      <c r="O540" s="35" t="str">
        <f>IFERROR('Equations and POD'!$E$5/H540, H540)</f>
        <v>-</v>
      </c>
      <c r="P540" s="35" t="str">
        <f>IFERROR('Equations and POD'!$E$5/I540, I540)</f>
        <v>-</v>
      </c>
      <c r="Q540" s="35" t="str">
        <f>IFERROR('Equations and POD'!$E$5/J540, J540)</f>
        <v>-</v>
      </c>
      <c r="R540" s="35" t="str">
        <f>IFERROR('Equations and POD'!$E$5/K540, K540)</f>
        <v>-</v>
      </c>
      <c r="S540" s="35" t="str">
        <f>IFERROR('Equations and POD'!$E$5/L540, L540)</f>
        <v>-</v>
      </c>
      <c r="T540" s="35" t="str">
        <f>IFERROR('Equations and POD'!$E$5/M540, M540)</f>
        <v>-</v>
      </c>
      <c r="U540" s="63" t="s">
        <v>70</v>
      </c>
      <c r="V540" s="63" t="s">
        <v>70</v>
      </c>
      <c r="W540" s="63" t="s">
        <v>70</v>
      </c>
      <c r="X540" s="63" t="s">
        <v>70</v>
      </c>
      <c r="Y540" s="63" t="s">
        <v>70</v>
      </c>
      <c r="Z540" s="63" t="s">
        <v>70</v>
      </c>
      <c r="AA540" s="63" t="s">
        <v>70</v>
      </c>
    </row>
    <row r="541" spans="1:27">
      <c r="A541" s="61" t="s">
        <v>107</v>
      </c>
      <c r="B541" s="61" t="s">
        <v>103</v>
      </c>
      <c r="C541" s="62" t="s">
        <v>109</v>
      </c>
      <c r="D541" s="25" t="s">
        <v>74</v>
      </c>
      <c r="E541" s="25" t="s">
        <v>72</v>
      </c>
      <c r="F541" s="25" t="s">
        <v>13</v>
      </c>
      <c r="G541" s="34" t="s">
        <v>70</v>
      </c>
      <c r="H541" s="34" t="s">
        <v>70</v>
      </c>
      <c r="I541" s="34" t="s">
        <v>70</v>
      </c>
      <c r="J541" s="34" t="s">
        <v>70</v>
      </c>
      <c r="K541" s="34" t="s">
        <v>70</v>
      </c>
      <c r="L541" s="34" t="s">
        <v>70</v>
      </c>
      <c r="M541" s="34" t="s">
        <v>70</v>
      </c>
      <c r="N541" s="35" t="str">
        <f>IFERROR('Equations and POD'!$E$5/G541, G541)</f>
        <v>-</v>
      </c>
      <c r="O541" s="35" t="str">
        <f>IFERROR('Equations and POD'!$E$5/H541, H541)</f>
        <v>-</v>
      </c>
      <c r="P541" s="35" t="str">
        <f>IFERROR('Equations and POD'!$E$5/I541, I541)</f>
        <v>-</v>
      </c>
      <c r="Q541" s="35" t="str">
        <f>IFERROR('Equations and POD'!$E$5/J541, J541)</f>
        <v>-</v>
      </c>
      <c r="R541" s="35" t="str">
        <f>IFERROR('Equations and POD'!$E$5/K541, K541)</f>
        <v>-</v>
      </c>
      <c r="S541" s="35" t="str">
        <f>IFERROR('Equations and POD'!$E$5/L541, L541)</f>
        <v>-</v>
      </c>
      <c r="T541" s="35" t="str">
        <f>IFERROR('Equations and POD'!$E$5/M541, M541)</f>
        <v>-</v>
      </c>
      <c r="U541" s="63" t="s">
        <v>70</v>
      </c>
      <c r="V541" s="63" t="s">
        <v>70</v>
      </c>
      <c r="W541" s="63" t="s">
        <v>70</v>
      </c>
      <c r="X541" s="63" t="s">
        <v>70</v>
      </c>
      <c r="Y541" s="63" t="s">
        <v>70</v>
      </c>
      <c r="Z541" s="63" t="s">
        <v>70</v>
      </c>
      <c r="AA541" s="63" t="s">
        <v>70</v>
      </c>
    </row>
    <row r="542" spans="1:27">
      <c r="A542" s="61" t="s">
        <v>107</v>
      </c>
      <c r="B542" s="61" t="s">
        <v>103</v>
      </c>
      <c r="C542" s="62" t="s">
        <v>109</v>
      </c>
      <c r="D542" s="25" t="s">
        <v>15</v>
      </c>
      <c r="E542" s="25" t="s">
        <v>72</v>
      </c>
      <c r="F542" s="25" t="s">
        <v>13</v>
      </c>
      <c r="G542" s="25">
        <f t="shared" ref="G542:M542" si="107">SUM(G539:G541)</f>
        <v>1.757153854289826</v>
      </c>
      <c r="H542" s="25">
        <f t="shared" si="107"/>
        <v>1.5026041178223419</v>
      </c>
      <c r="I542" s="25">
        <f t="shared" si="107"/>
        <v>1.2986912119554621</v>
      </c>
      <c r="J542" s="25">
        <f t="shared" si="107"/>
        <v>1.0470325375326801</v>
      </c>
      <c r="K542" s="25">
        <f t="shared" si="107"/>
        <v>0.82756341408962431</v>
      </c>
      <c r="L542" s="25">
        <f t="shared" si="107"/>
        <v>0.75680186207792632</v>
      </c>
      <c r="M542" s="25">
        <f t="shared" si="107"/>
        <v>0.80874389898764631</v>
      </c>
      <c r="N542" s="35">
        <f>IFERROR('Equations and POD'!$E$5/G542, G542)</f>
        <v>1195.1144715490718</v>
      </c>
      <c r="O542" s="35">
        <f>IFERROR('Equations and POD'!$E$5/H542, H542)</f>
        <v>1397.5737022759113</v>
      </c>
      <c r="P542" s="35">
        <f>IFERROR('Equations and POD'!$E$5/I542, I542)</f>
        <v>1617.012559003917</v>
      </c>
      <c r="Q542" s="35">
        <f>IFERROR('Equations and POD'!$E$5/J542, J542)</f>
        <v>2005.6683290364838</v>
      </c>
      <c r="R542" s="35">
        <f>IFERROR('Equations and POD'!$E$5/K542, K542)</f>
        <v>2537.5698879947972</v>
      </c>
      <c r="S542" s="35">
        <f>IFERROR('Equations and POD'!$E$5/L542, L542)</f>
        <v>2774.8346102559767</v>
      </c>
      <c r="T542" s="35">
        <f>IFERROR('Equations and POD'!$E$5/M542, M542)</f>
        <v>2596.6192791422563</v>
      </c>
      <c r="U542" s="66">
        <v>1200</v>
      </c>
      <c r="V542" s="66">
        <v>1400</v>
      </c>
      <c r="W542" s="66">
        <v>1600</v>
      </c>
      <c r="X542" s="66">
        <v>2000</v>
      </c>
      <c r="Y542" s="66">
        <v>2500</v>
      </c>
      <c r="Z542" s="66">
        <v>2800</v>
      </c>
      <c r="AA542" s="66">
        <v>2600</v>
      </c>
    </row>
    <row r="543" spans="1:27">
      <c r="D543" s="25"/>
    </row>
    <row r="544" spans="1:27">
      <c r="D544" s="25"/>
    </row>
  </sheetData>
  <sheetProtection sheet="1" objects="1" scenarios="1" formatCells="0" formatColumns="0" formatRows="0" sort="0" autoFilter="0"/>
  <autoFilter ref="A1:AA544" xr:uid="{3DF94C84-F504-41B1-93E2-C5358545E3CB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sortState xmlns:xlrd2="http://schemas.microsoft.com/office/spreadsheetml/2017/richdata2" ref="A4:AA542">
    <sortCondition ref="A3:A542"/>
    <sortCondition ref="B3:B542"/>
    <sortCondition ref="C3:C542"/>
    <sortCondition ref="F3:F542"/>
    <sortCondition ref="E3:E542" customList="High,Med,Low"/>
    <sortCondition ref="D3:D542" customList="Dermal,Ingestion,Inhalation,Aggregate"/>
  </sortState>
  <mergeCells count="3">
    <mergeCell ref="N1:T1"/>
    <mergeCell ref="U1:AA1"/>
    <mergeCell ref="G1:M1"/>
  </mergeCells>
  <conditionalFormatting sqref="G3:M146 G147:AA147 G148:M542">
    <cfRule type="cellIs" dxfId="37" priority="63" operator="lessThan">
      <formula>1</formula>
    </cfRule>
    <cfRule type="cellIs" dxfId="36" priority="65" operator="greaterThan">
      <formula>10</formula>
    </cfRule>
  </conditionalFormatting>
  <conditionalFormatting sqref="G5:M5">
    <cfRule type="cellIs" dxfId="35" priority="76" operator="between">
      <formula>1</formula>
      <formula>10</formula>
    </cfRule>
  </conditionalFormatting>
  <conditionalFormatting sqref="G9:M9">
    <cfRule type="cellIs" dxfId="34" priority="73" operator="between">
      <formula>1</formula>
      <formula>10</formula>
    </cfRule>
  </conditionalFormatting>
  <conditionalFormatting sqref="G13:M13">
    <cfRule type="cellIs" dxfId="33" priority="70" operator="between">
      <formula>1</formula>
      <formula>10</formula>
    </cfRule>
  </conditionalFormatting>
  <conditionalFormatting sqref="G17:M17">
    <cfRule type="cellIs" dxfId="32" priority="159" operator="between">
      <formula>1</formula>
      <formula>10</formula>
    </cfRule>
  </conditionalFormatting>
  <conditionalFormatting sqref="G21:M21">
    <cfRule type="cellIs" dxfId="31" priority="156" operator="between">
      <formula>1</formula>
      <formula>10</formula>
    </cfRule>
  </conditionalFormatting>
  <conditionalFormatting sqref="G25:M25">
    <cfRule type="cellIs" dxfId="30" priority="153" operator="between">
      <formula>1</formula>
      <formula>10</formula>
    </cfRule>
  </conditionalFormatting>
  <conditionalFormatting sqref="G29:M29">
    <cfRule type="cellIs" dxfId="29" priority="131" operator="between">
      <formula>1</formula>
      <formula>10</formula>
    </cfRule>
  </conditionalFormatting>
  <conditionalFormatting sqref="G33:M33">
    <cfRule type="cellIs" dxfId="28" priority="128" operator="between">
      <formula>1</formula>
      <formula>10</formula>
    </cfRule>
  </conditionalFormatting>
  <conditionalFormatting sqref="G37:M37">
    <cfRule type="cellIs" dxfId="27" priority="125" operator="between">
      <formula>1</formula>
      <formula>10</formula>
    </cfRule>
  </conditionalFormatting>
  <conditionalFormatting sqref="G41:M41">
    <cfRule type="cellIs" dxfId="26" priority="122" operator="between">
      <formula>1</formula>
      <formula>10</formula>
    </cfRule>
  </conditionalFormatting>
  <conditionalFormatting sqref="G45:M45">
    <cfRule type="cellIs" dxfId="25" priority="119" operator="between">
      <formula>1</formula>
      <formula>10</formula>
    </cfRule>
  </conditionalFormatting>
  <conditionalFormatting sqref="G46:M50 G3:M4 G6:M8 G10:M12 G14:M16 G18:M20 G22:M24 G26:M26 G27:J27 G28:M28 G30:M30 G31:J31 G32:M32 G34:M34 G35:J35 G36:M36 G38:M38 G39:J39 G40:M40 G42:M42 G43:J43 G44:M44 G51:J51 G52:M54 G55:J55 G56:M58 G59:J59 G60:M62 G63:J63 G64:M66 G67:J67 G68:M70 G71:J71 G72:M74 G75:J75 G76:M78 G79:J79 G80:M82 G83:J83 G84:M86 G87:J87 G88:M90 G91:J91 G92:M94 G95:J95 G96:M146 G147:AA147 G148:M542">
    <cfRule type="cellIs" dxfId="24" priority="162" operator="between">
      <formula>1</formula>
      <formula>10</formula>
    </cfRule>
  </conditionalFormatting>
  <conditionalFormatting sqref="G47:M47">
    <cfRule type="cellIs" dxfId="23" priority="135" operator="between">
      <formula>1</formula>
      <formula>10</formula>
    </cfRule>
  </conditionalFormatting>
  <conditionalFormatting sqref="G49:M49">
    <cfRule type="cellIs" dxfId="22" priority="116" operator="between">
      <formula>1</formula>
      <formula>10</formula>
    </cfRule>
  </conditionalFormatting>
  <conditionalFormatting sqref="K27:M27 K31:M31 K35:M35 K51:M51 K55:M55 K59:M59 K75:M75 K79:M79 K83:M83 K87:M87 K91:M91 K95:M95">
    <cfRule type="cellIs" dxfId="21" priority="51" operator="lessThan">
      <formula>1</formula>
    </cfRule>
    <cfRule type="cellIs" dxfId="20" priority="52" operator="between">
      <formula>1</formula>
      <formula>10</formula>
    </cfRule>
    <cfRule type="cellIs" dxfId="19" priority="53" operator="greaterThan">
      <formula>10</formula>
    </cfRule>
  </conditionalFormatting>
  <conditionalFormatting sqref="K39:M39">
    <cfRule type="cellIs" dxfId="18" priority="141" operator="between">
      <formula>1</formula>
      <formula>10</formula>
    </cfRule>
  </conditionalFormatting>
  <conditionalFormatting sqref="K43:M43">
    <cfRule type="cellIs" dxfId="17" priority="138" operator="between">
      <formula>1</formula>
      <formula>10</formula>
    </cfRule>
  </conditionalFormatting>
  <conditionalFormatting sqref="K63:M63">
    <cfRule type="cellIs" dxfId="16" priority="85" operator="between">
      <formula>1</formula>
      <formula>10</formula>
    </cfRule>
  </conditionalFormatting>
  <conditionalFormatting sqref="K67:M67">
    <cfRule type="cellIs" dxfId="15" priority="82" operator="between">
      <formula>1</formula>
      <formula>10</formula>
    </cfRule>
  </conditionalFormatting>
  <conditionalFormatting sqref="K71:M71">
    <cfRule type="cellIs" dxfId="14" priority="79" operator="between">
      <formula>1</formula>
      <formula>10</formula>
    </cfRule>
  </conditionalFormatting>
  <conditionalFormatting sqref="N3:T146 N148:T542">
    <cfRule type="cellIs" dxfId="13" priority="114" operator="lessThan">
      <formula>30</formula>
    </cfRule>
  </conditionalFormatting>
  <conditionalFormatting sqref="U159:AA159">
    <cfRule type="cellIs" dxfId="12" priority="37" operator="lessThan">
      <formula>1</formula>
    </cfRule>
    <cfRule type="cellIs" dxfId="11" priority="38" operator="greaterThan">
      <formula>10</formula>
    </cfRule>
    <cfRule type="cellIs" dxfId="10" priority="39" operator="between">
      <formula>1</formula>
      <formula>10</formula>
    </cfRule>
  </conditionalFormatting>
  <conditionalFormatting sqref="Y75:AA83">
    <cfRule type="cellIs" dxfId="9" priority="50" operator="lessThan">
      <formula>30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6E1F5-4394-4410-BDB6-991F8488BD4C}">
  <sheetPr codeName="Sheet8"/>
  <dimension ref="A1:Z34"/>
  <sheetViews>
    <sheetView workbookViewId="0">
      <selection activeCell="O8" sqref="O8"/>
    </sheetView>
  </sheetViews>
  <sheetFormatPr defaultColWidth="8.7109375" defaultRowHeight="12.75"/>
  <cols>
    <col min="1" max="1" width="20.28515625" style="25" customWidth="1"/>
    <col min="2" max="2" width="18.42578125" style="25" customWidth="1"/>
    <col min="3" max="3" width="24.140625" style="25" customWidth="1"/>
    <col min="4" max="16384" width="8.7109375" style="25"/>
  </cols>
  <sheetData>
    <row r="1" spans="1:26" ht="14.45" customHeight="1">
      <c r="A1" s="113" t="s">
        <v>49</v>
      </c>
      <c r="B1" s="113" t="s">
        <v>50</v>
      </c>
      <c r="C1" s="113" t="s">
        <v>51</v>
      </c>
      <c r="D1" s="113" t="s">
        <v>52</v>
      </c>
      <c r="E1" s="113" t="s">
        <v>53</v>
      </c>
      <c r="F1" s="117" t="s">
        <v>113</v>
      </c>
      <c r="G1" s="117"/>
      <c r="H1" s="117"/>
      <c r="I1" s="117"/>
      <c r="J1" s="117"/>
      <c r="K1" s="117"/>
      <c r="L1" s="117"/>
      <c r="M1" s="122" t="s">
        <v>119</v>
      </c>
      <c r="N1" s="123"/>
      <c r="O1" s="123"/>
      <c r="P1" s="123"/>
      <c r="Q1" s="123"/>
      <c r="R1" s="123"/>
      <c r="S1" s="123"/>
      <c r="T1" s="122" t="s">
        <v>120</v>
      </c>
      <c r="U1" s="123"/>
      <c r="V1" s="123"/>
      <c r="W1" s="123"/>
      <c r="X1" s="123"/>
      <c r="Y1" s="123"/>
      <c r="Z1" s="123"/>
    </row>
    <row r="2" spans="1:26" s="7" customFormat="1" ht="26.25">
      <c r="A2" s="113"/>
      <c r="B2" s="113"/>
      <c r="C2" s="113"/>
      <c r="D2" s="113"/>
      <c r="E2" s="113"/>
      <c r="F2" s="27" t="s">
        <v>58</v>
      </c>
      <c r="G2" s="27" t="s">
        <v>59</v>
      </c>
      <c r="H2" s="27" t="s">
        <v>60</v>
      </c>
      <c r="I2" s="27" t="s">
        <v>61</v>
      </c>
      <c r="J2" s="27" t="s">
        <v>62</v>
      </c>
      <c r="K2" s="27" t="s">
        <v>63</v>
      </c>
      <c r="L2" s="27" t="s">
        <v>64</v>
      </c>
      <c r="M2" s="72" t="s">
        <v>58</v>
      </c>
      <c r="N2" s="72" t="s">
        <v>59</v>
      </c>
      <c r="O2" s="72" t="s">
        <v>60</v>
      </c>
      <c r="P2" s="72" t="s">
        <v>61</v>
      </c>
      <c r="Q2" s="72" t="s">
        <v>62</v>
      </c>
      <c r="R2" s="72" t="s">
        <v>63</v>
      </c>
      <c r="S2" s="72" t="s">
        <v>64</v>
      </c>
      <c r="T2" s="72" t="s">
        <v>58</v>
      </c>
      <c r="U2" s="72" t="s">
        <v>59</v>
      </c>
      <c r="V2" s="72" t="s">
        <v>60</v>
      </c>
      <c r="W2" s="72" t="s">
        <v>61</v>
      </c>
      <c r="X2" s="72" t="s">
        <v>62</v>
      </c>
      <c r="Y2" s="72" t="s">
        <v>63</v>
      </c>
      <c r="Z2" s="72" t="s">
        <v>64</v>
      </c>
    </row>
    <row r="3" spans="1:26">
      <c r="A3" s="25" t="s">
        <v>81</v>
      </c>
      <c r="B3" s="25" t="s">
        <v>82</v>
      </c>
      <c r="C3" s="25" t="s">
        <v>84</v>
      </c>
      <c r="D3" s="25" t="s">
        <v>121</v>
      </c>
      <c r="E3" s="25" t="s">
        <v>122</v>
      </c>
      <c r="F3" s="73">
        <v>1.6947906376179099E-3</v>
      </c>
      <c r="G3" s="73">
        <v>2.0983122180031301E-3</v>
      </c>
      <c r="H3" s="73">
        <v>2.3690621816164401E-3</v>
      </c>
      <c r="I3" s="73">
        <v>8.3140672788803297E-4</v>
      </c>
      <c r="J3" s="73">
        <v>4.6547066807816001E-4</v>
      </c>
      <c r="K3" s="73">
        <v>3.6925606071004798E-4</v>
      </c>
      <c r="L3" s="73">
        <v>1.6524208716774699E-4</v>
      </c>
      <c r="M3" s="74">
        <f>F4+F7+F10+F16+F19+F22</f>
        <v>4.7248129800416122E-2</v>
      </c>
      <c r="N3" s="74">
        <f t="shared" ref="N3:S3" si="0">G4+G7+G10+G16+G19+G22</f>
        <v>5.8497684514800939E-2</v>
      </c>
      <c r="O3" s="74">
        <f t="shared" si="0"/>
        <v>6.604577283929132E-2</v>
      </c>
      <c r="P3" s="74">
        <f t="shared" si="0"/>
        <v>2.3178327826619185E-2</v>
      </c>
      <c r="Q3" s="74">
        <f t="shared" si="0"/>
        <v>1.2976599029691737E-2</v>
      </c>
      <c r="R3" s="74">
        <f t="shared" si="0"/>
        <v>1.0294285263777809E-2</v>
      </c>
      <c r="S3" s="74">
        <f t="shared" si="0"/>
        <v>4.6066926555405705E-3</v>
      </c>
      <c r="T3" s="75">
        <f>'Equations and POD'!$E$5/M3</f>
        <v>44446.203667123875</v>
      </c>
      <c r="U3" s="75">
        <f>'Equations and POD'!$E$5/N3</f>
        <v>35898.856808061581</v>
      </c>
      <c r="V3" s="75">
        <f>'Equations and POD'!$E$5/O3</f>
        <v>31796.130315711715</v>
      </c>
      <c r="W3" s="75">
        <f>'Equations and POD'!$E$5/P3</f>
        <v>90601.876706060386</v>
      </c>
      <c r="X3" s="75">
        <f>'Equations and POD'!$E$5/Q3</f>
        <v>161829.76719824609</v>
      </c>
      <c r="Y3" s="75">
        <f>'Equations and POD'!$E$5/R3</f>
        <v>203996.67836961994</v>
      </c>
      <c r="Z3" s="75">
        <f>'Equations and POD'!$E$5/S3</f>
        <v>455858.49914998864</v>
      </c>
    </row>
    <row r="4" spans="1:26">
      <c r="A4" s="25" t="s">
        <v>81</v>
      </c>
      <c r="B4" s="25" t="s">
        <v>82</v>
      </c>
      <c r="C4" s="25" t="s">
        <v>84</v>
      </c>
      <c r="D4" s="25" t="s">
        <v>121</v>
      </c>
      <c r="E4" s="25" t="s">
        <v>123</v>
      </c>
      <c r="F4" s="76">
        <v>1.6885320455164299E-4</v>
      </c>
      <c r="G4" s="76">
        <v>2.0905634849250999E-4</v>
      </c>
      <c r="H4" s="76">
        <v>2.36031361201221E-4</v>
      </c>
      <c r="I4" s="77">
        <v>8.2833647515900095E-5</v>
      </c>
      <c r="J4" s="77">
        <v>4.6375175897986303E-5</v>
      </c>
      <c r="K4" s="77">
        <v>3.6789245684436103E-5</v>
      </c>
      <c r="L4" s="77">
        <v>1.6463187443785101E-5</v>
      </c>
    </row>
    <row r="5" spans="1:26">
      <c r="A5" s="25" t="s">
        <v>81</v>
      </c>
      <c r="B5" s="25" t="s">
        <v>82</v>
      </c>
      <c r="C5" s="25" t="s">
        <v>84</v>
      </c>
      <c r="D5" s="25" t="s">
        <v>121</v>
      </c>
      <c r="E5" s="25" t="s">
        <v>124</v>
      </c>
      <c r="F5" s="78">
        <v>1.1402656337824E-4</v>
      </c>
      <c r="G5" s="78">
        <v>1.4117574513496301E-4</v>
      </c>
      <c r="H5" s="78">
        <v>1.59391970313668E-4</v>
      </c>
      <c r="I5" s="79">
        <v>5.59375593930987E-5</v>
      </c>
      <c r="J5" s="79">
        <v>3.1317154730643302E-5</v>
      </c>
      <c r="K5" s="79">
        <v>2.48437763784991E-5</v>
      </c>
      <c r="L5" s="79">
        <v>1.11175899293784E-5</v>
      </c>
    </row>
    <row r="6" spans="1:26">
      <c r="A6" s="25" t="s">
        <v>125</v>
      </c>
      <c r="B6" s="25" t="s">
        <v>88</v>
      </c>
      <c r="C6" s="25" t="s">
        <v>89</v>
      </c>
      <c r="D6" s="25" t="s">
        <v>121</v>
      </c>
      <c r="E6" s="25" t="s">
        <v>122</v>
      </c>
      <c r="F6" s="73">
        <v>2.65569920506897E-2</v>
      </c>
      <c r="G6" s="73">
        <v>3.28800853960921E-2</v>
      </c>
      <c r="H6" s="73">
        <v>3.7122677060103901E-2</v>
      </c>
      <c r="I6" s="73">
        <v>1.3027958364489301E-2</v>
      </c>
      <c r="J6" s="73">
        <v>7.2938217604007101E-3</v>
      </c>
      <c r="K6" s="73">
        <v>5.7861602792005596E-3</v>
      </c>
      <c r="L6" s="73">
        <v>2.5893067249422499E-3</v>
      </c>
      <c r="M6" s="124" t="s">
        <v>126</v>
      </c>
      <c r="N6" s="125"/>
      <c r="O6" s="125"/>
      <c r="P6" s="125"/>
      <c r="Q6" s="125"/>
      <c r="R6" s="125"/>
      <c r="S6" s="125"/>
      <c r="T6" s="124" t="s">
        <v>127</v>
      </c>
      <c r="U6" s="125"/>
      <c r="V6" s="125"/>
      <c r="W6" s="125"/>
      <c r="X6" s="125"/>
      <c r="Y6" s="125"/>
      <c r="Z6" s="125"/>
    </row>
    <row r="7" spans="1:26" ht="25.5">
      <c r="A7" s="25" t="s">
        <v>125</v>
      </c>
      <c r="B7" s="25" t="s">
        <v>88</v>
      </c>
      <c r="C7" s="25" t="s">
        <v>89</v>
      </c>
      <c r="D7" s="25" t="s">
        <v>121</v>
      </c>
      <c r="E7" s="25" t="s">
        <v>123</v>
      </c>
      <c r="F7" s="76">
        <v>1.32798117352315E-2</v>
      </c>
      <c r="G7" s="76">
        <v>1.6441671672191401E-2</v>
      </c>
      <c r="H7" s="76">
        <v>1.8563177694409599E-2</v>
      </c>
      <c r="I7" s="76">
        <v>6.5146246248305503E-3</v>
      </c>
      <c r="J7" s="76">
        <v>3.6472722371410499E-3</v>
      </c>
      <c r="K7" s="76">
        <v>2.8933668026482101E-3</v>
      </c>
      <c r="L7" s="76">
        <v>1.2947816441850699E-3</v>
      </c>
      <c r="M7" s="80" t="s">
        <v>58</v>
      </c>
      <c r="N7" s="80" t="s">
        <v>59</v>
      </c>
      <c r="O7" s="80" t="s">
        <v>60</v>
      </c>
      <c r="P7" s="80" t="s">
        <v>61</v>
      </c>
      <c r="Q7" s="80" t="s">
        <v>62</v>
      </c>
      <c r="R7" s="80" t="s">
        <v>63</v>
      </c>
      <c r="S7" s="80" t="s">
        <v>64</v>
      </c>
      <c r="T7" s="80" t="s">
        <v>58</v>
      </c>
      <c r="U7" s="80" t="s">
        <v>59</v>
      </c>
      <c r="V7" s="80" t="s">
        <v>60</v>
      </c>
      <c r="W7" s="80" t="s">
        <v>61</v>
      </c>
      <c r="X7" s="80" t="s">
        <v>62</v>
      </c>
      <c r="Y7" s="80" t="s">
        <v>63</v>
      </c>
      <c r="Z7" s="80" t="s">
        <v>64</v>
      </c>
    </row>
    <row r="8" spans="1:26">
      <c r="A8" s="25" t="s">
        <v>125</v>
      </c>
      <c r="B8" s="25" t="s">
        <v>88</v>
      </c>
      <c r="C8" s="25" t="s">
        <v>89</v>
      </c>
      <c r="D8" s="25" t="s">
        <v>121</v>
      </c>
      <c r="E8" s="25" t="s">
        <v>124</v>
      </c>
      <c r="F8" s="78">
        <v>6.6412215437527296E-3</v>
      </c>
      <c r="G8" s="78">
        <v>8.22246476845577E-3</v>
      </c>
      <c r="H8" s="78">
        <v>9.2834279643855405E-3</v>
      </c>
      <c r="I8" s="78">
        <v>3.2579577384447399E-3</v>
      </c>
      <c r="J8" s="78">
        <v>1.8239974662419499E-3</v>
      </c>
      <c r="K8" s="78">
        <v>1.4469700570187501E-3</v>
      </c>
      <c r="L8" s="78">
        <v>6.4751910051589199E-4</v>
      </c>
      <c r="M8" s="81">
        <f>F3+F6+F9+F15+F18+F21</f>
        <v>0.20044787111102419</v>
      </c>
      <c r="N8" s="81">
        <f>G3+G6+G9+G15+G18+G21</f>
        <v>0.24817355470888758</v>
      </c>
      <c r="O8" s="81">
        <f t="shared" ref="O8:S8" si="1">H3+H6+H9+H15+H18+H21</f>
        <v>0.2801959488648732</v>
      </c>
      <c r="P8" s="81">
        <f t="shared" si="1"/>
        <v>9.8332917903521458E-2</v>
      </c>
      <c r="Q8" s="81">
        <f t="shared" si="1"/>
        <v>5.5052584319225051E-2</v>
      </c>
      <c r="R8" s="81">
        <f t="shared" si="1"/>
        <v>4.3672999851005367E-2</v>
      </c>
      <c r="S8" s="81">
        <f t="shared" si="1"/>
        <v>1.9543667433324925E-2</v>
      </c>
      <c r="T8" s="82">
        <f>'Equations and POD'!$E$5/M8</f>
        <v>10476.539303512236</v>
      </c>
      <c r="U8" s="82">
        <f>'Equations and POD'!$E$5/N8</f>
        <v>8461.8202066829435</v>
      </c>
      <c r="V8" s="82">
        <f>'Equations and POD'!$E$5/O8</f>
        <v>7494.7550402048901</v>
      </c>
      <c r="W8" s="82">
        <f>'Equations and POD'!$E$5/P8</f>
        <v>21356.022426390296</v>
      </c>
      <c r="X8" s="82">
        <f>'Equations and POD'!$E$5/Q8</f>
        <v>38145.348233300894</v>
      </c>
      <c r="Y8" s="82">
        <f>'Equations and POD'!$E$5/R8</f>
        <v>48084.629110991955</v>
      </c>
      <c r="Z8" s="82">
        <f>'Equations and POD'!$E$5/S8</f>
        <v>107451.6851642277</v>
      </c>
    </row>
    <row r="9" spans="1:26">
      <c r="A9" s="25" t="s">
        <v>125</v>
      </c>
      <c r="B9" s="25" t="s">
        <v>88</v>
      </c>
      <c r="C9" s="25" t="s">
        <v>128</v>
      </c>
      <c r="D9" s="25" t="s">
        <v>121</v>
      </c>
      <c r="E9" s="25" t="s">
        <v>122</v>
      </c>
      <c r="F9" s="73">
        <v>6.11490180137706E-3</v>
      </c>
      <c r="G9" s="73">
        <v>7.5708308017049296E-3</v>
      </c>
      <c r="H9" s="73">
        <v>8.5477121954733101E-3</v>
      </c>
      <c r="I9" s="73">
        <v>2.99976314784535E-3</v>
      </c>
      <c r="J9" s="73">
        <v>1.6794448609415899E-3</v>
      </c>
      <c r="K9" s="73">
        <v>1.33229704052349E-3</v>
      </c>
      <c r="L9" s="73">
        <v>5.96202925634264E-4</v>
      </c>
    </row>
    <row r="10" spans="1:26">
      <c r="A10" s="25" t="s">
        <v>125</v>
      </c>
      <c r="B10" s="25" t="s">
        <v>88</v>
      </c>
      <c r="C10" s="25" t="s">
        <v>128</v>
      </c>
      <c r="D10" s="25" t="s">
        <v>121</v>
      </c>
      <c r="E10" s="25" t="s">
        <v>123</v>
      </c>
      <c r="F10" s="76">
        <v>1.73272887348621E-3</v>
      </c>
      <c r="G10" s="76">
        <v>2.1452833671734002E-3</v>
      </c>
      <c r="H10" s="76">
        <v>2.4220941242280398E-3</v>
      </c>
      <c r="I10" s="76">
        <v>8.5001793793663201E-4</v>
      </c>
      <c r="J10" s="76">
        <v>4.7589032440818502E-4</v>
      </c>
      <c r="K10" s="76">
        <v>3.77521933329398E-4</v>
      </c>
      <c r="L10" s="76">
        <v>1.68941065164906E-4</v>
      </c>
    </row>
    <row r="11" spans="1:26">
      <c r="A11" s="25" t="s">
        <v>125</v>
      </c>
      <c r="B11" s="25" t="s">
        <v>88</v>
      </c>
      <c r="C11" s="25" t="s">
        <v>128</v>
      </c>
      <c r="D11" s="25" t="s">
        <v>121</v>
      </c>
      <c r="E11" s="25" t="s">
        <v>124</v>
      </c>
      <c r="F11" s="78">
        <v>4.5875531653985101E-4</v>
      </c>
      <c r="G11" s="78">
        <v>5.6798277285886401E-4</v>
      </c>
      <c r="H11" s="78">
        <v>6.4127087258258799E-4</v>
      </c>
      <c r="I11" s="78">
        <v>2.2504977792520999E-4</v>
      </c>
      <c r="J11" s="78">
        <v>1.25996178486297E-4</v>
      </c>
      <c r="K11" s="79">
        <v>9.9952275670693895E-5</v>
      </c>
      <c r="L11" s="79">
        <v>4.4728643362635501E-5</v>
      </c>
    </row>
    <row r="12" spans="1:26" s="7" customFormat="1" ht="15">
      <c r="A12" s="25" t="s">
        <v>92</v>
      </c>
      <c r="B12" s="25" t="s">
        <v>129</v>
      </c>
      <c r="C12" s="25" t="s">
        <v>94</v>
      </c>
      <c r="D12" s="25" t="s">
        <v>121</v>
      </c>
      <c r="E12" s="25" t="s">
        <v>122</v>
      </c>
      <c r="F12" s="25">
        <v>1.50924151756177E-4</v>
      </c>
      <c r="G12" s="25">
        <v>1.86858473602886E-4</v>
      </c>
      <c r="H12" s="25">
        <v>2.1096924439035499E-4</v>
      </c>
      <c r="I12" s="48">
        <v>7.4038263125671694E-5</v>
      </c>
      <c r="J12" s="48">
        <v>4.1450999425992301E-5</v>
      </c>
      <c r="K12" s="48">
        <v>3.2882915745759199E-5</v>
      </c>
      <c r="L12" s="48">
        <v>1.47151047962273E-5</v>
      </c>
    </row>
    <row r="13" spans="1:26" s="7" customFormat="1" ht="15">
      <c r="A13" s="25" t="s">
        <v>92</v>
      </c>
      <c r="B13" s="25" t="s">
        <v>129</v>
      </c>
      <c r="C13" s="25" t="s">
        <v>94</v>
      </c>
      <c r="D13" s="25" t="s">
        <v>121</v>
      </c>
      <c r="E13" s="25" t="s">
        <v>123</v>
      </c>
      <c r="F13" s="25">
        <v>1.50924151756177E-4</v>
      </c>
      <c r="G13" s="25">
        <v>1.86858473602886E-4</v>
      </c>
      <c r="H13" s="25">
        <v>2.1096924439035499E-4</v>
      </c>
      <c r="I13" s="48">
        <v>7.4038263125671694E-5</v>
      </c>
      <c r="J13" s="48">
        <v>4.1450999425992301E-5</v>
      </c>
      <c r="K13" s="48">
        <v>3.2882915745759199E-5</v>
      </c>
      <c r="L13" s="48">
        <v>1.47151047962273E-5</v>
      </c>
    </row>
    <row r="14" spans="1:26" s="7" customFormat="1" ht="15">
      <c r="A14" s="25" t="s">
        <v>92</v>
      </c>
      <c r="B14" s="25" t="s">
        <v>129</v>
      </c>
      <c r="C14" s="25" t="s">
        <v>94</v>
      </c>
      <c r="D14" s="25" t="s">
        <v>121</v>
      </c>
      <c r="E14" s="25" t="s">
        <v>124</v>
      </c>
      <c r="F14" s="25">
        <v>1.50924151756177E-4</v>
      </c>
      <c r="G14" s="25">
        <v>1.86858473602886E-4</v>
      </c>
      <c r="H14" s="25">
        <v>2.1096924439035499E-4</v>
      </c>
      <c r="I14" s="48">
        <v>7.4038263125671694E-5</v>
      </c>
      <c r="J14" s="48">
        <v>4.1450999425992301E-5</v>
      </c>
      <c r="K14" s="48">
        <v>3.2882915745759199E-5</v>
      </c>
      <c r="L14" s="48">
        <v>1.47151047962273E-5</v>
      </c>
    </row>
    <row r="15" spans="1:26">
      <c r="A15" s="25" t="s">
        <v>99</v>
      </c>
      <c r="B15" s="25" t="s">
        <v>100</v>
      </c>
      <c r="C15" s="25" t="s">
        <v>102</v>
      </c>
      <c r="D15" s="25" t="s">
        <v>121</v>
      </c>
      <c r="E15" s="25" t="s">
        <v>122</v>
      </c>
      <c r="F15" s="73">
        <v>5.6691769266802299E-4</v>
      </c>
      <c r="G15" s="73">
        <v>7.0189809568421896E-4</v>
      </c>
      <c r="H15" s="73">
        <v>7.9246559190153702E-4</v>
      </c>
      <c r="I15" s="73">
        <v>2.7811056621450202E-4</v>
      </c>
      <c r="J15" s="73">
        <v>1.5570274657783701E-4</v>
      </c>
      <c r="K15" s="73">
        <v>1.2351837996677601E-4</v>
      </c>
      <c r="L15" s="83">
        <v>5.5274475035132202E-5</v>
      </c>
    </row>
    <row r="16" spans="1:26">
      <c r="A16" s="25" t="s">
        <v>99</v>
      </c>
      <c r="B16" s="25" t="s">
        <v>100</v>
      </c>
      <c r="C16" s="25" t="s">
        <v>102</v>
      </c>
      <c r="D16" s="25" t="s">
        <v>121</v>
      </c>
      <c r="E16" s="25" t="s">
        <v>123</v>
      </c>
      <c r="F16" s="76">
        <v>5.6691769266802299E-4</v>
      </c>
      <c r="G16" s="76">
        <v>7.0189809568421896E-4</v>
      </c>
      <c r="H16" s="76">
        <v>7.9246559190153702E-4</v>
      </c>
      <c r="I16" s="76">
        <v>2.7811056621450202E-4</v>
      </c>
      <c r="J16" s="76">
        <v>1.5570274657783701E-4</v>
      </c>
      <c r="K16" s="76">
        <v>1.2351837996677601E-4</v>
      </c>
      <c r="L16" s="77">
        <v>5.5274475035132202E-5</v>
      </c>
    </row>
    <row r="17" spans="1:12">
      <c r="A17" s="25" t="s">
        <v>99</v>
      </c>
      <c r="B17" s="25" t="s">
        <v>100</v>
      </c>
      <c r="C17" s="25" t="s">
        <v>102</v>
      </c>
      <c r="D17" s="25" t="s">
        <v>121</v>
      </c>
      <c r="E17" s="25" t="s">
        <v>124</v>
      </c>
      <c r="F17" s="78">
        <v>5.6691769266802299E-4</v>
      </c>
      <c r="G17" s="78">
        <v>7.0189809568421896E-4</v>
      </c>
      <c r="H17" s="78">
        <v>7.9246559190153702E-4</v>
      </c>
      <c r="I17" s="78">
        <v>2.7811056621450202E-4</v>
      </c>
      <c r="J17" s="78">
        <v>1.5570274657783701E-4</v>
      </c>
      <c r="K17" s="78">
        <v>1.2351837996677601E-4</v>
      </c>
      <c r="L17" s="79">
        <v>5.5274475035132202E-5</v>
      </c>
    </row>
    <row r="18" spans="1:12">
      <c r="A18" s="25" t="s">
        <v>99</v>
      </c>
      <c r="B18" s="25" t="s">
        <v>103</v>
      </c>
      <c r="C18" s="25" t="s">
        <v>105</v>
      </c>
      <c r="D18" s="25" t="s">
        <v>121</v>
      </c>
      <c r="E18" s="25" t="s">
        <v>122</v>
      </c>
      <c r="F18" s="84">
        <v>1.50467515992055E-2</v>
      </c>
      <c r="G18" s="84">
        <v>1.8629311503778199E-2</v>
      </c>
      <c r="H18" s="84">
        <v>2.1033093633298E-2</v>
      </c>
      <c r="I18" s="84">
        <v>7.38142531281778E-3</v>
      </c>
      <c r="J18" s="84">
        <v>4.1325585378099499E-3</v>
      </c>
      <c r="K18" s="84">
        <v>3.2783425272011899E-3</v>
      </c>
      <c r="L18" s="84">
        <v>1.4670582809225301E-3</v>
      </c>
    </row>
    <row r="19" spans="1:12">
      <c r="A19" s="25" t="s">
        <v>99</v>
      </c>
      <c r="B19" s="25" t="s">
        <v>103</v>
      </c>
      <c r="C19" s="25" t="s">
        <v>105</v>
      </c>
      <c r="D19" s="25" t="s">
        <v>121</v>
      </c>
      <c r="E19" s="25" t="s">
        <v>123</v>
      </c>
      <c r="F19" s="76">
        <v>3.70586099988705E-3</v>
      </c>
      <c r="G19" s="76">
        <v>4.5882088570030101E-3</v>
      </c>
      <c r="H19" s="76">
        <v>5.1802358062937202E-3</v>
      </c>
      <c r="I19" s="76">
        <v>1.8179695471144E-3</v>
      </c>
      <c r="J19" s="76">
        <v>1.0178068943351699E-3</v>
      </c>
      <c r="K19" s="76">
        <v>8.0742222902566998E-4</v>
      </c>
      <c r="L19" s="76">
        <v>3.6132144748898701E-4</v>
      </c>
    </row>
    <row r="20" spans="1:12">
      <c r="A20" s="25" t="s">
        <v>99</v>
      </c>
      <c r="B20" s="25" t="s">
        <v>103</v>
      </c>
      <c r="C20" s="25" t="s">
        <v>105</v>
      </c>
      <c r="D20" s="25" t="s">
        <v>121</v>
      </c>
      <c r="E20" s="25" t="s">
        <v>124</v>
      </c>
      <c r="F20" s="78">
        <v>4.6106194312458897E-4</v>
      </c>
      <c r="G20" s="78">
        <v>5.7083859624949102E-4</v>
      </c>
      <c r="H20" s="78">
        <v>6.4449518931394096E-4</v>
      </c>
      <c r="I20" s="78">
        <v>2.2618133058942101E-4</v>
      </c>
      <c r="J20" s="78">
        <v>1.2662968860464101E-4</v>
      </c>
      <c r="K20" s="78">
        <v>1.00454836770162E-4</v>
      </c>
      <c r="L20" s="79">
        <v>4.4953539454647397E-5</v>
      </c>
    </row>
    <row r="21" spans="1:12">
      <c r="A21" s="25" t="s">
        <v>99</v>
      </c>
      <c r="B21" s="25" t="s">
        <v>103</v>
      </c>
      <c r="C21" s="25" t="s">
        <v>104</v>
      </c>
      <c r="D21" s="25" t="s">
        <v>121</v>
      </c>
      <c r="E21" s="25" t="s">
        <v>122</v>
      </c>
      <c r="F21" s="84">
        <v>0.15046751732946601</v>
      </c>
      <c r="G21" s="84">
        <v>0.186293116693625</v>
      </c>
      <c r="H21" s="84">
        <v>0.21033093820248</v>
      </c>
      <c r="I21" s="84">
        <v>7.3814253784266495E-2</v>
      </c>
      <c r="J21" s="84">
        <v>4.1325585745416803E-2</v>
      </c>
      <c r="K21" s="84">
        <v>3.2783425563403301E-2</v>
      </c>
      <c r="L21" s="84">
        <v>1.4670582939623001E-2</v>
      </c>
    </row>
    <row r="22" spans="1:12">
      <c r="A22" s="25" t="s">
        <v>99</v>
      </c>
      <c r="B22" s="25" t="s">
        <v>103</v>
      </c>
      <c r="C22" s="25" t="s">
        <v>104</v>
      </c>
      <c r="D22" s="25" t="s">
        <v>121</v>
      </c>
      <c r="E22" s="25" t="s">
        <v>123</v>
      </c>
      <c r="F22" s="76">
        <v>2.7793957294591699E-2</v>
      </c>
      <c r="G22" s="76">
        <v>3.4411566174256399E-2</v>
      </c>
      <c r="H22" s="76">
        <v>3.8851768261257198E-2</v>
      </c>
      <c r="I22" s="76">
        <v>1.3634771503007201E-2</v>
      </c>
      <c r="J22" s="76">
        <v>7.6335516513315101E-3</v>
      </c>
      <c r="K22" s="76">
        <v>6.0556666731233196E-3</v>
      </c>
      <c r="L22" s="76">
        <v>2.7099108362226899E-3</v>
      </c>
    </row>
    <row r="23" spans="1:12">
      <c r="A23" s="25" t="s">
        <v>99</v>
      </c>
      <c r="B23" s="25" t="s">
        <v>103</v>
      </c>
      <c r="C23" s="25" t="s">
        <v>104</v>
      </c>
      <c r="D23" s="25" t="s">
        <v>121</v>
      </c>
      <c r="E23" s="25" t="s">
        <v>124</v>
      </c>
      <c r="F23" s="78">
        <v>2.3053097000854499E-3</v>
      </c>
      <c r="G23" s="78">
        <v>2.8541929620105599E-3</v>
      </c>
      <c r="H23" s="78">
        <v>3.2224759248506299E-3</v>
      </c>
      <c r="I23" s="78">
        <v>1.1309066453249401E-3</v>
      </c>
      <c r="J23" s="78">
        <v>6.3314843875586296E-4</v>
      </c>
      <c r="K23" s="78">
        <v>5.02274180465545E-4</v>
      </c>
      <c r="L23" s="78">
        <v>2.2476769575833101E-4</v>
      </c>
    </row>
    <row r="24" spans="1:12">
      <c r="A24" s="25" t="s">
        <v>99</v>
      </c>
      <c r="B24" s="25" t="s">
        <v>103</v>
      </c>
      <c r="C24" s="25" t="s">
        <v>106</v>
      </c>
      <c r="D24" s="25" t="s">
        <v>73</v>
      </c>
      <c r="E24" s="25" t="s">
        <v>69</v>
      </c>
      <c r="F24" s="34" t="s">
        <v>70</v>
      </c>
      <c r="G24" s="34" t="s">
        <v>70</v>
      </c>
      <c r="H24" s="51">
        <v>1.33274E-6</v>
      </c>
      <c r="I24" s="51">
        <v>5.8464700000000001E-7</v>
      </c>
      <c r="J24" s="51">
        <v>5.7910500000000002E-7</v>
      </c>
      <c r="K24" s="51">
        <v>2.29701E-7</v>
      </c>
      <c r="L24" s="51">
        <v>1.1619899999999999E-7</v>
      </c>
    </row>
    <row r="25" spans="1:12">
      <c r="A25" s="25" t="s">
        <v>99</v>
      </c>
      <c r="B25" s="25" t="s">
        <v>103</v>
      </c>
      <c r="C25" s="25" t="s">
        <v>106</v>
      </c>
      <c r="D25" s="25" t="s">
        <v>73</v>
      </c>
      <c r="E25" s="25" t="s">
        <v>71</v>
      </c>
      <c r="F25" s="34" t="s">
        <v>70</v>
      </c>
      <c r="G25" s="34" t="s">
        <v>70</v>
      </c>
      <c r="H25" s="51">
        <v>8.1113599999999999E-7</v>
      </c>
      <c r="I25" s="51">
        <v>3.5582799999999998E-7</v>
      </c>
      <c r="J25" s="51">
        <v>3.5245499999999999E-7</v>
      </c>
      <c r="K25" s="51">
        <v>1.39801E-7</v>
      </c>
      <c r="L25" s="51">
        <v>7.0720899999999996E-8</v>
      </c>
    </row>
    <row r="26" spans="1:12">
      <c r="A26" s="25" t="s">
        <v>99</v>
      </c>
      <c r="B26" s="25" t="s">
        <v>103</v>
      </c>
      <c r="C26" s="25" t="s">
        <v>106</v>
      </c>
      <c r="D26" s="25" t="s">
        <v>73</v>
      </c>
      <c r="E26" s="25" t="s">
        <v>72</v>
      </c>
      <c r="F26" s="34" t="s">
        <v>70</v>
      </c>
      <c r="G26" s="34" t="s">
        <v>70</v>
      </c>
      <c r="H26" s="51">
        <v>2.89527E-7</v>
      </c>
      <c r="I26" s="51">
        <v>1.2701E-7</v>
      </c>
      <c r="J26" s="51">
        <v>1.2580600000000001E-7</v>
      </c>
      <c r="K26" s="51">
        <v>4.9900499999999997E-8</v>
      </c>
      <c r="L26" s="51">
        <v>2.5243200000000001E-8</v>
      </c>
    </row>
    <row r="27" spans="1:12" ht="76.5">
      <c r="A27" s="85" t="s">
        <v>130</v>
      </c>
      <c r="B27" s="85" t="s">
        <v>131</v>
      </c>
      <c r="C27" s="85" t="s">
        <v>132</v>
      </c>
      <c r="D27" s="85" t="s">
        <v>133</v>
      </c>
    </row>
    <row r="28" spans="1:12">
      <c r="A28" s="86" t="s">
        <v>58</v>
      </c>
      <c r="B28" s="87">
        <v>4.7248129800416122E-2</v>
      </c>
      <c r="C28" s="88">
        <v>0.130534355891813</v>
      </c>
      <c r="D28" s="89">
        <f>B28/C28</f>
        <v>0.36195934378820099</v>
      </c>
    </row>
    <row r="29" spans="1:12">
      <c r="A29" s="86" t="s">
        <v>59</v>
      </c>
      <c r="B29" s="87">
        <v>5.8497684514800939E-2</v>
      </c>
      <c r="C29" s="87">
        <v>7.8311542203591586E-2</v>
      </c>
      <c r="D29" s="89">
        <f t="shared" ref="D29:D33" si="2">B29/C29</f>
        <v>0.7469867514895917</v>
      </c>
    </row>
    <row r="30" spans="1:12">
      <c r="A30" s="86" t="s">
        <v>60</v>
      </c>
      <c r="B30" s="87">
        <v>6.604577283929132E-2</v>
      </c>
      <c r="C30" s="87">
        <v>3.5340238311950697E-2</v>
      </c>
      <c r="D30" s="90">
        <f t="shared" si="2"/>
        <v>1.868854767087329</v>
      </c>
    </row>
    <row r="31" spans="1:12">
      <c r="A31" s="86" t="s">
        <v>61</v>
      </c>
      <c r="B31" s="87">
        <v>2.3178327826619185E-2</v>
      </c>
      <c r="C31" s="87">
        <v>1.586788426930855E-2</v>
      </c>
      <c r="D31" s="90">
        <f t="shared" si="2"/>
        <v>1.4607068865160806</v>
      </c>
    </row>
    <row r="32" spans="1:12">
      <c r="A32" s="86" t="s">
        <v>62</v>
      </c>
      <c r="B32" s="87">
        <v>1.2976599029691737E-2</v>
      </c>
      <c r="C32" s="91">
        <v>6.0136358801778228E-3</v>
      </c>
      <c r="D32" s="90">
        <f t="shared" si="2"/>
        <v>2.1578624459896663</v>
      </c>
    </row>
    <row r="33" spans="1:4">
      <c r="A33" s="86" t="s">
        <v>63</v>
      </c>
      <c r="B33" s="87">
        <v>1.0294285263777809E-2</v>
      </c>
      <c r="C33" s="91">
        <v>1.8973952719961772E-3</v>
      </c>
      <c r="D33" s="90">
        <f t="shared" si="2"/>
        <v>5.4254827213454497</v>
      </c>
    </row>
    <row r="34" spans="1:4">
      <c r="A34" s="86" t="s">
        <v>64</v>
      </c>
      <c r="B34" s="91">
        <v>4.6066926555405705E-3</v>
      </c>
      <c r="C34" s="91">
        <v>1.7249038202892554E-3</v>
      </c>
      <c r="D34" s="90">
        <f>B34/C34</f>
        <v>2.6706953752169542</v>
      </c>
    </row>
  </sheetData>
  <sheetProtection sheet="1" objects="1" scenarios="1" formatCells="0" formatColumns="0" formatRows="0" sort="0" autoFilter="0"/>
  <autoFilter ref="A1:Z34" xr:uid="{64B6E1F5-4394-4410-BDB6-991F8488BD4C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xmlns:xlrd2="http://schemas.microsoft.com/office/spreadsheetml/2017/richdata2" ref="A4:L23">
    <sortCondition ref="A3:A23"/>
    <sortCondition ref="B3:B23"/>
    <sortCondition ref="C3:C23"/>
    <sortCondition ref="E3:E23" customList="High,Med,Low"/>
  </sortState>
  <mergeCells count="10">
    <mergeCell ref="M1:S1"/>
    <mergeCell ref="M6:S6"/>
    <mergeCell ref="T1:Z1"/>
    <mergeCell ref="T6:Z6"/>
    <mergeCell ref="F1:L1"/>
    <mergeCell ref="A1:A2"/>
    <mergeCell ref="B1:B2"/>
    <mergeCell ref="C1:C2"/>
    <mergeCell ref="D1:D2"/>
    <mergeCell ref="E1:E2"/>
  </mergeCells>
  <conditionalFormatting sqref="F24:G26">
    <cfRule type="cellIs" dxfId="8" priority="1" operator="lessThan">
      <formula>1</formula>
    </cfRule>
    <cfRule type="cellIs" dxfId="7" priority="2" operator="between">
      <formula>1</formula>
      <formula>10</formula>
    </cfRule>
    <cfRule type="cellIs" dxfId="6" priority="3" operator="greaterThan">
      <formula>10</formula>
    </cfRule>
  </conditionalFormatting>
  <conditionalFormatting sqref="F1:L2">
    <cfRule type="colorScale" priority="6">
      <colorScale>
        <cfvo type="min"/>
        <cfvo type="max"/>
        <color rgb="FFFCFCFF"/>
        <color rgb="FFF8696B"/>
      </colorScale>
    </cfRule>
  </conditionalFormatting>
  <conditionalFormatting sqref="F3:L23">
    <cfRule type="cellIs" dxfId="5" priority="7" operator="lessThan">
      <formula>1</formula>
    </cfRule>
    <cfRule type="cellIs" dxfId="4" priority="8" operator="greaterThan">
      <formula>10</formula>
    </cfRule>
    <cfRule type="cellIs" dxfId="3" priority="9" operator="between">
      <formula>1</formula>
      <formula>10</formula>
    </cfRule>
  </conditionalFormatting>
  <conditionalFormatting sqref="M2:Z2">
    <cfRule type="colorScale" priority="5">
      <colorScale>
        <cfvo type="min"/>
        <cfvo type="max"/>
        <color rgb="FFFCFCFF"/>
        <color rgb="FFF8696B"/>
      </colorScale>
    </cfRule>
  </conditionalFormatting>
  <conditionalFormatting sqref="M7:Z7">
    <cfRule type="colorScale" priority="4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A702-D845-4B98-A402-303F8328C21D}">
  <sheetPr codeName="Sheet9"/>
  <dimension ref="A1:L56"/>
  <sheetViews>
    <sheetView workbookViewId="0">
      <selection sqref="A1:A2"/>
    </sheetView>
  </sheetViews>
  <sheetFormatPr defaultColWidth="8.7109375" defaultRowHeight="12.75"/>
  <cols>
    <col min="1" max="1" width="43.85546875" style="25" customWidth="1"/>
    <col min="2" max="2" width="18.5703125" style="25" customWidth="1"/>
    <col min="3" max="3" width="13.42578125" style="25" customWidth="1"/>
    <col min="4" max="4" width="15.7109375" style="25" customWidth="1"/>
    <col min="5" max="5" width="9.7109375" style="25" customWidth="1"/>
    <col min="6" max="16384" width="8.7109375" style="25"/>
  </cols>
  <sheetData>
    <row r="1" spans="1:12" ht="14.45" customHeight="1">
      <c r="A1" s="113" t="s">
        <v>49</v>
      </c>
      <c r="B1" s="113" t="s">
        <v>50</v>
      </c>
      <c r="C1" s="113" t="s">
        <v>51</v>
      </c>
      <c r="D1" s="113" t="s">
        <v>52</v>
      </c>
      <c r="E1" s="113" t="s">
        <v>53</v>
      </c>
      <c r="F1" s="117" t="s">
        <v>113</v>
      </c>
      <c r="G1" s="117"/>
      <c r="H1" s="117"/>
      <c r="I1" s="117"/>
      <c r="J1" s="117"/>
      <c r="K1" s="117"/>
      <c r="L1" s="117"/>
    </row>
    <row r="2" spans="1:12" ht="25.5">
      <c r="A2" s="113"/>
      <c r="B2" s="113"/>
      <c r="C2" s="113"/>
      <c r="D2" s="113"/>
      <c r="E2" s="113"/>
      <c r="F2" s="27" t="s">
        <v>58</v>
      </c>
      <c r="G2" s="27" t="s">
        <v>59</v>
      </c>
      <c r="H2" s="27" t="s">
        <v>60</v>
      </c>
      <c r="I2" s="27" t="s">
        <v>61</v>
      </c>
      <c r="J2" s="27" t="s">
        <v>62</v>
      </c>
      <c r="K2" s="27" t="s">
        <v>63</v>
      </c>
      <c r="L2" s="27" t="s">
        <v>64</v>
      </c>
    </row>
    <row r="3" spans="1:12">
      <c r="A3" s="25" t="s">
        <v>92</v>
      </c>
      <c r="B3" s="25" t="s">
        <v>97</v>
      </c>
      <c r="C3" s="25" t="s">
        <v>98</v>
      </c>
      <c r="D3" s="25" t="s">
        <v>134</v>
      </c>
      <c r="E3" s="25" t="s">
        <v>124</v>
      </c>
      <c r="F3" s="34" t="s">
        <v>70</v>
      </c>
      <c r="G3" s="34" t="s">
        <v>70</v>
      </c>
      <c r="H3" s="34" t="s">
        <v>70</v>
      </c>
      <c r="I3" s="34" t="s">
        <v>70</v>
      </c>
      <c r="J3" s="34" t="s">
        <v>70</v>
      </c>
      <c r="K3" s="25">
        <v>3.98882681564246E-2</v>
      </c>
      <c r="L3" s="25">
        <v>3.5700000000000003E-2</v>
      </c>
    </row>
    <row r="4" spans="1:12">
      <c r="A4" s="25" t="s">
        <v>92</v>
      </c>
      <c r="B4" s="25" t="s">
        <v>97</v>
      </c>
      <c r="C4" s="25" t="s">
        <v>98</v>
      </c>
      <c r="D4" s="25" t="s">
        <v>134</v>
      </c>
      <c r="E4" s="25" t="s">
        <v>123</v>
      </c>
      <c r="F4" s="34" t="s">
        <v>70</v>
      </c>
      <c r="G4" s="34" t="s">
        <v>70</v>
      </c>
      <c r="H4" s="34" t="s">
        <v>70</v>
      </c>
      <c r="I4" s="34" t="s">
        <v>70</v>
      </c>
      <c r="J4" s="34" t="s">
        <v>70</v>
      </c>
      <c r="K4" s="25">
        <v>11.283826815642501</v>
      </c>
      <c r="L4" s="25">
        <v>10.099024999999999</v>
      </c>
    </row>
    <row r="5" spans="1:12">
      <c r="A5" s="25" t="s">
        <v>92</v>
      </c>
      <c r="B5" s="25" t="s">
        <v>97</v>
      </c>
      <c r="C5" s="25" t="s">
        <v>98</v>
      </c>
      <c r="D5" s="25" t="s">
        <v>134</v>
      </c>
      <c r="E5" s="25" t="s">
        <v>122</v>
      </c>
      <c r="F5" s="34" t="s">
        <v>70</v>
      </c>
      <c r="G5" s="34" t="s">
        <v>70</v>
      </c>
      <c r="H5" s="34" t="s">
        <v>70</v>
      </c>
      <c r="I5" s="34" t="s">
        <v>70</v>
      </c>
      <c r="J5" s="34" t="s">
        <v>70</v>
      </c>
      <c r="K5" s="25">
        <v>67.737430167597793</v>
      </c>
      <c r="L5" s="25">
        <v>60.625</v>
      </c>
    </row>
    <row r="6" spans="1:12">
      <c r="A6" s="25" t="s">
        <v>92</v>
      </c>
      <c r="B6" s="25" t="s">
        <v>129</v>
      </c>
      <c r="C6" s="25" t="s">
        <v>94</v>
      </c>
      <c r="D6" s="25" t="s">
        <v>135</v>
      </c>
      <c r="E6" s="25" t="s">
        <v>124</v>
      </c>
      <c r="F6" s="48">
        <v>1.2866538626595899E-5</v>
      </c>
      <c r="G6" s="48">
        <v>1.2120652329402E-5</v>
      </c>
      <c r="H6" s="48">
        <v>9.8529173774493399E-6</v>
      </c>
      <c r="I6" s="48">
        <v>6.8607466015482804E-6</v>
      </c>
      <c r="J6" s="48">
        <v>4.8397252611062802E-6</v>
      </c>
      <c r="K6" s="48">
        <v>4.1440442601083801E-6</v>
      </c>
      <c r="L6" s="48">
        <v>3.3271190644208398E-6</v>
      </c>
    </row>
    <row r="7" spans="1:12">
      <c r="A7" s="25" t="s">
        <v>92</v>
      </c>
      <c r="B7" s="25" t="s">
        <v>129</v>
      </c>
      <c r="C7" s="25" t="s">
        <v>94</v>
      </c>
      <c r="D7" s="25" t="s">
        <v>135</v>
      </c>
      <c r="E7" s="25" t="s">
        <v>123</v>
      </c>
      <c r="F7" s="48">
        <v>1.2866538626595899E-5</v>
      </c>
      <c r="G7" s="48">
        <v>1.2120652329402E-5</v>
      </c>
      <c r="H7" s="48">
        <v>9.8529173774493399E-6</v>
      </c>
      <c r="I7" s="48">
        <v>6.8607466015482804E-6</v>
      </c>
      <c r="J7" s="48">
        <v>4.8397252611062802E-6</v>
      </c>
      <c r="K7" s="48">
        <v>4.1440442601083801E-6</v>
      </c>
      <c r="L7" s="48">
        <v>3.3271190644208398E-6</v>
      </c>
    </row>
    <row r="8" spans="1:12">
      <c r="A8" s="25" t="s">
        <v>92</v>
      </c>
      <c r="B8" s="25" t="s">
        <v>129</v>
      </c>
      <c r="C8" s="25" t="s">
        <v>94</v>
      </c>
      <c r="D8" s="25" t="s">
        <v>135</v>
      </c>
      <c r="E8" s="25" t="s">
        <v>122</v>
      </c>
      <c r="F8" s="48">
        <v>1.2866538626595899E-5</v>
      </c>
      <c r="G8" s="48">
        <v>1.2120652329402E-5</v>
      </c>
      <c r="H8" s="48">
        <v>9.8529173774493399E-6</v>
      </c>
      <c r="I8" s="48">
        <v>6.8607466015482804E-6</v>
      </c>
      <c r="J8" s="48">
        <v>4.8397252611062802E-6</v>
      </c>
      <c r="K8" s="48">
        <v>4.1440442601083801E-6</v>
      </c>
      <c r="L8" s="48">
        <v>3.3271190644208398E-6</v>
      </c>
    </row>
    <row r="9" spans="1:12">
      <c r="A9" s="25" t="s">
        <v>92</v>
      </c>
      <c r="B9" s="25" t="s">
        <v>129</v>
      </c>
      <c r="C9" s="25" t="s">
        <v>94</v>
      </c>
      <c r="D9" s="25" t="s">
        <v>121</v>
      </c>
      <c r="E9" s="25" t="s">
        <v>124</v>
      </c>
      <c r="F9" s="25">
        <v>1.50924151756177E-4</v>
      </c>
      <c r="G9" s="25">
        <v>1.86858473602886E-4</v>
      </c>
      <c r="H9" s="25">
        <v>2.1096924439035499E-4</v>
      </c>
      <c r="I9" s="48">
        <v>7.4038263125671694E-5</v>
      </c>
      <c r="J9" s="48">
        <v>4.1450999425992301E-5</v>
      </c>
      <c r="K9" s="48">
        <v>3.2882915745759199E-5</v>
      </c>
      <c r="L9" s="48">
        <v>1.47151047962273E-5</v>
      </c>
    </row>
    <row r="10" spans="1:12">
      <c r="A10" s="25" t="s">
        <v>92</v>
      </c>
      <c r="B10" s="25" t="s">
        <v>129</v>
      </c>
      <c r="C10" s="25" t="s">
        <v>94</v>
      </c>
      <c r="D10" s="25" t="s">
        <v>121</v>
      </c>
      <c r="E10" s="25" t="s">
        <v>123</v>
      </c>
      <c r="F10" s="25">
        <v>1.50924151756177E-4</v>
      </c>
      <c r="G10" s="25">
        <v>1.86858473602886E-4</v>
      </c>
      <c r="H10" s="25">
        <v>2.1096924439035499E-4</v>
      </c>
      <c r="I10" s="48">
        <v>7.4038263125671694E-5</v>
      </c>
      <c r="J10" s="48">
        <v>4.1450999425992301E-5</v>
      </c>
      <c r="K10" s="48">
        <v>3.2882915745759199E-5</v>
      </c>
      <c r="L10" s="48">
        <v>1.47151047962273E-5</v>
      </c>
    </row>
    <row r="11" spans="1:12">
      <c r="A11" s="25" t="s">
        <v>92</v>
      </c>
      <c r="B11" s="25" t="s">
        <v>129</v>
      </c>
      <c r="C11" s="25" t="s">
        <v>94</v>
      </c>
      <c r="D11" s="25" t="s">
        <v>121</v>
      </c>
      <c r="E11" s="25" t="s">
        <v>122</v>
      </c>
      <c r="F11" s="25">
        <v>1.50924151756177E-4</v>
      </c>
      <c r="G11" s="25">
        <v>1.86858473602886E-4</v>
      </c>
      <c r="H11" s="25">
        <v>2.1096924439035499E-4</v>
      </c>
      <c r="I11" s="48">
        <v>7.4038263125671694E-5</v>
      </c>
      <c r="J11" s="48">
        <v>4.1450999425992301E-5</v>
      </c>
      <c r="K11" s="48">
        <v>3.2882915745759199E-5</v>
      </c>
      <c r="L11" s="48">
        <v>1.47151047962273E-5</v>
      </c>
    </row>
    <row r="12" spans="1:12">
      <c r="A12" s="25" t="s">
        <v>99</v>
      </c>
      <c r="B12" s="25" t="s">
        <v>103</v>
      </c>
      <c r="C12" s="25" t="s">
        <v>105</v>
      </c>
      <c r="D12" s="25" t="s">
        <v>135</v>
      </c>
      <c r="E12" s="25" t="s">
        <v>124</v>
      </c>
      <c r="F12" s="48">
        <v>5.6905525370269904E-7</v>
      </c>
      <c r="G12" s="48">
        <v>5.3606654334312205E-7</v>
      </c>
      <c r="H12" s="48">
        <v>4.3577022233053799E-7</v>
      </c>
      <c r="I12" s="48">
        <v>3.0343389245837097E-7</v>
      </c>
      <c r="J12" s="48">
        <v>2.1404910568700701E-7</v>
      </c>
      <c r="K12" s="48">
        <v>1.83280851690498E-7</v>
      </c>
      <c r="L12" s="48">
        <v>1.47150266147687E-7</v>
      </c>
    </row>
    <row r="13" spans="1:12">
      <c r="A13" s="25" t="s">
        <v>99</v>
      </c>
      <c r="B13" s="25" t="s">
        <v>103</v>
      </c>
      <c r="C13" s="25" t="s">
        <v>105</v>
      </c>
      <c r="D13" s="25" t="s">
        <v>135</v>
      </c>
      <c r="E13" s="25" t="s">
        <v>123</v>
      </c>
      <c r="F13" s="48">
        <v>1.73092982159882E-6</v>
      </c>
      <c r="G13" s="48">
        <v>1.6305860638249699E-6</v>
      </c>
      <c r="H13" s="48">
        <v>1.32550867123837E-6</v>
      </c>
      <c r="I13" s="48">
        <v>9.2297324367451301E-7</v>
      </c>
      <c r="J13" s="48">
        <v>6.5108612548504205E-7</v>
      </c>
      <c r="K13" s="48">
        <v>5.5749646427982299E-7</v>
      </c>
      <c r="L13" s="48">
        <v>4.4759587451995501E-7</v>
      </c>
    </row>
    <row r="14" spans="1:12">
      <c r="A14" s="25" t="s">
        <v>99</v>
      </c>
      <c r="B14" s="25" t="s">
        <v>103</v>
      </c>
      <c r="C14" s="25" t="s">
        <v>105</v>
      </c>
      <c r="D14" s="25" t="s">
        <v>135</v>
      </c>
      <c r="E14" s="25" t="s">
        <v>122</v>
      </c>
      <c r="F14" s="48">
        <v>5.7917951857960703E-6</v>
      </c>
      <c r="G14" s="48">
        <v>5.4560389431412202E-6</v>
      </c>
      <c r="H14" s="48">
        <v>4.4352316570051198E-6</v>
      </c>
      <c r="I14" s="48">
        <v>3.0883239300799399E-6</v>
      </c>
      <c r="J14" s="48">
        <v>2.1785732963106098E-6</v>
      </c>
      <c r="K14" s="48">
        <v>1.86541666659354E-6</v>
      </c>
      <c r="L14" s="48">
        <v>1.4976826898922701E-6</v>
      </c>
    </row>
    <row r="15" spans="1:12">
      <c r="A15" s="25" t="s">
        <v>99</v>
      </c>
      <c r="B15" s="25" t="s">
        <v>103</v>
      </c>
      <c r="C15" s="25" t="s">
        <v>105</v>
      </c>
      <c r="D15" s="25" t="s">
        <v>121</v>
      </c>
      <c r="E15" s="25" t="s">
        <v>124</v>
      </c>
      <c r="F15" s="25">
        <v>4.6106194312458897E-4</v>
      </c>
      <c r="G15" s="25">
        <v>5.7083859624949102E-4</v>
      </c>
      <c r="H15" s="25">
        <v>6.4449518931394096E-4</v>
      </c>
      <c r="I15" s="25">
        <v>2.2618133058942101E-4</v>
      </c>
      <c r="J15" s="25">
        <v>1.2662968860464101E-4</v>
      </c>
      <c r="K15" s="25">
        <v>1.00454836770162E-4</v>
      </c>
      <c r="L15" s="48">
        <v>4.4953539454647397E-5</v>
      </c>
    </row>
    <row r="16" spans="1:12">
      <c r="A16" s="25" t="s">
        <v>99</v>
      </c>
      <c r="B16" s="25" t="s">
        <v>103</v>
      </c>
      <c r="C16" s="25" t="s">
        <v>105</v>
      </c>
      <c r="D16" s="25" t="s">
        <v>121</v>
      </c>
      <c r="E16" s="25" t="s">
        <v>123</v>
      </c>
      <c r="F16" s="25">
        <v>3.70586099988705E-3</v>
      </c>
      <c r="G16" s="25">
        <v>4.5882088570030101E-3</v>
      </c>
      <c r="H16" s="25">
        <v>5.1802358062937202E-3</v>
      </c>
      <c r="I16" s="25">
        <v>1.8179695471144E-3</v>
      </c>
      <c r="J16" s="25">
        <v>1.0178068943351699E-3</v>
      </c>
      <c r="K16" s="25">
        <v>8.0742222902566998E-4</v>
      </c>
      <c r="L16" s="25">
        <v>3.6132144748898701E-4</v>
      </c>
    </row>
    <row r="17" spans="1:12">
      <c r="A17" s="25" t="s">
        <v>99</v>
      </c>
      <c r="B17" s="25" t="s">
        <v>103</v>
      </c>
      <c r="C17" s="25" t="s">
        <v>105</v>
      </c>
      <c r="D17" s="25" t="s">
        <v>121</v>
      </c>
      <c r="E17" s="25" t="s">
        <v>122</v>
      </c>
      <c r="F17" s="25">
        <v>1.50467515992055E-2</v>
      </c>
      <c r="G17" s="25">
        <v>1.8629311503778199E-2</v>
      </c>
      <c r="H17" s="25">
        <v>2.1033093633298E-2</v>
      </c>
      <c r="I17" s="25">
        <v>7.38142531281778E-3</v>
      </c>
      <c r="J17" s="25">
        <v>4.1325585378099499E-3</v>
      </c>
      <c r="K17" s="25">
        <v>3.2783425272011899E-3</v>
      </c>
      <c r="L17" s="25">
        <v>1.4670582809225301E-3</v>
      </c>
    </row>
    <row r="18" spans="1:12">
      <c r="A18" s="25" t="s">
        <v>99</v>
      </c>
      <c r="B18" s="25" t="s">
        <v>103</v>
      </c>
      <c r="C18" s="25" t="s">
        <v>104</v>
      </c>
      <c r="D18" s="25" t="s">
        <v>135</v>
      </c>
      <c r="E18" s="25" t="s">
        <v>124</v>
      </c>
      <c r="F18" s="48">
        <v>2.8452762584998E-6</v>
      </c>
      <c r="G18" s="48">
        <v>2.68033270728242E-6</v>
      </c>
      <c r="H18" s="48">
        <v>2.1788511039844202E-6</v>
      </c>
      <c r="I18" s="48">
        <v>1.51716945695231E-6</v>
      </c>
      <c r="J18" s="48">
        <v>1.0702455246684E-6</v>
      </c>
      <c r="K18" s="48">
        <v>9.16404255227287E-7</v>
      </c>
      <c r="L18" s="48">
        <v>7.3575132814902502E-7</v>
      </c>
    </row>
    <row r="19" spans="1:12">
      <c r="A19" s="25" t="s">
        <v>99</v>
      </c>
      <c r="B19" s="25" t="s">
        <v>103</v>
      </c>
      <c r="C19" s="25" t="s">
        <v>104</v>
      </c>
      <c r="D19" s="25" t="s">
        <v>135</v>
      </c>
      <c r="E19" s="25" t="s">
        <v>123</v>
      </c>
      <c r="F19" s="48">
        <v>1.29819735247351E-5</v>
      </c>
      <c r="G19" s="48">
        <v>1.22293953493881E-5</v>
      </c>
      <c r="H19" s="48">
        <v>9.9413149291800295E-6</v>
      </c>
      <c r="I19" s="48">
        <v>6.9222992543706403E-6</v>
      </c>
      <c r="J19" s="48">
        <v>4.8831458895092097E-6</v>
      </c>
      <c r="K19" s="48">
        <v>4.18122343789136E-6</v>
      </c>
      <c r="L19" s="48">
        <v>3.3569690234070402E-6</v>
      </c>
    </row>
    <row r="20" spans="1:12">
      <c r="A20" s="25" t="s">
        <v>99</v>
      </c>
      <c r="B20" s="25" t="s">
        <v>103</v>
      </c>
      <c r="C20" s="25" t="s">
        <v>104</v>
      </c>
      <c r="D20" s="25" t="s">
        <v>135</v>
      </c>
      <c r="E20" s="25" t="s">
        <v>122</v>
      </c>
      <c r="F20" s="48">
        <v>5.7917952806897001E-5</v>
      </c>
      <c r="G20" s="48">
        <v>5.4560390325337697E-5</v>
      </c>
      <c r="H20" s="48">
        <v>4.4352317296726198E-5</v>
      </c>
      <c r="I20" s="48">
        <v>3.0883239806794901E-5</v>
      </c>
      <c r="J20" s="48">
        <v>2.1785733320046799E-5</v>
      </c>
      <c r="K20" s="48">
        <v>1.8654166971567999E-5</v>
      </c>
      <c r="L20" s="48">
        <v>1.4976827144305199E-5</v>
      </c>
    </row>
    <row r="21" spans="1:12">
      <c r="A21" s="25" t="s">
        <v>99</v>
      </c>
      <c r="B21" s="25" t="s">
        <v>103</v>
      </c>
      <c r="C21" s="25" t="s">
        <v>104</v>
      </c>
      <c r="D21" s="25" t="s">
        <v>121</v>
      </c>
      <c r="E21" s="25" t="s">
        <v>124</v>
      </c>
      <c r="F21" s="25">
        <v>2.3053097000854499E-3</v>
      </c>
      <c r="G21" s="25">
        <v>2.8541929620105599E-3</v>
      </c>
      <c r="H21" s="25">
        <v>3.2224759248506299E-3</v>
      </c>
      <c r="I21" s="25">
        <v>1.1309066453249401E-3</v>
      </c>
      <c r="J21" s="25">
        <v>6.3314843875586296E-4</v>
      </c>
      <c r="K21" s="25">
        <v>5.02274180465545E-4</v>
      </c>
      <c r="L21" s="25">
        <v>2.2476769575833101E-4</v>
      </c>
    </row>
    <row r="22" spans="1:12">
      <c r="A22" s="25" t="s">
        <v>99</v>
      </c>
      <c r="B22" s="25" t="s">
        <v>103</v>
      </c>
      <c r="C22" s="25" t="s">
        <v>104</v>
      </c>
      <c r="D22" s="25" t="s">
        <v>121</v>
      </c>
      <c r="E22" s="25" t="s">
        <v>123</v>
      </c>
      <c r="F22" s="25">
        <v>2.7793957294591699E-2</v>
      </c>
      <c r="G22" s="25">
        <v>3.4411566174256399E-2</v>
      </c>
      <c r="H22" s="25">
        <v>3.8851768261257198E-2</v>
      </c>
      <c r="I22" s="25">
        <v>1.3634771503007201E-2</v>
      </c>
      <c r="J22" s="25">
        <v>7.6335516513315101E-3</v>
      </c>
      <c r="K22" s="25">
        <v>6.0556666731233196E-3</v>
      </c>
      <c r="L22" s="25">
        <v>2.7099108362226899E-3</v>
      </c>
    </row>
    <row r="23" spans="1:12">
      <c r="A23" s="25" t="s">
        <v>99</v>
      </c>
      <c r="B23" s="25" t="s">
        <v>103</v>
      </c>
      <c r="C23" s="25" t="s">
        <v>104</v>
      </c>
      <c r="D23" s="25" t="s">
        <v>121</v>
      </c>
      <c r="E23" s="25" t="s">
        <v>122</v>
      </c>
      <c r="F23" s="25">
        <v>0.15046751732946601</v>
      </c>
      <c r="G23" s="25">
        <v>0.186293116693625</v>
      </c>
      <c r="H23" s="25">
        <v>0.21033093820248</v>
      </c>
      <c r="I23" s="25">
        <v>7.3814253784266495E-2</v>
      </c>
      <c r="J23" s="25">
        <v>4.1325585745416803E-2</v>
      </c>
      <c r="K23" s="25">
        <v>3.2783425563403301E-2</v>
      </c>
      <c r="L23" s="25">
        <v>1.4670582939623001E-2</v>
      </c>
    </row>
    <row r="24" spans="1:12">
      <c r="A24" s="25" t="s">
        <v>99</v>
      </c>
      <c r="B24" s="25" t="s">
        <v>100</v>
      </c>
      <c r="C24" s="25" t="s">
        <v>102</v>
      </c>
      <c r="D24" s="25" t="s">
        <v>135</v>
      </c>
      <c r="E24" s="25" t="s">
        <v>124</v>
      </c>
      <c r="F24" s="48">
        <v>2.24475211918821E-7</v>
      </c>
      <c r="G24" s="48">
        <v>2.1146215615541101E-7</v>
      </c>
      <c r="H24" s="48">
        <v>1.7189826887472101E-7</v>
      </c>
      <c r="I24" s="48">
        <v>1.1969556008796801E-7</v>
      </c>
      <c r="J24" s="48">
        <v>8.4435945450787296E-8</v>
      </c>
      <c r="K24" s="48">
        <v>7.2298793054252203E-8</v>
      </c>
      <c r="L24" s="48">
        <v>5.80463618646603E-8</v>
      </c>
    </row>
    <row r="25" spans="1:12">
      <c r="A25" s="25" t="s">
        <v>99</v>
      </c>
      <c r="B25" s="25" t="s">
        <v>100</v>
      </c>
      <c r="C25" s="25" t="s">
        <v>102</v>
      </c>
      <c r="D25" s="25" t="s">
        <v>135</v>
      </c>
      <c r="E25" s="25" t="s">
        <v>123</v>
      </c>
      <c r="F25" s="48">
        <v>2.24475211918821E-7</v>
      </c>
      <c r="G25" s="48">
        <v>2.1146215615541101E-7</v>
      </c>
      <c r="H25" s="48">
        <v>1.7189826887472101E-7</v>
      </c>
      <c r="I25" s="48">
        <v>1.1969556008796801E-7</v>
      </c>
      <c r="J25" s="48">
        <v>8.4435945450787296E-8</v>
      </c>
      <c r="K25" s="48">
        <v>7.2298793054252203E-8</v>
      </c>
      <c r="L25" s="48">
        <v>5.80463618646603E-8</v>
      </c>
    </row>
    <row r="26" spans="1:12">
      <c r="A26" s="25" t="s">
        <v>99</v>
      </c>
      <c r="B26" s="25" t="s">
        <v>100</v>
      </c>
      <c r="C26" s="25" t="s">
        <v>102</v>
      </c>
      <c r="D26" s="25" t="s">
        <v>135</v>
      </c>
      <c r="E26" s="25" t="s">
        <v>122</v>
      </c>
      <c r="F26" s="48">
        <v>2.24475211918821E-7</v>
      </c>
      <c r="G26" s="48">
        <v>2.1146215615541101E-7</v>
      </c>
      <c r="H26" s="48">
        <v>1.7189826887472101E-7</v>
      </c>
      <c r="I26" s="48">
        <v>1.1969556008796801E-7</v>
      </c>
      <c r="J26" s="48">
        <v>8.4435945450787296E-8</v>
      </c>
      <c r="K26" s="48">
        <v>7.2298793054252203E-8</v>
      </c>
      <c r="L26" s="48">
        <v>5.80463618646603E-8</v>
      </c>
    </row>
    <row r="27" spans="1:12">
      <c r="A27" s="25" t="s">
        <v>99</v>
      </c>
      <c r="B27" s="25" t="s">
        <v>100</v>
      </c>
      <c r="C27" s="25" t="s">
        <v>102</v>
      </c>
      <c r="D27" s="25" t="s">
        <v>121</v>
      </c>
      <c r="E27" s="25" t="s">
        <v>124</v>
      </c>
      <c r="F27" s="25">
        <v>5.6691769266802299E-4</v>
      </c>
      <c r="G27" s="25">
        <v>7.0189809568421896E-4</v>
      </c>
      <c r="H27" s="25">
        <v>7.9246559190153702E-4</v>
      </c>
      <c r="I27" s="25">
        <v>2.7811056621450202E-4</v>
      </c>
      <c r="J27" s="25">
        <v>1.5570274657783701E-4</v>
      </c>
      <c r="K27" s="25">
        <v>1.2351837996677601E-4</v>
      </c>
      <c r="L27" s="48">
        <v>5.5274475035132202E-5</v>
      </c>
    </row>
    <row r="28" spans="1:12">
      <c r="A28" s="25" t="s">
        <v>99</v>
      </c>
      <c r="B28" s="25" t="s">
        <v>100</v>
      </c>
      <c r="C28" s="25" t="s">
        <v>102</v>
      </c>
      <c r="D28" s="25" t="s">
        <v>121</v>
      </c>
      <c r="E28" s="25" t="s">
        <v>123</v>
      </c>
      <c r="F28" s="25">
        <v>5.6691769266802299E-4</v>
      </c>
      <c r="G28" s="25">
        <v>7.0189809568421896E-4</v>
      </c>
      <c r="H28" s="25">
        <v>7.9246559190153702E-4</v>
      </c>
      <c r="I28" s="25">
        <v>2.7811056621450202E-4</v>
      </c>
      <c r="J28" s="25">
        <v>1.5570274657783701E-4</v>
      </c>
      <c r="K28" s="25">
        <v>1.2351837996677601E-4</v>
      </c>
      <c r="L28" s="48">
        <v>5.5274475035132202E-5</v>
      </c>
    </row>
    <row r="29" spans="1:12">
      <c r="A29" s="25" t="s">
        <v>99</v>
      </c>
      <c r="B29" s="25" t="s">
        <v>100</v>
      </c>
      <c r="C29" s="25" t="s">
        <v>102</v>
      </c>
      <c r="D29" s="25" t="s">
        <v>121</v>
      </c>
      <c r="E29" s="25" t="s">
        <v>122</v>
      </c>
      <c r="F29" s="25">
        <v>5.6691769266802299E-4</v>
      </c>
      <c r="G29" s="25">
        <v>7.0189809568421896E-4</v>
      </c>
      <c r="H29" s="25">
        <v>7.9246559190153702E-4</v>
      </c>
      <c r="I29" s="25">
        <v>2.7811056621450202E-4</v>
      </c>
      <c r="J29" s="25">
        <v>1.5570274657783701E-4</v>
      </c>
      <c r="K29" s="25">
        <v>1.2351837996677601E-4</v>
      </c>
      <c r="L29" s="48">
        <v>5.5274475035132202E-5</v>
      </c>
    </row>
    <row r="30" spans="1:12">
      <c r="A30" s="25" t="s">
        <v>81</v>
      </c>
      <c r="B30" s="25" t="s">
        <v>82</v>
      </c>
      <c r="C30" s="25" t="s">
        <v>84</v>
      </c>
      <c r="D30" s="25" t="s">
        <v>135</v>
      </c>
      <c r="E30" s="25" t="s">
        <v>124</v>
      </c>
      <c r="F30" s="48">
        <v>1.8913327344648201E-7</v>
      </c>
      <c r="G30" s="48">
        <v>1.7816902571045399E-7</v>
      </c>
      <c r="H30" s="48">
        <v>1.4483417573882101E-7</v>
      </c>
      <c r="I30" s="48">
        <v>1.00850391911578E-7</v>
      </c>
      <c r="J30" s="48">
        <v>7.1142139139315205E-8</v>
      </c>
      <c r="K30" s="48">
        <v>6.0915890354635806E-8</v>
      </c>
      <c r="L30" s="48">
        <v>4.89073975575197E-8</v>
      </c>
    </row>
    <row r="31" spans="1:12">
      <c r="A31" s="25" t="s">
        <v>81</v>
      </c>
      <c r="B31" s="25" t="s">
        <v>82</v>
      </c>
      <c r="C31" s="25" t="s">
        <v>84</v>
      </c>
      <c r="D31" s="25" t="s">
        <v>135</v>
      </c>
      <c r="E31" s="25" t="s">
        <v>123</v>
      </c>
      <c r="F31" s="48">
        <v>2.02629684557981E-7</v>
      </c>
      <c r="G31" s="48">
        <v>1.9088303617780799E-7</v>
      </c>
      <c r="H31" s="48">
        <v>1.5516943586066999E-7</v>
      </c>
      <c r="I31" s="48">
        <v>1.0804700161008E-7</v>
      </c>
      <c r="J31" s="48">
        <v>7.6218789797758597E-8</v>
      </c>
      <c r="K31" s="48">
        <v>6.5262803430625006E-8</v>
      </c>
      <c r="L31" s="48">
        <v>5.23973934308084E-8</v>
      </c>
    </row>
    <row r="32" spans="1:12">
      <c r="A32" s="25" t="s">
        <v>81</v>
      </c>
      <c r="B32" s="25" t="s">
        <v>82</v>
      </c>
      <c r="C32" s="25" t="s">
        <v>84</v>
      </c>
      <c r="D32" s="25" t="s">
        <v>135</v>
      </c>
      <c r="E32" s="25" t="s">
        <v>122</v>
      </c>
      <c r="F32" s="48">
        <v>1.5752479322029E-6</v>
      </c>
      <c r="G32" s="48">
        <v>1.48392921149548E-6</v>
      </c>
      <c r="H32" s="48">
        <v>1.2062908428930999E-6</v>
      </c>
      <c r="I32" s="48">
        <v>8.3995993103517995E-7</v>
      </c>
      <c r="J32" s="48">
        <v>5.9252666402671795E-7</v>
      </c>
      <c r="K32" s="48">
        <v>5.0735456839957302E-7</v>
      </c>
      <c r="L32" s="48">
        <v>4.0733856855550998E-7</v>
      </c>
    </row>
    <row r="33" spans="1:12">
      <c r="A33" s="25" t="s">
        <v>81</v>
      </c>
      <c r="B33" s="25" t="s">
        <v>82</v>
      </c>
      <c r="C33" s="25" t="s">
        <v>84</v>
      </c>
      <c r="D33" s="25" t="s">
        <v>121</v>
      </c>
      <c r="E33" s="25" t="s">
        <v>124</v>
      </c>
      <c r="F33" s="25">
        <v>1.1402656337824E-4</v>
      </c>
      <c r="G33" s="25">
        <v>1.4117574513496301E-4</v>
      </c>
      <c r="H33" s="25">
        <v>1.59391970313668E-4</v>
      </c>
      <c r="I33" s="48">
        <v>5.59375593930987E-5</v>
      </c>
      <c r="J33" s="48">
        <v>3.1317154730643302E-5</v>
      </c>
      <c r="K33" s="48">
        <v>2.48437763784991E-5</v>
      </c>
      <c r="L33" s="48">
        <v>1.11175899293784E-5</v>
      </c>
    </row>
    <row r="34" spans="1:12">
      <c r="A34" s="25" t="s">
        <v>81</v>
      </c>
      <c r="B34" s="25" t="s">
        <v>82</v>
      </c>
      <c r="C34" s="25" t="s">
        <v>84</v>
      </c>
      <c r="D34" s="25" t="s">
        <v>121</v>
      </c>
      <c r="E34" s="25" t="s">
        <v>123</v>
      </c>
      <c r="F34" s="25">
        <v>1.6885320455164299E-4</v>
      </c>
      <c r="G34" s="25">
        <v>2.0905634849250999E-4</v>
      </c>
      <c r="H34" s="25">
        <v>2.36031361201221E-4</v>
      </c>
      <c r="I34" s="48">
        <v>8.2833647515900095E-5</v>
      </c>
      <c r="J34" s="48">
        <v>4.6375175897986303E-5</v>
      </c>
      <c r="K34" s="48">
        <v>3.6789245684436103E-5</v>
      </c>
      <c r="L34" s="48">
        <v>1.6463187443785101E-5</v>
      </c>
    </row>
    <row r="35" spans="1:12">
      <c r="A35" s="25" t="s">
        <v>81</v>
      </c>
      <c r="B35" s="25" t="s">
        <v>82</v>
      </c>
      <c r="C35" s="25" t="s">
        <v>84</v>
      </c>
      <c r="D35" s="25" t="s">
        <v>121</v>
      </c>
      <c r="E35" s="25" t="s">
        <v>122</v>
      </c>
      <c r="F35" s="25">
        <v>1.6947906376179099E-3</v>
      </c>
      <c r="G35" s="25">
        <v>2.0983122180031301E-3</v>
      </c>
      <c r="H35" s="25">
        <v>2.3690621816164401E-3</v>
      </c>
      <c r="I35" s="25">
        <v>8.3140672788803297E-4</v>
      </c>
      <c r="J35" s="25">
        <v>4.6547066807816001E-4</v>
      </c>
      <c r="K35" s="25">
        <v>3.6925606071004798E-4</v>
      </c>
      <c r="L35" s="25">
        <v>1.6524208716774699E-4</v>
      </c>
    </row>
    <row r="36" spans="1:12">
      <c r="A36" s="25" t="s">
        <v>125</v>
      </c>
      <c r="B36" s="25" t="s">
        <v>88</v>
      </c>
      <c r="C36" s="25" t="s">
        <v>89</v>
      </c>
      <c r="D36" s="25" t="s">
        <v>135</v>
      </c>
      <c r="E36" s="25" t="s">
        <v>124</v>
      </c>
      <c r="F36" s="48">
        <v>1.03908642746912E-6</v>
      </c>
      <c r="G36" s="48">
        <v>9.7884953312308792E-7</v>
      </c>
      <c r="H36" s="48">
        <v>7.9570994305489803E-7</v>
      </c>
      <c r="I36" s="48">
        <v>5.5406577346589899E-7</v>
      </c>
      <c r="J36" s="48">
        <v>3.9085048259210698E-7</v>
      </c>
      <c r="K36" s="48">
        <v>3.3466810853146901E-7</v>
      </c>
      <c r="L36" s="48">
        <v>2.6869419684228801E-7</v>
      </c>
    </row>
    <row r="37" spans="1:12">
      <c r="A37" s="25" t="s">
        <v>125</v>
      </c>
      <c r="B37" s="25" t="s">
        <v>88</v>
      </c>
      <c r="C37" s="25" t="s">
        <v>89</v>
      </c>
      <c r="D37" s="25" t="s">
        <v>135</v>
      </c>
      <c r="E37" s="25" t="s">
        <v>123</v>
      </c>
      <c r="F37" s="48">
        <v>2.0691907075297902E-6</v>
      </c>
      <c r="G37" s="48">
        <v>1.94923762303531E-6</v>
      </c>
      <c r="H37" s="48">
        <v>1.5845415516286999E-6</v>
      </c>
      <c r="I37" s="48">
        <v>1.1033420507747001E-6</v>
      </c>
      <c r="J37" s="48">
        <v>7.7832234666268997E-7</v>
      </c>
      <c r="K37" s="48">
        <v>6.6644325435620602E-7</v>
      </c>
      <c r="L37" s="48">
        <v>5.3506572752319197E-7</v>
      </c>
    </row>
    <row r="38" spans="1:12">
      <c r="A38" s="25" t="s">
        <v>125</v>
      </c>
      <c r="B38" s="25" t="s">
        <v>88</v>
      </c>
      <c r="C38" s="25" t="s">
        <v>89</v>
      </c>
      <c r="D38" s="25" t="s">
        <v>135</v>
      </c>
      <c r="E38" s="25" t="s">
        <v>122</v>
      </c>
      <c r="F38" s="48">
        <v>4.12939926382247E-6</v>
      </c>
      <c r="G38" s="48">
        <v>3.89001379925305E-6</v>
      </c>
      <c r="H38" s="48">
        <v>3.1622047658444099E-6</v>
      </c>
      <c r="I38" s="48">
        <v>2.2018946033507801E-6</v>
      </c>
      <c r="J38" s="48">
        <v>1.5532660733637201E-6</v>
      </c>
      <c r="K38" s="48">
        <v>1.32999354477255E-6</v>
      </c>
      <c r="L38" s="48">
        <v>1.0678087878949599E-6</v>
      </c>
    </row>
    <row r="39" spans="1:12">
      <c r="A39" s="25" t="s">
        <v>125</v>
      </c>
      <c r="B39" s="25" t="s">
        <v>88</v>
      </c>
      <c r="C39" s="25" t="s">
        <v>89</v>
      </c>
      <c r="D39" s="25" t="s">
        <v>121</v>
      </c>
      <c r="E39" s="25" t="s">
        <v>124</v>
      </c>
      <c r="F39" s="25">
        <v>6.6412215437527296E-3</v>
      </c>
      <c r="G39" s="25">
        <v>8.22246476845577E-3</v>
      </c>
      <c r="H39" s="25">
        <v>9.2834279643855405E-3</v>
      </c>
      <c r="I39" s="25">
        <v>3.2579577384447399E-3</v>
      </c>
      <c r="J39" s="25">
        <v>1.8239974662419499E-3</v>
      </c>
      <c r="K39" s="25">
        <v>1.4469700570187501E-3</v>
      </c>
      <c r="L39" s="25">
        <v>6.4751910051589199E-4</v>
      </c>
    </row>
    <row r="40" spans="1:12">
      <c r="A40" s="25" t="s">
        <v>125</v>
      </c>
      <c r="B40" s="25" t="s">
        <v>88</v>
      </c>
      <c r="C40" s="25" t="s">
        <v>89</v>
      </c>
      <c r="D40" s="25" t="s">
        <v>121</v>
      </c>
      <c r="E40" s="25" t="s">
        <v>123</v>
      </c>
      <c r="F40" s="25">
        <v>1.32798117352315E-2</v>
      </c>
      <c r="G40" s="25">
        <v>1.6441671672191401E-2</v>
      </c>
      <c r="H40" s="25">
        <v>1.8563177694409599E-2</v>
      </c>
      <c r="I40" s="25">
        <v>6.5146246248305503E-3</v>
      </c>
      <c r="J40" s="25">
        <v>3.6472722371410499E-3</v>
      </c>
      <c r="K40" s="25">
        <v>2.8933668026482101E-3</v>
      </c>
      <c r="L40" s="25">
        <v>1.2947816441850699E-3</v>
      </c>
    </row>
    <row r="41" spans="1:12">
      <c r="A41" s="25" t="s">
        <v>125</v>
      </c>
      <c r="B41" s="25" t="s">
        <v>88</v>
      </c>
      <c r="C41" s="25" t="s">
        <v>89</v>
      </c>
      <c r="D41" s="25" t="s">
        <v>121</v>
      </c>
      <c r="E41" s="25" t="s">
        <v>122</v>
      </c>
      <c r="F41" s="25">
        <v>2.65569920506897E-2</v>
      </c>
      <c r="G41" s="25">
        <v>3.28800853960921E-2</v>
      </c>
      <c r="H41" s="25">
        <v>3.7122677060103901E-2</v>
      </c>
      <c r="I41" s="25">
        <v>1.3027958364489301E-2</v>
      </c>
      <c r="J41" s="25">
        <v>7.2938217604007101E-3</v>
      </c>
      <c r="K41" s="25">
        <v>5.7861602792005596E-3</v>
      </c>
      <c r="L41" s="25">
        <v>2.5893067249422499E-3</v>
      </c>
    </row>
    <row r="42" spans="1:12">
      <c r="A42" s="25" t="s">
        <v>125</v>
      </c>
      <c r="B42" s="25" t="s">
        <v>88</v>
      </c>
      <c r="C42" s="25" t="s">
        <v>128</v>
      </c>
      <c r="D42" s="25" t="s">
        <v>135</v>
      </c>
      <c r="E42" s="25" t="s">
        <v>124</v>
      </c>
      <c r="F42" s="48">
        <v>7.1782839742112802E-8</v>
      </c>
      <c r="G42" s="48">
        <v>6.7621515699091796E-8</v>
      </c>
      <c r="H42" s="48">
        <v>5.49697482457133E-8</v>
      </c>
      <c r="I42" s="48">
        <v>3.8276329640995399E-8</v>
      </c>
      <c r="J42" s="48">
        <v>2.7000985493933098E-8</v>
      </c>
      <c r="K42" s="48">
        <v>2.3119758440136398E-8</v>
      </c>
      <c r="L42" s="48">
        <v>1.8562106059400698E-8</v>
      </c>
    </row>
    <row r="43" spans="1:12">
      <c r="A43" s="25" t="s">
        <v>125</v>
      </c>
      <c r="B43" s="25" t="s">
        <v>88</v>
      </c>
      <c r="C43" s="25" t="s">
        <v>128</v>
      </c>
      <c r="D43" s="25" t="s">
        <v>135</v>
      </c>
      <c r="E43" s="25" t="s">
        <v>123</v>
      </c>
      <c r="F43" s="48">
        <v>2.6999592354876998E-7</v>
      </c>
      <c r="G43" s="48">
        <v>2.5434398595174003E-7</v>
      </c>
      <c r="H43" s="48">
        <v>2.0675704664463999E-7</v>
      </c>
      <c r="I43" s="48">
        <v>1.4396829393494701E-7</v>
      </c>
      <c r="J43" s="48">
        <v>1.0155847889763101E-7</v>
      </c>
      <c r="K43" s="48">
        <v>8.6960066705287602E-8</v>
      </c>
      <c r="L43" s="48">
        <v>6.9817424143752594E-8</v>
      </c>
    </row>
    <row r="44" spans="1:12">
      <c r="A44" s="25" t="s">
        <v>125</v>
      </c>
      <c r="B44" s="25" t="s">
        <v>88</v>
      </c>
      <c r="C44" s="25" t="s">
        <v>128</v>
      </c>
      <c r="D44" s="25" t="s">
        <v>135</v>
      </c>
      <c r="E44" s="25" t="s">
        <v>122</v>
      </c>
      <c r="F44" s="48">
        <v>9.5083793174205096E-7</v>
      </c>
      <c r="G44" s="48">
        <v>8.9571689222077303E-7</v>
      </c>
      <c r="H44" s="48">
        <v>7.2813115109559602E-7</v>
      </c>
      <c r="I44" s="48">
        <v>5.0700956163439997E-7</v>
      </c>
      <c r="J44" s="48">
        <v>3.5765597034449199E-7</v>
      </c>
      <c r="K44" s="48">
        <v>3.06245105049784E-7</v>
      </c>
      <c r="L44" s="48">
        <v>2.4587428691460198E-7</v>
      </c>
    </row>
    <row r="45" spans="1:12">
      <c r="A45" s="25" t="s">
        <v>125</v>
      </c>
      <c r="B45" s="25" t="s">
        <v>88</v>
      </c>
      <c r="C45" s="25" t="s">
        <v>128</v>
      </c>
      <c r="D45" s="25" t="s">
        <v>121</v>
      </c>
      <c r="E45" s="25" t="s">
        <v>124</v>
      </c>
      <c r="F45" s="25">
        <v>4.5875531653985101E-4</v>
      </c>
      <c r="G45" s="25">
        <v>5.6798277285886401E-4</v>
      </c>
      <c r="H45" s="25">
        <v>6.4127087258258799E-4</v>
      </c>
      <c r="I45" s="25">
        <v>2.2504977792520999E-4</v>
      </c>
      <c r="J45" s="25">
        <v>1.25996178486297E-4</v>
      </c>
      <c r="K45" s="48">
        <v>9.9952275670693895E-5</v>
      </c>
      <c r="L45" s="48">
        <v>4.4728643362635501E-5</v>
      </c>
    </row>
    <row r="46" spans="1:12">
      <c r="A46" s="25" t="s">
        <v>125</v>
      </c>
      <c r="B46" s="25" t="s">
        <v>88</v>
      </c>
      <c r="C46" s="25" t="s">
        <v>128</v>
      </c>
      <c r="D46" s="25" t="s">
        <v>121</v>
      </c>
      <c r="E46" s="25" t="s">
        <v>123</v>
      </c>
      <c r="F46" s="25">
        <v>1.73272887348621E-3</v>
      </c>
      <c r="G46" s="25">
        <v>2.1452833671734002E-3</v>
      </c>
      <c r="H46" s="25">
        <v>2.4220941242280398E-3</v>
      </c>
      <c r="I46" s="25">
        <v>8.5001793793663201E-4</v>
      </c>
      <c r="J46" s="25">
        <v>4.7589032440818502E-4</v>
      </c>
      <c r="K46" s="25">
        <v>3.77521933329398E-4</v>
      </c>
      <c r="L46" s="25">
        <v>1.68941065164906E-4</v>
      </c>
    </row>
    <row r="47" spans="1:12">
      <c r="A47" s="25" t="s">
        <v>125</v>
      </c>
      <c r="B47" s="25" t="s">
        <v>88</v>
      </c>
      <c r="C47" s="25" t="s">
        <v>128</v>
      </c>
      <c r="D47" s="25" t="s">
        <v>121</v>
      </c>
      <c r="E47" s="25" t="s">
        <v>122</v>
      </c>
      <c r="F47" s="25">
        <v>6.11490180137706E-3</v>
      </c>
      <c r="G47" s="25">
        <v>7.5708308017049296E-3</v>
      </c>
      <c r="H47" s="25">
        <v>8.5477121954733101E-3</v>
      </c>
      <c r="I47" s="25">
        <v>2.99976314784535E-3</v>
      </c>
      <c r="J47" s="25">
        <v>1.6794448609415899E-3</v>
      </c>
      <c r="K47" s="25">
        <v>1.33229704052349E-3</v>
      </c>
      <c r="L47" s="25">
        <v>5.96202925634264E-4</v>
      </c>
    </row>
    <row r="48" spans="1:12">
      <c r="A48" s="25" t="s">
        <v>99</v>
      </c>
      <c r="B48" s="25" t="s">
        <v>103</v>
      </c>
      <c r="C48" s="25" t="s">
        <v>105</v>
      </c>
      <c r="D48" s="25" t="s">
        <v>134</v>
      </c>
      <c r="E48" s="25" t="s">
        <v>124</v>
      </c>
      <c r="F48" s="25">
        <v>3.4871794871794899E-3</v>
      </c>
      <c r="G48" s="25">
        <v>2.1587301587301599E-2</v>
      </c>
      <c r="H48" s="25">
        <v>2.9247311827956999E-3</v>
      </c>
      <c r="I48" s="34" t="s">
        <v>70</v>
      </c>
      <c r="J48" s="34" t="s">
        <v>70</v>
      </c>
      <c r="K48" s="34" t="s">
        <v>70</v>
      </c>
      <c r="L48" s="34" t="s">
        <v>70</v>
      </c>
    </row>
    <row r="49" spans="1:12">
      <c r="A49" s="25" t="s">
        <v>99</v>
      </c>
      <c r="B49" s="25" t="s">
        <v>103</v>
      </c>
      <c r="C49" s="25" t="s">
        <v>105</v>
      </c>
      <c r="D49" s="25" t="s">
        <v>134</v>
      </c>
      <c r="E49" s="25" t="s">
        <v>123</v>
      </c>
      <c r="F49" s="25">
        <v>11.8555128205128</v>
      </c>
      <c r="G49" s="25">
        <v>4.7124920634920597</v>
      </c>
      <c r="H49" s="25">
        <v>1.57</v>
      </c>
      <c r="I49" s="34" t="s">
        <v>70</v>
      </c>
      <c r="J49" s="34" t="s">
        <v>70</v>
      </c>
      <c r="K49" s="34" t="s">
        <v>70</v>
      </c>
      <c r="L49" s="34" t="s">
        <v>70</v>
      </c>
    </row>
    <row r="50" spans="1:12">
      <c r="A50" s="25" t="s">
        <v>99</v>
      </c>
      <c r="B50" s="25" t="s">
        <v>103</v>
      </c>
      <c r="C50" s="25" t="s">
        <v>105</v>
      </c>
      <c r="D50" s="25" t="s">
        <v>134</v>
      </c>
      <c r="E50" s="25" t="s">
        <v>122</v>
      </c>
      <c r="F50" s="25">
        <v>40.541025641025598</v>
      </c>
      <c r="G50" s="25">
        <v>10.6238095238095</v>
      </c>
      <c r="H50" s="25">
        <v>5.4236559139784903</v>
      </c>
      <c r="I50" s="34" t="s">
        <v>70</v>
      </c>
      <c r="J50" s="34" t="s">
        <v>70</v>
      </c>
      <c r="K50" s="34" t="s">
        <v>70</v>
      </c>
      <c r="L50" s="34" t="s">
        <v>70</v>
      </c>
    </row>
    <row r="51" spans="1:12">
      <c r="A51" s="25" t="s">
        <v>99</v>
      </c>
      <c r="B51" s="25" t="s">
        <v>103</v>
      </c>
      <c r="C51" s="25" t="s">
        <v>104</v>
      </c>
      <c r="D51" s="25" t="s">
        <v>134</v>
      </c>
      <c r="E51" s="25" t="s">
        <v>124</v>
      </c>
      <c r="F51" s="25">
        <v>3.4871794871794899E-3</v>
      </c>
      <c r="G51" s="25">
        <v>2.1587301587301599E-2</v>
      </c>
      <c r="H51" s="25">
        <v>2.9247311827956999E-3</v>
      </c>
      <c r="I51" s="34" t="s">
        <v>70</v>
      </c>
      <c r="J51" s="34" t="s">
        <v>70</v>
      </c>
      <c r="K51" s="34" t="s">
        <v>70</v>
      </c>
      <c r="L51" s="34" t="s">
        <v>70</v>
      </c>
    </row>
    <row r="52" spans="1:12">
      <c r="A52" s="25" t="s">
        <v>99</v>
      </c>
      <c r="B52" s="25" t="s">
        <v>103</v>
      </c>
      <c r="C52" s="25" t="s">
        <v>104</v>
      </c>
      <c r="D52" s="25" t="s">
        <v>134</v>
      </c>
      <c r="E52" s="25" t="s">
        <v>123</v>
      </c>
      <c r="F52" s="25">
        <v>11.8555128205128</v>
      </c>
      <c r="G52" s="25">
        <v>4.7124920634920597</v>
      </c>
      <c r="H52" s="25">
        <v>1.57</v>
      </c>
      <c r="I52" s="34" t="s">
        <v>70</v>
      </c>
      <c r="J52" s="34" t="s">
        <v>70</v>
      </c>
      <c r="K52" s="34" t="s">
        <v>70</v>
      </c>
      <c r="L52" s="34" t="s">
        <v>70</v>
      </c>
    </row>
    <row r="53" spans="1:12">
      <c r="A53" s="25" t="s">
        <v>99</v>
      </c>
      <c r="B53" s="25" t="s">
        <v>103</v>
      </c>
      <c r="C53" s="25" t="s">
        <v>104</v>
      </c>
      <c r="D53" s="25" t="s">
        <v>134</v>
      </c>
      <c r="E53" s="25" t="s">
        <v>122</v>
      </c>
      <c r="F53" s="25">
        <v>40.541025641025598</v>
      </c>
      <c r="G53" s="25">
        <v>10.6238095238095</v>
      </c>
      <c r="H53" s="25">
        <v>5.4236559139784903</v>
      </c>
      <c r="I53" s="34" t="s">
        <v>70</v>
      </c>
      <c r="J53" s="34" t="s">
        <v>70</v>
      </c>
      <c r="K53" s="34" t="s">
        <v>70</v>
      </c>
      <c r="L53" s="34" t="s">
        <v>70</v>
      </c>
    </row>
    <row r="54" spans="1:12">
      <c r="A54" s="25" t="s">
        <v>81</v>
      </c>
      <c r="B54" s="25" t="s">
        <v>82</v>
      </c>
      <c r="C54" s="25" t="s">
        <v>84</v>
      </c>
      <c r="D54" s="25" t="s">
        <v>134</v>
      </c>
      <c r="E54" s="25" t="s">
        <v>124</v>
      </c>
      <c r="F54" s="25">
        <v>1.9179487179487201E-2</v>
      </c>
      <c r="G54" s="25">
        <v>2.7523809523809499E-2</v>
      </c>
      <c r="H54" s="25">
        <v>1.5354838709677399E-2</v>
      </c>
      <c r="I54" s="34" t="s">
        <v>70</v>
      </c>
      <c r="J54" s="34" t="s">
        <v>70</v>
      </c>
      <c r="K54" s="34" t="s">
        <v>70</v>
      </c>
      <c r="L54" s="34" t="s">
        <v>70</v>
      </c>
    </row>
    <row r="55" spans="1:12">
      <c r="A55" s="25" t="s">
        <v>81</v>
      </c>
      <c r="B55" s="25" t="s">
        <v>82</v>
      </c>
      <c r="C55" s="25" t="s">
        <v>84</v>
      </c>
      <c r="D55" s="25" t="s">
        <v>134</v>
      </c>
      <c r="E55" s="25" t="s">
        <v>123</v>
      </c>
      <c r="F55" s="25">
        <v>7.6124871794871796</v>
      </c>
      <c r="G55" s="25">
        <v>5.4850317460317504</v>
      </c>
      <c r="H55" s="25">
        <v>3.14</v>
      </c>
      <c r="I55" s="34" t="s">
        <v>70</v>
      </c>
      <c r="J55" s="34" t="s">
        <v>70</v>
      </c>
      <c r="K55" s="34" t="s">
        <v>70</v>
      </c>
      <c r="L55" s="34" t="s">
        <v>70</v>
      </c>
    </row>
    <row r="56" spans="1:12">
      <c r="A56" s="25" t="s">
        <v>81</v>
      </c>
      <c r="B56" s="25" t="s">
        <v>82</v>
      </c>
      <c r="C56" s="25" t="s">
        <v>84</v>
      </c>
      <c r="D56" s="25" t="s">
        <v>134</v>
      </c>
      <c r="E56" s="25" t="s">
        <v>122</v>
      </c>
      <c r="F56" s="25">
        <v>25.3692307692308</v>
      </c>
      <c r="G56" s="25">
        <v>14.780952380952399</v>
      </c>
      <c r="H56" s="25">
        <v>9.4913978494623699</v>
      </c>
      <c r="I56" s="34" t="s">
        <v>70</v>
      </c>
      <c r="J56" s="34" t="s">
        <v>70</v>
      </c>
      <c r="K56" s="34" t="s">
        <v>70</v>
      </c>
      <c r="L56" s="34" t="s">
        <v>70</v>
      </c>
    </row>
  </sheetData>
  <sheetProtection sheet="1" objects="1" scenarios="1" formatCells="0" formatColumns="0" formatRows="0" sort="0" autoFilter="0"/>
  <autoFilter ref="A1:L56" xr:uid="{5940A702-D845-4B98-A402-303F8328C21D}"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6">
    <mergeCell ref="F1:L1"/>
    <mergeCell ref="A1:A2"/>
    <mergeCell ref="B1:B2"/>
    <mergeCell ref="C1:C2"/>
    <mergeCell ref="D1:D2"/>
    <mergeCell ref="E1:E2"/>
  </mergeCells>
  <conditionalFormatting sqref="F1:L2">
    <cfRule type="colorScale" priority="4">
      <colorScale>
        <cfvo type="min"/>
        <cfvo type="max"/>
        <color rgb="FFFCFCFF"/>
        <color rgb="FFF8696B"/>
      </colorScale>
    </cfRule>
  </conditionalFormatting>
  <conditionalFormatting sqref="F3:L56">
    <cfRule type="cellIs" dxfId="2" priority="1" operator="lessThan">
      <formula>1</formula>
    </cfRule>
    <cfRule type="cellIs" dxfId="1" priority="2" operator="greaterThan">
      <formula>10</formula>
    </cfRule>
    <cfRule type="cellIs" dxfId="0" priority="3" operator="between">
      <formula>1</formula>
      <formula>10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Health</TermName>
          <TermId xmlns="http://schemas.microsoft.com/office/infopath/2007/PartnerControls">24c777ae-77a4-4cf0-abb4-2137f04323a1</TermId>
        </TermInfo>
        <TermInfo xmlns="http://schemas.microsoft.com/office/infopath/2007/PartnerControls">
          <TermName xmlns="http://schemas.microsoft.com/office/infopath/2007/PartnerControls">consumer exposure</TermName>
          <TermId xmlns="http://schemas.microsoft.com/office/infopath/2007/PartnerControls">c4236f11-4fb2-4664-b6b0-2aff6702c2a0</TermId>
        </TermInfo>
        <TermInfo xmlns="http://schemas.microsoft.com/office/infopath/2007/PartnerControls">
          <TermName xmlns="http://schemas.microsoft.com/office/infopath/2007/PartnerControls">DBP</TermName>
          <TermId xmlns="http://schemas.microsoft.com/office/infopath/2007/PartnerControls">ec471d93-23cf-404c-8445-2426b0073e28</TermId>
        </TermInfo>
        <TermInfo xmlns="http://schemas.microsoft.com/office/infopath/2007/PartnerControls">
          <TermName xmlns="http://schemas.microsoft.com/office/infopath/2007/PartnerControls">CASRN 84-74-2</TermName>
          <TermId xmlns="http://schemas.microsoft.com/office/infopath/2007/PartnerControls">a91ef5fc-0208-463e-b702-08d407c62226</TermId>
        </TermInfo>
        <TermInfo xmlns="http://schemas.microsoft.com/office/infopath/2007/PartnerControls">
          <TermName xmlns="http://schemas.microsoft.com/office/infopath/2007/PartnerControls">Dibutyl Phthalate</TermName>
          <TermId xmlns="http://schemas.microsoft.com/office/infopath/2007/PartnerControls">260f382e-5f2d-458d-b848-5d4142296546</TermId>
        </TermInfo>
      </Terms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lcf76f155ced4ddcb4097134ff3c332f xmlns="ead8da0f-3542-4e50-96c8-f1f698624e86">
      <Terms xmlns="http://schemas.microsoft.com/office/infopath/2007/PartnerControls"/>
    </lcf76f155ced4ddcb4097134ff3c332f>
    <Document_x0020_Creation_x0020_Date xmlns="4ffa91fb-a0ff-4ac5-b2db-65c790d184a4">2024-10-21T11:05:12+00:00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>
      <Value>1766</Value>
      <Value>1828</Value>
      <Value>1827</Value>
      <Value>137</Value>
      <Value>1207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3352F79007E408EFF44D6142FFCE2" ma:contentTypeVersion="21" ma:contentTypeDescription="Create a new document." ma:contentTypeScope="" ma:versionID="e95dd583e1418bbab84cc60b808c79a9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ecc2597-e8fd-4279-ac06-bd7c891938be" xmlns:ns6="ead8da0f-3542-4e50-96c8-f1f698624e86" targetNamespace="http://schemas.microsoft.com/office/2006/metadata/properties" ma:root="true" ma:fieldsID="2f7c14c724f6fd5b0410ef8d6affcf61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ecc2597-e8fd-4279-ac06-bd7c891938be"/>
    <xsd:import namespace="ead8da0f-3542-4e50-96c8-f1f698624e8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MediaServiceDateTaken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2597-e8fd-4279-ac06-bd7c891938b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8da0f-3542-4e50-96c8-f1f698624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4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F6A37-F769-4FF3-AC37-EFC20551497D}"/>
</file>

<file path=customXml/itemProps2.xml><?xml version="1.0" encoding="utf-8"?>
<ds:datastoreItem xmlns:ds="http://schemas.openxmlformats.org/officeDocument/2006/customXml" ds:itemID="{6C02C275-DA9D-4686-854B-046E70BFAAEE}"/>
</file>

<file path=customXml/itemProps3.xml><?xml version="1.0" encoding="utf-8"?>
<ds:datastoreItem xmlns:ds="http://schemas.openxmlformats.org/officeDocument/2006/customXml" ds:itemID="{3B2B83ED-4DBB-4014-83A2-1A67C5BE89CB}"/>
</file>

<file path=customXml/itemProps4.xml><?xml version="1.0" encoding="utf-8"?>
<ds:datastoreItem xmlns:ds="http://schemas.openxmlformats.org/officeDocument/2006/customXml" ds:itemID="{30862DBE-2B0D-4718-A542-2440434C0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Consumer Risk Calculator for  Dibutyl Phthalate (DBP)				</dc:title>
  <dc:subject>Draft Consumer Risk Calculator for  Dibutyl Phthalate (DBP)				</dc:subject>
  <dc:creator>US EPA</dc:creator>
  <cp:keywords>DBP ; Dibutyl Phthalate ; CASRN 84-74-2; Consumer exposure; Human health</cp:keywords>
  <dc:description/>
  <cp:lastModifiedBy>Myer, Mark</cp:lastModifiedBy>
  <cp:revision/>
  <dcterms:created xsi:type="dcterms:W3CDTF">2024-10-18T17:59:55Z</dcterms:created>
  <dcterms:modified xsi:type="dcterms:W3CDTF">2025-05-21T18:00:56Z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0x010100D723352F79007E408EFF44D6142FFCE2</vt:lpwstr>
  </property>
  <property fmtid="{D5CDD505-2E9C-101B-9397-08002B2CF9AE}" pid="3" name="TaxKeyword">
    <vt:lpwstr>137;#Human Health|24c777ae-77a4-4cf0-abb4-2137f04323a1;#1207;#consumer exposure|c4236f11-4fb2-4664-b6b0-2aff6702c2a0;#1766;#DBP|ec471d93-23cf-404c-8445-2426b0073e28;#1828;#CASRN 84-74-2|a91ef5fc-0208-463e-b702-08d407c62226;#1827;#Dibutyl Phthalate|260f382e-5f2d-458d-b848-5d4142296546</vt:lpwstr>
  </property>
  <property fmtid="{D5CDD505-2E9C-101B-9397-08002B2CF9AE}" pid="4" name="MediaServiceImageTags">
    <vt:lpwstr/>
  </property>
  <property fmtid="{D5CDD505-2E9C-101B-9397-08002B2CF9AE}" pid="5" name="EPA Subject">
    <vt:lpwstr/>
  </property>
  <property fmtid="{D5CDD505-2E9C-101B-9397-08002B2CF9AE}" pid="6" name="Document Type">
    <vt:lpwstr/>
  </property>
  <property fmtid="{D5CDD505-2E9C-101B-9397-08002B2CF9AE}" pid="7" name="Document_x0020_Type">
    <vt:lpwstr/>
  </property>
  <property fmtid="{D5CDD505-2E9C-101B-9397-08002B2CF9AE}" pid="8" name="EPA_x0020_Subject">
    <vt:lpwstr/>
  </property>
</Properties>
</file>