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usepa-my.sharepoint.com/personal/myer_mark_epa_gov/Documents/Desktop/DBP PDFs for Tagging/DBP_ModelingFilesforLocking/"/>
    </mc:Choice>
  </mc:AlternateContent>
  <xr:revisionPtr revIDLastSave="60" documentId="8_{F0B10959-CD2B-4726-A451-AA595E7EE425}" xr6:coauthVersionLast="47" xr6:coauthVersionMax="47" xr10:uidLastSave="{0FBF5148-C974-4BEE-B038-C0642FB31AFC}"/>
  <bookViews>
    <workbookView xWindow="60" yWindow="1725" windowWidth="38685" windowHeight="15285" xr2:uid="{A71ED1AE-DC75-42C8-AA22-711085CF8730}"/>
  </bookViews>
  <sheets>
    <sheet name="Title Page" sheetId="4" r:id="rId1"/>
    <sheet name="Table of Contents" sheetId="5" r:id="rId2"/>
    <sheet name="Definitions" sheetId="6" r:id="rId3"/>
    <sheet name="Equations" sheetId="7" r:id="rId4"/>
    <sheet name="IIOAC Outputs - Fugitive" sheetId="1" r:id="rId5"/>
    <sheet name="IIOAC Outputs - Stack" sheetId="2" r:id="rId6"/>
    <sheet name="IIOAC Outputs - Max"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3" l="1"/>
  <c r="I22" i="3"/>
  <c r="D22" i="3"/>
  <c r="E36" i="3" s="1"/>
  <c r="I5" i="3"/>
  <c r="H5" i="3"/>
  <c r="G5" i="3"/>
  <c r="F5" i="3"/>
  <c r="F11" i="3" s="1"/>
  <c r="E5" i="3"/>
  <c r="E11" i="3" s="1"/>
</calcChain>
</file>

<file path=xl/sharedStrings.xml><?xml version="1.0" encoding="utf-8"?>
<sst xmlns="http://schemas.openxmlformats.org/spreadsheetml/2006/main" count="363" uniqueCount="163">
  <si>
    <t>DRAFT ENVIRONMENTAL MEDIA AND GENERAL POPULATION EXPOSURE FOR DBP</t>
  </si>
  <si>
    <t xml:space="preserve">Supplemental Information File - Draft Ambient Air IIOAC Exposure Results And Risk Calculations Dibutyl Phthalate (DBP) </t>
  </si>
  <si>
    <t>CASRN: 84-74-2</t>
  </si>
  <si>
    <t>Table of Contents</t>
  </si>
  <si>
    <t>Worksheet</t>
  </si>
  <si>
    <t>Description</t>
  </si>
  <si>
    <t>Definitions</t>
  </si>
  <si>
    <t>This tab provides definitions of several terms utilized throughout this worksheet or the assessment documents</t>
  </si>
  <si>
    <t>Equations</t>
  </si>
  <si>
    <t>This tab provides relevant equations for calculating modeled concentration estimates as well as associated risks</t>
  </si>
  <si>
    <t>IIOAC Outputs - Fugitive</t>
  </si>
  <si>
    <t>This tab provides all IIOAC modeled high-end and mean concentrations, at all distances, and modeled deposition rates due to fugitive releases for each exposure scenario modeled</t>
  </si>
  <si>
    <t>IIOAC Outputs - Stack</t>
  </si>
  <si>
    <t>This tab provides all IIOAC modeled high-end and mean concentrations, at all distances, and modeled deposition rates due to stack releases for each exposure scenario modeled</t>
  </si>
  <si>
    <t>IIOAC Outputs - Max</t>
  </si>
  <si>
    <t>This slide provides the maximum modeled concentration and deposition rate across all exposure scenarios modeled along with associated risk estimates</t>
  </si>
  <si>
    <t>Term</t>
  </si>
  <si>
    <t>Definition</t>
  </si>
  <si>
    <t xml:space="preserve">IIOAC: </t>
  </si>
  <si>
    <t>Integrated Indoor/Outdoor Air Calculator Model</t>
  </si>
  <si>
    <r>
      <rPr>
        <sz val="11"/>
        <color theme="1"/>
        <rFont val="Times New Roman"/>
        <family val="1"/>
      </rPr>
      <t>µg/m</t>
    </r>
    <r>
      <rPr>
        <vertAlign val="superscript"/>
        <sz val="11"/>
        <color theme="1"/>
        <rFont val="Times New Roman"/>
        <family val="1"/>
      </rPr>
      <t>3</t>
    </r>
    <r>
      <rPr>
        <sz val="12"/>
        <color theme="1"/>
        <rFont val="Times New Roman"/>
        <family val="1"/>
      </rPr>
      <t xml:space="preserve">: </t>
    </r>
  </si>
  <si>
    <t>Micrograms per cubic meter</t>
  </si>
  <si>
    <t>ppm</t>
  </si>
  <si>
    <t>Parts per million (by volume)</t>
  </si>
  <si>
    <t xml:space="preserve">ADAF: </t>
  </si>
  <si>
    <t xml:space="preserve">Age Dependent Adjustment Factor. This factor is applied to account for increased susceptibility of early life stages to mutagenic carcinogens according to EPA guidance </t>
  </si>
  <si>
    <t>https://www3.epa.gov/airtoxics/childrens_supplement_final.pdf</t>
  </si>
  <si>
    <t xml:space="preserve">Daily Air Concentration (DAC): </t>
  </si>
  <si>
    <t xml:space="preserve">The daily-averaged modeled hourly concentrations for each day of operation within an operating year [IIOAC Output]. </t>
  </si>
  <si>
    <t>Annual Air Concentration (AAC)</t>
  </si>
  <si>
    <t xml:space="preserve">The annual-averaged modeled daily concentrations over an operating year [IIOAC Output]. </t>
  </si>
  <si>
    <t xml:space="preserve">Acute Concentration (AC): </t>
  </si>
  <si>
    <t xml:space="preserve">The daily air concentration adjusted for exposure duration and averaging time. </t>
  </si>
  <si>
    <t xml:space="preserve">Average Daily Concentration (ADC):  </t>
  </si>
  <si>
    <t xml:space="preserve">The mean amount of an agent to which a person is exposed on a daily basis, often averaged over a definitive period of time. For purposes of this document, this is the annual air concentration adjusted for exposure duration, exposure frequency, exposure time, and averaging time associated with the exposure scenario. </t>
  </si>
  <si>
    <t xml:space="preserve">Lifetime Average Daily Concentration (LADC): </t>
  </si>
  <si>
    <t>The average daily concentration adjusted for a receptors expected residency time and lifetime [Calculated from ADC].</t>
  </si>
  <si>
    <t xml:space="preserve">[Statistic] Mean (IIOAC Output): </t>
  </si>
  <si>
    <t>The modeled concentration representing the arithmetic average concentration of the modeled concentration distribution.</t>
  </si>
  <si>
    <t xml:space="preserve">[Statistic] High-End (IIOAC Output): </t>
  </si>
  <si>
    <t>The modeled concentration representing the 95th percentile concentration within the modeled concentration distribution.</t>
  </si>
  <si>
    <t>Fenceline Average:</t>
  </si>
  <si>
    <t>The daily or annual averaged modeled concentration at 100 meters finite distance from the release point.</t>
  </si>
  <si>
    <t>Community Average:</t>
  </si>
  <si>
    <t>The daily or annual averaged modeled concentration between 100 and 1,000 meters area distance from the release point.</t>
  </si>
  <si>
    <t>Outer Boundary Average:</t>
  </si>
  <si>
    <t>The daily or annual averaged modeled concentration at 1,000 meters finite distance from the release point.</t>
  </si>
  <si>
    <t xml:space="preserve">Human Equivalent Concentration (HEC): </t>
  </si>
  <si>
    <t>The human concentration (for inhalation exposure) or dose (for other routes of exposure) of an agent that is believed to induce the same magnitude of toxic effect as the experimental animal species concentration or dose. This adjustment may incorporate toxicokinetic information on the particular agent, if available, or use a default procedure, such as assuming that daily oral doses experienced for a lifetime are proportional to body weight raised to the 0.75 power.</t>
  </si>
  <si>
    <t xml:space="preserve">Inhalation Unit Risk (IUR): </t>
  </si>
  <si>
    <r>
      <t>The upper-bound excess lifetime cancer risk estimated to result from continuous exposure to an agent at a concentration of 1 µg/m</t>
    </r>
    <r>
      <rPr>
        <vertAlign val="superscript"/>
        <sz val="12"/>
        <color theme="1"/>
        <rFont val="Times New Roman"/>
        <family val="1"/>
      </rPr>
      <t>3</t>
    </r>
    <r>
      <rPr>
        <sz val="12"/>
        <color theme="1"/>
        <rFont val="Times New Roman"/>
        <family val="1"/>
      </rPr>
      <t xml:space="preserve"> in air. The interpretation of inhalation unit risk would be as follows: if unit risk = 2 × 10-6 per µg/m</t>
    </r>
    <r>
      <rPr>
        <vertAlign val="superscript"/>
        <sz val="12"/>
        <color theme="1"/>
        <rFont val="Times New Roman"/>
        <family val="1"/>
      </rPr>
      <t>3</t>
    </r>
    <r>
      <rPr>
        <sz val="12"/>
        <color theme="1"/>
        <rFont val="Times New Roman"/>
        <family val="1"/>
      </rPr>
      <t>, 2 excess cancer cases (upper bound estimate) are expected to develop per 1,000,000 people if exposed daily for a lifetime to 1 µg of the chemical per m3 of air.</t>
    </r>
  </si>
  <si>
    <t xml:space="preserve">Benchmark: </t>
  </si>
  <si>
    <r>
      <t>The cancer risk level above which EPA identifies an unreasonable risk. For the purposes of this fenceline analysis, EPA used 1 x 10</t>
    </r>
    <r>
      <rPr>
        <vertAlign val="superscript"/>
        <sz val="12"/>
        <color theme="1"/>
        <rFont val="Times New Roman"/>
        <family val="1"/>
      </rPr>
      <t xml:space="preserve">-6 </t>
    </r>
    <r>
      <rPr>
        <sz val="12"/>
        <color theme="1"/>
        <rFont val="Times New Roman"/>
        <family val="1"/>
      </rPr>
      <t>as the benchmark for cancer risk in fenceline communities.</t>
    </r>
  </si>
  <si>
    <t xml:space="preserve">Margin of Exposure (MOE): </t>
  </si>
  <si>
    <t>The point of departure divided by the actual or projected environmental exposure of interest</t>
  </si>
  <si>
    <t>The sum of uncertainty factors for a given non-cancer POD. EPA interprets the MOE risk estimates in reference to benchmark MOEs. For the purposes of this fenceline analysis, MOE risk estimates were interpreted as a human health risk if the MOE was less than the benchmark MOE.</t>
  </si>
  <si>
    <t xml:space="preserve">Where </t>
  </si>
  <si>
    <t>DAC = Daily Average Air Concentration (µg/m3) [output from IIOAC]</t>
  </si>
  <si>
    <r>
      <t>C</t>
    </r>
    <r>
      <rPr>
        <vertAlign val="subscript"/>
        <sz val="11"/>
        <color theme="1"/>
        <rFont val="Times New Roman"/>
        <family val="1"/>
      </rPr>
      <t>i</t>
    </r>
    <r>
      <rPr>
        <sz val="11"/>
        <color theme="1"/>
        <rFont val="Times New Roman"/>
        <family val="1"/>
      </rPr>
      <t xml:space="preserve"> = Modeled hourly concentration for operating hour i (µg/m</t>
    </r>
    <r>
      <rPr>
        <vertAlign val="superscript"/>
        <sz val="11"/>
        <color theme="1"/>
        <rFont val="Times New Roman"/>
        <family val="1"/>
      </rPr>
      <t>3</t>
    </r>
    <r>
      <rPr>
        <sz val="11"/>
        <color theme="1"/>
        <rFont val="Times New Roman"/>
        <family val="1"/>
      </rPr>
      <t>)</t>
    </r>
  </si>
  <si>
    <t>n = Number of operating hours within a given day (hours)</t>
  </si>
  <si>
    <r>
      <rPr>
        <vertAlign val="superscript"/>
        <sz val="11"/>
        <color theme="1"/>
        <rFont val="Times New Roman"/>
        <family val="1"/>
      </rPr>
      <t>a</t>
    </r>
    <r>
      <rPr>
        <sz val="11"/>
        <color theme="1"/>
        <rFont val="Times New Roman"/>
        <family val="1"/>
      </rPr>
      <t xml:space="preserve"> Operating hours can vary depending on the total number of operating hours in a given day but can never be greater than 24 hours. </t>
    </r>
  </si>
  <si>
    <t xml:space="preserve">If a facility operates for 16 hours during a day then n=16 and the concentrations summed together are C1 through C16. </t>
  </si>
  <si>
    <r>
      <t>AC = (C</t>
    </r>
    <r>
      <rPr>
        <vertAlign val="subscript"/>
        <sz val="11"/>
        <color rgb="FF000000"/>
        <rFont val="Times New Roman"/>
        <family val="1"/>
      </rPr>
      <t>DAC</t>
    </r>
    <r>
      <rPr>
        <sz val="11"/>
        <color rgb="FF000000"/>
        <rFont val="Times New Roman"/>
        <family val="1"/>
      </rPr>
      <t xml:space="preserve"> x ED)/AT</t>
    </r>
    <r>
      <rPr>
        <vertAlign val="subscript"/>
        <sz val="11"/>
        <color rgb="FF000000"/>
        <rFont val="Times New Roman"/>
        <family val="1"/>
      </rPr>
      <t>AC</t>
    </r>
  </si>
  <si>
    <t>Where</t>
  </si>
  <si>
    <t>AC: Acute Concentration (µg/m3)</t>
  </si>
  <si>
    <r>
      <t>C</t>
    </r>
    <r>
      <rPr>
        <vertAlign val="subscript"/>
        <sz val="11"/>
        <color theme="1"/>
        <rFont val="Times New Roman"/>
        <family val="1"/>
      </rPr>
      <t>DAC</t>
    </r>
    <r>
      <rPr>
        <sz val="11"/>
        <color theme="1"/>
        <rFont val="Times New Roman"/>
        <family val="1"/>
      </rPr>
      <t>: Daily Average Concentration (µg/m3)</t>
    </r>
  </si>
  <si>
    <t>ED: Exposure Duration (24 hours)</t>
  </si>
  <si>
    <r>
      <t>AT</t>
    </r>
    <r>
      <rPr>
        <vertAlign val="subscript"/>
        <sz val="11"/>
        <color theme="1"/>
        <rFont val="Times New Roman"/>
        <family val="1"/>
      </rPr>
      <t>AC</t>
    </r>
    <r>
      <rPr>
        <sz val="11"/>
        <color theme="1"/>
        <rFont val="Times New Roman"/>
        <family val="1"/>
      </rPr>
      <t>: Averaging Time (24 hours)</t>
    </r>
  </si>
  <si>
    <t>AAC = Annual Average Air Concentration (µg/m3)</t>
  </si>
  <si>
    <r>
      <t>DAC</t>
    </r>
    <r>
      <rPr>
        <vertAlign val="subscript"/>
        <sz val="11"/>
        <color theme="1"/>
        <rFont val="Times New Roman"/>
        <family val="1"/>
      </rPr>
      <t>i</t>
    </r>
    <r>
      <rPr>
        <sz val="11"/>
        <color theme="1"/>
        <rFont val="Times New Roman"/>
        <family val="1"/>
      </rPr>
      <t xml:space="preserve"> = Calculated daily average concentration for operating day i (µg/m3)</t>
    </r>
  </si>
  <si>
    <t>n = Number of operating days within an operating year (days)</t>
  </si>
  <si>
    <r>
      <rPr>
        <vertAlign val="superscript"/>
        <sz val="11"/>
        <color theme="1"/>
        <rFont val="Times New Roman"/>
        <family val="1"/>
      </rPr>
      <t>a</t>
    </r>
    <r>
      <rPr>
        <sz val="11"/>
        <color theme="1"/>
        <rFont val="Times New Roman"/>
        <family val="1"/>
      </rPr>
      <t xml:space="preserve"> Operating days can vary depending on the total number of days a facilty operates in a given year but can never be greater than 365 days (or 366 days for a leap year). </t>
    </r>
  </si>
  <si>
    <t xml:space="preserve">If a facility operates for 260 days of a given operating year then n=260 and the daily concentrations summed together are C1 through C260. </t>
  </si>
  <si>
    <r>
      <t>ADC=(C</t>
    </r>
    <r>
      <rPr>
        <vertAlign val="subscript"/>
        <sz val="11"/>
        <color theme="1"/>
        <rFont val="Times New Roman"/>
        <family val="1"/>
      </rPr>
      <t>AAC</t>
    </r>
    <r>
      <rPr>
        <sz val="11"/>
        <color theme="1"/>
        <rFont val="Times New Roman"/>
        <family val="1"/>
      </rPr>
      <t xml:space="preserve"> x ET x EF x ED)/AT</t>
    </r>
    <r>
      <rPr>
        <vertAlign val="subscript"/>
        <sz val="11"/>
        <color theme="1"/>
        <rFont val="Times New Roman"/>
        <family val="1"/>
      </rPr>
      <t>ADC</t>
    </r>
  </si>
  <si>
    <t>ADC: Average Daily Concentration (µg/m3)</t>
  </si>
  <si>
    <r>
      <t>C</t>
    </r>
    <r>
      <rPr>
        <vertAlign val="subscript"/>
        <sz val="11"/>
        <color theme="1"/>
        <rFont val="Times New Roman"/>
        <family val="1"/>
      </rPr>
      <t>AAC</t>
    </r>
    <r>
      <rPr>
        <sz val="11"/>
        <color theme="1"/>
        <rFont val="Times New Roman"/>
        <family val="1"/>
      </rPr>
      <t>: Annual average concentration (µg/m3)</t>
    </r>
  </si>
  <si>
    <t>ET: Exposure Time (24 hours/day)</t>
  </si>
  <si>
    <t>EF: Exposure Frequency (365 days/year)</t>
  </si>
  <si>
    <t>ED: Exposure Duration (1 yr)</t>
  </si>
  <si>
    <r>
      <t>AT</t>
    </r>
    <r>
      <rPr>
        <vertAlign val="subscript"/>
        <sz val="11"/>
        <color theme="1"/>
        <rFont val="Times New Roman"/>
        <family val="1"/>
      </rPr>
      <t>ADC</t>
    </r>
    <r>
      <rPr>
        <sz val="11"/>
        <color theme="1"/>
        <rFont val="Times New Roman"/>
        <family val="1"/>
      </rPr>
      <t xml:space="preserve">: Averaging Time = 1 yr x 365 days/year x 24 hrs/day </t>
    </r>
  </si>
  <si>
    <r>
      <t>LADC =  (C</t>
    </r>
    <r>
      <rPr>
        <vertAlign val="subscript"/>
        <sz val="11"/>
        <color theme="1"/>
        <rFont val="Times New Roman"/>
        <family val="1"/>
      </rPr>
      <t>AAC</t>
    </r>
    <r>
      <rPr>
        <sz val="11"/>
        <color theme="1"/>
        <rFont val="Times New Roman"/>
        <family val="1"/>
      </rPr>
      <t xml:space="preserve"> x ET x EF x ED)/AT</t>
    </r>
    <r>
      <rPr>
        <vertAlign val="subscript"/>
        <sz val="11"/>
        <color theme="1"/>
        <rFont val="Times New Roman"/>
        <family val="1"/>
      </rPr>
      <t>LADC</t>
    </r>
  </si>
  <si>
    <t>LADC: Lifetime Average Daily Concentration (µg/m3)</t>
  </si>
  <si>
    <t>ET: Exposure Time (24 hrs/day)</t>
  </si>
  <si>
    <t>ED: Exposure duration (78 yrs resident)</t>
  </si>
  <si>
    <r>
      <t>AT</t>
    </r>
    <r>
      <rPr>
        <vertAlign val="subscript"/>
        <sz val="11"/>
        <color theme="1"/>
        <rFont val="Times New Roman"/>
        <family val="1"/>
      </rPr>
      <t>LADC</t>
    </r>
    <r>
      <rPr>
        <sz val="11"/>
        <color theme="1"/>
        <rFont val="Times New Roman"/>
        <family val="1"/>
      </rPr>
      <t>: Averaging Time (78 yrs x 365 days/year x 24 hrs/day)</t>
    </r>
  </si>
  <si>
    <t>78 = Number of years resident assumed to reside in a single residential location (years) [from Exposure Factors Handbook]</t>
  </si>
  <si>
    <t>78 = Number of years a receptor is assumed to live (years) [from Exposure Factors Handbook]</t>
  </si>
  <si>
    <t xml:space="preserve">Acute Risk = </t>
  </si>
  <si>
    <t>HEC: Human Equivalent Concentration (µg/m3)</t>
  </si>
  <si>
    <t xml:space="preserve">Chronic Risk = </t>
  </si>
  <si>
    <r>
      <t>Cancer Risk</t>
    </r>
    <r>
      <rPr>
        <vertAlign val="subscript"/>
        <sz val="11"/>
        <color theme="1"/>
        <rFont val="Times New Roman"/>
        <family val="1"/>
      </rPr>
      <t>adult</t>
    </r>
    <r>
      <rPr>
        <sz val="11"/>
        <color theme="1"/>
        <rFont val="Times New Roman"/>
        <family val="1"/>
      </rPr>
      <t xml:space="preserve"> = LADC * IUR</t>
    </r>
  </si>
  <si>
    <r>
      <t>Cancer Risk</t>
    </r>
    <r>
      <rPr>
        <vertAlign val="subscript"/>
        <sz val="11"/>
        <color theme="1"/>
        <rFont val="Times New Roman"/>
        <family val="1"/>
      </rPr>
      <t>adult</t>
    </r>
    <r>
      <rPr>
        <sz val="11"/>
        <color theme="1"/>
        <rFont val="Times New Roman"/>
        <family val="1"/>
      </rPr>
      <t>: Estimated excess cancer risk based on exposure to agents during only an adult lifestage</t>
    </r>
  </si>
  <si>
    <t>IUR: Inhalation Unit Risk (per µg/m3)</t>
  </si>
  <si>
    <r>
      <t>Cancer Risk</t>
    </r>
    <r>
      <rPr>
        <vertAlign val="subscript"/>
        <sz val="11"/>
        <color theme="1"/>
        <rFont val="Times New Roman"/>
        <family val="1"/>
      </rPr>
      <t>ADAF</t>
    </r>
    <r>
      <rPr>
        <sz val="11"/>
        <color theme="1"/>
        <rFont val="Times New Roman"/>
        <family val="1"/>
      </rPr>
      <t xml:space="preserve"> = LADC * IUR * Overall ADAF</t>
    </r>
  </si>
  <si>
    <r>
      <t>Cancer Risk</t>
    </r>
    <r>
      <rPr>
        <vertAlign val="subscript"/>
        <sz val="11"/>
        <color theme="1"/>
        <rFont val="Times New Roman"/>
        <family val="1"/>
      </rPr>
      <t>ADAF</t>
    </r>
    <r>
      <rPr>
        <sz val="11"/>
        <color theme="1"/>
        <rFont val="Times New Roman"/>
        <family val="1"/>
      </rPr>
      <t>: Estimated excess cancer risk adjusted for consideration of increased susceptibility of early lifestage to agents with a mutagenic mode of action</t>
    </r>
  </si>
  <si>
    <t>Source Type</t>
  </si>
  <si>
    <t>Emission Scenario</t>
  </si>
  <si>
    <t>Statistic</t>
  </si>
  <si>
    <t>Location</t>
  </si>
  <si>
    <t>Outdoor Air Concentration (µg/m3)</t>
  </si>
  <si>
    <t>Total Annual Particle Deposition (g/m2)</t>
  </si>
  <si>
    <t>Daily</t>
  </si>
  <si>
    <t>Annual</t>
  </si>
  <si>
    <t>Total</t>
  </si>
  <si>
    <t>Wet</t>
  </si>
  <si>
    <t>Dry</t>
  </si>
  <si>
    <t>Fugitive Source</t>
  </si>
  <si>
    <t>DBP-24-Coarse-U</t>
  </si>
  <si>
    <t>High-End</t>
  </si>
  <si>
    <t>Fenceline Avg</t>
  </si>
  <si>
    <t>Outer-boundary Avg</t>
  </si>
  <si>
    <t>Community Avg</t>
  </si>
  <si>
    <t>Mean</t>
  </si>
  <si>
    <t>DBP-8-Coarse-U</t>
  </si>
  <si>
    <t>Max</t>
  </si>
  <si>
    <t>DBP-24-Coarse-R</t>
  </si>
  <si>
    <t>DBP-8-Coarse-R</t>
  </si>
  <si>
    <t>DBP-24-fine-U</t>
  </si>
  <si>
    <t>DBP-8-fine-U</t>
  </si>
  <si>
    <t>DBP-24-fine-R</t>
  </si>
  <si>
    <t>DBP-8-fine-R</t>
  </si>
  <si>
    <t>Stack</t>
  </si>
  <si>
    <t>Stat</t>
  </si>
  <si>
    <t>Fug (Application of paints, coatings adhesives, and sealants)</t>
  </si>
  <si>
    <t>95th Percentile Conc</t>
  </si>
  <si>
    <t>100 m</t>
  </si>
  <si>
    <t>Stack (Waste handling, treatment, and disposal)</t>
  </si>
  <si>
    <t>Risk Estimates</t>
  </si>
  <si>
    <t>Benchmark MOE</t>
  </si>
  <si>
    <t>Non-Cancer</t>
  </si>
  <si>
    <t>Acute</t>
  </si>
  <si>
    <t>Chronic</t>
  </si>
  <si>
    <t>Inhalation HEC</t>
  </si>
  <si>
    <t>mg/m3</t>
  </si>
  <si>
    <t>ug/m3</t>
  </si>
  <si>
    <t>No Risk</t>
  </si>
  <si>
    <r>
      <t>Total deposition (mg</t>
    </r>
    <r>
      <rPr>
        <sz val="9.9"/>
        <color theme="1"/>
        <rFont val="Calibri"/>
        <family val="2"/>
      </rPr>
      <t>)</t>
    </r>
    <r>
      <rPr>
        <sz val="11"/>
        <color theme="1"/>
        <rFont val="Calibri"/>
        <family val="2"/>
        <scheme val="minor"/>
      </rPr>
      <t xml:space="preserve">= </t>
    </r>
  </si>
  <si>
    <t>Soil Conc (mg/kg)=</t>
  </si>
  <si>
    <t>Daily dep rate x area of soil x conversion (g to mg)</t>
  </si>
  <si>
    <t>TotDep/(area of soil x Mix depth x density of soil)</t>
  </si>
  <si>
    <t>Days per year</t>
  </si>
  <si>
    <t>area of soil (m2)</t>
  </si>
  <si>
    <t>conversion (g to mg)</t>
  </si>
  <si>
    <t>total deposition (mg/day)</t>
  </si>
  <si>
    <t>Mix depth (m)</t>
  </si>
  <si>
    <t>density (kg/m3)</t>
  </si>
  <si>
    <t>soil conc (mg/kg-day)</t>
  </si>
  <si>
    <t xml:space="preserve">Acute Dose Rate = </t>
  </si>
  <si>
    <r>
      <t>(C</t>
    </r>
    <r>
      <rPr>
        <vertAlign val="subscript"/>
        <sz val="11"/>
        <color theme="1"/>
        <rFont val="Calibri"/>
        <family val="2"/>
        <scheme val="minor"/>
      </rPr>
      <t>soil</t>
    </r>
    <r>
      <rPr>
        <sz val="11"/>
        <color theme="1"/>
        <rFont val="Calibri"/>
        <family val="2"/>
        <scheme val="minor"/>
      </rPr>
      <t xml:space="preserve"> x CF x IR)/BW x AT</t>
    </r>
    <r>
      <rPr>
        <vertAlign val="subscript"/>
        <sz val="11"/>
        <color theme="1"/>
        <rFont val="Calibri"/>
        <family val="2"/>
        <scheme val="minor"/>
      </rPr>
      <t>EF</t>
    </r>
  </si>
  <si>
    <t>ADR</t>
  </si>
  <si>
    <t>Conversion Factor (CF)</t>
  </si>
  <si>
    <t>kg/mg</t>
  </si>
  <si>
    <t>Infant to youth (6 months to &lt;12 years)</t>
  </si>
  <si>
    <t>Ingestion Rate of Soil (IR)</t>
  </si>
  <si>
    <t>mg/day</t>
  </si>
  <si>
    <t>Toddler (age 1 to 5 years)</t>
  </si>
  <si>
    <t>Body Weight (BW)</t>
  </si>
  <si>
    <t xml:space="preserve">kg </t>
  </si>
  <si>
    <t>Averaging Time (AT)</t>
  </si>
  <si>
    <t>day</t>
  </si>
  <si>
    <t>Oral HED</t>
  </si>
  <si>
    <t>mg/kg-day</t>
  </si>
  <si>
    <t>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</si>
</sst>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9.9"/>
      <color theme="1"/>
      <name val="Calibri"/>
      <family val="2"/>
    </font>
    <font>
      <vertAlign val="subscript"/>
      <sz val="11"/>
      <color theme="1"/>
      <name val="Calibri"/>
      <family val="2"/>
      <scheme val="minor"/>
    </font>
    <font>
      <sz val="12"/>
      <color theme="1"/>
      <name val="Times New Roman"/>
      <family val="1"/>
    </font>
    <font>
      <b/>
      <sz val="12"/>
      <color theme="1"/>
      <name val="Calibri"/>
      <family val="2"/>
      <scheme val="minor"/>
    </font>
    <font>
      <b/>
      <sz val="12"/>
      <color theme="1"/>
      <name val="Times New Roman"/>
      <family val="1"/>
    </font>
    <font>
      <sz val="11"/>
      <color theme="1"/>
      <name val="Times New Roman"/>
      <family val="1"/>
    </font>
    <font>
      <u/>
      <sz val="11"/>
      <color theme="10"/>
      <name val="Calibri"/>
      <family val="2"/>
      <scheme val="minor"/>
    </font>
    <font>
      <u/>
      <sz val="11"/>
      <color theme="10"/>
      <name val="Times New Roman"/>
      <family val="1"/>
    </font>
    <font>
      <b/>
      <sz val="14"/>
      <color theme="1"/>
      <name val="Times New Roman"/>
      <family val="1"/>
    </font>
    <font>
      <vertAlign val="superscript"/>
      <sz val="12"/>
      <color theme="1"/>
      <name val="Times New Roman"/>
      <family val="1"/>
    </font>
    <font>
      <vertAlign val="superscript"/>
      <sz val="11"/>
      <color theme="1"/>
      <name val="Times New Roman"/>
      <family val="1"/>
    </font>
    <font>
      <vertAlign val="subscript"/>
      <sz val="11"/>
      <color theme="1"/>
      <name val="Times New Roman"/>
      <family val="1"/>
    </font>
    <font>
      <sz val="11"/>
      <color rgb="FF000000"/>
      <name val="Times New Roman"/>
      <family val="1"/>
    </font>
    <font>
      <vertAlign val="subscript"/>
      <sz val="11"/>
      <color rgb="FF000000"/>
      <name val="Times New Roman"/>
      <family val="1"/>
    </font>
    <font>
      <sz val="11"/>
      <color rgb="FF000000"/>
      <name val="Calibri"/>
      <family val="2"/>
      <scheme val="minor"/>
    </font>
  </fonts>
  <fills count="4">
    <fill>
      <patternFill patternType="none"/>
    </fill>
    <fill>
      <patternFill patternType="gray125"/>
    </fill>
    <fill>
      <patternFill patternType="solid">
        <fgColor rgb="FF00B050"/>
        <bgColor indexed="64"/>
      </patternFill>
    </fill>
    <fill>
      <patternFill patternType="solid">
        <fgColor theme="8" tint="0.79998168889431442"/>
        <bgColor indexed="64"/>
      </patternFill>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0" fontId="9" fillId="0" borderId="0" applyNumberFormat="0" applyFill="0" applyBorder="0" applyAlignment="0" applyProtection="0"/>
  </cellStyleXfs>
  <cellXfs count="75">
    <xf numFmtId="0" fontId="0" fillId="0" borderId="0" xfId="0"/>
    <xf numFmtId="0" fontId="7" fillId="0" borderId="0" xfId="0" applyFont="1" applyProtection="1"/>
    <xf numFmtId="0" fontId="6" fillId="0" borderId="0" xfId="0" applyFont="1" applyProtection="1"/>
    <xf numFmtId="0" fontId="0" fillId="0" borderId="0" xfId="0" applyProtection="1"/>
    <xf numFmtId="0" fontId="7" fillId="0" borderId="0" xfId="0" quotePrefix="1" applyFont="1" applyProtection="1"/>
    <xf numFmtId="0" fontId="5" fillId="0" borderId="0" xfId="0" applyFont="1" applyProtection="1"/>
    <xf numFmtId="0" fontId="11" fillId="0" borderId="0" xfId="0" applyFont="1" applyProtection="1"/>
    <xf numFmtId="0" fontId="8" fillId="0" borderId="0" xfId="0" applyFont="1" applyProtection="1"/>
    <xf numFmtId="0" fontId="11" fillId="0" borderId="8" xfId="0" applyFont="1" applyBorder="1" applyProtection="1"/>
    <xf numFmtId="0" fontId="9" fillId="0" borderId="0" xfId="2" applyProtection="1"/>
    <xf numFmtId="0" fontId="9" fillId="0" borderId="0" xfId="2" quotePrefix="1" applyProtection="1"/>
    <xf numFmtId="0" fontId="10" fillId="0" borderId="0" xfId="2" applyFont="1" applyProtection="1"/>
    <xf numFmtId="0" fontId="8" fillId="0" borderId="0" xfId="0" applyFont="1" applyAlignment="1" applyProtection="1">
      <alignment vertical="top" wrapText="1"/>
    </xf>
    <xf numFmtId="0" fontId="7" fillId="3" borderId="8" xfId="0" applyFont="1" applyFill="1" applyBorder="1" applyProtection="1"/>
    <xf numFmtId="0" fontId="5" fillId="0" borderId="0" xfId="0" applyFont="1" applyAlignment="1" applyProtection="1">
      <alignment wrapText="1"/>
    </xf>
    <xf numFmtId="0" fontId="10" fillId="0" borderId="0" xfId="2" applyFont="1" applyAlignment="1" applyProtection="1">
      <alignment wrapText="1"/>
    </xf>
    <xf numFmtId="0" fontId="5" fillId="0" borderId="0" xfId="0" applyFont="1" applyAlignment="1" applyProtection="1">
      <alignment vertical="top"/>
    </xf>
    <xf numFmtId="0" fontId="5" fillId="0" borderId="0" xfId="0" applyFont="1" applyAlignment="1" applyProtection="1">
      <alignment vertical="top" wrapText="1"/>
    </xf>
    <xf numFmtId="0" fontId="15" fillId="0" borderId="0" xfId="0" applyFont="1" applyProtection="1"/>
    <xf numFmtId="0" fontId="8" fillId="2" borderId="0" xfId="0" applyFont="1" applyFill="1" applyProtection="1"/>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4" xfId="0" applyFont="1" applyBorder="1" applyAlignment="1" applyProtection="1">
      <alignment horizontal="center" vertical="center"/>
    </xf>
    <xf numFmtId="0" fontId="1" fillId="0" borderId="18"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6" xfId="0" applyFont="1" applyBorder="1" applyAlignment="1" applyProtection="1">
      <alignment horizontal="center" vertical="center"/>
    </xf>
    <xf numFmtId="0" fontId="1" fillId="0" borderId="16" xfId="0" applyFont="1" applyBorder="1" applyAlignment="1" applyProtection="1">
      <alignment horizontal="center"/>
    </xf>
    <xf numFmtId="0" fontId="1" fillId="0" borderId="19" xfId="0" applyFont="1" applyBorder="1" applyAlignment="1" applyProtection="1">
      <alignment horizontal="center"/>
    </xf>
    <xf numFmtId="0" fontId="0" fillId="0" borderId="17" xfId="0" applyBorder="1" applyAlignment="1" applyProtection="1">
      <alignment horizontal="center" vertical="center"/>
    </xf>
    <xf numFmtId="0" fontId="0" fillId="0" borderId="17" xfId="0" applyBorder="1" applyProtection="1"/>
    <xf numFmtId="11" fontId="0" fillId="0" borderId="17" xfId="0" applyNumberFormat="1" applyBorder="1" applyAlignment="1" applyProtection="1">
      <alignment horizontal="center"/>
    </xf>
    <xf numFmtId="0" fontId="1" fillId="0" borderId="17" xfId="0" applyFont="1" applyBorder="1" applyProtection="1"/>
    <xf numFmtId="2" fontId="0" fillId="0" borderId="0" xfId="0" applyNumberFormat="1" applyProtection="1"/>
    <xf numFmtId="11" fontId="0" fillId="0" borderId="0" xfId="0" applyNumberFormat="1" applyProtection="1"/>
    <xf numFmtId="0" fontId="0" fillId="0" borderId="1" xfId="0" applyBorder="1" applyProtection="1"/>
    <xf numFmtId="2" fontId="0" fillId="0" borderId="1" xfId="0" applyNumberFormat="1" applyBorder="1" applyProtection="1"/>
    <xf numFmtId="11" fontId="0" fillId="0" borderId="1" xfId="0" applyNumberFormat="1" applyBorder="1" applyProtection="1"/>
    <xf numFmtId="0" fontId="0" fillId="0" borderId="2" xfId="0" applyBorder="1" applyProtection="1"/>
    <xf numFmtId="0" fontId="0" fillId="0" borderId="3" xfId="0" applyBorder="1" applyProtection="1"/>
    <xf numFmtId="0" fontId="0" fillId="0" borderId="2" xfId="0" applyBorder="1" applyAlignment="1" applyProtection="1">
      <alignment horizontal="center"/>
    </xf>
    <xf numFmtId="0" fontId="0" fillId="0" borderId="4" xfId="0" applyBorder="1" applyAlignment="1" applyProtection="1">
      <alignment horizontal="center"/>
    </xf>
    <xf numFmtId="0" fontId="0" fillId="0" borderId="4" xfId="0" applyBorder="1" applyProtection="1"/>
    <xf numFmtId="0" fontId="0" fillId="0" borderId="5" xfId="0" applyBorder="1" applyProtection="1"/>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0" fillId="0" borderId="11" xfId="0" applyBorder="1" applyProtection="1"/>
    <xf numFmtId="1" fontId="0" fillId="0" borderId="11" xfId="0" applyNumberFormat="1" applyBorder="1" applyProtection="1"/>
    <xf numFmtId="1" fontId="0" fillId="0" borderId="12" xfId="0" applyNumberFormat="1" applyBorder="1" applyProtection="1"/>
    <xf numFmtId="0" fontId="0" fillId="0" borderId="12" xfId="0" applyBorder="1" applyProtection="1"/>
    <xf numFmtId="0" fontId="0" fillId="2" borderId="0" xfId="0" applyFill="1" applyProtection="1"/>
    <xf numFmtId="164" fontId="0" fillId="0" borderId="0" xfId="1" applyNumberFormat="1" applyFont="1" applyProtection="1"/>
    <xf numFmtId="165" fontId="0" fillId="0" borderId="0" xfId="0" applyNumberFormat="1" applyProtection="1"/>
    <xf numFmtId="0" fontId="17" fillId="0" borderId="0" xfId="0" applyFont="1" applyProtection="1"/>
    <xf numFmtId="0" fontId="0" fillId="0" borderId="20" xfId="0" applyBorder="1" applyAlignment="1" applyProtection="1">
      <alignment horizontal="center"/>
    </xf>
    <xf numFmtId="0" fontId="0" fillId="0" borderId="21" xfId="0" applyBorder="1" applyAlignment="1" applyProtection="1">
      <alignment horizontal="center"/>
    </xf>
    <xf numFmtId="0" fontId="0" fillId="0" borderId="20" xfId="0" applyBorder="1" applyProtection="1"/>
    <xf numFmtId="0" fontId="0" fillId="0" borderId="21" xfId="0" applyBorder="1" applyProtection="1"/>
    <xf numFmtId="0" fontId="0" fillId="0" borderId="22" xfId="0" applyBorder="1" applyAlignment="1" applyProtection="1">
      <alignment horizontal="center"/>
    </xf>
    <xf numFmtId="0" fontId="0" fillId="0" borderId="23" xfId="0" applyBorder="1" applyAlignment="1" applyProtection="1">
      <alignment horizontal="center"/>
    </xf>
    <xf numFmtId="0" fontId="0" fillId="0" borderId="22" xfId="0" applyBorder="1" applyProtection="1"/>
    <xf numFmtId="0" fontId="0" fillId="0" borderId="23"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0" fillId="0" borderId="27" xfId="0" applyBorder="1" applyProtection="1"/>
    <xf numFmtId="164" fontId="0" fillId="0" borderId="28" xfId="1" applyNumberFormat="1" applyFont="1" applyBorder="1" applyProtection="1"/>
    <xf numFmtId="1" fontId="0" fillId="0" borderId="29" xfId="0" applyNumberFormat="1" applyBorder="1" applyProtection="1"/>
    <xf numFmtId="0" fontId="0" fillId="0" borderId="28" xfId="0" applyBorder="1" applyProtection="1"/>
    <xf numFmtId="0" fontId="0" fillId="0" borderId="29" xfId="0" applyBorder="1" applyProtection="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396875</xdr:colOff>
      <xdr:row>62</xdr:row>
      <xdr:rowOff>15875</xdr:rowOff>
    </xdr:from>
    <xdr:ext cx="65" cy="172227"/>
    <xdr:sp macro="" textlink="">
      <xdr:nvSpPr>
        <xdr:cNvPr id="2" name="TextBox 1">
          <a:extLst>
            <a:ext uri="{FF2B5EF4-FFF2-40B4-BE49-F238E27FC236}">
              <a16:creationId xmlns:a16="http://schemas.microsoft.com/office/drawing/2014/main" id="{B9A89A2D-BAF9-4591-A89A-0329A8D34313}"/>
            </a:ext>
          </a:extLst>
        </xdr:cNvPr>
        <xdr:cNvSpPr txBox="1"/>
      </xdr:nvSpPr>
      <xdr:spPr>
        <a:xfrm>
          <a:off x="396875" y="11433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225424</xdr:colOff>
      <xdr:row>1</xdr:row>
      <xdr:rowOff>53974</xdr:rowOff>
    </xdr:from>
    <xdr:ext cx="1247775" cy="574675"/>
    <mc:AlternateContent xmlns:mc="http://schemas.openxmlformats.org/markup-compatibility/2006" xmlns:a14="http://schemas.microsoft.com/office/drawing/2010/main">
      <mc:Choice Requires="a14">
        <xdr:sp macro="" textlink="">
          <xdr:nvSpPr>
            <xdr:cNvPr id="3" name="TextBox 6">
              <a:extLst>
                <a:ext uri="{FF2B5EF4-FFF2-40B4-BE49-F238E27FC236}">
                  <a16:creationId xmlns:a16="http://schemas.microsoft.com/office/drawing/2014/main" id="{52C73F74-E78A-40DA-AE50-3D8CF6A6FECC}"/>
                </a:ext>
              </a:extLst>
            </xdr:cNvPr>
            <xdr:cNvSpPr txBox="1"/>
          </xdr:nvSpPr>
          <xdr:spPr>
            <a:xfrm>
              <a:off x="225424" y="238124"/>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DAC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3" name="TextBox 6">
              <a:extLst>
                <a:ext uri="{FF2B5EF4-FFF2-40B4-BE49-F238E27FC236}">
                  <a16:creationId xmlns:a16="http://schemas.microsoft.com/office/drawing/2014/main" id="{52C73F74-E78A-40DA-AE50-3D8CF6A6FECC}"/>
                </a:ext>
              </a:extLst>
            </xdr:cNvPr>
            <xdr:cNvSpPr txBox="1"/>
          </xdr:nvSpPr>
          <xdr:spPr>
            <a:xfrm>
              <a:off x="225424" y="238124"/>
              <a:ext cx="1247775"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"DAC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190500</xdr:colOff>
      <xdr:row>25</xdr:row>
      <xdr:rowOff>50800</xdr:rowOff>
    </xdr:from>
    <xdr:ext cx="1320800" cy="574675"/>
    <mc:AlternateContent xmlns:mc="http://schemas.openxmlformats.org/markup-compatibility/2006" xmlns:a14="http://schemas.microsoft.com/office/drawing/2010/main">
      <mc:Choice Requires="a14">
        <xdr:sp macro="" textlink="">
          <xdr:nvSpPr>
            <xdr:cNvPr id="4" name="TextBox 7">
              <a:extLst>
                <a:ext uri="{FF2B5EF4-FFF2-40B4-BE49-F238E27FC236}">
                  <a16:creationId xmlns:a16="http://schemas.microsoft.com/office/drawing/2014/main" id="{ACA8D46D-37B3-423D-B5BD-0AF99A245C71}"/>
                </a:ext>
              </a:extLst>
            </xdr:cNvPr>
            <xdr:cNvSpPr txBox="1"/>
          </xdr:nvSpPr>
          <xdr:spPr>
            <a:xfrm>
              <a:off x="190500" y="46545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nor/>
                      </m:rPr>
                      <a:rPr lang="en-US" sz="1100" b="0" i="0">
                        <a:latin typeface="Cambria Math" panose="02040503050406030204" pitchFamily="18" charset="0"/>
                      </a:rPr>
                      <m:t>AAC</m:t>
                    </m:r>
                    <m:r>
                      <m:rPr>
                        <m:nor/>
                      </m:rPr>
                      <a:rPr lang="en-US" sz="1100" b="0" i="0">
                        <a:latin typeface="Cambria Math" panose="02040503050406030204" pitchFamily="18" charset="0"/>
                      </a:rPr>
                      <m:t> = </m:t>
                    </m:r>
                    <m:f>
                      <m:fPr>
                        <m:ctrlPr>
                          <a:rPr lang="en-US" sz="1100" b="0" i="1">
                            <a:latin typeface="Cambria Math" panose="02040503050406030204" pitchFamily="18" charset="0"/>
                          </a:rPr>
                        </m:ctrlPr>
                      </m:fPr>
                      <m:num>
                        <m:r>
                          <a:rPr lang="en-US" sz="1100" b="0" i="1">
                            <a:latin typeface="Cambria Math" panose="02040503050406030204" pitchFamily="18" charset="0"/>
                          </a:rPr>
                          <m:t>1</m:t>
                        </m:r>
                      </m:num>
                      <m:den>
                        <m:r>
                          <a:rPr lang="en-US" sz="1100" b="0" i="1">
                            <a:latin typeface="Cambria Math" panose="02040503050406030204" pitchFamily="18" charset="0"/>
                          </a:rPr>
                          <m:t>𝑛</m:t>
                        </m:r>
                        <m:r>
                          <a:rPr lang="en-US" sz="1100" b="0" i="1" baseline="30000">
                            <a:latin typeface="Cambria Math" panose="02040503050406030204" pitchFamily="18" charset="0"/>
                          </a:rPr>
                          <m:t>𝑎</m:t>
                        </m:r>
                      </m:den>
                    </m:f>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r>
                          <a:rPr lang="en-US" sz="1100" b="0" i="1" baseline="30000">
                            <a:latin typeface="Cambria Math" panose="02040503050406030204" pitchFamily="18" charset="0"/>
                          </a:rPr>
                          <m:t>𝑎</m:t>
                        </m:r>
                      </m:sup>
                      <m:e>
                        <m:r>
                          <a:rPr lang="en-US" sz="1100" b="0" i="1">
                            <a:latin typeface="Cambria Math" panose="02040503050406030204" pitchFamily="18" charset="0"/>
                          </a:rPr>
                          <m:t>𝐷𝐴𝐶</m:t>
                        </m:r>
                        <m:r>
                          <a:rPr lang="en-US" sz="1100" b="0" i="1" baseline="-25000">
                            <a:latin typeface="Cambria Math" panose="02040503050406030204" pitchFamily="18" charset="0"/>
                          </a:rPr>
                          <m:t>𝑖</m:t>
                        </m:r>
                        <m:r>
                          <a:rPr lang="en-US" sz="1100" b="0" i="1">
                            <a:latin typeface="Cambria Math" panose="02040503050406030204" pitchFamily="18" charset="0"/>
                          </a:rPr>
                          <m:t> </m:t>
                        </m:r>
                      </m:e>
                    </m:nary>
                  </m:oMath>
                </m:oMathPara>
              </a14:m>
              <a:endParaRPr lang="en-US" sz="1100"/>
            </a:p>
          </xdr:txBody>
        </xdr:sp>
      </mc:Choice>
      <mc:Fallback xmlns="">
        <xdr:sp macro="" textlink="">
          <xdr:nvSpPr>
            <xdr:cNvPr id="4" name="TextBox 7">
              <a:extLst>
                <a:ext uri="{FF2B5EF4-FFF2-40B4-BE49-F238E27FC236}">
                  <a16:creationId xmlns:a16="http://schemas.microsoft.com/office/drawing/2014/main" id="{ACA8D46D-37B3-423D-B5BD-0AF99A245C71}"/>
                </a:ext>
              </a:extLst>
            </xdr:cNvPr>
            <xdr:cNvSpPr txBox="1"/>
          </xdr:nvSpPr>
          <xdr:spPr>
            <a:xfrm>
              <a:off x="190500" y="4654550"/>
              <a:ext cx="1320800" cy="574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"AAC = "  1/𝑛</a:t>
              </a:r>
              <a:r>
                <a:rPr lang="en-US" sz="1100" b="0" i="0" baseline="30000">
                  <a:latin typeface="Cambria Math" panose="02040503050406030204" pitchFamily="18" charset="0"/>
                </a:rPr>
                <a:t>𝑎 </a:t>
              </a:r>
              <a:r>
                <a:rPr lang="en-US" sz="1100" b="0" i="0">
                  <a:latin typeface="Cambria Math" panose="02040503050406030204" pitchFamily="18" charset="0"/>
                </a:rPr>
                <a:t> ∑_(𝑖=1)</a:t>
              </a:r>
              <a:r>
                <a:rPr lang="en-US" sz="1100" b="0" i="0" baseline="30000">
                  <a:latin typeface="Cambria Math" panose="02040503050406030204" pitchFamily="18" charset="0"/>
                </a:rPr>
                <a:t>^</a:t>
              </a:r>
              <a:r>
                <a:rPr lang="en-US" sz="1100" b="0" i="0">
                  <a:latin typeface="Cambria Math" panose="02040503050406030204" pitchFamily="18" charset="0"/>
                </a:rPr>
                <a:t>𝑛</a:t>
              </a:r>
              <a:r>
                <a:rPr lang="en-US" sz="1100" b="0" i="0" baseline="30000">
                  <a:latin typeface="Cambria Math" panose="02040503050406030204" pitchFamily="18" charset="0"/>
                </a:rPr>
                <a:t>𝑎▒〖</a:t>
              </a:r>
              <a:r>
                <a:rPr lang="en-US" sz="1100" b="0" i="0">
                  <a:latin typeface="Cambria Math" panose="02040503050406030204" pitchFamily="18" charset="0"/>
                </a:rPr>
                <a:t>𝐷𝐴𝐶</a:t>
              </a:r>
              <a:r>
                <a:rPr lang="en-US" sz="1100" b="0" i="0" baseline="-25000">
                  <a:latin typeface="Cambria Math" panose="02040503050406030204" pitchFamily="18" charset="0"/>
                </a:rPr>
                <a:t>𝑖</a:t>
              </a:r>
              <a:r>
                <a:rPr lang="en-US" sz="1100" b="0" i="0">
                  <a:latin typeface="Cambria Math" panose="02040503050406030204" pitchFamily="18" charset="0"/>
                </a:rPr>
                <a:t> </a:t>
              </a:r>
              <a:r>
                <a:rPr lang="en-US" sz="1100" b="0" i="0" baseline="30000">
                  <a:latin typeface="Cambria Math" panose="02040503050406030204" pitchFamily="18" charset="0"/>
                </a:rPr>
                <a:t>〗</a:t>
              </a:r>
              <a:endParaRPr lang="en-US" sz="1100"/>
            </a:p>
          </xdr:txBody>
        </xdr:sp>
      </mc:Fallback>
    </mc:AlternateContent>
    <xdr:clientData/>
  </xdr:oneCellAnchor>
  <xdr:oneCellAnchor>
    <xdr:from>
      <xdr:col>0</xdr:col>
      <xdr:colOff>44450</xdr:colOff>
      <xdr:row>64</xdr:row>
      <xdr:rowOff>146050</xdr:rowOff>
    </xdr:from>
    <xdr:ext cx="1162050" cy="565149"/>
    <mc:AlternateContent xmlns:mc="http://schemas.openxmlformats.org/markup-compatibility/2006" xmlns:a14="http://schemas.microsoft.com/office/drawing/2010/main">
      <mc:Choice Requires="a14">
        <xdr:sp macro="" textlink="">
          <xdr:nvSpPr>
            <xdr:cNvPr id="5" name="TextBox 8">
              <a:extLst>
                <a:ext uri="{FF2B5EF4-FFF2-40B4-BE49-F238E27FC236}">
                  <a16:creationId xmlns:a16="http://schemas.microsoft.com/office/drawing/2014/main" id="{7CE0D5C5-8983-4A53-A4E9-FBB20117ADCF}"/>
                </a:ext>
              </a:extLst>
            </xdr:cNvPr>
            <xdr:cNvSpPr txBox="1"/>
          </xdr:nvSpPr>
          <xdr:spPr>
            <a:xfrm>
              <a:off x="44450" y="11931650"/>
              <a:ext cx="11620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Acute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𝐴𝐶</m:t>
                      </m:r>
                    </m:den>
                  </m:f>
                </m:oMath>
              </a14:m>
              <a:endParaRPr lang="en-US" sz="1200">
                <a:latin typeface="+mn-lt"/>
              </a:endParaRPr>
            </a:p>
          </xdr:txBody>
        </xdr:sp>
      </mc:Choice>
      <mc:Fallback xmlns="">
        <xdr:sp macro="" textlink="">
          <xdr:nvSpPr>
            <xdr:cNvPr id="5" name="TextBox 8">
              <a:extLst>
                <a:ext uri="{FF2B5EF4-FFF2-40B4-BE49-F238E27FC236}">
                  <a16:creationId xmlns:a16="http://schemas.microsoft.com/office/drawing/2014/main" id="{7CE0D5C5-8983-4A53-A4E9-FBB20117ADCF}"/>
                </a:ext>
              </a:extLst>
            </xdr:cNvPr>
            <xdr:cNvSpPr txBox="1"/>
          </xdr:nvSpPr>
          <xdr:spPr>
            <a:xfrm>
              <a:off x="44450" y="11931650"/>
              <a:ext cx="11620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Acute Risk </a:t>
              </a:r>
              <a:r>
                <a:rPr lang="en-US" sz="1200">
                  <a:latin typeface="+mn-lt"/>
                </a:rPr>
                <a:t>=  </a:t>
              </a:r>
              <a:r>
                <a:rPr lang="en-US" sz="1200" b="0" i="0">
                  <a:latin typeface="Cambria Math" panose="02040503050406030204" pitchFamily="18" charset="0"/>
                </a:rPr>
                <a:t>𝐻𝐸𝐶/𝐴𝐶</a:t>
              </a:r>
              <a:endParaRPr lang="en-US" sz="1200">
                <a:latin typeface="+mn-lt"/>
              </a:endParaRPr>
            </a:p>
          </xdr:txBody>
        </xdr:sp>
      </mc:Fallback>
    </mc:AlternateContent>
    <xdr:clientData/>
  </xdr:oneCellAnchor>
  <xdr:oneCellAnchor>
    <xdr:from>
      <xdr:col>0</xdr:col>
      <xdr:colOff>19050</xdr:colOff>
      <xdr:row>75</xdr:row>
      <xdr:rowOff>152400</xdr:rowOff>
    </xdr:from>
    <xdr:ext cx="1581150" cy="565149"/>
    <mc:AlternateContent xmlns:mc="http://schemas.openxmlformats.org/markup-compatibility/2006" xmlns:a14="http://schemas.microsoft.com/office/drawing/2010/main">
      <mc:Choice Requires="a14">
        <xdr:sp macro="" textlink="">
          <xdr:nvSpPr>
            <xdr:cNvPr id="6" name="TextBox 9">
              <a:extLst>
                <a:ext uri="{FF2B5EF4-FFF2-40B4-BE49-F238E27FC236}">
                  <a16:creationId xmlns:a16="http://schemas.microsoft.com/office/drawing/2014/main" id="{4290B157-A8DB-4845-BA41-AA88123DF3A0}"/>
                </a:ext>
              </a:extLst>
            </xdr:cNvPr>
            <xdr:cNvSpPr txBox="1"/>
          </xdr:nvSpPr>
          <xdr:spPr>
            <a:xfrm>
              <a:off x="19050" y="1396365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14:m>
                <m:oMath xmlns:m="http://schemas.openxmlformats.org/officeDocument/2006/math">
                  <m:f>
                    <m:fPr>
                      <m:ctrlPr>
                        <a:rPr lang="en-US" sz="1200" i="1">
                          <a:latin typeface="Cambria Math" panose="02040503050406030204" pitchFamily="18" charset="0"/>
                        </a:rPr>
                      </m:ctrlPr>
                    </m:fPr>
                    <m:num>
                      <m:r>
                        <a:rPr lang="en-US" sz="1200" b="0" i="1">
                          <a:latin typeface="Cambria Math" panose="02040503050406030204" pitchFamily="18" charset="0"/>
                        </a:rPr>
                        <m:t>𝐻𝐸𝐶</m:t>
                      </m:r>
                    </m:num>
                    <m:den>
                      <m:r>
                        <a:rPr lang="en-US" sz="1200" b="0" i="1">
                          <a:latin typeface="Cambria Math" panose="02040503050406030204" pitchFamily="18" charset="0"/>
                        </a:rPr>
                        <m:t>𝐴𝐷𝐶</m:t>
                      </m:r>
                    </m:den>
                  </m:f>
                </m:oMath>
              </a14:m>
              <a:endParaRPr lang="en-US" sz="1200">
                <a:latin typeface="+mn-lt"/>
              </a:endParaRPr>
            </a:p>
          </xdr:txBody>
        </xdr:sp>
      </mc:Choice>
      <mc:Fallback xmlns="">
        <xdr:sp macro="" textlink="">
          <xdr:nvSpPr>
            <xdr:cNvPr id="6" name="TextBox 9">
              <a:extLst>
                <a:ext uri="{FF2B5EF4-FFF2-40B4-BE49-F238E27FC236}">
                  <a16:creationId xmlns:a16="http://schemas.microsoft.com/office/drawing/2014/main" id="{4290B157-A8DB-4845-BA41-AA88123DF3A0}"/>
                </a:ext>
              </a:extLst>
            </xdr:cNvPr>
            <xdr:cNvSpPr txBox="1"/>
          </xdr:nvSpPr>
          <xdr:spPr>
            <a:xfrm>
              <a:off x="19050" y="13963650"/>
              <a:ext cx="1581150" cy="56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endParaRPr lang="en-US" sz="1100"/>
            </a:p>
            <a:p>
              <a:r>
                <a:rPr lang="en-US" sz="1100"/>
                <a:t>Chronic Risk </a:t>
              </a:r>
              <a:r>
                <a:rPr lang="en-US" sz="1200">
                  <a:latin typeface="+mn-lt"/>
                </a:rPr>
                <a:t>=  </a:t>
              </a:r>
              <a:r>
                <a:rPr lang="en-US" sz="1200" b="0" i="0">
                  <a:latin typeface="Cambria Math" panose="02040503050406030204" pitchFamily="18" charset="0"/>
                </a:rPr>
                <a:t>𝐻𝐸𝐶/𝐴𝐷𝐶</a:t>
              </a:r>
              <a:endParaRPr lang="en-US" sz="1200">
                <a:latin typeface="+mn-lt"/>
              </a:endParaRPr>
            </a:p>
          </xdr:txBody>
        </xdr:sp>
      </mc:Fallback>
    </mc:AlternateContent>
    <xdr:clientData/>
  </xdr:oneCellAnchor>
  <xdr:oneCellAnchor>
    <xdr:from>
      <xdr:col>0</xdr:col>
      <xdr:colOff>396875</xdr:colOff>
      <xdr:row>88</xdr:row>
      <xdr:rowOff>15875</xdr:rowOff>
    </xdr:from>
    <xdr:ext cx="65" cy="172227"/>
    <xdr:sp macro="" textlink="">
      <xdr:nvSpPr>
        <xdr:cNvPr id="7" name="TextBox 10">
          <a:extLst>
            <a:ext uri="{FF2B5EF4-FFF2-40B4-BE49-F238E27FC236}">
              <a16:creationId xmlns:a16="http://schemas.microsoft.com/office/drawing/2014/main" id="{708F9D73-672D-40F9-AD5F-79FB45E90E24}"/>
            </a:ext>
          </a:extLst>
        </xdr:cNvPr>
        <xdr:cNvSpPr txBox="1"/>
      </xdr:nvSpPr>
      <xdr:spPr>
        <a:xfrm>
          <a:off x="396875" y="16221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396875</xdr:colOff>
      <xdr:row>98</xdr:row>
      <xdr:rowOff>15875</xdr:rowOff>
    </xdr:from>
    <xdr:ext cx="65" cy="172227"/>
    <xdr:sp macro="" textlink="">
      <xdr:nvSpPr>
        <xdr:cNvPr id="8" name="TextBox 10">
          <a:extLst>
            <a:ext uri="{FF2B5EF4-FFF2-40B4-BE49-F238E27FC236}">
              <a16:creationId xmlns:a16="http://schemas.microsoft.com/office/drawing/2014/main" id="{15A6EB4D-2CBC-4CD7-9F92-B66256C50634}"/>
            </a:ext>
          </a:extLst>
        </xdr:cNvPr>
        <xdr:cNvSpPr txBox="1"/>
      </xdr:nvSpPr>
      <xdr:spPr>
        <a:xfrm>
          <a:off x="396875" y="18062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3.epa.gov/airtoxics/childrens_supplement_final.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731E-E281-4AC3-8D59-71DEB52309D8}">
  <sheetPr codeName="Sheet1"/>
  <dimension ref="A1:D10"/>
  <sheetViews>
    <sheetView showGridLines="0" tabSelected="1" workbookViewId="0">
      <selection activeCell="E16" sqref="E16"/>
    </sheetView>
  </sheetViews>
  <sheetFormatPr defaultRowHeight="15" x14ac:dyDescent="0.25"/>
  <cols>
    <col min="1" max="16384" width="9.140625" style="3"/>
  </cols>
  <sheetData>
    <row r="1" spans="1:4" ht="15.75" x14ac:dyDescent="0.25">
      <c r="A1" s="1"/>
      <c r="B1" s="1"/>
      <c r="C1" s="2"/>
      <c r="D1" s="2"/>
    </row>
    <row r="2" spans="1:4" ht="15.75" x14ac:dyDescent="0.25">
      <c r="A2" s="1"/>
      <c r="B2" s="1" t="s">
        <v>0</v>
      </c>
      <c r="C2" s="2"/>
      <c r="D2" s="2"/>
    </row>
    <row r="3" spans="1:4" ht="15.75" x14ac:dyDescent="0.25">
      <c r="A3" s="1"/>
      <c r="B3" s="1"/>
      <c r="C3" s="2"/>
      <c r="D3" s="2"/>
    </row>
    <row r="4" spans="1:4" ht="15.75" x14ac:dyDescent="0.25">
      <c r="A4" s="1"/>
      <c r="B4" s="1" t="s">
        <v>1</v>
      </c>
      <c r="C4" s="2"/>
      <c r="D4" s="2"/>
    </row>
    <row r="5" spans="1:4" ht="15.75" x14ac:dyDescent="0.25">
      <c r="A5" s="1"/>
      <c r="B5" s="1"/>
      <c r="C5" s="2"/>
      <c r="D5" s="2"/>
    </row>
    <row r="6" spans="1:4" ht="15.75" x14ac:dyDescent="0.25">
      <c r="A6" s="1"/>
      <c r="B6" s="1" t="s">
        <v>2</v>
      </c>
      <c r="C6" s="2"/>
      <c r="D6" s="2"/>
    </row>
    <row r="7" spans="1:4" ht="15.75" x14ac:dyDescent="0.25">
      <c r="A7" s="1"/>
      <c r="B7" s="1"/>
      <c r="C7" s="2"/>
      <c r="D7" s="2"/>
    </row>
    <row r="8" spans="1:4" ht="15.75" x14ac:dyDescent="0.25">
      <c r="A8" s="1"/>
      <c r="B8" s="4" t="s">
        <v>162</v>
      </c>
      <c r="C8" s="2"/>
      <c r="D8" s="2"/>
    </row>
    <row r="9" spans="1:4" ht="15.75" x14ac:dyDescent="0.25">
      <c r="A9" s="1"/>
      <c r="B9" s="1"/>
      <c r="C9" s="2"/>
      <c r="D9" s="2"/>
    </row>
    <row r="10" spans="1:4" ht="15.75" x14ac:dyDescent="0.25">
      <c r="A10" s="5"/>
      <c r="B10" s="5"/>
    </row>
  </sheetData>
  <sheetProtection sheet="1" objects="1" scenarios="1" formatCells="0" formatColumns="0" formatRows="0" sort="0" autoFilter="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625D-F07C-4802-AC74-6B7FDDD0CD6D}">
  <sheetPr codeName="Sheet2"/>
  <dimension ref="A1:B10"/>
  <sheetViews>
    <sheetView zoomScale="80" zoomScaleNormal="80" workbookViewId="0"/>
  </sheetViews>
  <sheetFormatPr defaultColWidth="8.7109375" defaultRowHeight="15" x14ac:dyDescent="0.25"/>
  <cols>
    <col min="1" max="1" width="31.140625" style="7" customWidth="1"/>
    <col min="2" max="2" width="156.5703125" style="7" customWidth="1"/>
    <col min="3" max="16384" width="8.7109375" style="7"/>
  </cols>
  <sheetData>
    <row r="1" spans="1:2" ht="18.75" x14ac:dyDescent="0.3">
      <c r="A1" s="6" t="s">
        <v>3</v>
      </c>
    </row>
    <row r="3" spans="1:2" ht="19.5" thickBot="1" x14ac:dyDescent="0.35">
      <c r="A3" s="8" t="s">
        <v>4</v>
      </c>
      <c r="B3" s="8" t="s">
        <v>5</v>
      </c>
    </row>
    <row r="4" spans="1:2" ht="16.5" thickTop="1" x14ac:dyDescent="0.25">
      <c r="A4" s="9" t="s">
        <v>6</v>
      </c>
      <c r="B4" s="5" t="s">
        <v>7</v>
      </c>
    </row>
    <row r="5" spans="1:2" ht="15.75" x14ac:dyDescent="0.25">
      <c r="A5" s="9" t="s">
        <v>8</v>
      </c>
      <c r="B5" s="5" t="s">
        <v>9</v>
      </c>
    </row>
    <row r="6" spans="1:2" ht="15.75" x14ac:dyDescent="0.25">
      <c r="A6" s="10" t="s">
        <v>10</v>
      </c>
      <c r="B6" s="5" t="s">
        <v>11</v>
      </c>
    </row>
    <row r="7" spans="1:2" ht="15.75" x14ac:dyDescent="0.25">
      <c r="A7" s="10" t="s">
        <v>12</v>
      </c>
      <c r="B7" s="5" t="s">
        <v>13</v>
      </c>
    </row>
    <row r="8" spans="1:2" ht="15.75" x14ac:dyDescent="0.25">
      <c r="A8" s="10" t="s">
        <v>14</v>
      </c>
      <c r="B8" s="5" t="s">
        <v>15</v>
      </c>
    </row>
    <row r="9" spans="1:2" ht="15.75" x14ac:dyDescent="0.25">
      <c r="A9" s="11"/>
      <c r="B9" s="5"/>
    </row>
    <row r="10" spans="1:2" x14ac:dyDescent="0.25">
      <c r="B10" s="12"/>
    </row>
  </sheetData>
  <sheetProtection sheet="1" objects="1" scenarios="1" formatCells="0" formatColumns="0" formatRows="0" sort="0" autoFilter="0"/>
  <hyperlinks>
    <hyperlink ref="A4" location="Definitions!A1" display="Definitions" xr:uid="{5ABF5DC7-5A88-4D98-8B51-941C6F6C02C9}"/>
    <hyperlink ref="A5" location="Equations!A1" display="Equations" xr:uid="{C4DF5955-D4EF-4F15-8181-73BD79758445}"/>
    <hyperlink ref="A6" location="'IIOAC Outputs - Fugitive'!A1" display="'IIOAC Outputs - Fugitive" xr:uid="{7E8793A0-62B2-4B1E-9AC7-8D0CE8AE30DC}"/>
    <hyperlink ref="A7" location="'IIOAC Outputs - Stack'!A1" display="'IIOAC Outputs - Stack" xr:uid="{F266ABB7-7837-44F7-B487-6946E1F4AA81}"/>
    <hyperlink ref="A8" location="'IIOAC Outputs - Max'!A1" display="'IIOAC Outputs - Max" xr:uid="{845F3D24-36F3-48FE-87DE-FE694AB39F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40FF-3F72-4564-86C6-0F257A8A865B}">
  <sheetPr codeName="Sheet3"/>
  <dimension ref="A1:B25"/>
  <sheetViews>
    <sheetView showGridLines="0" zoomScale="80" zoomScaleNormal="80" workbookViewId="0">
      <selection sqref="A1:XFD1048576"/>
    </sheetView>
  </sheetViews>
  <sheetFormatPr defaultColWidth="8.7109375" defaultRowHeight="15" x14ac:dyDescent="0.25"/>
  <cols>
    <col min="1" max="1" width="40.42578125" style="7" customWidth="1"/>
    <col min="2" max="2" width="140" style="7" customWidth="1"/>
    <col min="3" max="16384" width="8.7109375" style="7"/>
  </cols>
  <sheetData>
    <row r="1" spans="1:2" ht="16.5" thickBot="1" x14ac:dyDescent="0.3">
      <c r="A1" s="13" t="s">
        <v>16</v>
      </c>
      <c r="B1" s="13" t="s">
        <v>17</v>
      </c>
    </row>
    <row r="2" spans="1:2" ht="16.5" thickTop="1" x14ac:dyDescent="0.25">
      <c r="A2" s="5" t="s">
        <v>18</v>
      </c>
      <c r="B2" s="5" t="s">
        <v>19</v>
      </c>
    </row>
    <row r="3" spans="1:2" ht="18" x14ac:dyDescent="0.25">
      <c r="A3" s="5" t="s">
        <v>20</v>
      </c>
      <c r="B3" s="5" t="s">
        <v>21</v>
      </c>
    </row>
    <row r="4" spans="1:2" ht="15.75" x14ac:dyDescent="0.25">
      <c r="A4" s="5" t="s">
        <v>22</v>
      </c>
      <c r="B4" s="5" t="s">
        <v>23</v>
      </c>
    </row>
    <row r="5" spans="1:2" ht="31.5" x14ac:dyDescent="0.25">
      <c r="A5" s="5" t="s">
        <v>24</v>
      </c>
      <c r="B5" s="14" t="s">
        <v>25</v>
      </c>
    </row>
    <row r="6" spans="1:2" ht="15.75" x14ac:dyDescent="0.25">
      <c r="A6" s="5"/>
      <c r="B6" s="15" t="s">
        <v>26</v>
      </c>
    </row>
    <row r="7" spans="1:2" ht="15.75" x14ac:dyDescent="0.25">
      <c r="A7" s="5"/>
      <c r="B7" s="5"/>
    </row>
    <row r="8" spans="1:2" ht="15.75" x14ac:dyDescent="0.25">
      <c r="A8" s="5" t="s">
        <v>27</v>
      </c>
      <c r="B8" s="5" t="s">
        <v>28</v>
      </c>
    </row>
    <row r="9" spans="1:2" ht="15.75" x14ac:dyDescent="0.25">
      <c r="A9" s="5" t="s">
        <v>29</v>
      </c>
      <c r="B9" s="5" t="s">
        <v>30</v>
      </c>
    </row>
    <row r="10" spans="1:2" ht="15.75" x14ac:dyDescent="0.25">
      <c r="A10" s="5" t="s">
        <v>31</v>
      </c>
      <c r="B10" s="5" t="s">
        <v>32</v>
      </c>
    </row>
    <row r="11" spans="1:2" ht="47.25" x14ac:dyDescent="0.25">
      <c r="A11" s="16" t="s">
        <v>33</v>
      </c>
      <c r="B11" s="17" t="s">
        <v>34</v>
      </c>
    </row>
    <row r="12" spans="1:2" ht="15.75" x14ac:dyDescent="0.25">
      <c r="A12" s="5" t="s">
        <v>35</v>
      </c>
      <c r="B12" s="5" t="s">
        <v>36</v>
      </c>
    </row>
    <row r="13" spans="1:2" ht="15.75" x14ac:dyDescent="0.25">
      <c r="A13" s="5"/>
      <c r="B13" s="5"/>
    </row>
    <row r="14" spans="1:2" ht="15.75" x14ac:dyDescent="0.25">
      <c r="A14" s="5" t="s">
        <v>37</v>
      </c>
      <c r="B14" s="5" t="s">
        <v>38</v>
      </c>
    </row>
    <row r="15" spans="1:2" ht="15.75" x14ac:dyDescent="0.25">
      <c r="A15" s="5" t="s">
        <v>39</v>
      </c>
      <c r="B15" s="5" t="s">
        <v>40</v>
      </c>
    </row>
    <row r="16" spans="1:2" ht="15.75" x14ac:dyDescent="0.25">
      <c r="A16" s="5"/>
      <c r="B16" s="5"/>
    </row>
    <row r="17" spans="1:2" ht="15.75" x14ac:dyDescent="0.25">
      <c r="A17" s="5" t="s">
        <v>41</v>
      </c>
      <c r="B17" s="5" t="s">
        <v>42</v>
      </c>
    </row>
    <row r="18" spans="1:2" ht="15.75" x14ac:dyDescent="0.25">
      <c r="A18" s="5" t="s">
        <v>43</v>
      </c>
      <c r="B18" s="5" t="s">
        <v>44</v>
      </c>
    </row>
    <row r="19" spans="1:2" ht="15.75" x14ac:dyDescent="0.25">
      <c r="A19" s="5" t="s">
        <v>45</v>
      </c>
      <c r="B19" s="5" t="s">
        <v>46</v>
      </c>
    </row>
    <row r="20" spans="1:2" ht="15.75" x14ac:dyDescent="0.25">
      <c r="A20" s="5"/>
      <c r="B20" s="5"/>
    </row>
    <row r="21" spans="1:2" ht="63" x14ac:dyDescent="0.25">
      <c r="A21" s="16" t="s">
        <v>47</v>
      </c>
      <c r="B21" s="17" t="s">
        <v>48</v>
      </c>
    </row>
    <row r="22" spans="1:2" ht="53.25" x14ac:dyDescent="0.25">
      <c r="A22" s="16" t="s">
        <v>49</v>
      </c>
      <c r="B22" s="17" t="s">
        <v>50</v>
      </c>
    </row>
    <row r="23" spans="1:2" ht="34.5" x14ac:dyDescent="0.25">
      <c r="A23" s="16" t="s">
        <v>51</v>
      </c>
      <c r="B23" s="17" t="s">
        <v>52</v>
      </c>
    </row>
    <row r="24" spans="1:2" ht="15.75" x14ac:dyDescent="0.25">
      <c r="A24" s="5" t="s">
        <v>53</v>
      </c>
      <c r="B24" s="17" t="s">
        <v>54</v>
      </c>
    </row>
    <row r="25" spans="1:2" ht="31.5" x14ac:dyDescent="0.25">
      <c r="B25" s="14" t="s">
        <v>55</v>
      </c>
    </row>
  </sheetData>
  <sheetProtection sheet="1" objects="1" scenarios="1" formatCells="0" formatColumns="0" formatRows="0" sort="0" autoFilter="0"/>
  <hyperlinks>
    <hyperlink ref="B6" r:id="rId1" xr:uid="{0F384A4A-36B2-4233-9EF3-30AB9569474E}"/>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01375-9F1A-4827-A74C-AECE03735367}">
  <sheetPr codeName="Sheet4"/>
  <dimension ref="A3:P106"/>
  <sheetViews>
    <sheetView showGridLines="0" workbookViewId="0">
      <selection sqref="A1:XFD1048576"/>
    </sheetView>
  </sheetViews>
  <sheetFormatPr defaultColWidth="8.7109375" defaultRowHeight="15" x14ac:dyDescent="0.25"/>
  <cols>
    <col min="1" max="16384" width="8.7109375" style="7"/>
  </cols>
  <sheetData>
    <row r="3" spans="1:16" x14ac:dyDescent="0.25">
      <c r="F3" s="18"/>
    </row>
    <row r="6" spans="1:16" x14ac:dyDescent="0.25">
      <c r="A6" s="7" t="s">
        <v>56</v>
      </c>
    </row>
    <row r="7" spans="1:16" x14ac:dyDescent="0.25">
      <c r="A7" s="7" t="s">
        <v>57</v>
      </c>
    </row>
    <row r="8" spans="1:16" ht="18.75" x14ac:dyDescent="0.3">
      <c r="A8" s="7" t="s">
        <v>58</v>
      </c>
    </row>
    <row r="9" spans="1:16" x14ac:dyDescent="0.25">
      <c r="A9" s="7" t="s">
        <v>59</v>
      </c>
    </row>
    <row r="11" spans="1:16" ht="18" x14ac:dyDescent="0.25">
      <c r="A11" s="7" t="s">
        <v>60</v>
      </c>
    </row>
    <row r="12" spans="1:16" x14ac:dyDescent="0.25">
      <c r="A12" s="7" t="s">
        <v>61</v>
      </c>
    </row>
    <row r="14" spans="1:16" x14ac:dyDescent="0.25">
      <c r="A14" s="19"/>
      <c r="B14" s="19"/>
      <c r="C14" s="19"/>
      <c r="D14" s="19"/>
      <c r="E14" s="19"/>
      <c r="F14" s="19"/>
      <c r="G14" s="19"/>
      <c r="H14" s="19"/>
      <c r="I14" s="19"/>
      <c r="J14" s="19"/>
      <c r="K14" s="19"/>
      <c r="L14" s="19"/>
      <c r="M14" s="19"/>
      <c r="N14" s="19"/>
      <c r="O14" s="19"/>
      <c r="P14" s="19"/>
    </row>
    <row r="16" spans="1:16" ht="16.5" x14ac:dyDescent="0.3">
      <c r="A16" s="18" t="s">
        <v>62</v>
      </c>
    </row>
    <row r="17" spans="1:16" x14ac:dyDescent="0.25">
      <c r="A17" s="18"/>
    </row>
    <row r="18" spans="1:16" x14ac:dyDescent="0.25">
      <c r="A18" s="18" t="s">
        <v>63</v>
      </c>
    </row>
    <row r="19" spans="1:16" x14ac:dyDescent="0.25">
      <c r="A19" s="18" t="s">
        <v>64</v>
      </c>
    </row>
    <row r="20" spans="1:16" ht="16.5" x14ac:dyDescent="0.3">
      <c r="A20" s="7" t="s">
        <v>65</v>
      </c>
    </row>
    <row r="21" spans="1:16" x14ac:dyDescent="0.25">
      <c r="A21" s="7" t="s">
        <v>66</v>
      </c>
    </row>
    <row r="22" spans="1:16" ht="16.5" x14ac:dyDescent="0.3">
      <c r="A22" s="7" t="s">
        <v>67</v>
      </c>
    </row>
    <row r="24" spans="1:16" x14ac:dyDescent="0.25">
      <c r="A24" s="19"/>
      <c r="B24" s="19"/>
      <c r="C24" s="19"/>
      <c r="D24" s="19"/>
      <c r="E24" s="19"/>
      <c r="F24" s="19"/>
      <c r="G24" s="19"/>
      <c r="H24" s="19"/>
      <c r="I24" s="19"/>
      <c r="J24" s="19"/>
      <c r="K24" s="19"/>
      <c r="L24" s="19"/>
      <c r="M24" s="19"/>
      <c r="N24" s="19"/>
      <c r="O24" s="19"/>
      <c r="P24" s="19"/>
    </row>
    <row r="30" spans="1:16" x14ac:dyDescent="0.25">
      <c r="A30" s="7" t="s">
        <v>56</v>
      </c>
    </row>
    <row r="31" spans="1:16" x14ac:dyDescent="0.25">
      <c r="A31" s="7" t="s">
        <v>68</v>
      </c>
    </row>
    <row r="32" spans="1:16" ht="16.5" x14ac:dyDescent="0.3">
      <c r="A32" s="7" t="s">
        <v>69</v>
      </c>
    </row>
    <row r="33" spans="1:16" x14ac:dyDescent="0.25">
      <c r="A33" s="7" t="s">
        <v>70</v>
      </c>
    </row>
    <row r="35" spans="1:16" ht="18" x14ac:dyDescent="0.25">
      <c r="A35" s="7" t="s">
        <v>71</v>
      </c>
    </row>
    <row r="36" spans="1:16" x14ac:dyDescent="0.25">
      <c r="A36" s="7" t="s">
        <v>72</v>
      </c>
    </row>
    <row r="38" spans="1:16" x14ac:dyDescent="0.25">
      <c r="A38" s="19"/>
      <c r="B38" s="19"/>
      <c r="C38" s="19"/>
      <c r="D38" s="19"/>
      <c r="E38" s="19"/>
      <c r="F38" s="19"/>
      <c r="G38" s="19"/>
      <c r="H38" s="19"/>
      <c r="I38" s="19"/>
      <c r="J38" s="19"/>
      <c r="K38" s="19"/>
      <c r="L38" s="19"/>
      <c r="M38" s="19"/>
      <c r="N38" s="19"/>
      <c r="O38" s="19"/>
      <c r="P38" s="19"/>
    </row>
    <row r="40" spans="1:16" ht="16.5" x14ac:dyDescent="0.3">
      <c r="A40" s="7" t="s">
        <v>73</v>
      </c>
    </row>
    <row r="42" spans="1:16" x14ac:dyDescent="0.25">
      <c r="A42" s="7" t="s">
        <v>63</v>
      </c>
    </row>
    <row r="43" spans="1:16" x14ac:dyDescent="0.25">
      <c r="A43" s="7" t="s">
        <v>74</v>
      </c>
    </row>
    <row r="44" spans="1:16" ht="16.5" x14ac:dyDescent="0.3">
      <c r="A44" s="7" t="s">
        <v>75</v>
      </c>
    </row>
    <row r="45" spans="1:16" x14ac:dyDescent="0.25">
      <c r="A45" s="7" t="s">
        <v>76</v>
      </c>
    </row>
    <row r="46" spans="1:16" x14ac:dyDescent="0.25">
      <c r="A46" s="7" t="s">
        <v>77</v>
      </c>
    </row>
    <row r="47" spans="1:16" x14ac:dyDescent="0.25">
      <c r="A47" s="7" t="s">
        <v>78</v>
      </c>
    </row>
    <row r="48" spans="1:16" ht="16.5" x14ac:dyDescent="0.3">
      <c r="A48" s="7" t="s">
        <v>79</v>
      </c>
    </row>
    <row r="50" spans="1:16" x14ac:dyDescent="0.25">
      <c r="A50" s="19"/>
      <c r="B50" s="19"/>
      <c r="C50" s="19"/>
      <c r="D50" s="19"/>
      <c r="E50" s="19"/>
      <c r="F50" s="19"/>
      <c r="G50" s="19"/>
      <c r="H50" s="19"/>
      <c r="I50" s="19"/>
      <c r="J50" s="19"/>
      <c r="K50" s="19"/>
      <c r="L50" s="19"/>
      <c r="M50" s="19"/>
      <c r="N50" s="19"/>
      <c r="O50" s="19"/>
      <c r="P50" s="19"/>
    </row>
    <row r="52" spans="1:16" ht="16.5" x14ac:dyDescent="0.3">
      <c r="A52" s="7" t="s">
        <v>80</v>
      </c>
    </row>
    <row r="54" spans="1:16" x14ac:dyDescent="0.25">
      <c r="A54" s="7" t="s">
        <v>63</v>
      </c>
    </row>
    <row r="55" spans="1:16" x14ac:dyDescent="0.25">
      <c r="A55" s="7" t="s">
        <v>81</v>
      </c>
    </row>
    <row r="56" spans="1:16" ht="16.5" x14ac:dyDescent="0.3">
      <c r="A56" s="7" t="s">
        <v>75</v>
      </c>
    </row>
    <row r="57" spans="1:16" x14ac:dyDescent="0.25">
      <c r="A57" s="7" t="s">
        <v>82</v>
      </c>
    </row>
    <row r="58" spans="1:16" x14ac:dyDescent="0.25">
      <c r="A58" s="7" t="s">
        <v>77</v>
      </c>
    </row>
    <row r="59" spans="1:16" x14ac:dyDescent="0.25">
      <c r="A59" s="7" t="s">
        <v>83</v>
      </c>
    </row>
    <row r="60" spans="1:16" ht="16.5" x14ac:dyDescent="0.3">
      <c r="A60" s="7" t="s">
        <v>84</v>
      </c>
    </row>
    <row r="61" spans="1:16" x14ac:dyDescent="0.25">
      <c r="A61" s="7" t="s">
        <v>85</v>
      </c>
    </row>
    <row r="62" spans="1:16" x14ac:dyDescent="0.25">
      <c r="A62" s="7" t="s">
        <v>86</v>
      </c>
    </row>
    <row r="64" spans="1:16" x14ac:dyDescent="0.25">
      <c r="A64" s="19"/>
      <c r="B64" s="19"/>
      <c r="C64" s="19"/>
      <c r="D64" s="19"/>
      <c r="E64" s="19"/>
      <c r="F64" s="19"/>
      <c r="G64" s="19"/>
      <c r="H64" s="19"/>
      <c r="I64" s="19"/>
      <c r="J64" s="19"/>
      <c r="K64" s="19"/>
      <c r="L64" s="19"/>
      <c r="M64" s="19"/>
      <c r="N64" s="19"/>
      <c r="O64" s="19"/>
      <c r="P64" s="19"/>
    </row>
    <row r="70" spans="1:16" x14ac:dyDescent="0.25">
      <c r="A70" s="7" t="s">
        <v>63</v>
      </c>
    </row>
    <row r="71" spans="1:16" x14ac:dyDescent="0.25">
      <c r="A71" s="7" t="s">
        <v>87</v>
      </c>
    </row>
    <row r="72" spans="1:16" x14ac:dyDescent="0.25">
      <c r="A72" s="7" t="s">
        <v>88</v>
      </c>
    </row>
    <row r="73" spans="1:16" x14ac:dyDescent="0.25">
      <c r="A73" s="7" t="s">
        <v>64</v>
      </c>
    </row>
    <row r="75" spans="1:16" x14ac:dyDescent="0.25">
      <c r="A75" s="19"/>
      <c r="B75" s="19"/>
      <c r="C75" s="19"/>
      <c r="D75" s="19"/>
      <c r="E75" s="19"/>
      <c r="F75" s="19"/>
      <c r="G75" s="19"/>
      <c r="H75" s="19"/>
      <c r="I75" s="19"/>
      <c r="J75" s="19"/>
      <c r="K75" s="19"/>
      <c r="L75" s="19"/>
      <c r="M75" s="19"/>
      <c r="N75" s="19"/>
      <c r="O75" s="19"/>
      <c r="P75" s="19"/>
    </row>
    <row r="81" spans="1:16" x14ac:dyDescent="0.25">
      <c r="A81" s="7" t="s">
        <v>63</v>
      </c>
    </row>
    <row r="82" spans="1:16" x14ac:dyDescent="0.25">
      <c r="A82" s="7" t="s">
        <v>89</v>
      </c>
    </row>
    <row r="83" spans="1:16" x14ac:dyDescent="0.25">
      <c r="A83" s="7" t="s">
        <v>88</v>
      </c>
    </row>
    <row r="84" spans="1:16" x14ac:dyDescent="0.25">
      <c r="A84" s="7" t="s">
        <v>74</v>
      </c>
    </row>
    <row r="86" spans="1:16" x14ac:dyDescent="0.25">
      <c r="A86" s="19"/>
      <c r="B86" s="19"/>
      <c r="C86" s="19"/>
      <c r="D86" s="19"/>
      <c r="E86" s="19"/>
      <c r="F86" s="19"/>
      <c r="G86" s="19"/>
      <c r="H86" s="19"/>
      <c r="I86" s="19"/>
      <c r="J86" s="19"/>
      <c r="K86" s="19"/>
      <c r="L86" s="19"/>
      <c r="M86" s="19"/>
      <c r="N86" s="19"/>
      <c r="O86" s="19"/>
      <c r="P86" s="19"/>
    </row>
    <row r="89" spans="1:16" ht="16.5" x14ac:dyDescent="0.3">
      <c r="A89" s="7" t="s">
        <v>90</v>
      </c>
    </row>
    <row r="91" spans="1:16" x14ac:dyDescent="0.25">
      <c r="A91" s="7" t="s">
        <v>63</v>
      </c>
    </row>
    <row r="92" spans="1:16" ht="16.5" x14ac:dyDescent="0.3">
      <c r="A92" s="7" t="s">
        <v>91</v>
      </c>
    </row>
    <row r="93" spans="1:16" x14ac:dyDescent="0.25">
      <c r="A93" s="7" t="s">
        <v>81</v>
      </c>
    </row>
    <row r="94" spans="1:16" x14ac:dyDescent="0.25">
      <c r="A94" s="7" t="s">
        <v>92</v>
      </c>
    </row>
    <row r="96" spans="1:16" x14ac:dyDescent="0.25">
      <c r="A96" s="19"/>
      <c r="B96" s="19"/>
      <c r="C96" s="19"/>
      <c r="D96" s="19"/>
      <c r="E96" s="19"/>
      <c r="F96" s="19"/>
      <c r="G96" s="19"/>
      <c r="H96" s="19"/>
      <c r="I96" s="19"/>
      <c r="J96" s="19"/>
      <c r="K96" s="19"/>
      <c r="L96" s="19"/>
      <c r="M96" s="19"/>
      <c r="N96" s="19"/>
      <c r="O96" s="19"/>
      <c r="P96" s="19"/>
    </row>
    <row r="99" spans="1:16" ht="16.5" x14ac:dyDescent="0.3">
      <c r="A99" s="7" t="s">
        <v>93</v>
      </c>
    </row>
    <row r="101" spans="1:16" x14ac:dyDescent="0.25">
      <c r="A101" s="7" t="s">
        <v>63</v>
      </c>
    </row>
    <row r="102" spans="1:16" ht="16.5" x14ac:dyDescent="0.3">
      <c r="A102" s="7" t="s">
        <v>94</v>
      </c>
    </row>
    <row r="103" spans="1:16" x14ac:dyDescent="0.25">
      <c r="A103" s="7" t="s">
        <v>81</v>
      </c>
    </row>
    <row r="104" spans="1:16" x14ac:dyDescent="0.25">
      <c r="A104" s="7" t="s">
        <v>92</v>
      </c>
    </row>
    <row r="106" spans="1:16" x14ac:dyDescent="0.25">
      <c r="A106" s="19"/>
      <c r="B106" s="19"/>
      <c r="C106" s="19"/>
      <c r="D106" s="19"/>
      <c r="E106" s="19"/>
      <c r="F106" s="19"/>
      <c r="G106" s="19"/>
      <c r="H106" s="19"/>
      <c r="I106" s="19"/>
      <c r="J106" s="19"/>
      <c r="K106" s="19"/>
      <c r="L106" s="19"/>
      <c r="M106" s="19"/>
      <c r="N106" s="19"/>
      <c r="O106" s="19"/>
      <c r="P106" s="19"/>
    </row>
  </sheetData>
  <sheetProtection sheet="1" objects="1" scenarios="1" formatCells="0" formatColumns="0" formatRows="0" sort="0" autoFilter="0"/>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34A52-FD98-459F-B418-0D23E2849EA3}">
  <sheetPr codeName="Sheet5"/>
  <dimension ref="A1:I54"/>
  <sheetViews>
    <sheetView topLeftCell="A33" workbookViewId="0">
      <selection activeCell="G16" sqref="G16:I16"/>
    </sheetView>
  </sheetViews>
  <sheetFormatPr defaultRowHeight="15" x14ac:dyDescent="0.25"/>
  <cols>
    <col min="1" max="16384" width="9.140625" style="3"/>
  </cols>
  <sheetData>
    <row r="1" spans="1:9" ht="14.45" customHeight="1" x14ac:dyDescent="0.25">
      <c r="A1" s="20" t="s">
        <v>95</v>
      </c>
      <c r="B1" s="21" t="s">
        <v>96</v>
      </c>
      <c r="C1" s="22" t="s">
        <v>97</v>
      </c>
      <c r="D1" s="22" t="s">
        <v>98</v>
      </c>
      <c r="E1" s="21" t="s">
        <v>99</v>
      </c>
      <c r="F1" s="21"/>
      <c r="G1" s="21" t="s">
        <v>100</v>
      </c>
      <c r="H1" s="21"/>
      <c r="I1" s="23"/>
    </row>
    <row r="2" spans="1:9" ht="15.75" thickBot="1" x14ac:dyDescent="0.3">
      <c r="A2" s="24"/>
      <c r="B2" s="25"/>
      <c r="C2" s="26"/>
      <c r="D2" s="26"/>
      <c r="E2" s="27" t="s">
        <v>101</v>
      </c>
      <c r="F2" s="27" t="s">
        <v>102</v>
      </c>
      <c r="G2" s="27" t="s">
        <v>103</v>
      </c>
      <c r="H2" s="27" t="s">
        <v>104</v>
      </c>
      <c r="I2" s="28" t="s">
        <v>105</v>
      </c>
    </row>
    <row r="3" spans="1:9" x14ac:dyDescent="0.25">
      <c r="A3" s="29" t="s">
        <v>106</v>
      </c>
      <c r="B3" s="29" t="s">
        <v>107</v>
      </c>
      <c r="C3" s="29" t="s">
        <v>108</v>
      </c>
      <c r="D3" s="30" t="s">
        <v>109</v>
      </c>
      <c r="E3" s="31">
        <v>7.8121674062946438</v>
      </c>
      <c r="F3" s="31">
        <v>5.3507995933524937</v>
      </c>
      <c r="G3" s="31">
        <v>1.4097854701851592E-4</v>
      </c>
      <c r="H3" s="31">
        <v>1.3949517910050169E-4</v>
      </c>
      <c r="I3" s="31">
        <v>2.8150310443299597E-6</v>
      </c>
    </row>
    <row r="4" spans="1:9" x14ac:dyDescent="0.25">
      <c r="A4" s="29"/>
      <c r="B4" s="29"/>
      <c r="C4" s="29"/>
      <c r="D4" s="30" t="s">
        <v>110</v>
      </c>
      <c r="E4" s="31">
        <v>0.15793831232034311</v>
      </c>
      <c r="F4" s="31">
        <v>0.10817692624681041</v>
      </c>
      <c r="G4" s="31">
        <v>2.1169901711644517E-6</v>
      </c>
      <c r="H4" s="31">
        <v>2.0082082076236936E-6</v>
      </c>
      <c r="I4" s="31">
        <v>1.6723654176801786E-7</v>
      </c>
    </row>
    <row r="5" spans="1:9" x14ac:dyDescent="0.25">
      <c r="A5" s="29"/>
      <c r="B5" s="29"/>
      <c r="C5" s="29"/>
      <c r="D5" s="30" t="s">
        <v>111</v>
      </c>
      <c r="E5" s="31">
        <v>0.5072751142705767</v>
      </c>
      <c r="F5" s="31">
        <v>0.34744870840450437</v>
      </c>
      <c r="G5" s="31">
        <v>7.4519790146959912E-6</v>
      </c>
      <c r="H5" s="31">
        <v>7.2415850375953143E-6</v>
      </c>
      <c r="I5" s="31">
        <v>4.1066181972155453E-7</v>
      </c>
    </row>
    <row r="6" spans="1:9" x14ac:dyDescent="0.25">
      <c r="A6" s="29"/>
      <c r="B6" s="29"/>
      <c r="C6" s="29" t="s">
        <v>112</v>
      </c>
      <c r="D6" s="30" t="s">
        <v>109</v>
      </c>
      <c r="E6" s="31">
        <v>7.2863345049441754</v>
      </c>
      <c r="F6" s="31">
        <v>4.9906400718795645</v>
      </c>
      <c r="G6" s="31">
        <v>1.313265115264511E-4</v>
      </c>
      <c r="H6" s="31">
        <v>1.2933093672389085E-4</v>
      </c>
      <c r="I6" s="31">
        <v>1.995571724533017E-6</v>
      </c>
    </row>
    <row r="7" spans="1:9" x14ac:dyDescent="0.25">
      <c r="A7" s="29"/>
      <c r="B7" s="29"/>
      <c r="C7" s="29"/>
      <c r="D7" s="30" t="s">
        <v>110</v>
      </c>
      <c r="E7" s="31">
        <v>0.14630168250869438</v>
      </c>
      <c r="F7" s="31">
        <v>0.1002066318552704</v>
      </c>
      <c r="G7" s="31">
        <v>2.0333362283172191E-6</v>
      </c>
      <c r="H7" s="31">
        <v>1.913691622626612E-6</v>
      </c>
      <c r="I7" s="31">
        <v>1.1964460339075284E-7</v>
      </c>
    </row>
    <row r="8" spans="1:9" x14ac:dyDescent="0.25">
      <c r="A8" s="29"/>
      <c r="B8" s="29"/>
      <c r="C8" s="29"/>
      <c r="D8" s="30" t="s">
        <v>111</v>
      </c>
      <c r="E8" s="31">
        <v>0.47640278106109935</v>
      </c>
      <c r="F8" s="31">
        <v>0.32630327469938286</v>
      </c>
      <c r="G8" s="31">
        <v>7.1810206513523555E-6</v>
      </c>
      <c r="H8" s="31">
        <v>6.8933267353389443E-6</v>
      </c>
      <c r="I8" s="31">
        <v>2.8769391761086007E-7</v>
      </c>
    </row>
    <row r="9" spans="1:9" x14ac:dyDescent="0.25">
      <c r="A9" s="29"/>
      <c r="B9" s="29" t="s">
        <v>113</v>
      </c>
      <c r="C9" s="29" t="s">
        <v>108</v>
      </c>
      <c r="D9" s="30" t="s">
        <v>109</v>
      </c>
      <c r="E9" s="31">
        <v>2.5737164250193438</v>
      </c>
      <c r="F9" s="31">
        <v>1.7628194691913313</v>
      </c>
      <c r="G9" s="31">
        <v>1.8022105633887667E-4</v>
      </c>
      <c r="H9" s="31">
        <v>1.7877704454035735E-4</v>
      </c>
      <c r="I9" s="31">
        <v>3.0140535514446294E-6</v>
      </c>
    </row>
    <row r="10" spans="1:9" x14ac:dyDescent="0.25">
      <c r="A10" s="29"/>
      <c r="B10" s="29"/>
      <c r="C10" s="29"/>
      <c r="D10" s="30" t="s">
        <v>110</v>
      </c>
      <c r="E10" s="31">
        <v>1.870764124082621E-2</v>
      </c>
      <c r="F10" s="31">
        <v>1.2813452904675471E-2</v>
      </c>
      <c r="G10" s="31">
        <v>1.4360102714541257E-6</v>
      </c>
      <c r="H10" s="31">
        <v>1.3569760489619798E-6</v>
      </c>
      <c r="I10" s="31">
        <v>1.6808824047099276E-7</v>
      </c>
    </row>
    <row r="11" spans="1:9" x14ac:dyDescent="0.25">
      <c r="A11" s="29"/>
      <c r="B11" s="29"/>
      <c r="C11" s="29"/>
      <c r="D11" s="30" t="s">
        <v>111</v>
      </c>
      <c r="E11" s="31">
        <v>9.0960136464151867E-2</v>
      </c>
      <c r="F11" s="31">
        <v>6.2301463331610671E-2</v>
      </c>
      <c r="G11" s="31">
        <v>6.7610708487131108E-6</v>
      </c>
      <c r="H11" s="31">
        <v>6.559856923311433E-6</v>
      </c>
      <c r="I11" s="31">
        <v>4.2027266566575421E-7</v>
      </c>
    </row>
    <row r="12" spans="1:9" x14ac:dyDescent="0.25">
      <c r="A12" s="29"/>
      <c r="B12" s="29"/>
      <c r="C12" s="29" t="s">
        <v>112</v>
      </c>
      <c r="D12" s="30" t="s">
        <v>109</v>
      </c>
      <c r="E12" s="31">
        <v>2.4538951666555739</v>
      </c>
      <c r="F12" s="31">
        <v>1.6807501141476535</v>
      </c>
      <c r="G12" s="31">
        <v>1.5602071707888289E-4</v>
      </c>
      <c r="H12" s="31">
        <v>1.5400261820657998E-4</v>
      </c>
      <c r="I12" s="31">
        <v>2.0180896671113434E-6</v>
      </c>
    </row>
    <row r="13" spans="1:9" x14ac:dyDescent="0.25">
      <c r="A13" s="29"/>
      <c r="B13" s="29"/>
      <c r="C13" s="29"/>
      <c r="D13" s="30" t="s">
        <v>110</v>
      </c>
      <c r="E13" s="31">
        <v>1.7599451616949254E-2</v>
      </c>
      <c r="F13" s="31">
        <v>1.2054418915718684E-2</v>
      </c>
      <c r="G13" s="31">
        <v>1.2795002564133469E-6</v>
      </c>
      <c r="H13" s="31">
        <v>1.1642395771457952E-6</v>
      </c>
      <c r="I13" s="31">
        <v>1.1526069035939347E-7</v>
      </c>
    </row>
    <row r="14" spans="1:9" x14ac:dyDescent="0.25">
      <c r="A14" s="29"/>
      <c r="B14" s="29"/>
      <c r="C14" s="29"/>
      <c r="D14" s="30" t="s">
        <v>111</v>
      </c>
      <c r="E14" s="31">
        <v>8.6084098258176048E-2</v>
      </c>
      <c r="F14" s="31">
        <v>5.8961711135737206E-2</v>
      </c>
      <c r="G14" s="31">
        <v>5.895797921770622E-6</v>
      </c>
      <c r="H14" s="31">
        <v>5.6163817875597865E-6</v>
      </c>
      <c r="I14" s="31">
        <v>2.7941614732473168E-7</v>
      </c>
    </row>
    <row r="15" spans="1:9" x14ac:dyDescent="0.25">
      <c r="A15" s="30"/>
      <c r="B15" s="30"/>
      <c r="C15" s="30"/>
      <c r="D15" s="32" t="s">
        <v>114</v>
      </c>
      <c r="E15" s="31">
        <v>7.8121674062946438</v>
      </c>
      <c r="F15" s="31">
        <v>5.3507995933524937</v>
      </c>
      <c r="G15" s="31">
        <v>1.8022105633887667E-4</v>
      </c>
      <c r="H15" s="31">
        <v>1.7877704454035735E-4</v>
      </c>
      <c r="I15" s="31">
        <v>3.0140535514446294E-6</v>
      </c>
    </row>
    <row r="16" spans="1:9" x14ac:dyDescent="0.25">
      <c r="A16" s="29" t="s">
        <v>106</v>
      </c>
      <c r="B16" s="29" t="s">
        <v>115</v>
      </c>
      <c r="C16" s="29" t="s">
        <v>108</v>
      </c>
      <c r="D16" s="30" t="s">
        <v>109</v>
      </c>
      <c r="E16" s="31">
        <v>16.726205298865562</v>
      </c>
      <c r="F16" s="31">
        <v>11.456304999222938</v>
      </c>
      <c r="G16" s="31">
        <v>1.9554782848856572E-4</v>
      </c>
      <c r="H16" s="31">
        <v>1.9409303302084894E-4</v>
      </c>
      <c r="I16" s="31">
        <v>2.7963672592308872E-6</v>
      </c>
    </row>
    <row r="17" spans="1:9" x14ac:dyDescent="0.25">
      <c r="A17" s="29"/>
      <c r="B17" s="29"/>
      <c r="C17" s="29"/>
      <c r="D17" s="30" t="s">
        <v>110</v>
      </c>
      <c r="E17" s="31">
        <v>0.38052087657302536</v>
      </c>
      <c r="F17" s="31">
        <v>0.26063073737878367</v>
      </c>
      <c r="G17" s="31">
        <v>3.5568464433381525E-6</v>
      </c>
      <c r="H17" s="31">
        <v>3.4162305177464237E-6</v>
      </c>
      <c r="I17" s="31">
        <v>1.6161132286983296E-7</v>
      </c>
    </row>
    <row r="18" spans="1:9" x14ac:dyDescent="0.25">
      <c r="A18" s="29"/>
      <c r="B18" s="29"/>
      <c r="C18" s="29"/>
      <c r="D18" s="30" t="s">
        <v>111</v>
      </c>
      <c r="E18" s="31">
        <v>1.3661374611400541</v>
      </c>
      <c r="F18" s="31">
        <v>0.93571058982195199</v>
      </c>
      <c r="G18" s="31">
        <v>1.4114311870966988E-5</v>
      </c>
      <c r="H18" s="31">
        <v>1.3731762223407119E-5</v>
      </c>
      <c r="I18" s="31">
        <v>4.0849817501365082E-7</v>
      </c>
    </row>
    <row r="19" spans="1:9" x14ac:dyDescent="0.25">
      <c r="A19" s="29"/>
      <c r="B19" s="29"/>
      <c r="C19" s="29" t="s">
        <v>112</v>
      </c>
      <c r="D19" s="30" t="s">
        <v>109</v>
      </c>
      <c r="E19" s="31">
        <v>14.438677681173996</v>
      </c>
      <c r="F19" s="31">
        <v>9.8895052610780834</v>
      </c>
      <c r="G19" s="31">
        <v>1.7966998043699277E-4</v>
      </c>
      <c r="H19" s="31">
        <v>1.7768300699543693E-4</v>
      </c>
      <c r="I19" s="31">
        <v>1.9869702895155969E-6</v>
      </c>
    </row>
    <row r="20" spans="1:9" x14ac:dyDescent="0.25">
      <c r="A20" s="29"/>
      <c r="B20" s="29"/>
      <c r="C20" s="29"/>
      <c r="D20" s="30" t="s">
        <v>110</v>
      </c>
      <c r="E20" s="31">
        <v>0.33308413006728416</v>
      </c>
      <c r="F20" s="31">
        <v>0.22813981511457812</v>
      </c>
      <c r="G20" s="31">
        <v>3.2735591056150769E-6</v>
      </c>
      <c r="H20" s="31">
        <v>3.1592618374172797E-6</v>
      </c>
      <c r="I20" s="31">
        <v>1.1429726947815145E-7</v>
      </c>
    </row>
    <row r="21" spans="1:9" x14ac:dyDescent="0.25">
      <c r="A21" s="29"/>
      <c r="B21" s="29"/>
      <c r="C21" s="29"/>
      <c r="D21" s="30" t="s">
        <v>111</v>
      </c>
      <c r="E21" s="31">
        <v>1.2052719628119546</v>
      </c>
      <c r="F21" s="31">
        <v>0.82552874165202383</v>
      </c>
      <c r="G21" s="31">
        <v>1.2965430583407563E-5</v>
      </c>
      <c r="H21" s="31">
        <v>1.2681059794921435E-5</v>
      </c>
      <c r="I21" s="31">
        <v>2.8437077770803909E-7</v>
      </c>
    </row>
    <row r="22" spans="1:9" x14ac:dyDescent="0.25">
      <c r="A22" s="29"/>
      <c r="B22" s="29" t="s">
        <v>116</v>
      </c>
      <c r="C22" s="29" t="s">
        <v>108</v>
      </c>
      <c r="D22" s="30" t="s">
        <v>109</v>
      </c>
      <c r="E22" s="31">
        <v>2.7468235595963391</v>
      </c>
      <c r="F22" s="31">
        <v>1.8813859997235203</v>
      </c>
      <c r="G22" s="31">
        <v>1.8186013405813712E-4</v>
      </c>
      <c r="H22" s="31">
        <v>1.8027899715438423E-4</v>
      </c>
      <c r="I22" s="31">
        <v>3.0146203567814311E-6</v>
      </c>
    </row>
    <row r="23" spans="1:9" x14ac:dyDescent="0.25">
      <c r="A23" s="29"/>
      <c r="B23" s="29"/>
      <c r="C23" s="29"/>
      <c r="D23" s="30" t="s">
        <v>110</v>
      </c>
      <c r="E23" s="31">
        <v>2.2230133734153747E-2</v>
      </c>
      <c r="F23" s="31">
        <v>1.5226118995995725E-2</v>
      </c>
      <c r="G23" s="31">
        <v>1.4637483340565598E-6</v>
      </c>
      <c r="H23" s="31">
        <v>1.3826551389146997E-6</v>
      </c>
      <c r="I23" s="31">
        <v>1.6429929385059018E-7</v>
      </c>
    </row>
    <row r="24" spans="1:9" x14ac:dyDescent="0.25">
      <c r="A24" s="29"/>
      <c r="B24" s="29"/>
      <c r="C24" s="29"/>
      <c r="D24" s="30" t="s">
        <v>111</v>
      </c>
      <c r="E24" s="31">
        <v>0.10166542523596463</v>
      </c>
      <c r="F24" s="31">
        <v>6.9633852901345591E-2</v>
      </c>
      <c r="G24" s="31">
        <v>6.8465005244869086E-6</v>
      </c>
      <c r="H24" s="31">
        <v>6.6505490439091563E-6</v>
      </c>
      <c r="I24" s="31">
        <v>4.190055085847213E-7</v>
      </c>
    </row>
    <row r="25" spans="1:9" x14ac:dyDescent="0.25">
      <c r="A25" s="29"/>
      <c r="B25" s="29"/>
      <c r="C25" s="29" t="s">
        <v>112</v>
      </c>
      <c r="D25" s="30" t="s">
        <v>109</v>
      </c>
      <c r="E25" s="31">
        <v>2.5678268356252523</v>
      </c>
      <c r="F25" s="31">
        <v>1.7587855038529114</v>
      </c>
      <c r="G25" s="31">
        <v>1.583855265657854E-4</v>
      </c>
      <c r="H25" s="31">
        <v>1.5637011646489708E-4</v>
      </c>
      <c r="I25" s="31">
        <v>2.0154009167515433E-6</v>
      </c>
    </row>
    <row r="26" spans="1:9" x14ac:dyDescent="0.25">
      <c r="A26" s="29"/>
      <c r="B26" s="29"/>
      <c r="C26" s="29"/>
      <c r="D26" s="30" t="s">
        <v>110</v>
      </c>
      <c r="E26" s="31">
        <v>1.9960101791614861E-2</v>
      </c>
      <c r="F26" s="31">
        <v>1.3671302596996459E-2</v>
      </c>
      <c r="G26" s="31">
        <v>1.3233764326471115E-6</v>
      </c>
      <c r="H26" s="31">
        <v>1.2101748837952156E-6</v>
      </c>
      <c r="I26" s="31">
        <v>1.1320155436841435E-7</v>
      </c>
    </row>
    <row r="27" spans="1:9" x14ac:dyDescent="0.25">
      <c r="A27" s="29"/>
      <c r="B27" s="29"/>
      <c r="C27" s="29"/>
      <c r="D27" s="30" t="s">
        <v>111</v>
      </c>
      <c r="E27" s="31">
        <v>9.3290110933998527E-2</v>
      </c>
      <c r="F27" s="31">
        <v>6.3897336256163381E-2</v>
      </c>
      <c r="G27" s="31">
        <v>6.0469241853169771E-6</v>
      </c>
      <c r="H27" s="31">
        <v>5.7679455435985397E-6</v>
      </c>
      <c r="I27" s="31">
        <v>2.7897864886173521E-7</v>
      </c>
    </row>
    <row r="28" spans="1:9" x14ac:dyDescent="0.25">
      <c r="A28" s="30"/>
      <c r="B28" s="30"/>
      <c r="C28" s="30"/>
      <c r="D28" s="32" t="s">
        <v>114</v>
      </c>
      <c r="E28" s="31">
        <v>16.726205298865562</v>
      </c>
      <c r="F28" s="31">
        <v>11.456304999222938</v>
      </c>
      <c r="G28" s="31">
        <v>1.9554782848856572E-4</v>
      </c>
      <c r="H28" s="31">
        <v>1.9409303302084894E-4</v>
      </c>
      <c r="I28" s="31">
        <v>3.0146203567814311E-6</v>
      </c>
    </row>
    <row r="29" spans="1:9" x14ac:dyDescent="0.25">
      <c r="A29" s="29" t="s">
        <v>106</v>
      </c>
      <c r="B29" s="29" t="s">
        <v>117</v>
      </c>
      <c r="C29" s="29" t="s">
        <v>108</v>
      </c>
      <c r="D29" s="30" t="s">
        <v>109</v>
      </c>
      <c r="E29" s="31">
        <v>8.1769543488513463</v>
      </c>
      <c r="F29" s="31">
        <v>5.6006536635968143</v>
      </c>
      <c r="G29" s="31">
        <v>6.7087489282247994E-6</v>
      </c>
      <c r="H29" s="31">
        <v>6.7063134770911688E-6</v>
      </c>
      <c r="I29" s="31">
        <v>2.4795953761357436E-9</v>
      </c>
    </row>
    <row r="30" spans="1:9" x14ac:dyDescent="0.25">
      <c r="A30" s="29"/>
      <c r="B30" s="29"/>
      <c r="C30" s="29"/>
      <c r="D30" s="30" t="s">
        <v>110</v>
      </c>
      <c r="E30" s="31">
        <v>0.17988685640958338</v>
      </c>
      <c r="F30" s="31">
        <v>0.12321017562300279</v>
      </c>
      <c r="G30" s="31">
        <v>1.4108722820937321E-7</v>
      </c>
      <c r="H30" s="31">
        <v>1.4088212588558341E-7</v>
      </c>
      <c r="I30" s="31">
        <v>2.321228426617542E-10</v>
      </c>
    </row>
    <row r="31" spans="1:9" x14ac:dyDescent="0.25">
      <c r="A31" s="29"/>
      <c r="B31" s="29"/>
      <c r="C31" s="29"/>
      <c r="D31" s="30" t="s">
        <v>111</v>
      </c>
      <c r="E31" s="31">
        <v>0.55799491266724388</v>
      </c>
      <c r="F31" s="31">
        <v>0.38218829634742746</v>
      </c>
      <c r="G31" s="31">
        <v>4.4255157906346496E-7</v>
      </c>
      <c r="H31" s="31">
        <v>4.4216265238266235E-7</v>
      </c>
      <c r="I31" s="31">
        <v>4.5579736794041022E-10</v>
      </c>
    </row>
    <row r="32" spans="1:9" x14ac:dyDescent="0.25">
      <c r="A32" s="29"/>
      <c r="B32" s="29"/>
      <c r="C32" s="29" t="s">
        <v>112</v>
      </c>
      <c r="D32" s="30" t="s">
        <v>109</v>
      </c>
      <c r="E32" s="31">
        <v>7.6101400861729989</v>
      </c>
      <c r="F32" s="31">
        <v>5.2124247165568507</v>
      </c>
      <c r="G32" s="31">
        <v>6.2490245221434082E-6</v>
      </c>
      <c r="H32" s="31">
        <v>6.2472291270522928E-6</v>
      </c>
      <c r="I32" s="31">
        <v>1.7951809058076689E-9</v>
      </c>
    </row>
    <row r="33" spans="1:9" x14ac:dyDescent="0.25">
      <c r="A33" s="29"/>
      <c r="B33" s="29"/>
      <c r="C33" s="29"/>
      <c r="D33" s="30" t="s">
        <v>110</v>
      </c>
      <c r="E33" s="31">
        <v>0.16633316728564027</v>
      </c>
      <c r="F33" s="31">
        <v>0.11392682690797307</v>
      </c>
      <c r="G33" s="31">
        <v>1.3082411306882134E-7</v>
      </c>
      <c r="H33" s="31">
        <v>1.306563522445363E-7</v>
      </c>
      <c r="I33" s="31">
        <v>1.6776088954609555E-10</v>
      </c>
    </row>
    <row r="34" spans="1:9" x14ac:dyDescent="0.25">
      <c r="A34" s="29"/>
      <c r="B34" s="29"/>
      <c r="C34" s="29"/>
      <c r="D34" s="30" t="s">
        <v>111</v>
      </c>
      <c r="E34" s="31">
        <v>0.52365351683513384</v>
      </c>
      <c r="F34" s="31">
        <v>0.35866679235283161</v>
      </c>
      <c r="G34" s="31">
        <v>4.160634181166098E-7</v>
      </c>
      <c r="H34" s="31">
        <v>4.1573563968237223E-7</v>
      </c>
      <c r="I34" s="31">
        <v>3.2777799356545472E-10</v>
      </c>
    </row>
    <row r="35" spans="1:9" x14ac:dyDescent="0.25">
      <c r="A35" s="29"/>
      <c r="B35" s="29" t="s">
        <v>118</v>
      </c>
      <c r="C35" s="29" t="s">
        <v>108</v>
      </c>
      <c r="D35" s="30" t="s">
        <v>109</v>
      </c>
      <c r="E35" s="31">
        <v>2.7714157243940098</v>
      </c>
      <c r="F35" s="31">
        <v>1.8982299482150762</v>
      </c>
      <c r="G35" s="31">
        <v>2.9795092918995824E-6</v>
      </c>
      <c r="H35" s="31">
        <v>2.9766735450558634E-6</v>
      </c>
      <c r="I35" s="31">
        <v>2.6561079546693928E-9</v>
      </c>
    </row>
    <row r="36" spans="1:9" x14ac:dyDescent="0.25">
      <c r="A36" s="29"/>
      <c r="B36" s="29"/>
      <c r="C36" s="29"/>
      <c r="D36" s="30" t="s">
        <v>110</v>
      </c>
      <c r="E36" s="31">
        <v>2.0963974260731252E-2</v>
      </c>
      <c r="F36" s="31">
        <v>1.4358886479952907E-2</v>
      </c>
      <c r="G36" s="31">
        <v>2.107414996845405E-8</v>
      </c>
      <c r="H36" s="31">
        <v>2.0865176695193029E-8</v>
      </c>
      <c r="I36" s="31">
        <v>2.1473526527866854E-10</v>
      </c>
    </row>
    <row r="37" spans="1:9" x14ac:dyDescent="0.25">
      <c r="A37" s="29"/>
      <c r="B37" s="29"/>
      <c r="C37" s="29"/>
      <c r="D37" s="30" t="s">
        <v>111</v>
      </c>
      <c r="E37" s="31">
        <v>0.10171839849797829</v>
      </c>
      <c r="F37" s="31">
        <v>6.9670135957519322E-2</v>
      </c>
      <c r="G37" s="31">
        <v>1.0419628211976979E-7</v>
      </c>
      <c r="H37" s="31">
        <v>1.0376631182594751E-7</v>
      </c>
      <c r="I37" s="31">
        <v>4.4607998083208501E-10</v>
      </c>
    </row>
    <row r="38" spans="1:9" x14ac:dyDescent="0.25">
      <c r="A38" s="29"/>
      <c r="B38" s="29"/>
      <c r="C38" s="29" t="s">
        <v>112</v>
      </c>
      <c r="D38" s="30" t="s">
        <v>109</v>
      </c>
      <c r="E38" s="31">
        <v>2.6768888746494728</v>
      </c>
      <c r="F38" s="31">
        <v>1.8334855305818314</v>
      </c>
      <c r="G38" s="31">
        <v>2.8015491551655283E-6</v>
      </c>
      <c r="H38" s="31">
        <v>2.7997443428369594E-6</v>
      </c>
      <c r="I38" s="31">
        <v>1.8041525037155015E-9</v>
      </c>
    </row>
    <row r="39" spans="1:9" x14ac:dyDescent="0.25">
      <c r="A39" s="29"/>
      <c r="B39" s="29"/>
      <c r="C39" s="29"/>
      <c r="D39" s="30" t="s">
        <v>110</v>
      </c>
      <c r="E39" s="31">
        <v>2.0003019720317532E-2</v>
      </c>
      <c r="F39" s="31">
        <v>1.3700698438573656E-2</v>
      </c>
      <c r="G39" s="31">
        <v>2.0288968443919129E-8</v>
      </c>
      <c r="H39" s="31">
        <v>2.0142517534382461E-8</v>
      </c>
      <c r="I39" s="31">
        <v>1.4645090990725399E-10</v>
      </c>
    </row>
    <row r="40" spans="1:9" x14ac:dyDescent="0.25">
      <c r="A40" s="29"/>
      <c r="B40" s="29"/>
      <c r="C40" s="29"/>
      <c r="D40" s="30" t="s">
        <v>111</v>
      </c>
      <c r="E40" s="31">
        <v>9.7915175465832852E-2</v>
      </c>
      <c r="F40" s="31">
        <v>6.7065188675227774E-2</v>
      </c>
      <c r="G40" s="31">
        <v>1.0000583938028129E-7</v>
      </c>
      <c r="H40" s="31">
        <v>9.9705579361005456E-8</v>
      </c>
      <c r="I40" s="31">
        <v>3.0025981781936329E-10</v>
      </c>
    </row>
    <row r="41" spans="1:9" x14ac:dyDescent="0.25">
      <c r="A41" s="30"/>
      <c r="B41" s="30"/>
      <c r="C41" s="30"/>
      <c r="D41" s="32" t="s">
        <v>114</v>
      </c>
      <c r="E41" s="31">
        <v>16.726205298865562</v>
      </c>
      <c r="F41" s="31">
        <v>11.456304999222938</v>
      </c>
      <c r="G41" s="31">
        <v>1.9554782848856572E-4</v>
      </c>
      <c r="H41" s="31">
        <v>1.9409303302084894E-4</v>
      </c>
      <c r="I41" s="31">
        <v>3.0146203567814311E-6</v>
      </c>
    </row>
    <row r="42" spans="1:9" x14ac:dyDescent="0.25">
      <c r="A42" s="29" t="s">
        <v>106</v>
      </c>
      <c r="B42" s="29" t="s">
        <v>119</v>
      </c>
      <c r="C42" s="29" t="s">
        <v>108</v>
      </c>
      <c r="D42" s="30" t="s">
        <v>109</v>
      </c>
      <c r="E42" s="31">
        <v>16.164109929947568</v>
      </c>
      <c r="F42" s="31">
        <v>11.071308171196955</v>
      </c>
      <c r="G42" s="31">
        <v>1.0943883715211558E-5</v>
      </c>
      <c r="H42" s="31">
        <v>1.0941460437784651E-5</v>
      </c>
      <c r="I42" s="31">
        <v>2.4976049756409521E-9</v>
      </c>
    </row>
    <row r="43" spans="1:9" x14ac:dyDescent="0.25">
      <c r="A43" s="29"/>
      <c r="B43" s="29"/>
      <c r="C43" s="29"/>
      <c r="D43" s="30" t="s">
        <v>110</v>
      </c>
      <c r="E43" s="31">
        <v>0.70218434028585586</v>
      </c>
      <c r="F43" s="31">
        <v>0.48094817827798336</v>
      </c>
      <c r="G43" s="31">
        <v>5.386691874857779E-7</v>
      </c>
      <c r="H43" s="31">
        <v>5.3849155090568824E-7</v>
      </c>
      <c r="I43" s="31">
        <v>2.2951430144410532E-10</v>
      </c>
    </row>
    <row r="44" spans="1:9" x14ac:dyDescent="0.25">
      <c r="A44" s="29"/>
      <c r="B44" s="29"/>
      <c r="C44" s="29"/>
      <c r="D44" s="30" t="s">
        <v>111</v>
      </c>
      <c r="E44" s="31">
        <v>1.8073819824756043</v>
      </c>
      <c r="F44" s="31">
        <v>1.2379328647093244</v>
      </c>
      <c r="G44" s="31">
        <v>1.3749556779013663E-6</v>
      </c>
      <c r="H44" s="31">
        <v>1.3745135253274432E-6</v>
      </c>
      <c r="I44" s="31">
        <v>4.5696687387013256E-10</v>
      </c>
    </row>
    <row r="45" spans="1:9" x14ac:dyDescent="0.25">
      <c r="A45" s="29"/>
      <c r="B45" s="29"/>
      <c r="C45" s="29" t="s">
        <v>112</v>
      </c>
      <c r="D45" s="30" t="s">
        <v>109</v>
      </c>
      <c r="E45" s="31">
        <v>14.059655872221532</v>
      </c>
      <c r="F45" s="31">
        <v>9.6299012823435159</v>
      </c>
      <c r="G45" s="31">
        <v>9.6364274549745525E-6</v>
      </c>
      <c r="H45" s="31">
        <v>9.6346392170294339E-6</v>
      </c>
      <c r="I45" s="31">
        <v>1.7880158819245575E-9</v>
      </c>
    </row>
    <row r="46" spans="1:9" x14ac:dyDescent="0.25">
      <c r="A46" s="29"/>
      <c r="B46" s="29"/>
      <c r="C46" s="29"/>
      <c r="D46" s="30" t="s">
        <v>110</v>
      </c>
      <c r="E46" s="31">
        <v>0.57811166629075561</v>
      </c>
      <c r="F46" s="31">
        <v>0.39596689471969537</v>
      </c>
      <c r="G46" s="31">
        <v>4.4317552924290794E-7</v>
      </c>
      <c r="H46" s="31">
        <v>4.4301295428035855E-7</v>
      </c>
      <c r="I46" s="31">
        <v>1.6257505694615068E-10</v>
      </c>
    </row>
    <row r="47" spans="1:9" x14ac:dyDescent="0.25">
      <c r="A47" s="29"/>
      <c r="B47" s="29"/>
      <c r="C47" s="29"/>
      <c r="D47" s="30" t="s">
        <v>111</v>
      </c>
      <c r="E47" s="31">
        <v>1.5587482430725903</v>
      </c>
      <c r="F47" s="31">
        <v>1.0676357829264318</v>
      </c>
      <c r="G47" s="31">
        <v>1.1925079685426473E-6</v>
      </c>
      <c r="H47" s="31">
        <v>1.192180266212338E-6</v>
      </c>
      <c r="I47" s="31">
        <v>3.2770241079471496E-10</v>
      </c>
    </row>
    <row r="48" spans="1:9" x14ac:dyDescent="0.25">
      <c r="A48" s="29"/>
      <c r="B48" s="29" t="s">
        <v>120</v>
      </c>
      <c r="C48" s="29" t="s">
        <v>108</v>
      </c>
      <c r="D48" s="30" t="s">
        <v>109</v>
      </c>
      <c r="E48" s="31">
        <v>2.9514168191557828</v>
      </c>
      <c r="F48" s="31">
        <v>2.0215183692847809</v>
      </c>
      <c r="G48" s="31">
        <v>3.0409607016149576E-6</v>
      </c>
      <c r="H48" s="31">
        <v>3.0386538485744562E-6</v>
      </c>
      <c r="I48" s="31">
        <v>2.6579971529905574E-9</v>
      </c>
    </row>
    <row r="49" spans="1:9" x14ac:dyDescent="0.25">
      <c r="A49" s="29"/>
      <c r="B49" s="29"/>
      <c r="C49" s="29"/>
      <c r="D49" s="30" t="s">
        <v>110</v>
      </c>
      <c r="E49" s="31">
        <v>2.4830649867034298E-2</v>
      </c>
      <c r="F49" s="31">
        <v>1.7007294429475538E-2</v>
      </c>
      <c r="G49" s="31">
        <v>2.3835254884606346E-8</v>
      </c>
      <c r="H49" s="31">
        <v>2.3692304955566272E-8</v>
      </c>
      <c r="I49" s="31">
        <v>2.1081997009801622E-10</v>
      </c>
    </row>
    <row r="50" spans="1:9" x14ac:dyDescent="0.25">
      <c r="A50" s="29"/>
      <c r="B50" s="29"/>
      <c r="C50" s="29"/>
      <c r="D50" s="30" t="s">
        <v>111</v>
      </c>
      <c r="E50" s="31">
        <v>0.11329517415038674</v>
      </c>
      <c r="F50" s="31">
        <v>7.7599434349579902E-2</v>
      </c>
      <c r="G50" s="31">
        <v>1.1066984774796028E-7</v>
      </c>
      <c r="H50" s="31">
        <v>1.1029847998769849E-7</v>
      </c>
      <c r="I50" s="31">
        <v>4.4597780244071424E-10</v>
      </c>
    </row>
    <row r="51" spans="1:9" x14ac:dyDescent="0.25">
      <c r="A51" s="29"/>
      <c r="B51" s="29"/>
      <c r="C51" s="29" t="s">
        <v>112</v>
      </c>
      <c r="D51" s="30" t="s">
        <v>109</v>
      </c>
      <c r="E51" s="31">
        <v>2.7965885181601062</v>
      </c>
      <c r="F51" s="31">
        <v>1.9154715877808939</v>
      </c>
      <c r="G51" s="31">
        <v>2.9040541753004229E-6</v>
      </c>
      <c r="H51" s="31">
        <v>2.9022505141604509E-6</v>
      </c>
      <c r="I51" s="31">
        <v>1.8030009305073457E-9</v>
      </c>
    </row>
    <row r="52" spans="1:9" x14ac:dyDescent="0.25">
      <c r="A52" s="29"/>
      <c r="B52" s="29"/>
      <c r="C52" s="29"/>
      <c r="D52" s="30" t="s">
        <v>110</v>
      </c>
      <c r="E52" s="31">
        <v>2.2592245387742009E-2</v>
      </c>
      <c r="F52" s="31">
        <v>1.5474140676535611E-2</v>
      </c>
      <c r="G52" s="31">
        <v>2.2451953189382233E-8</v>
      </c>
      <c r="H52" s="31">
        <v>2.2307250263814486E-8</v>
      </c>
      <c r="I52" s="31">
        <v>1.447030390017269E-10</v>
      </c>
    </row>
    <row r="53" spans="1:9" x14ac:dyDescent="0.25">
      <c r="A53" s="29"/>
      <c r="B53" s="29"/>
      <c r="C53" s="29"/>
      <c r="D53" s="30" t="s">
        <v>111</v>
      </c>
      <c r="E53" s="31">
        <v>0.10578859564021874</v>
      </c>
      <c r="F53" s="31">
        <v>7.2457942219327859E-2</v>
      </c>
      <c r="G53" s="31">
        <v>1.0658543776670243E-7</v>
      </c>
      <c r="H53" s="31">
        <v>1.0628479669715664E-7</v>
      </c>
      <c r="I53" s="31">
        <v>3.0064078000107866E-10</v>
      </c>
    </row>
    <row r="54" spans="1:9" x14ac:dyDescent="0.25">
      <c r="D54" s="32" t="s">
        <v>114</v>
      </c>
      <c r="E54" s="31">
        <v>16.726205298865562</v>
      </c>
      <c r="F54" s="31">
        <v>11.456304999222938</v>
      </c>
      <c r="G54" s="31">
        <v>1.9554782848856572E-4</v>
      </c>
      <c r="H54" s="31">
        <v>1.9409303302084894E-4</v>
      </c>
      <c r="I54" s="31">
        <v>3.0146203567814311E-6</v>
      </c>
    </row>
  </sheetData>
  <sheetProtection sheet="1" objects="1" scenarios="1" formatCells="0" formatColumns="0" formatRows="0" sort="0" autoFilter="0"/>
  <mergeCells count="34">
    <mergeCell ref="A1:A2"/>
    <mergeCell ref="B1:B2"/>
    <mergeCell ref="C1:C2"/>
    <mergeCell ref="D1:D2"/>
    <mergeCell ref="E1:F1"/>
    <mergeCell ref="C12:C14"/>
    <mergeCell ref="A16:A27"/>
    <mergeCell ref="B16:B21"/>
    <mergeCell ref="C16:C18"/>
    <mergeCell ref="C19:C21"/>
    <mergeCell ref="B22:B27"/>
    <mergeCell ref="C22:C24"/>
    <mergeCell ref="C25:C27"/>
    <mergeCell ref="A3:A14"/>
    <mergeCell ref="B3:B8"/>
    <mergeCell ref="C3:C5"/>
    <mergeCell ref="C6:C8"/>
    <mergeCell ref="B9:B14"/>
    <mergeCell ref="G1:I1"/>
    <mergeCell ref="A42:A53"/>
    <mergeCell ref="B42:B47"/>
    <mergeCell ref="C42:C44"/>
    <mergeCell ref="C45:C47"/>
    <mergeCell ref="B48:B53"/>
    <mergeCell ref="C48:C50"/>
    <mergeCell ref="C51:C53"/>
    <mergeCell ref="A29:A40"/>
    <mergeCell ref="B29:B34"/>
    <mergeCell ref="C29:C31"/>
    <mergeCell ref="C32:C34"/>
    <mergeCell ref="B35:B40"/>
    <mergeCell ref="C35:C37"/>
    <mergeCell ref="C38:C40"/>
    <mergeCell ref="C9: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554E-FDF1-4173-8A46-A77EF55EE04D}">
  <sheetPr codeName="Sheet6"/>
  <dimension ref="A1:I54"/>
  <sheetViews>
    <sheetView workbookViewId="0">
      <selection activeCell="B3" sqref="B3:B8"/>
    </sheetView>
  </sheetViews>
  <sheetFormatPr defaultRowHeight="15" x14ac:dyDescent="0.25"/>
  <cols>
    <col min="1" max="16384" width="9.140625" style="3"/>
  </cols>
  <sheetData>
    <row r="1" spans="1:9" x14ac:dyDescent="0.25">
      <c r="A1" s="20" t="s">
        <v>95</v>
      </c>
      <c r="B1" s="21" t="s">
        <v>96</v>
      </c>
      <c r="C1" s="22" t="s">
        <v>97</v>
      </c>
      <c r="D1" s="22" t="s">
        <v>98</v>
      </c>
      <c r="E1" s="21" t="s">
        <v>99</v>
      </c>
      <c r="F1" s="21"/>
      <c r="G1" s="21" t="s">
        <v>100</v>
      </c>
      <c r="H1" s="21"/>
      <c r="I1" s="23"/>
    </row>
    <row r="2" spans="1:9" ht="15.75" thickBot="1" x14ac:dyDescent="0.3">
      <c r="A2" s="24"/>
      <c r="B2" s="25"/>
      <c r="C2" s="26"/>
      <c r="D2" s="26"/>
      <c r="E2" s="27" t="s">
        <v>101</v>
      </c>
      <c r="F2" s="27" t="s">
        <v>102</v>
      </c>
      <c r="G2" s="27" t="s">
        <v>103</v>
      </c>
      <c r="H2" s="27" t="s">
        <v>104</v>
      </c>
      <c r="I2" s="28" t="s">
        <v>105</v>
      </c>
    </row>
    <row r="3" spans="1:9" x14ac:dyDescent="0.25">
      <c r="A3" s="29" t="s">
        <v>121</v>
      </c>
      <c r="B3" s="29" t="s">
        <v>107</v>
      </c>
      <c r="C3" s="29" t="s">
        <v>108</v>
      </c>
      <c r="D3" s="30" t="s">
        <v>109</v>
      </c>
      <c r="E3" s="31">
        <v>0.53312721188396661</v>
      </c>
      <c r="F3" s="31">
        <v>0.36515562457805945</v>
      </c>
      <c r="G3" s="31">
        <v>2.7486792078632925E-5</v>
      </c>
      <c r="H3" s="31">
        <v>2.6738740249268449E-5</v>
      </c>
      <c r="I3" s="31">
        <v>1.4794214677351842E-6</v>
      </c>
    </row>
    <row r="4" spans="1:9" x14ac:dyDescent="0.25">
      <c r="A4" s="29"/>
      <c r="B4" s="29"/>
      <c r="C4" s="29"/>
      <c r="D4" s="30" t="s">
        <v>110</v>
      </c>
      <c r="E4" s="31">
        <v>6.6678378950348907E-2</v>
      </c>
      <c r="F4" s="31">
        <v>4.5670122568731937E-2</v>
      </c>
      <c r="G4" s="31">
        <v>1.1087757353474176E-6</v>
      </c>
      <c r="H4" s="31">
        <v>1.0634005451532715E-6</v>
      </c>
      <c r="I4" s="31">
        <v>1.0492742876181001E-7</v>
      </c>
    </row>
    <row r="5" spans="1:9" x14ac:dyDescent="0.25">
      <c r="A5" s="29"/>
      <c r="B5" s="29"/>
      <c r="C5" s="29"/>
      <c r="D5" s="30" t="s">
        <v>111</v>
      </c>
      <c r="E5" s="31">
        <v>0.13263475372568714</v>
      </c>
      <c r="F5" s="31">
        <v>9.0845721729922294E-2</v>
      </c>
      <c r="G5" s="31">
        <v>3.4274921167756073E-6</v>
      </c>
      <c r="H5" s="31">
        <v>3.3306950218821571E-6</v>
      </c>
      <c r="I5" s="31">
        <v>2.3950930277369897E-7</v>
      </c>
    </row>
    <row r="6" spans="1:9" x14ac:dyDescent="0.25">
      <c r="A6" s="29"/>
      <c r="B6" s="29"/>
      <c r="C6" s="29" t="s">
        <v>112</v>
      </c>
      <c r="D6" s="30" t="s">
        <v>109</v>
      </c>
      <c r="E6" s="31">
        <v>0.33409602806179756</v>
      </c>
      <c r="F6" s="31">
        <v>0.22883289593273817</v>
      </c>
      <c r="G6" s="31">
        <v>1.8563602948772509E-5</v>
      </c>
      <c r="H6" s="31">
        <v>1.752005321061256E-5</v>
      </c>
      <c r="I6" s="31">
        <v>1.0435497636980537E-6</v>
      </c>
    </row>
    <row r="7" spans="1:9" x14ac:dyDescent="0.25">
      <c r="A7" s="29"/>
      <c r="B7" s="29"/>
      <c r="C7" s="29"/>
      <c r="D7" s="30" t="s">
        <v>110</v>
      </c>
      <c r="E7" s="31">
        <v>5.7664327902859733E-2</v>
      </c>
      <c r="F7" s="31">
        <v>3.9496115001958751E-2</v>
      </c>
      <c r="G7" s="31">
        <v>1.0278074204715237E-6</v>
      </c>
      <c r="H7" s="31">
        <v>9.5326453039692612E-7</v>
      </c>
      <c r="I7" s="31">
        <v>7.4542887159997848E-8</v>
      </c>
    </row>
    <row r="8" spans="1:9" x14ac:dyDescent="0.25">
      <c r="A8" s="29"/>
      <c r="B8" s="29"/>
      <c r="C8" s="29"/>
      <c r="D8" s="30" t="s">
        <v>111</v>
      </c>
      <c r="E8" s="31">
        <v>0.10767699767955098</v>
      </c>
      <c r="F8" s="31">
        <v>7.3751368273665005E-2</v>
      </c>
      <c r="G8" s="31">
        <v>2.8653652175930434E-6</v>
      </c>
      <c r="H8" s="31">
        <v>2.6969322066831072E-6</v>
      </c>
      <c r="I8" s="31">
        <v>1.6843302024032922E-7</v>
      </c>
    </row>
    <row r="9" spans="1:9" x14ac:dyDescent="0.25">
      <c r="A9" s="29"/>
      <c r="B9" s="29" t="s">
        <v>113</v>
      </c>
      <c r="C9" s="29" t="s">
        <v>108</v>
      </c>
      <c r="D9" s="30" t="s">
        <v>109</v>
      </c>
      <c r="E9" s="31">
        <v>0.5148096432047331</v>
      </c>
      <c r="F9" s="31">
        <v>0.35260934466077565</v>
      </c>
      <c r="G9" s="31">
        <v>5.1537892010054632E-5</v>
      </c>
      <c r="H9" s="31">
        <v>5.0539381716212978E-5</v>
      </c>
      <c r="I9" s="31">
        <v>1.9287877988541756E-6</v>
      </c>
    </row>
    <row r="10" spans="1:9" x14ac:dyDescent="0.25">
      <c r="A10" s="29"/>
      <c r="B10" s="29"/>
      <c r="C10" s="29"/>
      <c r="D10" s="30" t="s">
        <v>110</v>
      </c>
      <c r="E10" s="31">
        <v>1.2092025200248577E-2</v>
      </c>
      <c r="F10" s="31">
        <v>8.2822090412661541E-3</v>
      </c>
      <c r="G10" s="31">
        <v>9.8029184591806314E-7</v>
      </c>
      <c r="H10" s="31">
        <v>9.2232870728558446E-7</v>
      </c>
      <c r="I10" s="31">
        <v>1.1981776094525417E-7</v>
      </c>
    </row>
    <row r="11" spans="1:9" x14ac:dyDescent="0.25">
      <c r="A11" s="29"/>
      <c r="B11" s="29"/>
      <c r="C11" s="29"/>
      <c r="D11" s="30" t="s">
        <v>111</v>
      </c>
      <c r="E11" s="31">
        <v>5.3856183012226701E-2</v>
      </c>
      <c r="F11" s="31">
        <v>3.6887796583716943E-2</v>
      </c>
      <c r="G11" s="31">
        <v>4.5662054945966494E-6</v>
      </c>
      <c r="H11" s="31">
        <v>4.418145368161638E-6</v>
      </c>
      <c r="I11" s="31">
        <v>2.842240853224037E-7</v>
      </c>
    </row>
    <row r="12" spans="1:9" x14ac:dyDescent="0.25">
      <c r="A12" s="29"/>
      <c r="B12" s="29"/>
      <c r="C12" s="29" t="s">
        <v>112</v>
      </c>
      <c r="D12" s="30" t="s">
        <v>109</v>
      </c>
      <c r="E12" s="31">
        <v>0.45044230540737268</v>
      </c>
      <c r="F12" s="31">
        <v>0.30852212699135206</v>
      </c>
      <c r="G12" s="31">
        <v>3.7289683119388742E-5</v>
      </c>
      <c r="H12" s="31">
        <v>3.601188974163639E-5</v>
      </c>
      <c r="I12" s="31">
        <v>1.277793509162558E-6</v>
      </c>
    </row>
    <row r="13" spans="1:9" x14ac:dyDescent="0.25">
      <c r="A13" s="29"/>
      <c r="B13" s="29"/>
      <c r="C13" s="29"/>
      <c r="D13" s="30" t="s">
        <v>110</v>
      </c>
      <c r="E13" s="31">
        <v>1.1536398920358437E-2</v>
      </c>
      <c r="F13" s="31">
        <v>7.9016430961359133E-3</v>
      </c>
      <c r="G13" s="31">
        <v>8.610664956128167E-7</v>
      </c>
      <c r="H13" s="31">
        <v>7.7989919717230565E-7</v>
      </c>
      <c r="I13" s="31">
        <v>8.1167296207359598E-8</v>
      </c>
    </row>
    <row r="14" spans="1:9" x14ac:dyDescent="0.25">
      <c r="A14" s="29"/>
      <c r="B14" s="29"/>
      <c r="C14" s="29"/>
      <c r="D14" s="30" t="s">
        <v>111</v>
      </c>
      <c r="E14" s="31">
        <v>5.1096166542349386E-2</v>
      </c>
      <c r="F14" s="31">
        <v>3.4997374344074954E-2</v>
      </c>
      <c r="G14" s="31">
        <v>3.8117143503150531E-6</v>
      </c>
      <c r="H14" s="31">
        <v>3.6222811883895398E-6</v>
      </c>
      <c r="I14" s="31">
        <v>1.8943315671664303E-7</v>
      </c>
    </row>
    <row r="15" spans="1:9" x14ac:dyDescent="0.25">
      <c r="A15" s="30"/>
      <c r="B15" s="30"/>
      <c r="C15" s="30"/>
      <c r="D15" s="32" t="s">
        <v>114</v>
      </c>
      <c r="E15" s="31">
        <v>0.53312721188396661</v>
      </c>
      <c r="F15" s="31">
        <v>0.36515562457805945</v>
      </c>
      <c r="G15" s="31">
        <v>5.1537892010054632E-5</v>
      </c>
      <c r="H15" s="31">
        <v>5.0539381716212978E-5</v>
      </c>
      <c r="I15" s="31">
        <v>1.9287877988541756E-6</v>
      </c>
    </row>
    <row r="16" spans="1:9" x14ac:dyDescent="0.25">
      <c r="A16" s="29" t="s">
        <v>121</v>
      </c>
      <c r="B16" s="29" t="s">
        <v>115</v>
      </c>
      <c r="C16" s="29" t="s">
        <v>108</v>
      </c>
      <c r="D16" s="30" t="s">
        <v>109</v>
      </c>
      <c r="E16" s="31">
        <v>0.32700392070373546</v>
      </c>
      <c r="F16" s="31">
        <v>0.22397528815324347</v>
      </c>
      <c r="G16" s="31">
        <v>2.6106700955615692E-5</v>
      </c>
      <c r="H16" s="31">
        <v>2.5450914741574237E-5</v>
      </c>
      <c r="I16" s="31">
        <v>1.447256059490854E-6</v>
      </c>
    </row>
    <row r="17" spans="1:9" x14ac:dyDescent="0.25">
      <c r="A17" s="29"/>
      <c r="B17" s="29"/>
      <c r="C17" s="29"/>
      <c r="D17" s="30" t="s">
        <v>110</v>
      </c>
      <c r="E17" s="31">
        <v>6.2935796769244406E-2</v>
      </c>
      <c r="F17" s="31">
        <v>4.3106710115920821E-2</v>
      </c>
      <c r="G17" s="31">
        <v>1.0497343408747649E-6</v>
      </c>
      <c r="H17" s="31">
        <v>1.0074806772283992E-6</v>
      </c>
      <c r="I17" s="31">
        <v>1.0067906008177575E-7</v>
      </c>
    </row>
    <row r="18" spans="1:9" x14ac:dyDescent="0.25">
      <c r="A18" s="29"/>
      <c r="B18" s="29"/>
      <c r="C18" s="29"/>
      <c r="D18" s="30" t="s">
        <v>111</v>
      </c>
      <c r="E18" s="31">
        <v>0.11003970922800137</v>
      </c>
      <c r="F18" s="31">
        <v>7.5369663854795765E-2</v>
      </c>
      <c r="G18" s="31">
        <v>3.1327301740443118E-6</v>
      </c>
      <c r="H18" s="31">
        <v>3.0318051759997989E-6</v>
      </c>
      <c r="I18" s="31">
        <v>2.3513315728076729E-7</v>
      </c>
    </row>
    <row r="19" spans="1:9" x14ac:dyDescent="0.25">
      <c r="A19" s="29"/>
      <c r="B19" s="29"/>
      <c r="C19" s="29" t="s">
        <v>112</v>
      </c>
      <c r="D19" s="30" t="s">
        <v>109</v>
      </c>
      <c r="E19" s="31">
        <v>0.23981645526886869</v>
      </c>
      <c r="F19" s="31">
        <v>0.16425784607456759</v>
      </c>
      <c r="G19" s="31">
        <v>1.8184622472205244E-5</v>
      </c>
      <c r="H19" s="31">
        <v>1.7154729316561982E-5</v>
      </c>
      <c r="I19" s="31">
        <v>1.0298931693384515E-6</v>
      </c>
    </row>
    <row r="20" spans="1:9" x14ac:dyDescent="0.25">
      <c r="A20" s="29"/>
      <c r="B20" s="29"/>
      <c r="C20" s="29"/>
      <c r="D20" s="30" t="s">
        <v>110</v>
      </c>
      <c r="E20" s="31">
        <v>4.2686686207820415E-2</v>
      </c>
      <c r="F20" s="31">
        <v>2.9237456306726323E-2</v>
      </c>
      <c r="G20" s="31">
        <v>8.3985760063083057E-7</v>
      </c>
      <c r="H20" s="31">
        <v>7.6784233323517967E-7</v>
      </c>
      <c r="I20" s="31">
        <v>7.2015267698167174E-8</v>
      </c>
    </row>
    <row r="21" spans="1:9" x14ac:dyDescent="0.25">
      <c r="A21" s="29"/>
      <c r="B21" s="29"/>
      <c r="C21" s="29"/>
      <c r="D21" s="30" t="s">
        <v>111</v>
      </c>
      <c r="E21" s="31">
        <v>7.926127714732524E-2</v>
      </c>
      <c r="F21" s="31">
        <v>5.428854599131868E-2</v>
      </c>
      <c r="G21" s="31">
        <v>2.5482824610330995E-6</v>
      </c>
      <c r="H21" s="31">
        <v>2.3820907716105609E-6</v>
      </c>
      <c r="I21" s="31">
        <v>1.6619168627250178E-7</v>
      </c>
    </row>
    <row r="22" spans="1:9" x14ac:dyDescent="0.25">
      <c r="A22" s="29"/>
      <c r="B22" s="29" t="s">
        <v>116</v>
      </c>
      <c r="C22" s="29" t="s">
        <v>108</v>
      </c>
      <c r="D22" s="30" t="s">
        <v>109</v>
      </c>
      <c r="E22" s="31">
        <v>0.49782938066643495</v>
      </c>
      <c r="F22" s="31">
        <v>0.34097902785372336</v>
      </c>
      <c r="G22" s="31">
        <v>5.073715676435917E-5</v>
      </c>
      <c r="H22" s="31">
        <v>4.9789334001096556E-5</v>
      </c>
      <c r="I22" s="31">
        <v>1.9166331470257825E-6</v>
      </c>
    </row>
    <row r="23" spans="1:9" x14ac:dyDescent="0.25">
      <c r="A23" s="29"/>
      <c r="B23" s="29"/>
      <c r="C23" s="29"/>
      <c r="D23" s="30" t="s">
        <v>110</v>
      </c>
      <c r="E23" s="31">
        <v>1.3641502548925516E-2</v>
      </c>
      <c r="F23" s="31">
        <v>9.3434948965243347E-3</v>
      </c>
      <c r="G23" s="31">
        <v>9.9444977138652864E-7</v>
      </c>
      <c r="H23" s="31">
        <v>9.3770983581612433E-7</v>
      </c>
      <c r="I23" s="31">
        <v>1.1869779387469609E-7</v>
      </c>
    </row>
    <row r="24" spans="1:9" x14ac:dyDescent="0.25">
      <c r="A24" s="29"/>
      <c r="B24" s="29"/>
      <c r="C24" s="29"/>
      <c r="D24" s="30" t="s">
        <v>111</v>
      </c>
      <c r="E24" s="31">
        <v>5.5316641203276638E-2</v>
      </c>
      <c r="F24" s="31">
        <v>3.788811041320319E-2</v>
      </c>
      <c r="G24" s="31">
        <v>4.6056759941190672E-6</v>
      </c>
      <c r="H24" s="31">
        <v>4.4688208628530418E-6</v>
      </c>
      <c r="I24" s="31">
        <v>2.8449860994219469E-7</v>
      </c>
    </row>
    <row r="25" spans="1:9" x14ac:dyDescent="0.25">
      <c r="A25" s="29"/>
      <c r="B25" s="29"/>
      <c r="C25" s="29" t="s">
        <v>112</v>
      </c>
      <c r="D25" s="30" t="s">
        <v>109</v>
      </c>
      <c r="E25" s="31">
        <v>0.41057280777689409</v>
      </c>
      <c r="F25" s="31">
        <v>0.28121425190198196</v>
      </c>
      <c r="G25" s="31">
        <v>3.6080536578965241E-5</v>
      </c>
      <c r="H25" s="31">
        <v>3.4812286146407931E-5</v>
      </c>
      <c r="I25" s="31">
        <v>1.2682505790683411E-6</v>
      </c>
    </row>
    <row r="26" spans="1:9" x14ac:dyDescent="0.25">
      <c r="A26" s="29"/>
      <c r="B26" s="29"/>
      <c r="C26" s="29"/>
      <c r="D26" s="30" t="s">
        <v>110</v>
      </c>
      <c r="E26" s="31">
        <v>1.2609965948653348E-2</v>
      </c>
      <c r="F26" s="31">
        <v>8.6369629785296824E-3</v>
      </c>
      <c r="G26" s="31">
        <v>8.857486163638446E-7</v>
      </c>
      <c r="H26" s="31">
        <v>8.0540126887076776E-7</v>
      </c>
      <c r="I26" s="31">
        <v>8.0347350603802034E-8</v>
      </c>
    </row>
    <row r="27" spans="1:9" x14ac:dyDescent="0.25">
      <c r="A27" s="29"/>
      <c r="B27" s="29"/>
      <c r="C27" s="29"/>
      <c r="D27" s="30" t="s">
        <v>111</v>
      </c>
      <c r="E27" s="31">
        <v>5.2952528898221302E-2</v>
      </c>
      <c r="F27" s="31">
        <v>3.6268855409740626E-2</v>
      </c>
      <c r="G27" s="31">
        <v>3.8696650562620922E-6</v>
      </c>
      <c r="H27" s="31">
        <v>3.6798370878133069E-6</v>
      </c>
      <c r="I27" s="31">
        <v>1.8982796850942233E-7</v>
      </c>
    </row>
    <row r="28" spans="1:9" x14ac:dyDescent="0.25">
      <c r="A28" s="30"/>
      <c r="B28" s="30"/>
      <c r="C28" s="30"/>
      <c r="D28" s="32" t="s">
        <v>114</v>
      </c>
      <c r="E28" s="31">
        <v>0.53312721188396661</v>
      </c>
      <c r="F28" s="31">
        <v>0.36515562457805945</v>
      </c>
      <c r="G28" s="31">
        <v>5.1537892010054632E-5</v>
      </c>
      <c r="H28" s="31">
        <v>5.0539381716212978E-5</v>
      </c>
      <c r="I28" s="31">
        <v>1.9287877988541756E-6</v>
      </c>
    </row>
    <row r="29" spans="1:9" x14ac:dyDescent="0.25">
      <c r="A29" s="29" t="s">
        <v>121</v>
      </c>
      <c r="B29" s="29" t="s">
        <v>117</v>
      </c>
      <c r="C29" s="29" t="s">
        <v>108</v>
      </c>
      <c r="D29" s="30" t="s">
        <v>109</v>
      </c>
      <c r="E29" s="31">
        <v>0.52395590508417089</v>
      </c>
      <c r="F29" s="31">
        <v>0.35887390759189797</v>
      </c>
      <c r="G29" s="31">
        <v>4.9214611952144727E-7</v>
      </c>
      <c r="H29" s="31">
        <v>4.9163099216053716E-7</v>
      </c>
      <c r="I29" s="31">
        <v>1.215218143097912E-9</v>
      </c>
    </row>
    <row r="30" spans="1:9" x14ac:dyDescent="0.25">
      <c r="A30" s="29"/>
      <c r="B30" s="29"/>
      <c r="C30" s="29"/>
      <c r="D30" s="30" t="s">
        <v>110</v>
      </c>
      <c r="E30" s="31">
        <v>6.6420803219465196E-2</v>
      </c>
      <c r="F30" s="31">
        <v>4.5493700835250186E-2</v>
      </c>
      <c r="G30" s="31">
        <v>5.4169969596998927E-8</v>
      </c>
      <c r="H30" s="31">
        <v>5.4067757778008395E-8</v>
      </c>
      <c r="I30" s="31">
        <v>1.1969338534766963E-10</v>
      </c>
    </row>
    <row r="31" spans="1:9" x14ac:dyDescent="0.25">
      <c r="A31" s="29"/>
      <c r="B31" s="29"/>
      <c r="C31" s="29"/>
      <c r="D31" s="30" t="s">
        <v>111</v>
      </c>
      <c r="E31" s="31">
        <v>0.13185338144246533</v>
      </c>
      <c r="F31" s="31">
        <v>9.0310535234565212E-2</v>
      </c>
      <c r="G31" s="31">
        <v>1.1237262048014246E-7</v>
      </c>
      <c r="H31" s="31">
        <v>1.1226548456719192E-7</v>
      </c>
      <c r="I31" s="31">
        <v>2.3045875785652575E-10</v>
      </c>
    </row>
    <row r="32" spans="1:9" x14ac:dyDescent="0.25">
      <c r="A32" s="29"/>
      <c r="B32" s="29"/>
      <c r="C32" s="29" t="s">
        <v>112</v>
      </c>
      <c r="D32" s="30" t="s">
        <v>109</v>
      </c>
      <c r="E32" s="31">
        <v>0.32905038220460781</v>
      </c>
      <c r="F32" s="31">
        <v>0.22537697411274515</v>
      </c>
      <c r="G32" s="31">
        <v>3.1330017672343097E-7</v>
      </c>
      <c r="H32" s="31">
        <v>3.1243559006155918E-7</v>
      </c>
      <c r="I32" s="31">
        <v>8.6458719861898262E-10</v>
      </c>
    </row>
    <row r="33" spans="1:9" x14ac:dyDescent="0.25">
      <c r="A33" s="29"/>
      <c r="B33" s="29"/>
      <c r="C33" s="29"/>
      <c r="D33" s="30" t="s">
        <v>110</v>
      </c>
      <c r="E33" s="31">
        <v>5.747798496248515E-2</v>
      </c>
      <c r="F33" s="31">
        <v>3.9368482851017246E-2</v>
      </c>
      <c r="G33" s="31">
        <v>4.7039916183675193E-8</v>
      </c>
      <c r="H33" s="31">
        <v>4.6953208710169976E-8</v>
      </c>
      <c r="I33" s="31">
        <v>8.6707479400624291E-11</v>
      </c>
    </row>
    <row r="34" spans="1:9" x14ac:dyDescent="0.25">
      <c r="A34" s="29"/>
      <c r="B34" s="29"/>
      <c r="C34" s="29"/>
      <c r="D34" s="30" t="s">
        <v>111</v>
      </c>
      <c r="E34" s="31">
        <v>0.10651095231923106</v>
      </c>
      <c r="F34" s="31">
        <v>7.2952707067966527E-2</v>
      </c>
      <c r="G34" s="31">
        <v>9.0844172445825539E-8</v>
      </c>
      <c r="H34" s="31">
        <v>9.0678902188634862E-8</v>
      </c>
      <c r="I34" s="31">
        <v>1.6527026577969616E-10</v>
      </c>
    </row>
    <row r="35" spans="1:9" x14ac:dyDescent="0.25">
      <c r="A35" s="29"/>
      <c r="B35" s="29" t="s">
        <v>118</v>
      </c>
      <c r="C35" s="29" t="s">
        <v>108</v>
      </c>
      <c r="D35" s="30" t="s">
        <v>109</v>
      </c>
      <c r="E35" s="31">
        <v>0.51315935484620223</v>
      </c>
      <c r="F35" s="31">
        <v>0.35147901016863098</v>
      </c>
      <c r="G35" s="31">
        <v>5.7057610923945932E-7</v>
      </c>
      <c r="H35" s="31">
        <v>5.6984154012889623E-7</v>
      </c>
      <c r="I35" s="31">
        <v>1.5680555649375427E-9</v>
      </c>
    </row>
    <row r="36" spans="1:9" x14ac:dyDescent="0.25">
      <c r="A36" s="29"/>
      <c r="B36" s="29"/>
      <c r="C36" s="29"/>
      <c r="D36" s="30" t="s">
        <v>110</v>
      </c>
      <c r="E36" s="31">
        <v>1.3103981140348423E-2</v>
      </c>
      <c r="F36" s="31">
        <v>8.9753295481838549E-3</v>
      </c>
      <c r="G36" s="31">
        <v>1.3762377510129213E-8</v>
      </c>
      <c r="H36" s="31">
        <v>1.3637263292214595E-8</v>
      </c>
      <c r="I36" s="31">
        <v>1.3858263014591782E-10</v>
      </c>
    </row>
    <row r="37" spans="1:9" x14ac:dyDescent="0.25">
      <c r="A37" s="29"/>
      <c r="B37" s="29"/>
      <c r="C37" s="29"/>
      <c r="D37" s="30" t="s">
        <v>111</v>
      </c>
      <c r="E37" s="31">
        <v>5.6651255709415572E-2</v>
      </c>
      <c r="F37" s="31">
        <v>3.8802229937955901E-2</v>
      </c>
      <c r="G37" s="31">
        <v>6.1398199356740815E-8</v>
      </c>
      <c r="H37" s="31">
        <v>6.1118278142876387E-8</v>
      </c>
      <c r="I37" s="31">
        <v>2.7467261850306529E-10</v>
      </c>
    </row>
    <row r="38" spans="1:9" x14ac:dyDescent="0.25">
      <c r="A38" s="29"/>
      <c r="B38" s="29"/>
      <c r="C38" s="29" t="s">
        <v>112</v>
      </c>
      <c r="D38" s="30" t="s">
        <v>109</v>
      </c>
      <c r="E38" s="31">
        <v>0.44827318218629814</v>
      </c>
      <c r="F38" s="31">
        <v>0.30703642615499943</v>
      </c>
      <c r="G38" s="31">
        <v>4.7817736523092435E-7</v>
      </c>
      <c r="H38" s="31">
        <v>4.7712585049731064E-7</v>
      </c>
      <c r="I38" s="31">
        <v>1.0515161724213475E-9</v>
      </c>
    </row>
    <row r="39" spans="1:9" x14ac:dyDescent="0.25">
      <c r="A39" s="29"/>
      <c r="B39" s="29"/>
      <c r="C39" s="29"/>
      <c r="D39" s="30" t="s">
        <v>110</v>
      </c>
      <c r="E39" s="31">
        <v>1.2698807654530436E-2</v>
      </c>
      <c r="F39" s="31">
        <v>8.6978134620071344E-3</v>
      </c>
      <c r="G39" s="31">
        <v>1.2985593549403083E-8</v>
      </c>
      <c r="H39" s="31">
        <v>1.2892340798800262E-8</v>
      </c>
      <c r="I39" s="31">
        <v>9.3252768577821805E-11</v>
      </c>
    </row>
    <row r="40" spans="1:9" x14ac:dyDescent="0.25">
      <c r="A40" s="29"/>
      <c r="B40" s="29"/>
      <c r="C40" s="29"/>
      <c r="D40" s="30" t="s">
        <v>111</v>
      </c>
      <c r="E40" s="31">
        <v>5.3631574140282079E-2</v>
      </c>
      <c r="F40" s="31">
        <v>3.6733954890604312E-2</v>
      </c>
      <c r="G40" s="31">
        <v>5.5746805145865185E-8</v>
      </c>
      <c r="H40" s="31">
        <v>5.5562663718391957E-8</v>
      </c>
      <c r="I40" s="31">
        <v>1.8414141910586154E-10</v>
      </c>
    </row>
    <row r="41" spans="1:9" x14ac:dyDescent="0.25">
      <c r="A41" s="30"/>
      <c r="B41" s="30"/>
      <c r="C41" s="30"/>
      <c r="D41" s="32" t="s">
        <v>114</v>
      </c>
      <c r="E41" s="31">
        <v>0.53312721188396661</v>
      </c>
      <c r="F41" s="31">
        <v>0.36515562457805945</v>
      </c>
      <c r="G41" s="31">
        <v>5.1537892010054632E-5</v>
      </c>
      <c r="H41" s="31">
        <v>5.0539381716212978E-5</v>
      </c>
      <c r="I41" s="31">
        <v>1.9287877988541756E-6</v>
      </c>
    </row>
    <row r="42" spans="1:9" x14ac:dyDescent="0.25">
      <c r="A42" s="29" t="s">
        <v>121</v>
      </c>
      <c r="B42" s="29" t="s">
        <v>119</v>
      </c>
      <c r="C42" s="29" t="s">
        <v>108</v>
      </c>
      <c r="D42" s="30" t="s">
        <v>109</v>
      </c>
      <c r="E42" s="31">
        <v>0.32492336926486853</v>
      </c>
      <c r="F42" s="31">
        <v>0.22255025292114258</v>
      </c>
      <c r="G42" s="31">
        <v>3.2432953342134176E-7</v>
      </c>
      <c r="H42" s="31">
        <v>3.2382001279837529E-7</v>
      </c>
      <c r="I42" s="31">
        <v>1.1942488441197996E-9</v>
      </c>
    </row>
    <row r="43" spans="1:9" x14ac:dyDescent="0.25">
      <c r="A43" s="29"/>
      <c r="B43" s="29"/>
      <c r="C43" s="29"/>
      <c r="D43" s="30" t="s">
        <v>110</v>
      </c>
      <c r="E43" s="31">
        <v>5.588631590221553E-2</v>
      </c>
      <c r="F43" s="31">
        <v>3.8278298563161318E-2</v>
      </c>
      <c r="G43" s="31">
        <v>4.6067939696806436E-8</v>
      </c>
      <c r="H43" s="31">
        <v>4.6022035664317142E-8</v>
      </c>
      <c r="I43" s="31">
        <v>1.1585392794100223E-10</v>
      </c>
    </row>
    <row r="44" spans="1:9" x14ac:dyDescent="0.25">
      <c r="A44" s="29"/>
      <c r="B44" s="29"/>
      <c r="C44" s="29"/>
      <c r="D44" s="30" t="s">
        <v>111</v>
      </c>
      <c r="E44" s="31">
        <v>0.10221695575220441</v>
      </c>
      <c r="F44" s="31">
        <v>7.0011613528907141E-2</v>
      </c>
      <c r="G44" s="31">
        <v>8.852276397147894E-8</v>
      </c>
      <c r="H44" s="31">
        <v>8.8420549938473224E-8</v>
      </c>
      <c r="I44" s="31">
        <v>2.2625505070281101E-10</v>
      </c>
    </row>
    <row r="45" spans="1:9" x14ac:dyDescent="0.25">
      <c r="A45" s="29"/>
      <c r="B45" s="29"/>
      <c r="C45" s="29" t="s">
        <v>112</v>
      </c>
      <c r="D45" s="30" t="s">
        <v>109</v>
      </c>
      <c r="E45" s="31">
        <v>0.23783855342658189</v>
      </c>
      <c r="F45" s="31">
        <v>0.16290311878533004</v>
      </c>
      <c r="G45" s="31">
        <v>2.3746751177618192E-7</v>
      </c>
      <c r="H45" s="31">
        <v>2.3661180936062774E-7</v>
      </c>
      <c r="I45" s="31">
        <v>8.5570293484708315E-10</v>
      </c>
    </row>
    <row r="46" spans="1:9" x14ac:dyDescent="0.25">
      <c r="A46" s="29"/>
      <c r="B46" s="29"/>
      <c r="C46" s="29"/>
      <c r="D46" s="30" t="s">
        <v>110</v>
      </c>
      <c r="E46" s="31">
        <v>3.9791038807592945E-2</v>
      </c>
      <c r="F46" s="31">
        <v>2.7254136169584178E-2</v>
      </c>
      <c r="G46" s="31">
        <v>3.2990727376362007E-8</v>
      </c>
      <c r="H46" s="31">
        <v>3.2907364702963279E-8</v>
      </c>
      <c r="I46" s="31">
        <v>8.3362648675074519E-11</v>
      </c>
    </row>
    <row r="47" spans="1:9" x14ac:dyDescent="0.25">
      <c r="A47" s="29"/>
      <c r="B47" s="29"/>
      <c r="C47" s="29"/>
      <c r="D47" s="30" t="s">
        <v>111</v>
      </c>
      <c r="E47" s="31">
        <v>7.5965470864945386E-2</v>
      </c>
      <c r="F47" s="31">
        <v>5.203114442804458E-2</v>
      </c>
      <c r="G47" s="31">
        <v>6.6591259294795633E-8</v>
      </c>
      <c r="H47" s="31">
        <v>6.6428636489322075E-8</v>
      </c>
      <c r="I47" s="31">
        <v>1.6262281608720428E-10</v>
      </c>
    </row>
    <row r="48" spans="1:9" x14ac:dyDescent="0.25">
      <c r="A48" s="29"/>
      <c r="B48" s="29" t="s">
        <v>120</v>
      </c>
      <c r="C48" s="29" t="s">
        <v>108</v>
      </c>
      <c r="D48" s="30" t="s">
        <v>109</v>
      </c>
      <c r="E48" s="31">
        <v>0.49594326167192371</v>
      </c>
      <c r="F48" s="31">
        <v>0.33968716552871409</v>
      </c>
      <c r="G48" s="31">
        <v>5.563065402849875E-7</v>
      </c>
      <c r="H48" s="31">
        <v>5.553049955559034E-7</v>
      </c>
      <c r="I48" s="31">
        <v>1.5564391622817306E-9</v>
      </c>
    </row>
    <row r="49" spans="1:9" x14ac:dyDescent="0.25">
      <c r="A49" s="29"/>
      <c r="B49" s="29"/>
      <c r="C49" s="29"/>
      <c r="D49" s="30" t="s">
        <v>110</v>
      </c>
      <c r="E49" s="31">
        <v>1.4699242621508188E-2</v>
      </c>
      <c r="F49" s="31">
        <v>1.0067974398293275E-2</v>
      </c>
      <c r="G49" s="31">
        <v>1.44431126054572E-8</v>
      </c>
      <c r="H49" s="31">
        <v>1.4331347072974027E-8</v>
      </c>
      <c r="I49" s="31">
        <v>1.3725541269953963E-10</v>
      </c>
    </row>
    <row r="50" spans="1:9" x14ac:dyDescent="0.25">
      <c r="A50" s="29"/>
      <c r="B50" s="29"/>
      <c r="C50" s="29"/>
      <c r="D50" s="30" t="s">
        <v>111</v>
      </c>
      <c r="E50" s="31">
        <v>5.8122755208021147E-2</v>
      </c>
      <c r="F50" s="31">
        <v>3.9810106306863935E-2</v>
      </c>
      <c r="G50" s="31">
        <v>6.271681886464572E-8</v>
      </c>
      <c r="H50" s="31">
        <v>6.2463363292088792E-8</v>
      </c>
      <c r="I50" s="31">
        <v>2.7478641449604899E-10</v>
      </c>
    </row>
    <row r="51" spans="1:9" x14ac:dyDescent="0.25">
      <c r="A51" s="29"/>
      <c r="B51" s="29"/>
      <c r="C51" s="29" t="s">
        <v>112</v>
      </c>
      <c r="D51" s="30" t="s">
        <v>109</v>
      </c>
      <c r="E51" s="31">
        <v>0.40826810793998042</v>
      </c>
      <c r="F51" s="31">
        <v>0.27963569036984914</v>
      </c>
      <c r="G51" s="31">
        <v>4.4336536920060166E-7</v>
      </c>
      <c r="H51" s="31">
        <v>4.4232215573950591E-7</v>
      </c>
      <c r="I51" s="31">
        <v>1.0432149648655274E-9</v>
      </c>
    </row>
    <row r="52" spans="1:9" x14ac:dyDescent="0.25">
      <c r="A52" s="29"/>
      <c r="B52" s="29"/>
      <c r="C52" s="29"/>
      <c r="D52" s="30" t="s">
        <v>110</v>
      </c>
      <c r="E52" s="31">
        <v>1.3803110846328209E-2</v>
      </c>
      <c r="F52" s="31">
        <v>9.4541855111836999E-3</v>
      </c>
      <c r="G52" s="31">
        <v>1.3930346753654792E-8</v>
      </c>
      <c r="H52" s="31">
        <v>1.38378661114582E-8</v>
      </c>
      <c r="I52" s="31">
        <v>9.2480650304271578E-11</v>
      </c>
    </row>
    <row r="53" spans="1:9" x14ac:dyDescent="0.25">
      <c r="A53" s="29"/>
      <c r="B53" s="29"/>
      <c r="C53" s="29"/>
      <c r="D53" s="30" t="s">
        <v>111</v>
      </c>
      <c r="E53" s="31">
        <v>5.5477819960150131E-2</v>
      </c>
      <c r="F53" s="31">
        <v>3.7998506822020536E-2</v>
      </c>
      <c r="G53" s="31">
        <v>5.7393309401691544E-8</v>
      </c>
      <c r="H53" s="31">
        <v>5.720890217719316E-8</v>
      </c>
      <c r="I53" s="31">
        <v>1.8440724512481193E-10</v>
      </c>
    </row>
    <row r="54" spans="1:9" x14ac:dyDescent="0.25">
      <c r="D54" s="32" t="s">
        <v>114</v>
      </c>
      <c r="E54" s="31">
        <v>0.53312721188396661</v>
      </c>
      <c r="F54" s="31">
        <v>0.36515562457805945</v>
      </c>
      <c r="G54" s="31">
        <v>5.1537892010054632E-5</v>
      </c>
      <c r="H54" s="31">
        <v>5.0539381716212978E-5</v>
      </c>
      <c r="I54" s="31">
        <v>1.9287877988541756E-6</v>
      </c>
    </row>
  </sheetData>
  <sheetProtection sheet="1" objects="1" scenarios="1" formatCells="0" formatColumns="0" formatRows="0" sort="0" autoFilter="0"/>
  <mergeCells count="34">
    <mergeCell ref="A1:A2"/>
    <mergeCell ref="B1:B2"/>
    <mergeCell ref="C1:C2"/>
    <mergeCell ref="D1:D2"/>
    <mergeCell ref="E1:F1"/>
    <mergeCell ref="C12:C14"/>
    <mergeCell ref="A16:A27"/>
    <mergeCell ref="B16:B21"/>
    <mergeCell ref="C16:C18"/>
    <mergeCell ref="C19:C21"/>
    <mergeCell ref="B22:B27"/>
    <mergeCell ref="C22:C24"/>
    <mergeCell ref="C25:C27"/>
    <mergeCell ref="A3:A14"/>
    <mergeCell ref="B3:B8"/>
    <mergeCell ref="C3:C5"/>
    <mergeCell ref="C6:C8"/>
    <mergeCell ref="B9:B14"/>
    <mergeCell ref="G1:I1"/>
    <mergeCell ref="A42:A53"/>
    <mergeCell ref="B42:B47"/>
    <mergeCell ref="C42:C44"/>
    <mergeCell ref="C45:C47"/>
    <mergeCell ref="B48:B53"/>
    <mergeCell ref="C48:C50"/>
    <mergeCell ref="C51:C53"/>
    <mergeCell ref="A29:A40"/>
    <mergeCell ref="B29:B34"/>
    <mergeCell ref="C29:C31"/>
    <mergeCell ref="C32:C34"/>
    <mergeCell ref="B35:B40"/>
    <mergeCell ref="C35:C37"/>
    <mergeCell ref="C38:C40"/>
    <mergeCell ref="C9: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1E00F-4A0E-4AE7-B715-05CAE73EC418}">
  <sheetPr codeName="Sheet7"/>
  <dimension ref="A1:L36"/>
  <sheetViews>
    <sheetView topLeftCell="A16" workbookViewId="0">
      <selection activeCell="I22" sqref="I22"/>
    </sheetView>
  </sheetViews>
  <sheetFormatPr defaultRowHeight="15" x14ac:dyDescent="0.25"/>
  <cols>
    <col min="1" max="1" width="52.85546875" style="3" bestFit="1" customWidth="1"/>
    <col min="2" max="2" width="19.5703125" style="3" customWidth="1"/>
    <col min="3" max="3" width="20" style="3" customWidth="1"/>
    <col min="4" max="4" width="11.42578125" style="3" customWidth="1"/>
    <col min="5" max="5" width="17.5703125" style="3" customWidth="1"/>
    <col min="6" max="8" width="9.140625" style="3"/>
    <col min="9" max="9" width="11.85546875" style="3" bestFit="1" customWidth="1"/>
    <col min="10" max="16384" width="9.140625" style="3"/>
  </cols>
  <sheetData>
    <row r="1" spans="1:10" x14ac:dyDescent="0.25">
      <c r="A1" s="3" t="s">
        <v>95</v>
      </c>
      <c r="B1" s="3" t="s">
        <v>96</v>
      </c>
      <c r="C1" s="3" t="s">
        <v>122</v>
      </c>
      <c r="D1" s="3" t="s">
        <v>98</v>
      </c>
      <c r="E1" s="3" t="s">
        <v>99</v>
      </c>
      <c r="G1" s="3" t="s">
        <v>100</v>
      </c>
    </row>
    <row r="2" spans="1:10" x14ac:dyDescent="0.25">
      <c r="E2" s="3" t="s">
        <v>101</v>
      </c>
      <c r="F2" s="3" t="s">
        <v>102</v>
      </c>
      <c r="G2" s="3" t="s">
        <v>103</v>
      </c>
      <c r="H2" s="3" t="s">
        <v>104</v>
      </c>
      <c r="I2" s="3" t="s">
        <v>105</v>
      </c>
    </row>
    <row r="3" spans="1:10" x14ac:dyDescent="0.25">
      <c r="A3" s="3" t="s">
        <v>123</v>
      </c>
      <c r="B3" s="3" t="s">
        <v>115</v>
      </c>
      <c r="C3" s="3" t="s">
        <v>124</v>
      </c>
      <c r="D3" s="3" t="s">
        <v>125</v>
      </c>
      <c r="E3" s="33">
        <v>16.726205298865562</v>
      </c>
      <c r="F3" s="33">
        <v>11.456304999222938</v>
      </c>
      <c r="G3" s="34">
        <v>1.9554782848856572E-4</v>
      </c>
      <c r="H3" s="34">
        <v>1.9409303302084894E-4</v>
      </c>
      <c r="I3" s="34">
        <v>2.7963672592308872E-6</v>
      </c>
    </row>
    <row r="4" spans="1:10" ht="15.75" thickBot="1" x14ac:dyDescent="0.3">
      <c r="A4" s="35" t="s">
        <v>126</v>
      </c>
      <c r="B4" s="35" t="s">
        <v>107</v>
      </c>
      <c r="C4" s="35" t="s">
        <v>124</v>
      </c>
      <c r="D4" s="35" t="s">
        <v>125</v>
      </c>
      <c r="E4" s="36">
        <v>0.53312721188396661</v>
      </c>
      <c r="F4" s="36">
        <v>0.36515562457805945</v>
      </c>
      <c r="G4" s="37">
        <v>2.7486792078632925E-5</v>
      </c>
      <c r="H4" s="37">
        <v>2.6738740249268449E-5</v>
      </c>
      <c r="I4" s="37">
        <v>1.4794214677351842E-6</v>
      </c>
    </row>
    <row r="5" spans="1:10" x14ac:dyDescent="0.25">
      <c r="A5" s="3" t="s">
        <v>103</v>
      </c>
      <c r="C5" s="3" t="s">
        <v>124</v>
      </c>
      <c r="D5" s="3" t="s">
        <v>125</v>
      </c>
      <c r="E5" s="33">
        <f>E3+E4</f>
        <v>17.259332510749527</v>
      </c>
      <c r="F5" s="33">
        <f t="shared" ref="F5:I5" si="0">F3+F4</f>
        <v>11.821460623800998</v>
      </c>
      <c r="G5" s="34">
        <f t="shared" si="0"/>
        <v>2.2303462056719864E-4</v>
      </c>
      <c r="H5" s="34">
        <f t="shared" si="0"/>
        <v>2.208317732701174E-4</v>
      </c>
      <c r="I5" s="34">
        <f t="shared" si="0"/>
        <v>4.2757887269660713E-6</v>
      </c>
    </row>
    <row r="6" spans="1:10" ht="15.75" thickBot="1" x14ac:dyDescent="0.3"/>
    <row r="7" spans="1:10" x14ac:dyDescent="0.25">
      <c r="A7" s="38"/>
      <c r="B7" s="39"/>
      <c r="C7" s="39"/>
      <c r="D7" s="39"/>
      <c r="E7" s="40" t="s">
        <v>127</v>
      </c>
      <c r="F7" s="41"/>
      <c r="G7" s="38" t="s">
        <v>128</v>
      </c>
      <c r="H7" s="42"/>
    </row>
    <row r="8" spans="1:10" x14ac:dyDescent="0.25">
      <c r="A8" s="43"/>
      <c r="E8" s="44" t="s">
        <v>129</v>
      </c>
      <c r="F8" s="45"/>
      <c r="G8" s="43" t="s">
        <v>130</v>
      </c>
      <c r="H8" s="46" t="s">
        <v>131</v>
      </c>
    </row>
    <row r="9" spans="1:10" ht="15.75" thickBot="1" x14ac:dyDescent="0.3">
      <c r="A9" s="47"/>
      <c r="B9" s="48"/>
      <c r="C9" s="48"/>
      <c r="D9" s="48"/>
      <c r="E9" s="47" t="s">
        <v>130</v>
      </c>
      <c r="F9" s="49" t="s">
        <v>131</v>
      </c>
      <c r="G9" s="47">
        <v>30</v>
      </c>
      <c r="H9" s="49">
        <v>30</v>
      </c>
    </row>
    <row r="10" spans="1:10" ht="16.5" thickTop="1" thickBot="1" x14ac:dyDescent="0.3">
      <c r="A10" s="43"/>
      <c r="B10" s="3" t="s">
        <v>132</v>
      </c>
      <c r="C10" s="50">
        <v>12</v>
      </c>
      <c r="D10" s="50" t="s">
        <v>133</v>
      </c>
      <c r="E10" s="43"/>
      <c r="F10" s="46"/>
      <c r="G10" s="43"/>
      <c r="H10" s="46"/>
    </row>
    <row r="11" spans="1:10" ht="16.5" thickTop="1" thickBot="1" x14ac:dyDescent="0.3">
      <c r="A11" s="51"/>
      <c r="B11" s="35"/>
      <c r="C11" s="35">
        <v>12000</v>
      </c>
      <c r="D11" s="35" t="s">
        <v>134</v>
      </c>
      <c r="E11" s="52">
        <f>C11/E5</f>
        <v>695.27601907698988</v>
      </c>
      <c r="F11" s="53">
        <f>C11/F5</f>
        <v>1015.1029878524093</v>
      </c>
      <c r="G11" s="51" t="s">
        <v>135</v>
      </c>
      <c r="H11" s="54" t="s">
        <v>135</v>
      </c>
    </row>
    <row r="13" spans="1:10" x14ac:dyDescent="0.25">
      <c r="A13" s="55"/>
      <c r="B13" s="55"/>
      <c r="C13" s="55"/>
      <c r="D13" s="55"/>
      <c r="E13" s="55"/>
      <c r="F13" s="55"/>
      <c r="G13" s="55"/>
      <c r="H13" s="55"/>
      <c r="I13" s="55"/>
      <c r="J13" s="55"/>
    </row>
    <row r="15" spans="1:10" x14ac:dyDescent="0.25">
      <c r="A15" s="3" t="s">
        <v>136</v>
      </c>
      <c r="F15" s="3" t="s">
        <v>137</v>
      </c>
    </row>
    <row r="16" spans="1:10" x14ac:dyDescent="0.25">
      <c r="A16" s="3" t="s">
        <v>138</v>
      </c>
      <c r="F16" s="3" t="s">
        <v>139</v>
      </c>
    </row>
    <row r="21" spans="1:12" x14ac:dyDescent="0.25">
      <c r="A21" s="3" t="s">
        <v>140</v>
      </c>
      <c r="B21" s="3" t="s">
        <v>141</v>
      </c>
      <c r="C21" s="3" t="s">
        <v>142</v>
      </c>
      <c r="D21" s="3" t="s">
        <v>143</v>
      </c>
      <c r="F21" s="3" t="s">
        <v>141</v>
      </c>
      <c r="G21" s="3" t="s">
        <v>144</v>
      </c>
      <c r="H21" s="3" t="s">
        <v>145</v>
      </c>
      <c r="I21" s="3" t="s">
        <v>146</v>
      </c>
    </row>
    <row r="22" spans="1:12" x14ac:dyDescent="0.25">
      <c r="A22" s="3">
        <v>365</v>
      </c>
      <c r="B22" s="56">
        <v>90000</v>
      </c>
      <c r="C22" s="56">
        <v>1000</v>
      </c>
      <c r="D22" s="57">
        <f>(G5/A22)*B22*C22</f>
        <v>54.99483794807638</v>
      </c>
      <c r="F22" s="3">
        <v>90000</v>
      </c>
      <c r="G22" s="3">
        <v>0.1</v>
      </c>
      <c r="H22" s="3">
        <v>1700</v>
      </c>
      <c r="I22" s="3">
        <f>D22/(F22*G22*H22)</f>
        <v>3.5944338528154499E-6</v>
      </c>
      <c r="K22" s="34"/>
    </row>
    <row r="23" spans="1:12" ht="15.75" thickBot="1" x14ac:dyDescent="0.3"/>
    <row r="24" spans="1:12" x14ac:dyDescent="0.25">
      <c r="A24" s="38"/>
      <c r="B24" s="39"/>
      <c r="C24" s="39"/>
      <c r="D24" s="39"/>
      <c r="E24" s="40" t="s">
        <v>127</v>
      </c>
      <c r="F24" s="41"/>
    </row>
    <row r="25" spans="1:12" ht="18" x14ac:dyDescent="0.35">
      <c r="A25" s="43"/>
      <c r="E25" s="44" t="s">
        <v>129</v>
      </c>
      <c r="F25" s="45"/>
      <c r="J25" s="3" t="s">
        <v>147</v>
      </c>
      <c r="L25" s="3" t="s">
        <v>148</v>
      </c>
    </row>
    <row r="26" spans="1:12" ht="15.75" thickBot="1" x14ac:dyDescent="0.3">
      <c r="A26" s="47"/>
      <c r="B26" s="48"/>
      <c r="C26" s="48"/>
      <c r="D26" s="48"/>
      <c r="E26" s="47" t="s">
        <v>149</v>
      </c>
      <c r="F26" s="49"/>
    </row>
    <row r="27" spans="1:12" ht="15.75" thickTop="1" x14ac:dyDescent="0.25">
      <c r="B27" s="3" t="s">
        <v>150</v>
      </c>
      <c r="C27" s="34">
        <v>9.9999999999999995E-7</v>
      </c>
      <c r="D27" s="3" t="s">
        <v>151</v>
      </c>
      <c r="E27" s="34">
        <f>(I22*C27*C28)/(C29*C30)</f>
        <v>4.4375726577968517E-11</v>
      </c>
    </row>
    <row r="28" spans="1:12" x14ac:dyDescent="0.25">
      <c r="A28" s="58" t="s">
        <v>152</v>
      </c>
      <c r="B28" s="3" t="s">
        <v>153</v>
      </c>
      <c r="C28" s="3">
        <v>200</v>
      </c>
      <c r="D28" s="3" t="s">
        <v>154</v>
      </c>
    </row>
    <row r="29" spans="1:12" x14ac:dyDescent="0.25">
      <c r="A29" s="58" t="s">
        <v>155</v>
      </c>
      <c r="B29" s="3" t="s">
        <v>156</v>
      </c>
      <c r="C29" s="3">
        <v>16.2</v>
      </c>
      <c r="D29" s="3" t="s">
        <v>157</v>
      </c>
    </row>
    <row r="30" spans="1:12" x14ac:dyDescent="0.25">
      <c r="B30" s="3" t="s">
        <v>158</v>
      </c>
      <c r="C30" s="3">
        <v>1</v>
      </c>
      <c r="D30" s="3" t="s">
        <v>159</v>
      </c>
    </row>
    <row r="32" spans="1:12" x14ac:dyDescent="0.25">
      <c r="E32" s="59" t="s">
        <v>127</v>
      </c>
      <c r="F32" s="60"/>
      <c r="G32" s="61" t="s">
        <v>128</v>
      </c>
      <c r="H32" s="62"/>
    </row>
    <row r="33" spans="1:8" x14ac:dyDescent="0.25">
      <c r="E33" s="63" t="s">
        <v>129</v>
      </c>
      <c r="F33" s="64"/>
      <c r="G33" s="65" t="s">
        <v>130</v>
      </c>
      <c r="H33" s="66"/>
    </row>
    <row r="34" spans="1:8" ht="15.75" thickBot="1" x14ac:dyDescent="0.3">
      <c r="A34" s="48"/>
      <c r="B34" s="48"/>
      <c r="E34" s="67" t="s">
        <v>130</v>
      </c>
      <c r="F34" s="68"/>
      <c r="G34" s="67">
        <v>30</v>
      </c>
      <c r="H34" s="68"/>
    </row>
    <row r="35" spans="1:8" ht="15.75" thickTop="1" x14ac:dyDescent="0.25">
      <c r="B35" s="3" t="s">
        <v>160</v>
      </c>
      <c r="C35" s="69">
        <v>2.1</v>
      </c>
      <c r="D35" s="69" t="s">
        <v>161</v>
      </c>
      <c r="E35" s="65"/>
      <c r="F35" s="66"/>
      <c r="G35" s="65"/>
      <c r="H35" s="66"/>
    </row>
    <row r="36" spans="1:8" x14ac:dyDescent="0.25">
      <c r="A36" s="70"/>
      <c r="B36" s="70"/>
      <c r="C36" s="70">
        <v>2.1</v>
      </c>
      <c r="D36" s="70" t="s">
        <v>161</v>
      </c>
      <c r="E36" s="71">
        <f>C36/E27</f>
        <v>47323168811.901764</v>
      </c>
      <c r="F36" s="72"/>
      <c r="G36" s="73" t="s">
        <v>135</v>
      </c>
      <c r="H36" s="74"/>
    </row>
  </sheetData>
  <sheetProtection sheet="1" objects="1" scenarios="1" formatCells="0" formatColumns="0" formatRows="0" sort="0" autoFilter="0"/>
  <mergeCells count="6">
    <mergeCell ref="E33:F33"/>
    <mergeCell ref="E7:F7"/>
    <mergeCell ref="E8:F8"/>
    <mergeCell ref="E24:F24"/>
    <mergeCell ref="E25:F25"/>
    <mergeCell ref="E32:F3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Air Exposure</TermName>
          <TermId xmlns="http://schemas.microsoft.com/office/infopath/2007/PartnerControls">c6fcd0e9-8bbc-46ce-a45a-0b990bea92dd</TermId>
        </TermInfo>
        <TermInfo xmlns="http://schemas.microsoft.com/office/infopath/2007/PartnerControls">
          <TermName xmlns="http://schemas.microsoft.com/office/infopath/2007/PartnerControls">DBP</TermName>
          <TermId xmlns="http://schemas.microsoft.com/office/infopath/2007/PartnerControls">ec471d93-23cf-404c-8445-2426b0073e28</TermId>
        </TermInfo>
        <TermInfo xmlns="http://schemas.microsoft.com/office/infopath/2007/PartnerControls">
          <TermName xmlns="http://schemas.microsoft.com/office/infopath/2007/PartnerControls">CASRN 84-74-2</TermName>
          <TermId xmlns="http://schemas.microsoft.com/office/infopath/2007/PartnerControls">a91ef5fc-0208-463e-b702-08d407c62226</TermId>
        </TermInfo>
        <TermInfo xmlns="http://schemas.microsoft.com/office/infopath/2007/PartnerControls">
          <TermName xmlns="http://schemas.microsoft.com/office/infopath/2007/PartnerControls">Dibutyl Phthalate</TermName>
          <TermId xmlns="http://schemas.microsoft.com/office/infopath/2007/PartnerControls">260f382e-5f2d-458d-b848-5d4142296546</TermId>
        </TermInfo>
      </Terms>
    </TaxKeywordTaxHTField>
    <Record xmlns="4ffa91fb-a0ff-4ac5-b2db-65c790d184a4">Shared</Record>
    <_ip_UnifiedCompliancePolicyProperties xmlns="http://schemas.microsoft.com/sharepoint/v3" xsi:nil="true"/>
    <Rights xmlns="4ffa91fb-a0ff-4ac5-b2db-65c790d184a4" xsi:nil="true"/>
    <lcf76f155ced4ddcb4097134ff3c332f xmlns="ead8da0f-3542-4e50-96c8-f1f698624e86">
      <Terms xmlns="http://schemas.microsoft.com/office/infopath/2007/PartnerControls"/>
    </lcf76f155ced4ddcb4097134ff3c332f>
    <Document_x0020_Creation_x0020_Date xmlns="4ffa91fb-a0ff-4ac5-b2db-65c790d184a4">2025-02-11T16:58:43+00:00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1719</Value>
      <Value>1766</Value>
      <Value>1828</Value>
      <Value>1827</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0C975C-36A5-4582-8F95-10E67684FE25}">
  <ds:schemaRefs>
    <ds:schemaRef ds:uri="Microsoft.SharePoint.Taxonomy.ContentTypeSync"/>
  </ds:schemaRefs>
</ds:datastoreItem>
</file>

<file path=customXml/itemProps2.xml><?xml version="1.0" encoding="utf-8"?>
<ds:datastoreItem xmlns:ds="http://schemas.openxmlformats.org/officeDocument/2006/customXml" ds:itemID="{1C377D08-7118-4A2F-8BB3-A026DE6E092F}">
  <ds:schemaRefs>
    <ds:schemaRef ds:uri="http://schemas.microsoft.com/sharepoint/v3/contenttype/forms"/>
  </ds:schemaRefs>
</ds:datastoreItem>
</file>

<file path=customXml/itemProps3.xml><?xml version="1.0" encoding="utf-8"?>
<ds:datastoreItem xmlns:ds="http://schemas.openxmlformats.org/officeDocument/2006/customXml" ds:itemID="{3A161FF6-C1B6-448B-8820-A12E73B72433}">
  <ds:schemaRefs>
    <ds:schemaRef ds:uri="http://purl.org/dc/dcmitype/"/>
    <ds:schemaRef ds:uri="http://schemas.microsoft.com/office/2006/metadata/properties"/>
    <ds:schemaRef ds:uri="http://purl.org/dc/terms/"/>
    <ds:schemaRef ds:uri="http://schemas.microsoft.com/office/infopath/2007/PartnerControls"/>
    <ds:schemaRef ds:uri="http://schemas.microsoft.com/sharepoint/v3/fields"/>
    <ds:schemaRef ds:uri="http://schemas.microsoft.com/office/2006/documentManagement/types"/>
    <ds:schemaRef ds:uri="fecc2597-e8fd-4279-ac06-bd7c891938be"/>
    <ds:schemaRef ds:uri="http://schemas.openxmlformats.org/package/2006/metadata/core-properties"/>
    <ds:schemaRef ds:uri="http://www.w3.org/XML/1998/namespace"/>
    <ds:schemaRef ds:uri="4ffa91fb-a0ff-4ac5-b2db-65c790d184a4"/>
    <ds:schemaRef ds:uri="http://purl.org/dc/elements/1.1/"/>
    <ds:schemaRef ds:uri="ead8da0f-3542-4e50-96c8-f1f698624e86"/>
    <ds:schemaRef ds:uri="http://schemas.microsoft.com/sharepoint.v3"/>
    <ds:schemaRef ds:uri="http://schemas.microsoft.com/sharepoint/v3"/>
  </ds:schemaRefs>
</ds:datastoreItem>
</file>

<file path=customXml/itemProps4.xml><?xml version="1.0" encoding="utf-8"?>
<ds:datastoreItem xmlns:ds="http://schemas.openxmlformats.org/officeDocument/2006/customXml" ds:itemID="{607E7875-062E-4DEF-AA6B-C2D5FA9E4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Page</vt:lpstr>
      <vt:lpstr>Table of Contents</vt:lpstr>
      <vt:lpstr>Definitions</vt:lpstr>
      <vt:lpstr>Equations</vt:lpstr>
      <vt:lpstr>IIOAC Outputs - Fugitive</vt:lpstr>
      <vt:lpstr>IIOAC Outputs - Stack</vt:lpstr>
      <vt:lpstr>IIOAC Outputs - Max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Ambient Air IIOAC Exposure Results And Risk Calculations Dibutyl Phthalate (DBP) </dc:title>
  <dc:subject>Draft Ambient Air IIOAC Exposure Results And Risk Calculations Dibutyl Phthalate (DBP) </dc:subject>
  <dc:creator>US EPA</dc:creator>
  <cp:keywords>DBP ; Dibutyl Phthalate ; CASRN 84-74-2; Air exposure</cp:keywords>
  <dc:description/>
  <cp:lastModifiedBy>Myer, Mark</cp:lastModifiedBy>
  <cp:revision/>
  <dcterms:created xsi:type="dcterms:W3CDTF">2024-09-13T19:52:48Z</dcterms:created>
  <dcterms:modified xsi:type="dcterms:W3CDTF">2025-05-21T13:36:01Z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1719;#Air Exposure|c6fcd0e9-8bbc-46ce-a45a-0b990bea92dd;#1766;#DBP|ec471d93-23cf-404c-8445-2426b0073e28;#1828;#CASRN 84-74-2|a91ef5fc-0208-463e-b702-08d407c62226;#1827;#Dibutyl Phthalate|260f382e-5f2d-458d-b848-5d4142296546</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