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epa.sharepoint.com/sites/ocspp_Work/wpc/TSCA Scoping Next 20 HPS Review/Chlorinated Solvents/1,1-Dichloroethane (priority 1)/RE Documents/Final RE/Supplemental Files for Final RE/Updated Versions - Pre QC/"/>
    </mc:Choice>
  </mc:AlternateContent>
  <xr:revisionPtr revIDLastSave="1029" documentId="8_{75BB8BD8-A6EC-444F-8653-BAA3AC4AB54A}" xr6:coauthVersionLast="47" xr6:coauthVersionMax="47" xr10:uidLastSave="{4E98E76E-6BCB-4B62-82C2-2C4E89F904DC}"/>
  <bookViews>
    <workbookView xWindow="-120" yWindow="-120" windowWidth="29040" windowHeight="15720" xr2:uid="{8191CE88-266A-4C16-A9C7-138BDF00864C}"/>
  </bookViews>
  <sheets>
    <sheet name="Cover Page" sheetId="25" r:id="rId1"/>
    <sheet name="Acute oral data" sheetId="10" r:id="rId2"/>
    <sheet name="Acute oral array" sheetId="11" r:id="rId3"/>
    <sheet name="Acute inhalation data" sheetId="2" r:id="rId4"/>
    <sheet name="Acute inhalation array" sheetId="3" r:id="rId5"/>
    <sheet name="Intermediate oral data" sheetId="21" r:id="rId6"/>
    <sheet name="Intermediate oral array full" sheetId="22" r:id="rId7"/>
    <sheet name="Intermediate oral array 1 of 2" sheetId="23" r:id="rId8"/>
    <sheet name="Intermediate oral array 2 of 2" sheetId="24" r:id="rId9"/>
    <sheet name="Intermediate inhalation data" sheetId="7" r:id="rId10"/>
    <sheet name="Intermediate inhalation array" sheetId="8" r:id="rId11"/>
    <sheet name="Chronic oral data" sheetId="17" r:id="rId12"/>
    <sheet name="Chronic oral array" sheetId="18" r:id="rId13"/>
    <sheet name="Chronic inhalation data" sheetId="19" r:id="rId14"/>
    <sheet name="Chronic inhalation array full" sheetId="4" r:id="rId15"/>
    <sheet name="Chronic inhalation array 1 of 2" sheetId="5" r:id="rId16"/>
    <sheet name="Chronic inhalation array 2 of 2" sheetId="6" r:id="rId17"/>
    <sheet name="Study reference key" sheetId="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2017NEI_Nonpoint_TSCA_Chem_List">#REF!</definedName>
    <definedName name="_2017NEI_tsca_chemicals_wSCCdetail_Query">#REF!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localSheetId="0" hidden="1">-1</definedName>
    <definedName name="_AtRisk_SimSetting_MultipleCPUCount" hidden="1">8</definedName>
    <definedName name="_AtRisk_SimSetting_MultipleCPUManualCount" hidden="1">8</definedName>
    <definedName name="_AtRisk_SimSetting_MultipleCPUMode" localSheetId="0" hidden="1">1</definedName>
    <definedName name="_AtRisk_SimSetting_MultipleCPUMode" hidden="1">2</definedName>
    <definedName name="_AtRisk_SimSetting_MultipleCPUModeV8" localSheetId="0" hidden="1">1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T" localSheetId="0">[1]Constants!$C$12</definedName>
    <definedName name="AT">[2]Constants!$C$12</definedName>
    <definedName name="AT_50th_non_cancer" localSheetId="0">[3]Constants!$C$11</definedName>
    <definedName name="AT_50th_non_cancer">[4]Constants!$C$11</definedName>
    <definedName name="AT_50th_non_cancer_DC" localSheetId="0">[3]Constants!$C$25</definedName>
    <definedName name="AT_50th_non_cancer_DC">[4]Constants!$C$25</definedName>
    <definedName name="AT_95th_non_cancer" localSheetId="0">[3]Constants!$C$10</definedName>
    <definedName name="AT_95th_non_cancer">[4]Constants!$C$10</definedName>
    <definedName name="AT_95th_non_cancer_DC" localSheetId="0">[3]Constants!$C$24</definedName>
    <definedName name="AT_95th_non_cancer_DC">[4]Constants!$C$24</definedName>
    <definedName name="AT_AC" localSheetId="0">[3]Constants!$C$4</definedName>
    <definedName name="AT_AC">[4]Constants!$C$4</definedName>
    <definedName name="AT_AC_DC" localSheetId="0">[3]Constants!$C$17</definedName>
    <definedName name="AT_AC_DC">[4]Constants!$C$17</definedName>
    <definedName name="AT_ADC_high" localSheetId="0">[1]Constants!$C$18</definedName>
    <definedName name="AT_ADC_high">[2]Constants!$C$18</definedName>
    <definedName name="AT_ADC_mid" localSheetId="0">[1]Constants!$C$17</definedName>
    <definedName name="AT_ADC_mid">[2]Constants!$C$17</definedName>
    <definedName name="AT_cancer" localSheetId="0">[3]Constants!$C$12</definedName>
    <definedName name="AT_cancer">[4]Constants!$C$12</definedName>
    <definedName name="AT_cancer_DC" localSheetId="0">[3]Constants!$C$26</definedName>
    <definedName name="AT_cancer_DC">[4]Constants!$C$26</definedName>
    <definedName name="AT_LADC" localSheetId="0">[1]Constants!$C$19</definedName>
    <definedName name="AT_LADC">[2]Constants!$C$19</definedName>
    <definedName name="AWD" localSheetId="0">[3]Constants!$C$6</definedName>
    <definedName name="AWD">[4]Constants!$C$6</definedName>
    <definedName name="AWD_DC_50th" localSheetId="0">[3]Constants!$C$20</definedName>
    <definedName name="AWD_DC_50th">[4]Constants!$C$20</definedName>
    <definedName name="AWD_DC_95th" localSheetId="0">[3]Constants!$C$19</definedName>
    <definedName name="AWD_DC_95th">[4]Constants!$C$19</definedName>
    <definedName name="CASRN">'[5]Table 1_Scoping'!#REF!</definedName>
    <definedName name="ED" localSheetId="0">[1]Constants!$C$11</definedName>
    <definedName name="ED">[2]Constants!$C$11</definedName>
    <definedName name="ED_AC" localSheetId="0">[3]Constants!$C$3</definedName>
    <definedName name="ED_AC">[4]Constants!$C$3</definedName>
    <definedName name="ED_AC_DC" localSheetId="0">[3]Constants!$C$16</definedName>
    <definedName name="ED_AC_DC">[4]Constants!$C$16</definedName>
    <definedName name="ED_chronic" localSheetId="0">[3]Constants!$C$5</definedName>
    <definedName name="ED_chronic">[4]Constants!$C$5</definedName>
    <definedName name="ED_chronic_DC" localSheetId="0">[3]Constants!$C$18</definedName>
    <definedName name="ED_chronic_DC">[4]Constants!$C$18</definedName>
    <definedName name="EF" localSheetId="0">[1]Constants!$C$13</definedName>
    <definedName name="EF">[2]Constants!$C$13</definedName>
    <definedName name="EG">'[6]For Figure'!$A$4:$A$69</definedName>
    <definedName name="Pal_Workbook_GUID" hidden="1">"SK39RLEDQA2L46YW8H5SUKN3"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localSheetId="0" hidden="1">TRUE</definedName>
    <definedName name="RiskMultipleCPUSupportEnabled" hidden="1">FALSE</definedName>
    <definedName name="RiskNumIterations" hidden="1">100000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localSheetId="0" hidden="1">TRUE</definedName>
    <definedName name="RiskUseMultipleCPUs" hidden="1">FALSE</definedName>
    <definedName name="WY_50th" localSheetId="0">[3]Constants!$C$8</definedName>
    <definedName name="WY_50th">[4]Constants!$C$8</definedName>
    <definedName name="WY_50th_DC" localSheetId="0">[3]Constants!$C$22</definedName>
    <definedName name="WY_50th_DC">[4]Constants!$C$22</definedName>
    <definedName name="WY_95th" localSheetId="0">[3]Constants!$C$7</definedName>
    <definedName name="WY_95th">[4]Constants!$C$7</definedName>
    <definedName name="WY_95th_DC" localSheetId="0">[3]Constants!$C$21</definedName>
    <definedName name="WY_95th_DC">[4]Constants!$C$21</definedName>
    <definedName name="WY_high" localSheetId="0">[1]Constants!$C$15</definedName>
    <definedName name="WY_high">[2]Constants!$C$15</definedName>
    <definedName name="WY_mid" localSheetId="0">[1]Constants!$C$14</definedName>
    <definedName name="WY_mid">[2]Constants!$C$14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7" l="1"/>
  <c r="U10" i="7"/>
  <c r="T10" i="7"/>
  <c r="S10" i="7"/>
  <c r="R10" i="7"/>
  <c r="Q10" i="7"/>
  <c r="P10" i="7"/>
  <c r="N10" i="7"/>
  <c r="M10" i="7"/>
  <c r="O10" i="7" s="1"/>
  <c r="M3" i="21"/>
  <c r="O3" i="21" s="1"/>
  <c r="M4" i="21"/>
  <c r="O4" i="21" s="1"/>
  <c r="M5" i="21"/>
  <c r="O5" i="21" s="1"/>
  <c r="M6" i="21"/>
  <c r="O6" i="21" s="1"/>
  <c r="M7" i="21"/>
  <c r="O7" i="21" s="1"/>
  <c r="M8" i="21"/>
  <c r="O8" i="21" s="1"/>
  <c r="M9" i="21"/>
  <c r="O9" i="21" s="1"/>
  <c r="M10" i="21"/>
  <c r="O10" i="21" s="1"/>
  <c r="M11" i="21"/>
  <c r="O11" i="21" s="1"/>
  <c r="M12" i="21"/>
  <c r="O12" i="21" s="1"/>
  <c r="M13" i="21"/>
  <c r="O13" i="21" s="1"/>
  <c r="M14" i="21"/>
  <c r="O14" i="21" s="1"/>
  <c r="M15" i="21"/>
  <c r="O15" i="21" s="1"/>
  <c r="M16" i="21"/>
  <c r="O16" i="21" s="1"/>
  <c r="M17" i="21"/>
  <c r="O17" i="21" s="1"/>
  <c r="M18" i="21"/>
  <c r="O18" i="21" s="1"/>
  <c r="M19" i="21"/>
  <c r="O19" i="21" s="1"/>
  <c r="M20" i="21"/>
  <c r="O20" i="21" s="1"/>
  <c r="M21" i="21"/>
  <c r="O21" i="21" s="1"/>
  <c r="M22" i="21"/>
  <c r="O22" i="21" s="1"/>
  <c r="M23" i="21"/>
  <c r="O23" i="21" s="1"/>
  <c r="M24" i="21"/>
  <c r="O24" i="21" s="1"/>
  <c r="M25" i="21"/>
  <c r="O25" i="21" s="1"/>
  <c r="M26" i="21"/>
  <c r="O26" i="21" s="1"/>
  <c r="M27" i="21"/>
  <c r="O27" i="21" s="1"/>
  <c r="M28" i="21"/>
  <c r="O28" i="21" s="1"/>
  <c r="M29" i="21"/>
  <c r="O29" i="21" s="1"/>
  <c r="M30" i="21"/>
  <c r="O30" i="21" s="1"/>
  <c r="M31" i="21"/>
  <c r="O31" i="21" s="1"/>
  <c r="M32" i="21"/>
  <c r="O32" i="21" s="1"/>
  <c r="M33" i="21"/>
  <c r="O33" i="21" s="1"/>
  <c r="M34" i="21"/>
  <c r="O34" i="21" s="1"/>
  <c r="M35" i="21"/>
  <c r="O35" i="21" s="1"/>
  <c r="M36" i="21"/>
  <c r="O36" i="21" s="1"/>
  <c r="M37" i="21"/>
  <c r="O37" i="21" s="1"/>
  <c r="M38" i="21"/>
  <c r="O38" i="21" s="1"/>
  <c r="M39" i="21"/>
  <c r="O39" i="21" s="1"/>
  <c r="M40" i="21"/>
  <c r="O40" i="21" s="1"/>
  <c r="M41" i="21"/>
  <c r="O41" i="21" s="1"/>
  <c r="M42" i="21"/>
  <c r="O42" i="21" s="1"/>
  <c r="M43" i="21"/>
  <c r="O43" i="21" s="1"/>
  <c r="M44" i="21"/>
  <c r="O44" i="21" s="1"/>
  <c r="M45" i="21"/>
  <c r="O45" i="21" s="1"/>
  <c r="M46" i="21"/>
  <c r="O46" i="21" s="1"/>
  <c r="M47" i="21"/>
  <c r="O47" i="21" s="1"/>
  <c r="M48" i="21"/>
  <c r="O48" i="21" s="1"/>
  <c r="M49" i="21"/>
  <c r="O49" i="21" s="1"/>
  <c r="M50" i="21"/>
  <c r="O50" i="21" s="1"/>
  <c r="M51" i="21"/>
  <c r="O51" i="21" s="1"/>
  <c r="M52" i="21"/>
  <c r="O52" i="21" s="1"/>
  <c r="M53" i="21"/>
  <c r="O53" i="21" s="1"/>
  <c r="M54" i="21"/>
  <c r="O54" i="21" s="1"/>
  <c r="M55" i="21"/>
  <c r="O55" i="21" s="1"/>
  <c r="M56" i="21"/>
  <c r="O56" i="21" s="1"/>
  <c r="M57" i="21"/>
  <c r="O57" i="21" s="1"/>
  <c r="M58" i="21"/>
  <c r="O58" i="21" s="1"/>
  <c r="M59" i="21"/>
  <c r="O59" i="21" s="1"/>
  <c r="M60" i="21"/>
  <c r="O60" i="21" s="1"/>
  <c r="M61" i="21"/>
  <c r="O61" i="21" s="1"/>
  <c r="M62" i="21"/>
  <c r="O62" i="21" s="1"/>
  <c r="M63" i="21"/>
  <c r="O63" i="21" s="1"/>
  <c r="M64" i="21"/>
  <c r="O64" i="21" s="1"/>
  <c r="M65" i="21"/>
  <c r="O65" i="21" s="1"/>
  <c r="M66" i="21"/>
  <c r="O66" i="21" s="1"/>
  <c r="M67" i="21"/>
  <c r="O67" i="21" s="1"/>
  <c r="M68" i="21"/>
  <c r="O68" i="21" s="1"/>
  <c r="M69" i="21"/>
  <c r="O69" i="21" s="1"/>
  <c r="M70" i="21"/>
  <c r="O70" i="21" s="1"/>
  <c r="M71" i="21"/>
  <c r="O71" i="21" s="1"/>
  <c r="M72" i="21"/>
  <c r="O72" i="21" s="1"/>
  <c r="M73" i="21"/>
  <c r="O73" i="21" s="1"/>
  <c r="M74" i="21"/>
  <c r="O74" i="21" s="1"/>
  <c r="M75" i="21"/>
  <c r="O75" i="21" s="1"/>
  <c r="M76" i="21"/>
  <c r="O76" i="21" s="1"/>
  <c r="M77" i="21"/>
  <c r="O77" i="21" s="1"/>
  <c r="M78" i="21"/>
  <c r="O78" i="21" s="1"/>
  <c r="M79" i="21"/>
  <c r="O79" i="21" s="1"/>
  <c r="M80" i="21"/>
  <c r="O80" i="21" s="1"/>
  <c r="M81" i="21"/>
  <c r="O81" i="21" s="1"/>
  <c r="M82" i="21"/>
  <c r="O82" i="21" s="1"/>
  <c r="M83" i="21"/>
  <c r="O83" i="21" s="1"/>
  <c r="M84" i="21"/>
  <c r="O84" i="21" s="1"/>
  <c r="M85" i="21"/>
  <c r="O85" i="21" s="1"/>
  <c r="M86" i="21"/>
  <c r="O86" i="21" s="1"/>
  <c r="M87" i="21"/>
  <c r="O87" i="21" s="1"/>
  <c r="M88" i="21"/>
  <c r="O88" i="21" s="1"/>
  <c r="M89" i="21"/>
  <c r="O89" i="21" s="1"/>
  <c r="M90" i="21"/>
  <c r="O90" i="21" s="1"/>
  <c r="M91" i="21"/>
  <c r="O91" i="21" s="1"/>
  <c r="M92" i="21"/>
  <c r="O92" i="21" s="1"/>
  <c r="M93" i="21"/>
  <c r="O93" i="21" s="1"/>
  <c r="M94" i="21"/>
  <c r="O94" i="21" s="1"/>
  <c r="M95" i="21"/>
  <c r="O95" i="21" s="1"/>
  <c r="M96" i="21"/>
  <c r="O96" i="21" s="1"/>
  <c r="M97" i="21"/>
  <c r="O97" i="21" s="1"/>
  <c r="M98" i="21"/>
  <c r="O98" i="21" s="1"/>
  <c r="M99" i="21"/>
  <c r="O99" i="21" s="1"/>
  <c r="M100" i="21"/>
  <c r="O100" i="21" s="1"/>
  <c r="M101" i="21"/>
  <c r="O101" i="21" s="1"/>
  <c r="M102" i="21"/>
  <c r="O102" i="21" s="1"/>
  <c r="M103" i="21"/>
  <c r="O103" i="21" s="1"/>
  <c r="M104" i="21"/>
  <c r="O104" i="21" s="1"/>
  <c r="M105" i="21"/>
  <c r="O105" i="21" s="1"/>
  <c r="M106" i="21"/>
  <c r="O106" i="21" s="1"/>
  <c r="M107" i="21"/>
  <c r="O107" i="21" s="1"/>
  <c r="M108" i="21"/>
  <c r="O108" i="21" s="1"/>
  <c r="M109" i="21"/>
  <c r="O109" i="21" s="1"/>
  <c r="M110" i="21"/>
  <c r="O110" i="21" s="1"/>
  <c r="M2" i="21"/>
  <c r="O2" i="21" s="1"/>
  <c r="M2" i="2"/>
  <c r="P2" i="21"/>
  <c r="Q2" i="21"/>
  <c r="R2" i="21"/>
  <c r="P3" i="21"/>
  <c r="Q3" i="21"/>
  <c r="R3" i="21"/>
  <c r="P4" i="21"/>
  <c r="Q4" i="21"/>
  <c r="R4" i="21"/>
  <c r="P5" i="21"/>
  <c r="Q5" i="21"/>
  <c r="R5" i="21"/>
  <c r="P6" i="21"/>
  <c r="Q6" i="21"/>
  <c r="R6" i="21"/>
  <c r="P7" i="21"/>
  <c r="Q7" i="21"/>
  <c r="R7" i="21"/>
  <c r="P8" i="21"/>
  <c r="Q8" i="21"/>
  <c r="R8" i="21"/>
  <c r="P9" i="21"/>
  <c r="Q9" i="21"/>
  <c r="R9" i="21"/>
  <c r="P10" i="21"/>
  <c r="Q10" i="21"/>
  <c r="R10" i="21"/>
  <c r="P11" i="21"/>
  <c r="Q11" i="21"/>
  <c r="R11" i="21"/>
  <c r="P12" i="21"/>
  <c r="Q12" i="21"/>
  <c r="R12" i="21"/>
  <c r="S13" i="21"/>
  <c r="T13" i="21"/>
  <c r="U13" i="21"/>
  <c r="P14" i="21"/>
  <c r="Q14" i="21"/>
  <c r="R14" i="21"/>
  <c r="S15" i="21"/>
  <c r="T15" i="21"/>
  <c r="U15" i="21"/>
  <c r="P16" i="21"/>
  <c r="Q16" i="21"/>
  <c r="R16" i="21"/>
  <c r="P17" i="21"/>
  <c r="R17" i="21"/>
  <c r="P18" i="21"/>
  <c r="Q18" i="21"/>
  <c r="R18" i="21"/>
  <c r="P19" i="21"/>
  <c r="Q19" i="21"/>
  <c r="R19" i="21"/>
  <c r="P20" i="21"/>
  <c r="Q20" i="21"/>
  <c r="R20" i="21"/>
  <c r="P21" i="21"/>
  <c r="Q21" i="21"/>
  <c r="R21" i="21"/>
  <c r="P22" i="21"/>
  <c r="Q22" i="21"/>
  <c r="R22" i="21"/>
  <c r="P23" i="21"/>
  <c r="Q23" i="21"/>
  <c r="R23" i="21"/>
  <c r="P24" i="21"/>
  <c r="Q24" i="21"/>
  <c r="R24" i="21"/>
  <c r="P25" i="21"/>
  <c r="Q25" i="21"/>
  <c r="R25" i="21"/>
  <c r="P26" i="21"/>
  <c r="Q26" i="21"/>
  <c r="R26" i="21"/>
  <c r="P27" i="21"/>
  <c r="Q27" i="21"/>
  <c r="R27" i="21"/>
  <c r="S28" i="21"/>
  <c r="T28" i="21"/>
  <c r="U28" i="21"/>
  <c r="S29" i="21"/>
  <c r="T29" i="21"/>
  <c r="U29" i="21"/>
  <c r="P30" i="21"/>
  <c r="Q30" i="21"/>
  <c r="R30" i="21"/>
  <c r="P31" i="21"/>
  <c r="Q31" i="21"/>
  <c r="R31" i="21"/>
  <c r="P32" i="21"/>
  <c r="Q32" i="21"/>
  <c r="R32" i="21"/>
  <c r="P33" i="21"/>
  <c r="Q33" i="21"/>
  <c r="R33" i="21"/>
  <c r="P34" i="21"/>
  <c r="Q34" i="21"/>
  <c r="R34" i="21"/>
  <c r="P35" i="21"/>
  <c r="Q35" i="21"/>
  <c r="R35" i="21"/>
  <c r="P36" i="21"/>
  <c r="Q36" i="21"/>
  <c r="R36" i="21"/>
  <c r="P37" i="21"/>
  <c r="Q37" i="21"/>
  <c r="R37" i="21"/>
  <c r="P38" i="21"/>
  <c r="Q38" i="21"/>
  <c r="R38" i="21"/>
  <c r="P39" i="21"/>
  <c r="Q39" i="21"/>
  <c r="R39" i="21"/>
  <c r="P40" i="21"/>
  <c r="Q40" i="21"/>
  <c r="R40" i="21"/>
  <c r="P41" i="21"/>
  <c r="Q41" i="21"/>
  <c r="R41" i="21"/>
  <c r="P42" i="21"/>
  <c r="Q42" i="21"/>
  <c r="R42" i="21"/>
  <c r="P43" i="21"/>
  <c r="Q43" i="21"/>
  <c r="R43" i="21"/>
  <c r="P44" i="21"/>
  <c r="Q44" i="21"/>
  <c r="R44" i="21"/>
  <c r="S45" i="21"/>
  <c r="T45" i="21"/>
  <c r="U45" i="21"/>
  <c r="S46" i="21"/>
  <c r="T46" i="21"/>
  <c r="U46" i="21"/>
  <c r="S47" i="21"/>
  <c r="T47" i="21"/>
  <c r="U47" i="21"/>
  <c r="P48" i="21"/>
  <c r="Q48" i="21"/>
  <c r="R48" i="21"/>
  <c r="P49" i="21"/>
  <c r="Q49" i="21"/>
  <c r="R49" i="21"/>
  <c r="P50" i="21"/>
  <c r="Q50" i="21"/>
  <c r="R50" i="21"/>
  <c r="P51" i="21"/>
  <c r="Q51" i="21"/>
  <c r="R51" i="21"/>
  <c r="P52" i="21"/>
  <c r="Q52" i="21"/>
  <c r="R52" i="21"/>
  <c r="P53" i="21"/>
  <c r="Q53" i="21"/>
  <c r="R53" i="21"/>
  <c r="P54" i="21"/>
  <c r="Q54" i="21"/>
  <c r="R54" i="21"/>
  <c r="P55" i="21"/>
  <c r="Q55" i="21"/>
  <c r="R55" i="21"/>
  <c r="P56" i="21"/>
  <c r="Q56" i="21"/>
  <c r="R56" i="21"/>
  <c r="P57" i="21"/>
  <c r="Q57" i="21"/>
  <c r="R57" i="21"/>
  <c r="P58" i="21"/>
  <c r="Q58" i="21"/>
  <c r="R58" i="21"/>
  <c r="P59" i="21"/>
  <c r="Q59" i="21"/>
  <c r="R59" i="21"/>
  <c r="P60" i="21"/>
  <c r="Q60" i="21"/>
  <c r="R60" i="21"/>
  <c r="P61" i="21"/>
  <c r="R61" i="21"/>
  <c r="P62" i="21"/>
  <c r="Q62" i="21"/>
  <c r="R62" i="21"/>
  <c r="S63" i="21"/>
  <c r="T63" i="21"/>
  <c r="U63" i="21"/>
  <c r="P64" i="21"/>
  <c r="Q64" i="21"/>
  <c r="R64" i="21"/>
  <c r="P65" i="21"/>
  <c r="Q65" i="21"/>
  <c r="R65" i="21"/>
  <c r="P66" i="21"/>
  <c r="Q66" i="21"/>
  <c r="R66" i="21"/>
  <c r="P67" i="21"/>
  <c r="Q67" i="21"/>
  <c r="R67" i="21"/>
  <c r="P68" i="21"/>
  <c r="Q68" i="21"/>
  <c r="R68" i="21"/>
  <c r="P69" i="21"/>
  <c r="Q69" i="21"/>
  <c r="R69" i="21"/>
  <c r="P70" i="21"/>
  <c r="Q70" i="21"/>
  <c r="R70" i="21"/>
  <c r="T71" i="21"/>
  <c r="U71" i="21"/>
  <c r="P72" i="21"/>
  <c r="Q72" i="21"/>
  <c r="R72" i="21"/>
  <c r="S73" i="21"/>
  <c r="T73" i="21"/>
  <c r="U73" i="21"/>
  <c r="P74" i="21"/>
  <c r="R74" i="21"/>
  <c r="S74" i="21"/>
  <c r="T74" i="21"/>
  <c r="U74" i="21"/>
  <c r="P75" i="21"/>
  <c r="Q75" i="21"/>
  <c r="R75" i="21"/>
  <c r="P76" i="21"/>
  <c r="Q76" i="21"/>
  <c r="R76" i="21"/>
  <c r="P77" i="21"/>
  <c r="Q77" i="21"/>
  <c r="R77" i="21"/>
  <c r="P78" i="21"/>
  <c r="Q78" i="21"/>
  <c r="R78" i="21"/>
  <c r="P79" i="21"/>
  <c r="Q79" i="21"/>
  <c r="R79" i="21"/>
  <c r="P80" i="21"/>
  <c r="Q80" i="21"/>
  <c r="R80" i="21"/>
  <c r="P81" i="21"/>
  <c r="Q81" i="21"/>
  <c r="R81" i="21"/>
  <c r="P82" i="21"/>
  <c r="Q82" i="21"/>
  <c r="R82" i="21"/>
  <c r="P83" i="21"/>
  <c r="Q83" i="21"/>
  <c r="R83" i="21"/>
  <c r="P84" i="21"/>
  <c r="Q84" i="21"/>
  <c r="R84" i="21"/>
  <c r="S85" i="21"/>
  <c r="T85" i="21"/>
  <c r="U85" i="21"/>
  <c r="S86" i="21"/>
  <c r="T86" i="21"/>
  <c r="U86" i="21"/>
  <c r="P87" i="21"/>
  <c r="Q87" i="21"/>
  <c r="R87" i="21"/>
  <c r="P88" i="21"/>
  <c r="Q88" i="21"/>
  <c r="R88" i="21"/>
  <c r="P89" i="21"/>
  <c r="Q89" i="21"/>
  <c r="R89" i="21"/>
  <c r="P90" i="21"/>
  <c r="Q90" i="21"/>
  <c r="R90" i="21"/>
  <c r="P91" i="21"/>
  <c r="Q91" i="21"/>
  <c r="R91" i="21"/>
  <c r="P92" i="21"/>
  <c r="Q92" i="21"/>
  <c r="R92" i="21"/>
  <c r="P93" i="21"/>
  <c r="Q93" i="21"/>
  <c r="R93" i="21"/>
  <c r="P94" i="21"/>
  <c r="Q94" i="21"/>
  <c r="R94" i="21"/>
  <c r="P95" i="21"/>
  <c r="Q95" i="21"/>
  <c r="P96" i="21"/>
  <c r="Q96" i="21"/>
  <c r="P97" i="21"/>
  <c r="Q97" i="21"/>
  <c r="S98" i="21"/>
  <c r="T98" i="21"/>
  <c r="U98" i="21"/>
  <c r="S99" i="21"/>
  <c r="T99" i="21"/>
  <c r="U99" i="21"/>
  <c r="P100" i="21"/>
  <c r="Q100" i="21"/>
  <c r="R100" i="21"/>
  <c r="P101" i="21"/>
  <c r="Q101" i="21"/>
  <c r="R101" i="21"/>
  <c r="P102" i="21"/>
  <c r="Q102" i="21"/>
  <c r="R102" i="21"/>
  <c r="P103" i="21"/>
  <c r="Q103" i="21"/>
  <c r="R103" i="21"/>
  <c r="P104" i="21"/>
  <c r="Q104" i="21"/>
  <c r="R104" i="21"/>
  <c r="P105" i="21"/>
  <c r="Q105" i="21"/>
  <c r="R105" i="21"/>
  <c r="P106" i="21"/>
  <c r="Q106" i="21"/>
  <c r="R106" i="21"/>
  <c r="P107" i="21"/>
  <c r="Q107" i="21"/>
  <c r="R107" i="21"/>
  <c r="P108" i="21"/>
  <c r="Q108" i="21"/>
  <c r="P109" i="21"/>
  <c r="Q109" i="21"/>
  <c r="P110" i="21"/>
  <c r="Q110" i="21"/>
  <c r="R3" i="17" l="1"/>
  <c r="R5" i="17"/>
  <c r="R8" i="17"/>
  <c r="R11" i="17"/>
  <c r="R13" i="17"/>
  <c r="R15" i="17"/>
  <c r="R16" i="17"/>
  <c r="R19" i="17"/>
  <c r="R20" i="1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9" i="7"/>
  <c r="U8" i="7"/>
  <c r="U7" i="7"/>
  <c r="U6" i="7"/>
  <c r="U5" i="7"/>
  <c r="U4" i="7"/>
  <c r="U3" i="7"/>
  <c r="S9" i="7"/>
  <c r="S3" i="7"/>
  <c r="S4" i="7"/>
  <c r="S5" i="7"/>
  <c r="S6" i="7"/>
  <c r="S7" i="7"/>
  <c r="S8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T3" i="7"/>
  <c r="T4" i="7"/>
  <c r="T5" i="7"/>
  <c r="T6" i="7"/>
  <c r="T7" i="7"/>
  <c r="T8" i="7"/>
  <c r="T9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2" i="7"/>
  <c r="Q2" i="7"/>
  <c r="N13" i="10"/>
  <c r="M3" i="19"/>
  <c r="O3" i="19" s="1"/>
  <c r="M4" i="19"/>
  <c r="O4" i="19" s="1"/>
  <c r="M5" i="19"/>
  <c r="O5" i="19" s="1"/>
  <c r="M6" i="19"/>
  <c r="O6" i="19" s="1"/>
  <c r="M7" i="19"/>
  <c r="O7" i="19" s="1"/>
  <c r="M8" i="19"/>
  <c r="O8" i="19" s="1"/>
  <c r="M9" i="19"/>
  <c r="O9" i="19" s="1"/>
  <c r="M10" i="19"/>
  <c r="O10" i="19" s="1"/>
  <c r="M11" i="19"/>
  <c r="O11" i="19" s="1"/>
  <c r="M12" i="19"/>
  <c r="O12" i="19" s="1"/>
  <c r="M13" i="19"/>
  <c r="O13" i="19" s="1"/>
  <c r="M14" i="19"/>
  <c r="O14" i="19" s="1"/>
  <c r="M15" i="19"/>
  <c r="O15" i="19" s="1"/>
  <c r="M16" i="19"/>
  <c r="O16" i="19" s="1"/>
  <c r="M17" i="19"/>
  <c r="O17" i="19" s="1"/>
  <c r="M18" i="19"/>
  <c r="O18" i="19" s="1"/>
  <c r="M19" i="19"/>
  <c r="O19" i="19" s="1"/>
  <c r="M20" i="19"/>
  <c r="O20" i="19" s="1"/>
  <c r="M21" i="19"/>
  <c r="O21" i="19" s="1"/>
  <c r="M22" i="19"/>
  <c r="O22" i="19" s="1"/>
  <c r="M23" i="19"/>
  <c r="O23" i="19" s="1"/>
  <c r="M24" i="19"/>
  <c r="O24" i="19" s="1"/>
  <c r="M25" i="19"/>
  <c r="M26" i="19"/>
  <c r="O26" i="19" s="1"/>
  <c r="M27" i="19"/>
  <c r="O27" i="19" s="1"/>
  <c r="M28" i="19"/>
  <c r="O28" i="19" s="1"/>
  <c r="M29" i="19"/>
  <c r="O29" i="19" s="1"/>
  <c r="M30" i="19"/>
  <c r="O30" i="19" s="1"/>
  <c r="M31" i="19"/>
  <c r="O31" i="19" s="1"/>
  <c r="M32" i="19"/>
  <c r="O32" i="19" s="1"/>
  <c r="M33" i="19"/>
  <c r="O33" i="19" s="1"/>
  <c r="M34" i="19"/>
  <c r="O34" i="19" s="1"/>
  <c r="M35" i="19"/>
  <c r="O35" i="19" s="1"/>
  <c r="M36" i="19"/>
  <c r="O36" i="19" s="1"/>
  <c r="M37" i="19"/>
  <c r="O37" i="19" s="1"/>
  <c r="M38" i="19"/>
  <c r="O38" i="19" s="1"/>
  <c r="M39" i="19"/>
  <c r="M40" i="19"/>
  <c r="O40" i="19" s="1"/>
  <c r="M41" i="19"/>
  <c r="O41" i="19" s="1"/>
  <c r="M42" i="19"/>
  <c r="O42" i="19" s="1"/>
  <c r="M43" i="19"/>
  <c r="O43" i="19" s="1"/>
  <c r="M44" i="19"/>
  <c r="O44" i="19" s="1"/>
  <c r="M45" i="19"/>
  <c r="O45" i="19" s="1"/>
  <c r="M46" i="19"/>
  <c r="O46" i="19" s="1"/>
  <c r="M47" i="19"/>
  <c r="O47" i="19" s="1"/>
  <c r="M48" i="19"/>
  <c r="O48" i="19" s="1"/>
  <c r="M49" i="19"/>
  <c r="O49" i="19" s="1"/>
  <c r="M50" i="19"/>
  <c r="O50" i="19" s="1"/>
  <c r="M51" i="19"/>
  <c r="O51" i="19" s="1"/>
  <c r="M52" i="19"/>
  <c r="O52" i="19" s="1"/>
  <c r="M53" i="19"/>
  <c r="O53" i="19" s="1"/>
  <c r="M54" i="19"/>
  <c r="O54" i="19" s="1"/>
  <c r="M55" i="19"/>
  <c r="O55" i="19" s="1"/>
  <c r="M56" i="19"/>
  <c r="O56" i="19" s="1"/>
  <c r="M57" i="19"/>
  <c r="O57" i="19" s="1"/>
  <c r="M58" i="19"/>
  <c r="O58" i="19" s="1"/>
  <c r="M59" i="19"/>
  <c r="O59" i="19" s="1"/>
  <c r="M60" i="19"/>
  <c r="O60" i="19" s="1"/>
  <c r="M61" i="19"/>
  <c r="O61" i="19" s="1"/>
  <c r="M62" i="19"/>
  <c r="O62" i="19" s="1"/>
  <c r="M63" i="19"/>
  <c r="O63" i="19" s="1"/>
  <c r="M64" i="19"/>
  <c r="O64" i="19" s="1"/>
  <c r="M65" i="19"/>
  <c r="O65" i="19" s="1"/>
  <c r="M66" i="19"/>
  <c r="O66" i="19" s="1"/>
  <c r="M67" i="19"/>
  <c r="O67" i="19" s="1"/>
  <c r="M68" i="19"/>
  <c r="O68" i="19" s="1"/>
  <c r="M69" i="19"/>
  <c r="O69" i="19" s="1"/>
  <c r="M70" i="19"/>
  <c r="O70" i="19" s="1"/>
  <c r="M71" i="19"/>
  <c r="O71" i="19" s="1"/>
  <c r="M72" i="19"/>
  <c r="O72" i="19" s="1"/>
  <c r="M73" i="19"/>
  <c r="O73" i="19" s="1"/>
  <c r="M74" i="19"/>
  <c r="O74" i="19" s="1"/>
  <c r="M75" i="19"/>
  <c r="O75" i="19" s="1"/>
  <c r="M76" i="19"/>
  <c r="O76" i="19" s="1"/>
  <c r="M77" i="19"/>
  <c r="O77" i="19" s="1"/>
  <c r="M78" i="19"/>
  <c r="O78" i="19" s="1"/>
  <c r="M79" i="19"/>
  <c r="O79" i="19" s="1"/>
  <c r="M2" i="19"/>
  <c r="O2" i="19" s="1"/>
  <c r="N2" i="19"/>
  <c r="P2" i="19"/>
  <c r="Q2" i="19"/>
  <c r="R2" i="19"/>
  <c r="S2" i="19"/>
  <c r="T2" i="19"/>
  <c r="U2" i="19"/>
  <c r="P3" i="19"/>
  <c r="Q3" i="19"/>
  <c r="R3" i="19"/>
  <c r="S3" i="19"/>
  <c r="T3" i="19"/>
  <c r="U3" i="19"/>
  <c r="P4" i="19"/>
  <c r="Q4" i="19"/>
  <c r="R4" i="19"/>
  <c r="S4" i="19"/>
  <c r="T4" i="19"/>
  <c r="U4" i="19"/>
  <c r="P5" i="19"/>
  <c r="Q5" i="19"/>
  <c r="R5" i="19"/>
  <c r="S5" i="19"/>
  <c r="T5" i="19"/>
  <c r="U5" i="19"/>
  <c r="P6" i="19"/>
  <c r="Q6" i="19"/>
  <c r="R6" i="19"/>
  <c r="S6" i="19"/>
  <c r="T6" i="19"/>
  <c r="U6" i="19"/>
  <c r="P7" i="19"/>
  <c r="Q7" i="19"/>
  <c r="R7" i="19"/>
  <c r="S7" i="19"/>
  <c r="T7" i="19"/>
  <c r="U7" i="19"/>
  <c r="P8" i="19"/>
  <c r="Q8" i="19"/>
  <c r="P9" i="19"/>
  <c r="Q9" i="19"/>
  <c r="R9" i="19"/>
  <c r="S9" i="19"/>
  <c r="T9" i="19"/>
  <c r="U9" i="19"/>
  <c r="P10" i="19"/>
  <c r="Q10" i="19"/>
  <c r="R10" i="19"/>
  <c r="S10" i="19"/>
  <c r="T10" i="19"/>
  <c r="U10" i="19"/>
  <c r="P11" i="19"/>
  <c r="Q11" i="19"/>
  <c r="R11" i="19"/>
  <c r="S11" i="19"/>
  <c r="T11" i="19"/>
  <c r="U11" i="19"/>
  <c r="P12" i="19"/>
  <c r="Q12" i="19"/>
  <c r="R12" i="19"/>
  <c r="S12" i="19"/>
  <c r="T12" i="19"/>
  <c r="U12" i="19"/>
  <c r="P13" i="19"/>
  <c r="Q13" i="19"/>
  <c r="R13" i="19"/>
  <c r="S13" i="19"/>
  <c r="T13" i="19"/>
  <c r="U13" i="19"/>
  <c r="P14" i="19"/>
  <c r="Q14" i="19"/>
  <c r="R14" i="19"/>
  <c r="S14" i="19"/>
  <c r="T14" i="19"/>
  <c r="U14" i="19"/>
  <c r="P15" i="19"/>
  <c r="R15" i="19"/>
  <c r="T15" i="19"/>
  <c r="P16" i="19"/>
  <c r="R16" i="19"/>
  <c r="T16" i="19"/>
  <c r="P17" i="19"/>
  <c r="Q17" i="19"/>
  <c r="R17" i="19"/>
  <c r="P18" i="19"/>
  <c r="Q18" i="19"/>
  <c r="R18" i="19"/>
  <c r="S18" i="19"/>
  <c r="T18" i="19"/>
  <c r="U18" i="19"/>
  <c r="P19" i="19"/>
  <c r="Q19" i="19"/>
  <c r="R19" i="19"/>
  <c r="S19" i="19"/>
  <c r="T19" i="19"/>
  <c r="U19" i="19"/>
  <c r="N20" i="19"/>
  <c r="P20" i="19"/>
  <c r="Q20" i="19"/>
  <c r="R20" i="19"/>
  <c r="S20" i="19"/>
  <c r="T20" i="19"/>
  <c r="U20" i="19"/>
  <c r="P21" i="19"/>
  <c r="Q21" i="19"/>
  <c r="R21" i="19"/>
  <c r="S21" i="19"/>
  <c r="T21" i="19"/>
  <c r="U21" i="19"/>
  <c r="P22" i="19"/>
  <c r="Q22" i="19"/>
  <c r="R22" i="19"/>
  <c r="S22" i="19"/>
  <c r="T22" i="19"/>
  <c r="U22" i="19"/>
  <c r="P23" i="19"/>
  <c r="Q23" i="19"/>
  <c r="R23" i="19"/>
  <c r="S23" i="19"/>
  <c r="T23" i="19"/>
  <c r="U23" i="19"/>
  <c r="P24" i="19"/>
  <c r="Q24" i="19"/>
  <c r="R24" i="19"/>
  <c r="S24" i="19"/>
  <c r="T24" i="19"/>
  <c r="U24" i="19"/>
  <c r="O25" i="19"/>
  <c r="P25" i="19"/>
  <c r="Q25" i="19"/>
  <c r="R25" i="19"/>
  <c r="P26" i="19"/>
  <c r="Q26" i="19"/>
  <c r="R26" i="19"/>
  <c r="S26" i="19"/>
  <c r="T26" i="19"/>
  <c r="U26" i="19"/>
  <c r="P27" i="19"/>
  <c r="Q27" i="19"/>
  <c r="R27" i="19"/>
  <c r="S27" i="19"/>
  <c r="T27" i="19"/>
  <c r="U27" i="19"/>
  <c r="P28" i="19"/>
  <c r="Q28" i="19"/>
  <c r="R28" i="19"/>
  <c r="S28" i="19"/>
  <c r="T28" i="19"/>
  <c r="U28" i="19"/>
  <c r="P29" i="19"/>
  <c r="Q29" i="19"/>
  <c r="R29" i="19"/>
  <c r="S29" i="19"/>
  <c r="T29" i="19"/>
  <c r="U29" i="19"/>
  <c r="P30" i="19"/>
  <c r="Q30" i="19"/>
  <c r="R30" i="19"/>
  <c r="S30" i="19"/>
  <c r="T30" i="19"/>
  <c r="U30" i="19"/>
  <c r="P31" i="19"/>
  <c r="R31" i="19"/>
  <c r="T31" i="19"/>
  <c r="P32" i="19"/>
  <c r="R32" i="19"/>
  <c r="T32" i="19"/>
  <c r="P33" i="19"/>
  <c r="Q33" i="19"/>
  <c r="U33" i="19"/>
  <c r="N34" i="19"/>
  <c r="P34" i="19"/>
  <c r="Q34" i="19"/>
  <c r="R34" i="19"/>
  <c r="S34" i="19"/>
  <c r="T34" i="19"/>
  <c r="U34" i="19"/>
  <c r="P35" i="19"/>
  <c r="Q35" i="19"/>
  <c r="R35" i="19"/>
  <c r="S35" i="19"/>
  <c r="T35" i="19"/>
  <c r="U35" i="19"/>
  <c r="P36" i="19"/>
  <c r="Q36" i="19"/>
  <c r="R36" i="19"/>
  <c r="S36" i="19"/>
  <c r="T36" i="19"/>
  <c r="U36" i="19"/>
  <c r="P37" i="19"/>
  <c r="Q37" i="19"/>
  <c r="R37" i="19"/>
  <c r="S37" i="19"/>
  <c r="T37" i="19"/>
  <c r="U37" i="19"/>
  <c r="P38" i="19"/>
  <c r="Q38" i="19"/>
  <c r="O39" i="19"/>
  <c r="P39" i="19"/>
  <c r="Q39" i="19"/>
  <c r="R39" i="19"/>
  <c r="S39" i="19"/>
  <c r="T39" i="19"/>
  <c r="U39" i="19"/>
  <c r="P40" i="19"/>
  <c r="Q40" i="19"/>
  <c r="R40" i="19"/>
  <c r="S40" i="19"/>
  <c r="T40" i="19"/>
  <c r="U40" i="19"/>
  <c r="P41" i="19"/>
  <c r="Q41" i="19"/>
  <c r="R41" i="19"/>
  <c r="S41" i="19"/>
  <c r="T41" i="19"/>
  <c r="U41" i="19"/>
  <c r="P42" i="19"/>
  <c r="Q42" i="19"/>
  <c r="R42" i="19"/>
  <c r="S42" i="19"/>
  <c r="T42" i="19"/>
  <c r="U42" i="19"/>
  <c r="P43" i="19"/>
  <c r="Q43" i="19"/>
  <c r="R43" i="19"/>
  <c r="S43" i="19"/>
  <c r="T43" i="19"/>
  <c r="U43" i="19"/>
  <c r="P44" i="19"/>
  <c r="Q44" i="19"/>
  <c r="R44" i="19"/>
  <c r="S44" i="19"/>
  <c r="T44" i="19"/>
  <c r="U44" i="19"/>
  <c r="P45" i="19"/>
  <c r="R45" i="19"/>
  <c r="T45" i="19"/>
  <c r="P46" i="19"/>
  <c r="R46" i="19"/>
  <c r="T46" i="19"/>
  <c r="P47" i="19"/>
  <c r="R47" i="19"/>
  <c r="S47" i="19"/>
  <c r="T47" i="19"/>
  <c r="U47" i="19"/>
  <c r="N48" i="19"/>
  <c r="P48" i="19"/>
  <c r="Q48" i="19"/>
  <c r="R48" i="19"/>
  <c r="S48" i="19"/>
  <c r="T48" i="19"/>
  <c r="U48" i="19"/>
  <c r="P49" i="19"/>
  <c r="Q49" i="19"/>
  <c r="R49" i="19"/>
  <c r="S49" i="19"/>
  <c r="T49" i="19"/>
  <c r="U49" i="19"/>
  <c r="P50" i="19"/>
  <c r="Q50" i="19"/>
  <c r="R50" i="19"/>
  <c r="S50" i="19"/>
  <c r="T50" i="19"/>
  <c r="U50" i="19"/>
  <c r="P51" i="19"/>
  <c r="Q51" i="19"/>
  <c r="R51" i="19"/>
  <c r="S51" i="19"/>
  <c r="T51" i="19"/>
  <c r="U51" i="19"/>
  <c r="P52" i="19"/>
  <c r="Q52" i="19"/>
  <c r="R52" i="19"/>
  <c r="P53" i="19"/>
  <c r="Q53" i="19"/>
  <c r="R53" i="19"/>
  <c r="S53" i="19"/>
  <c r="T53" i="19"/>
  <c r="U53" i="19"/>
  <c r="P54" i="19"/>
  <c r="Q54" i="19"/>
  <c r="R54" i="19"/>
  <c r="S54" i="19"/>
  <c r="T54" i="19"/>
  <c r="U54" i="19"/>
  <c r="P55" i="19"/>
  <c r="Q55" i="19"/>
  <c r="R55" i="19"/>
  <c r="S55" i="19"/>
  <c r="T55" i="19"/>
  <c r="U55" i="19"/>
  <c r="P56" i="19"/>
  <c r="Q56" i="19"/>
  <c r="R56" i="19"/>
  <c r="S56" i="19"/>
  <c r="T56" i="19"/>
  <c r="U56" i="19"/>
  <c r="P57" i="19"/>
  <c r="Q57" i="19"/>
  <c r="R57" i="19"/>
  <c r="S57" i="19"/>
  <c r="T57" i="19"/>
  <c r="U57" i="19"/>
  <c r="P58" i="19"/>
  <c r="Q58" i="19"/>
  <c r="R58" i="19"/>
  <c r="S58" i="19"/>
  <c r="T58" i="19"/>
  <c r="U58" i="19"/>
  <c r="P59" i="19"/>
  <c r="U59" i="19"/>
  <c r="P60" i="19"/>
  <c r="T60" i="19"/>
  <c r="N61" i="19"/>
  <c r="P61" i="19"/>
  <c r="Q61" i="19"/>
  <c r="R61" i="19"/>
  <c r="S61" i="19"/>
  <c r="T61" i="19"/>
  <c r="U61" i="19"/>
  <c r="P62" i="19"/>
  <c r="Q62" i="19"/>
  <c r="R62" i="19"/>
  <c r="S62" i="19"/>
  <c r="T62" i="19"/>
  <c r="U62" i="19"/>
  <c r="P63" i="19"/>
  <c r="Q63" i="19"/>
  <c r="R63" i="19"/>
  <c r="S63" i="19"/>
  <c r="T63" i="19"/>
  <c r="U63" i="19"/>
  <c r="P64" i="19"/>
  <c r="Q64" i="19"/>
  <c r="R64" i="19"/>
  <c r="S64" i="19"/>
  <c r="T64" i="19"/>
  <c r="U64" i="19"/>
  <c r="N65" i="19"/>
  <c r="P65" i="19"/>
  <c r="Q65" i="19"/>
  <c r="R65" i="19"/>
  <c r="S65" i="19"/>
  <c r="T65" i="19"/>
  <c r="U65" i="19"/>
  <c r="P66" i="19"/>
  <c r="Q66" i="19"/>
  <c r="R66" i="19"/>
  <c r="S66" i="19"/>
  <c r="T66" i="19"/>
  <c r="U66" i="19"/>
  <c r="P67" i="19"/>
  <c r="Q67" i="19"/>
  <c r="R67" i="19"/>
  <c r="S67" i="19"/>
  <c r="T67" i="19"/>
  <c r="U67" i="19"/>
  <c r="N68" i="19"/>
  <c r="P68" i="19"/>
  <c r="Q68" i="19"/>
  <c r="R68" i="19"/>
  <c r="S68" i="19"/>
  <c r="T68" i="19"/>
  <c r="U68" i="19"/>
  <c r="P69" i="19"/>
  <c r="Q69" i="19"/>
  <c r="R69" i="19"/>
  <c r="S69" i="19"/>
  <c r="T69" i="19"/>
  <c r="U69" i="19"/>
  <c r="P70" i="19"/>
  <c r="Q70" i="19"/>
  <c r="R70" i="19"/>
  <c r="S70" i="19"/>
  <c r="T70" i="19"/>
  <c r="U70" i="19"/>
  <c r="P71" i="19"/>
  <c r="Q71" i="19"/>
  <c r="R71" i="19"/>
  <c r="S71" i="19"/>
  <c r="T71" i="19"/>
  <c r="U71" i="19"/>
  <c r="P72" i="19"/>
  <c r="Q72" i="19"/>
  <c r="R72" i="19"/>
  <c r="S72" i="19"/>
  <c r="T72" i="19"/>
  <c r="U72" i="19"/>
  <c r="P73" i="19"/>
  <c r="Q73" i="19"/>
  <c r="R73" i="19"/>
  <c r="P74" i="19"/>
  <c r="Q74" i="19"/>
  <c r="R74" i="19"/>
  <c r="S74" i="19"/>
  <c r="T74" i="19"/>
  <c r="U74" i="19"/>
  <c r="P75" i="19"/>
  <c r="Q75" i="19"/>
  <c r="R75" i="19"/>
  <c r="S75" i="19"/>
  <c r="T75" i="19"/>
  <c r="U75" i="19"/>
  <c r="P76" i="19"/>
  <c r="Q76" i="19"/>
  <c r="R76" i="19"/>
  <c r="S76" i="19"/>
  <c r="T76" i="19"/>
  <c r="U76" i="19"/>
  <c r="P77" i="19"/>
  <c r="Q77" i="19"/>
  <c r="R77" i="19"/>
  <c r="S77" i="19"/>
  <c r="T77" i="19"/>
  <c r="U77" i="19"/>
  <c r="P78" i="19"/>
  <c r="Q78" i="19"/>
  <c r="R78" i="19"/>
  <c r="S78" i="19"/>
  <c r="T78" i="19"/>
  <c r="U78" i="19"/>
  <c r="P79" i="19"/>
  <c r="Q79" i="19"/>
  <c r="R79" i="19"/>
  <c r="S79" i="19"/>
  <c r="T79" i="19"/>
  <c r="U79" i="19"/>
  <c r="M3" i="17" l="1"/>
  <c r="M4" i="17"/>
  <c r="M5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" i="17"/>
  <c r="M2" i="7"/>
  <c r="M3" i="7"/>
  <c r="M4" i="7"/>
  <c r="M5" i="7"/>
  <c r="M6" i="7"/>
  <c r="M7" i="7"/>
  <c r="M8" i="7"/>
  <c r="M9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O2" i="17" l="1"/>
  <c r="O10" i="17"/>
  <c r="O15" i="17"/>
  <c r="O17" i="17"/>
  <c r="O18" i="17"/>
  <c r="O16" i="17"/>
  <c r="O20" i="17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3" i="10"/>
  <c r="M4" i="10"/>
  <c r="M5" i="10"/>
  <c r="M6" i="10"/>
  <c r="M7" i="10"/>
  <c r="M8" i="10"/>
  <c r="M9" i="10"/>
  <c r="M10" i="10"/>
  <c r="M11" i="10"/>
  <c r="M12" i="10"/>
  <c r="M13" i="10"/>
  <c r="M2" i="10"/>
  <c r="O2" i="10" s="1"/>
  <c r="O3" i="17"/>
  <c r="O4" i="17"/>
  <c r="O7" i="17"/>
  <c r="O8" i="17"/>
  <c r="O19" i="17"/>
  <c r="O12" i="17"/>
  <c r="P2" i="17"/>
  <c r="Q2" i="17"/>
  <c r="R2" i="17"/>
  <c r="P3" i="17"/>
  <c r="Q3" i="17"/>
  <c r="S4" i="17"/>
  <c r="T4" i="17"/>
  <c r="U4" i="17"/>
  <c r="O5" i="17"/>
  <c r="P5" i="17"/>
  <c r="Q5" i="17"/>
  <c r="O6" i="17"/>
  <c r="P6" i="17"/>
  <c r="S6" i="17"/>
  <c r="T6" i="17"/>
  <c r="U6" i="17"/>
  <c r="S7" i="17"/>
  <c r="T7" i="17"/>
  <c r="U7" i="17"/>
  <c r="P8" i="17"/>
  <c r="Q8" i="17"/>
  <c r="O9" i="17"/>
  <c r="P9" i="17"/>
  <c r="S9" i="17"/>
  <c r="T9" i="17"/>
  <c r="U9" i="17"/>
  <c r="S10" i="17"/>
  <c r="T10" i="17"/>
  <c r="U10" i="17"/>
  <c r="O11" i="17"/>
  <c r="P11" i="17"/>
  <c r="Q11" i="17"/>
  <c r="S12" i="17"/>
  <c r="T12" i="17"/>
  <c r="U12" i="17"/>
  <c r="O13" i="17"/>
  <c r="P13" i="17"/>
  <c r="Q13" i="17"/>
  <c r="O14" i="17"/>
  <c r="S14" i="17"/>
  <c r="T14" i="17"/>
  <c r="U14" i="17"/>
  <c r="P15" i="17"/>
  <c r="Q15" i="17"/>
  <c r="P16" i="17"/>
  <c r="Q16" i="17"/>
  <c r="T17" i="17"/>
  <c r="U17" i="17"/>
  <c r="P18" i="17"/>
  <c r="S18" i="17"/>
  <c r="T18" i="17"/>
  <c r="U18" i="17"/>
  <c r="P19" i="17"/>
  <c r="Q19" i="17"/>
  <c r="P20" i="17"/>
  <c r="Q20" i="17"/>
  <c r="O21" i="17"/>
  <c r="S21" i="17"/>
  <c r="T21" i="17"/>
  <c r="U21" i="17"/>
  <c r="N2" i="10" l="1"/>
  <c r="P2" i="10"/>
  <c r="Q2" i="10"/>
  <c r="R2" i="10"/>
  <c r="N3" i="10"/>
  <c r="O3" i="10"/>
  <c r="P3" i="10"/>
  <c r="Q3" i="10"/>
  <c r="R3" i="10"/>
  <c r="O4" i="10"/>
  <c r="P4" i="10"/>
  <c r="Q4" i="10"/>
  <c r="R4" i="10"/>
  <c r="O5" i="10"/>
  <c r="N5" i="10"/>
  <c r="P5" i="10"/>
  <c r="Q5" i="10"/>
  <c r="R5" i="10"/>
  <c r="O6" i="10"/>
  <c r="P6" i="10"/>
  <c r="Q6" i="10"/>
  <c r="R6" i="10"/>
  <c r="O7" i="10"/>
  <c r="P7" i="10"/>
  <c r="Q7" i="10"/>
  <c r="R7" i="10"/>
  <c r="O8" i="10"/>
  <c r="P8" i="10"/>
  <c r="T8" i="10"/>
  <c r="U8" i="10"/>
  <c r="N9" i="10"/>
  <c r="O9" i="10"/>
  <c r="P9" i="10"/>
  <c r="T9" i="10"/>
  <c r="U9" i="10"/>
  <c r="N10" i="10"/>
  <c r="O10" i="10"/>
  <c r="P10" i="10"/>
  <c r="Q10" i="10"/>
  <c r="R10" i="10"/>
  <c r="O11" i="10"/>
  <c r="P11" i="10"/>
  <c r="Q11" i="10"/>
  <c r="R11" i="10"/>
  <c r="O12" i="10"/>
  <c r="P12" i="10"/>
  <c r="Q12" i="10"/>
  <c r="R12" i="10"/>
  <c r="O13" i="10"/>
  <c r="P13" i="10"/>
  <c r="Q13" i="10"/>
  <c r="R13" i="10"/>
  <c r="O2" i="7" l="1"/>
  <c r="N2" i="7"/>
  <c r="P2" i="7"/>
  <c r="R2" i="7"/>
  <c r="S2" i="7"/>
  <c r="U2" i="7"/>
  <c r="O3" i="7"/>
  <c r="P3" i="7"/>
  <c r="Q3" i="7"/>
  <c r="R3" i="7"/>
  <c r="O4" i="7"/>
  <c r="P4" i="7"/>
  <c r="Q4" i="7"/>
  <c r="R4" i="7"/>
  <c r="O5" i="7"/>
  <c r="P5" i="7"/>
  <c r="Q5" i="7"/>
  <c r="R5" i="7"/>
  <c r="O6" i="7"/>
  <c r="P6" i="7"/>
  <c r="Q6" i="7"/>
  <c r="R6" i="7"/>
  <c r="O7" i="7"/>
  <c r="P7" i="7"/>
  <c r="Q7" i="7"/>
  <c r="R7" i="7"/>
  <c r="O8" i="7"/>
  <c r="P8" i="7"/>
  <c r="Q8" i="7"/>
  <c r="R8" i="7"/>
  <c r="O9" i="7"/>
  <c r="P9" i="7"/>
  <c r="Q9" i="7"/>
  <c r="R9" i="7"/>
  <c r="O11" i="7"/>
  <c r="N11" i="7"/>
  <c r="P11" i="7"/>
  <c r="Q11" i="7"/>
  <c r="R11" i="7"/>
  <c r="O12" i="7"/>
  <c r="P12" i="7"/>
  <c r="Q12" i="7"/>
  <c r="R12" i="7"/>
  <c r="O13" i="7"/>
  <c r="P13" i="7"/>
  <c r="Q13" i="7"/>
  <c r="R13" i="7"/>
  <c r="O14" i="7"/>
  <c r="P14" i="7"/>
  <c r="Q14" i="7"/>
  <c r="R14" i="7"/>
  <c r="O15" i="7"/>
  <c r="P15" i="7"/>
  <c r="R15" i="7"/>
  <c r="O16" i="7"/>
  <c r="N16" i="7"/>
  <c r="P16" i="7"/>
  <c r="Q16" i="7"/>
  <c r="R16" i="7"/>
  <c r="O17" i="7"/>
  <c r="P17" i="7"/>
  <c r="Q17" i="7"/>
  <c r="R17" i="7"/>
  <c r="O18" i="7"/>
  <c r="P18" i="7"/>
  <c r="Q18" i="7"/>
  <c r="R18" i="7"/>
  <c r="O19" i="7"/>
  <c r="P19" i="7"/>
  <c r="Q19" i="7"/>
  <c r="R19" i="7"/>
  <c r="O20" i="7"/>
  <c r="P20" i="7"/>
  <c r="Q20" i="7"/>
  <c r="R20" i="7"/>
  <c r="O21" i="7"/>
  <c r="P21" i="7"/>
  <c r="Q21" i="7"/>
  <c r="R21" i="7"/>
  <c r="O22" i="7"/>
  <c r="P22" i="7"/>
  <c r="Q22" i="7"/>
  <c r="R22" i="7"/>
  <c r="O23" i="7"/>
  <c r="P23" i="7"/>
  <c r="Q23" i="7"/>
  <c r="R23" i="7"/>
  <c r="O24" i="7"/>
  <c r="P24" i="7"/>
  <c r="Q24" i="7"/>
  <c r="R24" i="7"/>
  <c r="O25" i="7"/>
  <c r="N25" i="7"/>
  <c r="P25" i="7"/>
  <c r="Q25" i="7"/>
  <c r="R25" i="7"/>
  <c r="O26" i="7"/>
  <c r="P26" i="7"/>
  <c r="Q26" i="7"/>
  <c r="R26" i="7"/>
  <c r="O27" i="7"/>
  <c r="P27" i="7"/>
  <c r="Q27" i="7"/>
  <c r="R27" i="7"/>
  <c r="O28" i="7"/>
  <c r="P28" i="7"/>
  <c r="Q28" i="7"/>
  <c r="R28" i="7"/>
  <c r="O29" i="7"/>
  <c r="P29" i="7"/>
  <c r="Q29" i="7"/>
  <c r="R29" i="7"/>
  <c r="O30" i="7"/>
  <c r="P30" i="7"/>
  <c r="Q30" i="7"/>
  <c r="R30" i="7"/>
  <c r="O31" i="7"/>
  <c r="O32" i="7"/>
  <c r="P32" i="7"/>
  <c r="Q32" i="7"/>
  <c r="R32" i="7"/>
  <c r="O33" i="7"/>
  <c r="P33" i="7"/>
  <c r="Q33" i="7"/>
  <c r="R33" i="7"/>
  <c r="O34" i="7"/>
  <c r="P34" i="7"/>
  <c r="Q34" i="7"/>
  <c r="R34" i="7"/>
  <c r="O2" i="2" l="1"/>
  <c r="N2" i="2"/>
  <c r="P2" i="2"/>
  <c r="Q2" i="2"/>
  <c r="R2" i="2"/>
  <c r="O3" i="2"/>
  <c r="P3" i="2"/>
  <c r="Q3" i="2"/>
  <c r="R3" i="2"/>
  <c r="O4" i="2"/>
  <c r="P4" i="2"/>
  <c r="Q4" i="2"/>
  <c r="R4" i="2"/>
  <c r="O5" i="2"/>
  <c r="N5" i="2"/>
  <c r="P5" i="2"/>
  <c r="Q5" i="2"/>
  <c r="R5" i="2"/>
  <c r="O6" i="2"/>
  <c r="P6" i="2"/>
  <c r="Q6" i="2"/>
  <c r="R6" i="2"/>
  <c r="O7" i="2"/>
  <c r="N7" i="2"/>
  <c r="P7" i="2"/>
  <c r="Q7" i="2"/>
  <c r="R7" i="2"/>
  <c r="O8" i="2"/>
  <c r="P8" i="2"/>
  <c r="Q8" i="2"/>
  <c r="R8" i="2"/>
  <c r="O9" i="2"/>
  <c r="P9" i="2"/>
  <c r="Q9" i="2"/>
  <c r="R9" i="2"/>
  <c r="O10" i="2"/>
  <c r="P10" i="2"/>
  <c r="Q10" i="2"/>
  <c r="R10" i="2"/>
  <c r="O11" i="2"/>
  <c r="P11" i="2"/>
  <c r="Q11" i="2"/>
  <c r="R11" i="2"/>
  <c r="O12" i="2"/>
  <c r="N12" i="2"/>
  <c r="P12" i="2"/>
  <c r="Q12" i="2"/>
  <c r="R12" i="2"/>
  <c r="O13" i="2"/>
  <c r="P13" i="2"/>
  <c r="Q13" i="2"/>
  <c r="R13" i="2"/>
  <c r="O14" i="2"/>
  <c r="P14" i="2"/>
  <c r="Q14" i="2"/>
  <c r="R14" i="2"/>
  <c r="O15" i="2"/>
  <c r="P15" i="2"/>
  <c r="Q15" i="2"/>
  <c r="R15" i="2"/>
  <c r="O16" i="2"/>
  <c r="N16" i="2"/>
  <c r="P16" i="2"/>
  <c r="Q16" i="2"/>
  <c r="R16" i="2"/>
  <c r="O17" i="2"/>
  <c r="P17" i="2"/>
  <c r="Q17" i="2"/>
  <c r="R17" i="2"/>
  <c r="O18" i="2"/>
  <c r="P18" i="2"/>
  <c r="Q18" i="2"/>
  <c r="R18" i="2"/>
  <c r="O19" i="2"/>
  <c r="N19" i="2"/>
  <c r="P19" i="2"/>
  <c r="Q19" i="2"/>
  <c r="R19" i="2"/>
  <c r="N20" i="2"/>
  <c r="O20" i="2"/>
  <c r="P20" i="2"/>
  <c r="Q20" i="2"/>
  <c r="R20" i="2"/>
  <c r="O21" i="2"/>
  <c r="P21" i="2"/>
  <c r="Q21" i="2"/>
  <c r="R21" i="2"/>
  <c r="O22" i="2"/>
  <c r="P22" i="2"/>
  <c r="Q22" i="2"/>
  <c r="R22" i="2"/>
  <c r="O23" i="2"/>
  <c r="P23" i="2"/>
  <c r="Q23" i="2"/>
  <c r="R23" i="2"/>
  <c r="O24" i="2"/>
  <c r="P24" i="2"/>
  <c r="Q24" i="2"/>
  <c r="R24" i="2"/>
</calcChain>
</file>

<file path=xl/sharedStrings.xml><?xml version="1.0" encoding="utf-8"?>
<sst xmlns="http://schemas.openxmlformats.org/spreadsheetml/2006/main" count="2714" uniqueCount="221">
  <si>
    <t>(F)</t>
  </si>
  <si>
    <t>Rat</t>
  </si>
  <si>
    <t>1,2-DCA</t>
  </si>
  <si>
    <t>Death</t>
  </si>
  <si>
    <t>Acute</t>
  </si>
  <si>
    <t>Inhalation</t>
  </si>
  <si>
    <t xml:space="preserve">(M, F) </t>
  </si>
  <si>
    <t>No effect</t>
  </si>
  <si>
    <t>(NS)</t>
  </si>
  <si>
    <t>Spencer et al. 1951</t>
  </si>
  <si>
    <t>(M)</t>
  </si>
  <si>
    <t>Mouse</t>
  </si>
  <si>
    <t>Storer et al. 1984</t>
  </si>
  <si>
    <t>Francovitch et al. 1986</t>
  </si>
  <si>
    <t>Body wt</t>
  </si>
  <si>
    <t>BW</t>
  </si>
  <si>
    <t>Kidney wt &amp; histo</t>
  </si>
  <si>
    <t>Kidney</t>
  </si>
  <si>
    <t>Kidney wt &amp; BUN</t>
  </si>
  <si>
    <t>Liver wt &amp; histo</t>
  </si>
  <si>
    <t>Liver</t>
  </si>
  <si>
    <t>Brondeau et al. 1983</t>
  </si>
  <si>
    <t>Serum chem</t>
  </si>
  <si>
    <t>Liver histo</t>
  </si>
  <si>
    <t>(M,F)</t>
  </si>
  <si>
    <t>Qin-li et al. 2010</t>
  </si>
  <si>
    <t>Brain histo &amp; clin signs</t>
  </si>
  <si>
    <t>Neuro</t>
  </si>
  <si>
    <t>Dow Chemical 2005</t>
  </si>
  <si>
    <t>Clin signs</t>
  </si>
  <si>
    <t>Rat, 4 hr</t>
  </si>
  <si>
    <t>Zhou et al. 2016</t>
  </si>
  <si>
    <t>Brain histo</t>
  </si>
  <si>
    <t>FOB</t>
  </si>
  <si>
    <t>Rat, 1.5 hr</t>
  </si>
  <si>
    <t>Rat, 8 hr</t>
  </si>
  <si>
    <t>Nasal histo</t>
  </si>
  <si>
    <t>Resp</t>
  </si>
  <si>
    <t>Rat, 5hr</t>
  </si>
  <si>
    <t>Sherwood et al. 1987</t>
  </si>
  <si>
    <t>Immune/Hemato</t>
  </si>
  <si>
    <t>Rat, 3 hr</t>
  </si>
  <si>
    <t>Death from strep</t>
  </si>
  <si>
    <t>1,1-DCA LOAEL</t>
  </si>
  <si>
    <t>1,1-DCA NOAEL</t>
  </si>
  <si>
    <t>1,1-DCA BMDL</t>
  </si>
  <si>
    <t>1,2-DCA LOAEL</t>
  </si>
  <si>
    <t>1,2-DCA NOAEL</t>
  </si>
  <si>
    <t>1,2-DCA BMDL</t>
  </si>
  <si>
    <t>Label</t>
  </si>
  <si>
    <t>Health Category</t>
  </si>
  <si>
    <t>Reference Key</t>
  </si>
  <si>
    <t>LOAEL</t>
  </si>
  <si>
    <t>NOAEL</t>
  </si>
  <si>
    <t>BMDL</t>
  </si>
  <si>
    <t>Sex</t>
  </si>
  <si>
    <t>Species</t>
  </si>
  <si>
    <t>Reference</t>
  </si>
  <si>
    <t>Health Outcome</t>
  </si>
  <si>
    <t>Health Outcome Category</t>
  </si>
  <si>
    <t>Duration category</t>
  </si>
  <si>
    <t>Route</t>
  </si>
  <si>
    <t xml:space="preserve"> </t>
  </si>
  <si>
    <t xml:space="preserve">Mouse </t>
  </si>
  <si>
    <t>Schwetz et al. 1974</t>
  </si>
  <si>
    <t>1,1-DCA</t>
  </si>
  <si>
    <t>Short-term/intermediate</t>
  </si>
  <si>
    <t>Payan et al. 1995</t>
  </si>
  <si>
    <t>Dow Chemical 2014</t>
  </si>
  <si>
    <t>Zeng et al. 2018</t>
  </si>
  <si>
    <t xml:space="preserve">Mouse, 4 wk </t>
  </si>
  <si>
    <t>Zhang et al. 2017</t>
  </si>
  <si>
    <t xml:space="preserve">Mouse, 1 wk </t>
  </si>
  <si>
    <t>Heppel et al. 1946</t>
  </si>
  <si>
    <t>Guinea pig</t>
  </si>
  <si>
    <t>*Death</t>
  </si>
  <si>
    <t>Rao et al. 1980</t>
  </si>
  <si>
    <t>Rabbit</t>
  </si>
  <si>
    <t>Rat, 2 d</t>
  </si>
  <si>
    <t>Rat, 4 d</t>
  </si>
  <si>
    <t>Liver wt</t>
  </si>
  <si>
    <t>Skeletal variations</t>
  </si>
  <si>
    <t>Repro/Devel</t>
  </si>
  <si>
    <t>Testes histo</t>
  </si>
  <si>
    <t>Mouse, 4 wk</t>
  </si>
  <si>
    <t>Sperm conc</t>
  </si>
  <si>
    <t>[28]</t>
  </si>
  <si>
    <t>[27]</t>
  </si>
  <si>
    <t>[26]</t>
  </si>
  <si>
    <t>[29]</t>
  </si>
  <si>
    <t>WIL Research 2015</t>
  </si>
  <si>
    <t>[25]</t>
  </si>
  <si>
    <t>van Esch et al. 1977</t>
  </si>
  <si>
    <t>[24]</t>
  </si>
  <si>
    <t>[41]</t>
  </si>
  <si>
    <t>[23]</t>
  </si>
  <si>
    <t>[22]</t>
  </si>
  <si>
    <t>[21]</t>
  </si>
  <si>
    <t>Salovsky et al. 2002</t>
  </si>
  <si>
    <t>[20]</t>
  </si>
  <si>
    <t>[19]</t>
  </si>
  <si>
    <t>[18]</t>
  </si>
  <si>
    <t>[17]</t>
  </si>
  <si>
    <t>NTP 1991</t>
  </si>
  <si>
    <t>[16]</t>
  </si>
  <si>
    <t>NTP 1978</t>
  </si>
  <si>
    <t>[15]</t>
  </si>
  <si>
    <t>NCI 1978</t>
  </si>
  <si>
    <t>[40]</t>
  </si>
  <si>
    <t>Nagano et al. 2006</t>
  </si>
  <si>
    <t>[14]</t>
  </si>
  <si>
    <t>Muralidhara et al. 2001</t>
  </si>
  <si>
    <t>[13]</t>
  </si>
  <si>
    <t>Munson et al. 1982</t>
  </si>
  <si>
    <t>[12]</t>
  </si>
  <si>
    <t>Morel et al. 1999</t>
  </si>
  <si>
    <t>[31]</t>
  </si>
  <si>
    <t>Moody et al 1981</t>
  </si>
  <si>
    <t>[11]</t>
  </si>
  <si>
    <t>Mellon Institute 1947</t>
  </si>
  <si>
    <t>[10]</t>
  </si>
  <si>
    <t>Klaunig et al. 1986</t>
  </si>
  <si>
    <t>[30]</t>
  </si>
  <si>
    <t>Kitchin et al. 1993</t>
  </si>
  <si>
    <t>[39]</t>
  </si>
  <si>
    <t>IRFMN 1987</t>
  </si>
  <si>
    <t>[9]</t>
  </si>
  <si>
    <t>IRFMN 1978</t>
  </si>
  <si>
    <t>[38]</t>
  </si>
  <si>
    <t>IRFMN 1976</t>
  </si>
  <si>
    <t>[8]</t>
  </si>
  <si>
    <t>[7]</t>
  </si>
  <si>
    <t>[37]</t>
  </si>
  <si>
    <t>[6]</t>
  </si>
  <si>
    <t>Ghanayem et al. 1986</t>
  </si>
  <si>
    <t>[5]</t>
  </si>
  <si>
    <t>[36]</t>
  </si>
  <si>
    <t>[35]</t>
  </si>
  <si>
    <t>[4]</t>
  </si>
  <si>
    <t>[34]</t>
  </si>
  <si>
    <t>[3]</t>
  </si>
  <si>
    <t>Dow Chemical 1947</t>
  </si>
  <si>
    <t>[2]</t>
  </si>
  <si>
    <t>Daniel et al. 1994</t>
  </si>
  <si>
    <t>[1]</t>
  </si>
  <si>
    <t>Cottalasso et al. 2002</t>
  </si>
  <si>
    <t>[33]</t>
  </si>
  <si>
    <t>Cheever et al. 1990</t>
  </si>
  <si>
    <t>[32]</t>
  </si>
  <si>
    <t>Reference key</t>
  </si>
  <si>
    <t>HEROID</t>
  </si>
  <si>
    <t>Oral</t>
  </si>
  <si>
    <t>Liver histo &amp; serum chem</t>
  </si>
  <si>
    <t>Sedation</t>
  </si>
  <si>
    <t>Kidney histo</t>
  </si>
  <si>
    <t>Kidney wt</t>
  </si>
  <si>
    <t>Lung histo &amp; BALF</t>
  </si>
  <si>
    <t>Health category</t>
  </si>
  <si>
    <t>Mouse DW</t>
  </si>
  <si>
    <t>Rat SD DW</t>
  </si>
  <si>
    <t>*No effect</t>
  </si>
  <si>
    <t>Rat F344 DW</t>
  </si>
  <si>
    <t>Rat OM DW</t>
  </si>
  <si>
    <t>Rat F344 G</t>
  </si>
  <si>
    <t>CNS depression</t>
  </si>
  <si>
    <t>M,F)</t>
  </si>
  <si>
    <t>Repro/Dev</t>
  </si>
  <si>
    <t>Fetal resorptions</t>
  </si>
  <si>
    <t>*F1 pup wt</t>
  </si>
  <si>
    <t>GI</t>
  </si>
  <si>
    <t>Forestomach histo</t>
  </si>
  <si>
    <t>Gastro</t>
  </si>
  <si>
    <t>Alumot et al. 1976</t>
  </si>
  <si>
    <t>Fat content</t>
  </si>
  <si>
    <t>Liver wt &amp; serum chem</t>
  </si>
  <si>
    <t>*Body wt</t>
  </si>
  <si>
    <t>*Parental body wt</t>
  </si>
  <si>
    <t>*Kidney wt</t>
  </si>
  <si>
    <t>Increased Rel. Kidney wt</t>
  </si>
  <si>
    <t>Increased Abs. Kidney wt</t>
  </si>
  <si>
    <t>Thymus wt</t>
  </si>
  <si>
    <t>Decr RBCs</t>
  </si>
  <si>
    <t>Immune response</t>
  </si>
  <si>
    <t>LOAEL HED</t>
  </si>
  <si>
    <t>NOAEL HED</t>
  </si>
  <si>
    <t>BMDL HED</t>
  </si>
  <si>
    <t>[42]</t>
  </si>
  <si>
    <t>Immune/
Hemato</t>
  </si>
  <si>
    <t>Chronic</t>
  </si>
  <si>
    <t>Death &amp; tumors</t>
  </si>
  <si>
    <t>Lane et al. 1982</t>
  </si>
  <si>
    <t>Repr/Dev</t>
  </si>
  <si>
    <t>Pup wt</t>
  </si>
  <si>
    <t>Hofmann et al. 1971</t>
  </si>
  <si>
    <t>[43]</t>
  </si>
  <si>
    <t>Rat, Guinea pig</t>
  </si>
  <si>
    <t>Monkey</t>
  </si>
  <si>
    <t>Rat, Rabbit, Guinea pig, Cat</t>
  </si>
  <si>
    <t>Rat, Guinea pig, Rabbit</t>
  </si>
  <si>
    <t>Cat</t>
  </si>
  <si>
    <t>*Kidney histo &amp; serum chem</t>
  </si>
  <si>
    <t xml:space="preserve"> Rat </t>
  </si>
  <si>
    <t>cat</t>
  </si>
  <si>
    <t>Dog</t>
  </si>
  <si>
    <t>Rat, 14 wk</t>
  </si>
  <si>
    <t>Rat, 15 wk</t>
  </si>
  <si>
    <t>Body wt of  F1B males</t>
  </si>
  <si>
    <t>Testes pathol</t>
  </si>
  <si>
    <t>Dow Chemical 2017</t>
  </si>
  <si>
    <t>Chemical Name</t>
  </si>
  <si>
    <t>Chemical Name Abbreviation</t>
  </si>
  <si>
    <t>1,2-Dichloroethane</t>
  </si>
  <si>
    <t>1,1-Dichloroethane</t>
  </si>
  <si>
    <t>Igwe et al. 1986</t>
  </si>
  <si>
    <t>Dow Chemical 2006</t>
  </si>
  <si>
    <t>oral</t>
  </si>
  <si>
    <t>Intermediate</t>
  </si>
  <si>
    <t>Risk Evaluation for 1,1-Dichloroethane  -</t>
  </si>
  <si>
    <t>Supplemental Information File:</t>
  </si>
  <si>
    <t>CASRN: 75-34-3</t>
  </si>
  <si>
    <t>Human Health Hazard Exposure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</si>
</sst>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;\-0;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8"/>
      <name val="Aptos Narrow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0"/>
      <color theme="1"/>
      <name val="Aptos Narrow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u/>
      <sz val="10"/>
      <name val="Calibri"/>
      <family val="2"/>
    </font>
    <font>
      <sz val="12"/>
      <color theme="1"/>
      <name val="Times New Roman"/>
      <family val="1"/>
    </font>
    <font>
      <sz val="14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/>
    <xf numFmtId="0" fontId="3" fillId="0" borderId="0" xfId="1" applyFont="1" applyAlignment="1">
      <alignment horizontal="left" vertical="top"/>
    </xf>
    <xf numFmtId="0" fontId="3" fillId="0" borderId="2" xfId="1" applyFont="1" applyBorder="1" applyAlignment="1">
      <alignment wrapText="1"/>
    </xf>
    <xf numFmtId="165" fontId="3" fillId="0" borderId="0" xfId="1" applyNumberFormat="1" applyFont="1" applyAlignment="1">
      <alignment horizontal="left" vertical="top"/>
    </xf>
    <xf numFmtId="0" fontId="3" fillId="0" borderId="0" xfId="3" applyFont="1"/>
    <xf numFmtId="0" fontId="3" fillId="0" borderId="0" xfId="3" applyFont="1" applyAlignment="1">
      <alignment wrapText="1"/>
    </xf>
    <xf numFmtId="165" fontId="3" fillId="0" borderId="0" xfId="3" applyNumberFormat="1" applyFont="1" applyAlignment="1">
      <alignment horizontal="left" wrapText="1"/>
    </xf>
    <xf numFmtId="0" fontId="3" fillId="0" borderId="0" xfId="3" applyFont="1" applyAlignment="1">
      <alignment horizontal="left" wrapText="1"/>
    </xf>
    <xf numFmtId="0" fontId="4" fillId="0" borderId="0" xfId="1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1" fontId="4" fillId="0" borderId="0" xfId="2" quotePrefix="1" applyNumberFormat="1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164" fontId="4" fillId="0" borderId="2" xfId="2" quotePrefix="1" applyNumberFormat="1" applyFont="1" applyBorder="1" applyAlignment="1">
      <alignment horizontal="center" vertical="center"/>
    </xf>
    <xf numFmtId="1" fontId="4" fillId="0" borderId="0" xfId="2" applyNumberFormat="1" applyFont="1" applyAlignment="1">
      <alignment horizontal="center" vertical="center"/>
    </xf>
    <xf numFmtId="1" fontId="4" fillId="0" borderId="2" xfId="2" quotePrefix="1" applyNumberFormat="1" applyFont="1" applyBorder="1" applyAlignment="1">
      <alignment horizontal="center" vertical="center"/>
    </xf>
    <xf numFmtId="0" fontId="4" fillId="0" borderId="0" xfId="2" quotePrefix="1" applyFont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" fontId="4" fillId="0" borderId="4" xfId="2" quotePrefix="1" applyNumberFormat="1" applyFont="1" applyBorder="1" applyAlignment="1">
      <alignment horizontal="center" vertical="center"/>
    </xf>
    <xf numFmtId="1" fontId="4" fillId="0" borderId="2" xfId="2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" fontId="4" fillId="2" borderId="0" xfId="1" applyNumberFormat="1" applyFont="1" applyFill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" fontId="4" fillId="2" borderId="2" xfId="1" applyNumberFormat="1" applyFont="1" applyFill="1" applyBorder="1" applyAlignment="1">
      <alignment horizontal="center" vertical="center"/>
    </xf>
    <xf numFmtId="1" fontId="4" fillId="2" borderId="3" xfId="1" applyNumberFormat="1" applyFont="1" applyFill="1" applyBorder="1" applyAlignment="1">
      <alignment horizontal="center" vertical="center"/>
    </xf>
    <xf numFmtId="1" fontId="4" fillId="2" borderId="4" xfId="1" applyNumberFormat="1" applyFont="1" applyFill="1" applyBorder="1" applyAlignment="1">
      <alignment horizontal="center" vertical="center"/>
    </xf>
    <xf numFmtId="1" fontId="4" fillId="2" borderId="5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top"/>
    </xf>
    <xf numFmtId="0" fontId="4" fillId="0" borderId="1" xfId="1" applyFont="1" applyBorder="1" applyAlignment="1">
      <alignment horizontal="left" vertical="top"/>
    </xf>
    <xf numFmtId="0" fontId="8" fillId="2" borderId="2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4" fillId="2" borderId="8" xfId="1" applyFont="1" applyFill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2" fontId="8" fillId="0" borderId="2" xfId="1" applyNumberFormat="1" applyFont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" fontId="5" fillId="0" borderId="2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" fontId="5" fillId="0" borderId="6" xfId="1" applyNumberFormat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4" fillId="0" borderId="0" xfId="1" applyFont="1" applyBorder="1" applyAlignment="1"/>
    <xf numFmtId="164" fontId="8" fillId="0" borderId="2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4" fillId="2" borderId="2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166" fontId="4" fillId="2" borderId="0" xfId="1" applyNumberFormat="1" applyFont="1" applyFill="1" applyAlignment="1">
      <alignment horizontal="center" vertical="center"/>
    </xf>
    <xf numFmtId="166" fontId="4" fillId="2" borderId="8" xfId="1" applyNumberFormat="1" applyFont="1" applyFill="1" applyBorder="1" applyAlignment="1">
      <alignment horizontal="center" vertical="center"/>
    </xf>
    <xf numFmtId="166" fontId="4" fillId="2" borderId="2" xfId="1" applyNumberFormat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/>
    </xf>
    <xf numFmtId="1" fontId="4" fillId="2" borderId="7" xfId="1" applyNumberFormat="1" applyFont="1" applyFill="1" applyBorder="1" applyAlignment="1">
      <alignment horizontal="center" vertical="center"/>
    </xf>
    <xf numFmtId="1" fontId="4" fillId="2" borderId="6" xfId="1" applyNumberFormat="1" applyFont="1" applyFill="1" applyBorder="1" applyAlignment="1">
      <alignment horizontal="center" vertical="center"/>
    </xf>
    <xf numFmtId="0" fontId="11" fillId="0" borderId="2" xfId="3" applyFont="1" applyBorder="1"/>
    <xf numFmtId="0" fontId="11" fillId="0" borderId="0" xfId="3" applyFont="1"/>
    <xf numFmtId="0" fontId="2" fillId="0" borderId="0" xfId="1" applyFont="1"/>
    <xf numFmtId="0" fontId="12" fillId="0" borderId="0" xfId="3" applyFont="1" applyAlignment="1">
      <alignment horizontal="left"/>
    </xf>
    <xf numFmtId="165" fontId="13" fillId="0" borderId="0" xfId="3" applyNumberFormat="1" applyFont="1" applyAlignment="1">
      <alignment horizontal="left"/>
    </xf>
    <xf numFmtId="0" fontId="12" fillId="0" borderId="0" xfId="3" applyFont="1"/>
    <xf numFmtId="0" fontId="11" fillId="0" borderId="0" xfId="1" applyFont="1" applyAlignment="1">
      <alignment horizontal="center" vertical="top"/>
    </xf>
    <xf numFmtId="165" fontId="4" fillId="0" borderId="0" xfId="3" applyNumberFormat="1" applyFont="1" applyAlignment="1">
      <alignment horizontal="center" vertical="top" wrapText="1"/>
    </xf>
    <xf numFmtId="0" fontId="14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5" fillId="0" borderId="0" xfId="0" applyFont="1"/>
    <xf numFmtId="0" fontId="16" fillId="0" borderId="0" xfId="0" applyFont="1"/>
    <xf numFmtId="49" fontId="16" fillId="0" borderId="0" xfId="0" applyNumberFormat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3" borderId="0" xfId="0" applyFont="1" applyFill="1" applyAlignment="1">
      <alignment horizontal="left" vertical="center"/>
    </xf>
    <xf numFmtId="49" fontId="20" fillId="0" borderId="0" xfId="0" applyNumberFormat="1" applyFont="1" applyAlignment="1">
      <alignment horizontal="left"/>
    </xf>
    <xf numFmtId="0" fontId="10" fillId="0" borderId="3" xfId="3" applyFont="1" applyBorder="1" applyAlignment="1">
      <alignment horizontal="center"/>
    </xf>
    <xf numFmtId="0" fontId="10" fillId="0" borderId="10" xfId="3" applyFont="1" applyBorder="1" applyAlignment="1">
      <alignment horizontal="center" wrapText="1"/>
    </xf>
    <xf numFmtId="0" fontId="10" fillId="0" borderId="8" xfId="3" applyFont="1" applyBorder="1" applyAlignment="1">
      <alignment horizontal="center"/>
    </xf>
    <xf numFmtId="0" fontId="5" fillId="0" borderId="5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5" xfId="3" applyFont="1" applyBorder="1" applyAlignment="1">
      <alignment horizontal="center"/>
    </xf>
    <xf numFmtId="165" fontId="4" fillId="0" borderId="9" xfId="3" applyNumberFormat="1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3" borderId="5" xfId="1" applyFont="1" applyFill="1" applyBorder="1" applyAlignment="1">
      <alignment horizontal="center" vertical="top"/>
    </xf>
    <xf numFmtId="0" fontId="5" fillId="3" borderId="9" xfId="1" applyFont="1" applyFill="1" applyBorder="1" applyAlignment="1">
      <alignment horizontal="center" vertical="top"/>
    </xf>
    <xf numFmtId="0" fontId="5" fillId="3" borderId="11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/>
    </xf>
    <xf numFmtId="0" fontId="4" fillId="3" borderId="9" xfId="3" applyFont="1" applyFill="1" applyBorder="1" applyAlignment="1">
      <alignment horizontal="center"/>
    </xf>
    <xf numFmtId="0" fontId="5" fillId="3" borderId="7" xfId="3" applyFont="1" applyFill="1" applyBorder="1" applyAlignment="1">
      <alignment horizontal="center"/>
    </xf>
    <xf numFmtId="0" fontId="4" fillId="3" borderId="12" xfId="3" applyFont="1" applyFill="1" applyBorder="1" applyAlignment="1">
      <alignment horizontal="center"/>
    </xf>
    <xf numFmtId="0" fontId="5" fillId="3" borderId="13" xfId="3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4">
    <cellStyle name="Normal" xfId="0" builtinId="0"/>
    <cellStyle name="Normal 2" xfId="1" xr:uid="{B942AE33-1940-41DD-AE84-78748F1D2DD6}"/>
    <cellStyle name="Normal 4" xfId="3" xr:uid="{98CF5D74-CEDE-454B-88C2-EC85A5245421}"/>
    <cellStyle name="Normal 5" xfId="2" xr:uid="{143DC7C5-91FC-477B-B85D-C1520B8CBF31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8.xml"/><Relationship Id="rId26" Type="http://schemas.openxmlformats.org/officeDocument/2006/relationships/styles" Target="styles.xml"/><Relationship Id="rId3" Type="http://schemas.openxmlformats.org/officeDocument/2006/relationships/chartsheet" Target="chartsheets/sheet1.xml"/><Relationship Id="rId21" Type="http://schemas.openxmlformats.org/officeDocument/2006/relationships/externalLink" Target="externalLinks/externalLink3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10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9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6.xml"/><Relationship Id="rId24" Type="http://schemas.openxmlformats.org/officeDocument/2006/relationships/externalLink" Target="externalLinks/externalLink6.xml"/><Relationship Id="rId32" Type="http://schemas.openxmlformats.org/officeDocument/2006/relationships/customXml" Target="../customXml/item4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8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5.xml"/><Relationship Id="rId19" Type="http://schemas.openxmlformats.org/officeDocument/2006/relationships/externalLink" Target="externalLinks/externalLink1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Acute </a:t>
            </a:r>
            <a:r>
              <a:rPr lang="en-US" sz="12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Oral PODs for 1,1- and 1,2-Dichloroethane</a:t>
            </a:r>
            <a:r>
              <a:rPr lang="en-US" sz="1200" b="1" baseline="300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a</a:t>
            </a:r>
          </a:p>
        </c:rich>
      </c:tx>
      <c:layout>
        <c:manualLayout>
          <c:xMode val="edge"/>
          <c:yMode val="edge"/>
          <c:x val="0.30462076258225768"/>
          <c:y val="3.2626427406199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20500115066083"/>
          <c:y val="9.3823945347830673E-2"/>
          <c:w val="0.84870365677098358"/>
          <c:h val="0.46436850096966087"/>
        </c:manualLayout>
      </c:layout>
      <c:lineChart>
        <c:grouping val="standard"/>
        <c:varyColors val="0"/>
        <c:ser>
          <c:idx val="1"/>
          <c:order val="0"/>
          <c:tx>
            <c:strRef>
              <c:f>'Acute oral data'!$R$1</c:f>
              <c:strCache>
                <c:ptCount val="1"/>
                <c:pt idx="0">
                  <c:v>1,2-DCA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cat>
            <c:multiLvlStrRef>
              <c:f>'Acute oral data'!$N$2:$O$13</c:f>
              <c:multiLvlStrCache>
                <c:ptCount val="12"/>
                <c:lvl>
                  <c:pt idx="0">
                    <c:v>Lung histo &amp; BALF, Rat (M) [30]</c:v>
                  </c:pt>
                  <c:pt idx="1">
                    <c:v>Kidney wt, Mouse (M) [33]</c:v>
                  </c:pt>
                  <c:pt idx="2">
                    <c:v>Kidney histo, Mouse (M) [22]</c:v>
                  </c:pt>
                  <c:pt idx="3">
                    <c:v>No effect, Rat (M,F) [18]</c:v>
                  </c:pt>
                  <c:pt idx="4">
                    <c:v>Death, Mouse (M) [33]</c:v>
                  </c:pt>
                  <c:pt idx="5">
                    <c:v>No effect, Rat (M) [21]</c:v>
                  </c:pt>
                  <c:pt idx="6">
                    <c:v>Death, Rat (M) [41]</c:v>
                  </c:pt>
                  <c:pt idx="7">
                    <c:v>Sedation, Rat (M) [41]</c:v>
                  </c:pt>
                  <c:pt idx="8">
                    <c:v>No effect, Rat (M,F) [18]</c:v>
                  </c:pt>
                  <c:pt idx="9">
                    <c:v>No effect, Mouse (M) [33]</c:v>
                  </c:pt>
                  <c:pt idx="10">
                    <c:v>Liver histo &amp; serum chem, Rat (F) [4]</c:v>
                  </c:pt>
                  <c:pt idx="11">
                    <c:v>No effect, Rat (M) [21]</c:v>
                  </c:pt>
                </c:lvl>
                <c:lvl>
                  <c:pt idx="0">
                    <c:v>Resp</c:v>
                  </c:pt>
                  <c:pt idx="1">
                    <c:v>Kidney</c:v>
                  </c:pt>
                  <c:pt idx="3">
                    <c:v>Death</c:v>
                  </c:pt>
                  <c:pt idx="7">
                    <c:v>Neuro</c:v>
                  </c:pt>
                  <c:pt idx="8">
                    <c:v>Liver</c:v>
                  </c:pt>
                  <c:pt idx="11">
                    <c:v>BW</c:v>
                  </c:pt>
                </c:lvl>
              </c:multiLvlStrCache>
            </c:multiLvlStrRef>
          </c:cat>
          <c:val>
            <c:numRef>
              <c:f>'Acute oral data'!$R$2:$R$13</c:f>
              <c:numCache>
                <c:formatCode>0.0</c:formatCode>
                <c:ptCount val="12"/>
                <c:pt idx="0">
                  <c:v>32.6</c:v>
                </c:pt>
                <c:pt idx="1">
                  <c:v>39</c:v>
                </c:pt>
                <c:pt idx="2">
                  <c:v>195</c:v>
                </c:pt>
                <c:pt idx="3">
                  <c:v>0</c:v>
                </c:pt>
                <c:pt idx="4">
                  <c:v>52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2-498B-99E8-E38DC4DCD611}"/>
            </c:ext>
          </c:extLst>
        </c:ser>
        <c:ser>
          <c:idx val="0"/>
          <c:order val="1"/>
          <c:tx>
            <c:strRef>
              <c:f>'Acute oral data'!$Q$1</c:f>
              <c:strCache>
                <c:ptCount val="1"/>
                <c:pt idx="0">
                  <c:v>1,2-DCA NOAEL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'Acute oral data'!$N$2:$O$13</c:f>
              <c:multiLvlStrCache>
                <c:ptCount val="12"/>
                <c:lvl>
                  <c:pt idx="0">
                    <c:v>Lung histo &amp; BALF, Rat (M) [30]</c:v>
                  </c:pt>
                  <c:pt idx="1">
                    <c:v>Kidney wt, Mouse (M) [33]</c:v>
                  </c:pt>
                  <c:pt idx="2">
                    <c:v>Kidney histo, Mouse (M) [22]</c:v>
                  </c:pt>
                  <c:pt idx="3">
                    <c:v>No effect, Rat (M,F) [18]</c:v>
                  </c:pt>
                  <c:pt idx="4">
                    <c:v>Death, Mouse (M) [33]</c:v>
                  </c:pt>
                  <c:pt idx="5">
                    <c:v>No effect, Rat (M) [21]</c:v>
                  </c:pt>
                  <c:pt idx="6">
                    <c:v>Death, Rat (M) [41]</c:v>
                  </c:pt>
                  <c:pt idx="7">
                    <c:v>Sedation, Rat (M) [41]</c:v>
                  </c:pt>
                  <c:pt idx="8">
                    <c:v>No effect, Rat (M,F) [18]</c:v>
                  </c:pt>
                  <c:pt idx="9">
                    <c:v>No effect, Mouse (M) [33]</c:v>
                  </c:pt>
                  <c:pt idx="10">
                    <c:v>Liver histo &amp; serum chem, Rat (F) [4]</c:v>
                  </c:pt>
                  <c:pt idx="11">
                    <c:v>No effect, Rat (M) [21]</c:v>
                  </c:pt>
                </c:lvl>
                <c:lvl>
                  <c:pt idx="0">
                    <c:v>Resp</c:v>
                  </c:pt>
                  <c:pt idx="1">
                    <c:v>Kidney</c:v>
                  </c:pt>
                  <c:pt idx="3">
                    <c:v>Death</c:v>
                  </c:pt>
                  <c:pt idx="7">
                    <c:v>Neuro</c:v>
                  </c:pt>
                  <c:pt idx="8">
                    <c:v>Liver</c:v>
                  </c:pt>
                  <c:pt idx="11">
                    <c:v>BW</c:v>
                  </c:pt>
                </c:lvl>
              </c:multiLvlStrCache>
            </c:multiLvlStrRef>
          </c:cat>
          <c:val>
            <c:numRef>
              <c:f>'Acute oral data'!$Q$2:$Q$13</c:f>
              <c:numCache>
                <c:formatCode>0.0</c:formatCode>
                <c:ptCount val="12"/>
                <c:pt idx="0">
                  <c:v>0</c:v>
                </c:pt>
                <c:pt idx="1">
                  <c:v>26</c:v>
                </c:pt>
                <c:pt idx="2">
                  <c:v>130</c:v>
                </c:pt>
                <c:pt idx="3">
                  <c:v>33.5</c:v>
                </c:pt>
                <c:pt idx="4">
                  <c:v>39</c:v>
                </c:pt>
                <c:pt idx="5">
                  <c:v>156.25</c:v>
                </c:pt>
                <c:pt idx="8">
                  <c:v>33.5</c:v>
                </c:pt>
                <c:pt idx="9">
                  <c:v>39</c:v>
                </c:pt>
                <c:pt idx="10">
                  <c:v>0</c:v>
                </c:pt>
                <c:pt idx="11">
                  <c:v>156.25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2-498B-99E8-E38DC4DCD611}"/>
            </c:ext>
          </c:extLst>
        </c:ser>
        <c:ser>
          <c:idx val="9"/>
          <c:order val="2"/>
          <c:tx>
            <c:strRef>
              <c:f>'Acute oral data'!$P$1</c:f>
              <c:strCache>
                <c:ptCount val="1"/>
                <c:pt idx="0">
                  <c:v>1,2-DCA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'Acute oral data'!$N$2:$O$13</c:f>
              <c:multiLvlStrCache>
                <c:ptCount val="12"/>
                <c:lvl>
                  <c:pt idx="0">
                    <c:v>Lung histo &amp; BALF, Rat (M) [30]</c:v>
                  </c:pt>
                  <c:pt idx="1">
                    <c:v>Kidney wt, Mouse (M) [33]</c:v>
                  </c:pt>
                  <c:pt idx="2">
                    <c:v>Kidney histo, Mouse (M) [22]</c:v>
                  </c:pt>
                  <c:pt idx="3">
                    <c:v>No effect, Rat (M,F) [18]</c:v>
                  </c:pt>
                  <c:pt idx="4">
                    <c:v>Death, Mouse (M) [33]</c:v>
                  </c:pt>
                  <c:pt idx="5">
                    <c:v>No effect, Rat (M) [21]</c:v>
                  </c:pt>
                  <c:pt idx="6">
                    <c:v>Death, Rat (M) [41]</c:v>
                  </c:pt>
                  <c:pt idx="7">
                    <c:v>Sedation, Rat (M) [41]</c:v>
                  </c:pt>
                  <c:pt idx="8">
                    <c:v>No effect, Rat (M,F) [18]</c:v>
                  </c:pt>
                  <c:pt idx="9">
                    <c:v>No effect, Mouse (M) [33]</c:v>
                  </c:pt>
                  <c:pt idx="10">
                    <c:v>Liver histo &amp; serum chem, Rat (F) [4]</c:v>
                  </c:pt>
                  <c:pt idx="11">
                    <c:v>No effect, Rat (M) [21]</c:v>
                  </c:pt>
                </c:lvl>
                <c:lvl>
                  <c:pt idx="0">
                    <c:v>Resp</c:v>
                  </c:pt>
                  <c:pt idx="1">
                    <c:v>Kidney</c:v>
                  </c:pt>
                  <c:pt idx="3">
                    <c:v>Death</c:v>
                  </c:pt>
                  <c:pt idx="7">
                    <c:v>Neuro</c:v>
                  </c:pt>
                  <c:pt idx="8">
                    <c:v>Liver</c:v>
                  </c:pt>
                  <c:pt idx="11">
                    <c:v>BW</c:v>
                  </c:pt>
                </c:lvl>
              </c:multiLvlStrCache>
            </c:multiLvlStrRef>
          </c:cat>
          <c:val>
            <c:numRef>
              <c:f>'Acute oral data'!$P$2:$P$13</c:f>
              <c:numCache>
                <c:formatCode>0.0</c:formatCode>
                <c:ptCount val="12"/>
                <c:pt idx="0">
                  <c:v>0</c:v>
                </c:pt>
                <c:pt idx="1">
                  <c:v>19.899999999999999</c:v>
                </c:pt>
                <c:pt idx="2">
                  <c:v>0</c:v>
                </c:pt>
                <c:pt idx="3">
                  <c:v>0</c:v>
                </c:pt>
                <c:pt idx="4">
                  <c:v>16.77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2-498B-99E8-E38DC4DCD611}"/>
            </c:ext>
          </c:extLst>
        </c:ser>
        <c:ser>
          <c:idx val="4"/>
          <c:order val="3"/>
          <c:tx>
            <c:strRef>
              <c:f>'Acute oral data'!$U$1</c:f>
              <c:strCache>
                <c:ptCount val="1"/>
                <c:pt idx="0">
                  <c:v>1,1-DCA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cat>
            <c:multiLvlStrRef>
              <c:f>'Acute oral data'!$N$2:$O$13</c:f>
              <c:multiLvlStrCache>
                <c:ptCount val="12"/>
                <c:lvl>
                  <c:pt idx="0">
                    <c:v>Lung histo &amp; BALF, Rat (M) [30]</c:v>
                  </c:pt>
                  <c:pt idx="1">
                    <c:v>Kidney wt, Mouse (M) [33]</c:v>
                  </c:pt>
                  <c:pt idx="2">
                    <c:v>Kidney histo, Mouse (M) [22]</c:v>
                  </c:pt>
                  <c:pt idx="3">
                    <c:v>No effect, Rat (M,F) [18]</c:v>
                  </c:pt>
                  <c:pt idx="4">
                    <c:v>Death, Mouse (M) [33]</c:v>
                  </c:pt>
                  <c:pt idx="5">
                    <c:v>No effect, Rat (M) [21]</c:v>
                  </c:pt>
                  <c:pt idx="6">
                    <c:v>Death, Rat (M) [41]</c:v>
                  </c:pt>
                  <c:pt idx="7">
                    <c:v>Sedation, Rat (M) [41]</c:v>
                  </c:pt>
                  <c:pt idx="8">
                    <c:v>No effect, Rat (M,F) [18]</c:v>
                  </c:pt>
                  <c:pt idx="9">
                    <c:v>No effect, Mouse (M) [33]</c:v>
                  </c:pt>
                  <c:pt idx="10">
                    <c:v>Liver histo &amp; serum chem, Rat (F) [4]</c:v>
                  </c:pt>
                  <c:pt idx="11">
                    <c:v>No effect, Rat (M) [21]</c:v>
                  </c:pt>
                </c:lvl>
                <c:lvl>
                  <c:pt idx="0">
                    <c:v>Resp</c:v>
                  </c:pt>
                  <c:pt idx="1">
                    <c:v>Kidney</c:v>
                  </c:pt>
                  <c:pt idx="3">
                    <c:v>Death</c:v>
                  </c:pt>
                  <c:pt idx="7">
                    <c:v>Neuro</c:v>
                  </c:pt>
                  <c:pt idx="8">
                    <c:v>Liver</c:v>
                  </c:pt>
                  <c:pt idx="11">
                    <c:v>BW</c:v>
                  </c:pt>
                </c:lvl>
              </c:multiLvlStrCache>
            </c:multiLvlStrRef>
          </c:cat>
          <c:val>
            <c:numRef>
              <c:f>'Acute oral data'!$U$2:$U$13</c:f>
              <c:numCache>
                <c:formatCode>General</c:formatCode>
                <c:ptCount val="12"/>
                <c:pt idx="6">
                  <c:v>2000</c:v>
                </c:pt>
                <c:pt idx="7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02-498B-99E8-E38DC4DCD611}"/>
            </c:ext>
          </c:extLst>
        </c:ser>
        <c:ser>
          <c:idx val="3"/>
          <c:order val="4"/>
          <c:tx>
            <c:strRef>
              <c:f>'Acute oral data'!$T$1</c:f>
              <c:strCache>
                <c:ptCount val="1"/>
                <c:pt idx="0">
                  <c:v>1,1-DCA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B050"/>
                </a:solidFill>
              </a:ln>
            </c:spPr>
          </c:marker>
          <c:cat>
            <c:multiLvlStrRef>
              <c:f>'Acute oral data'!$N$2:$O$13</c:f>
              <c:multiLvlStrCache>
                <c:ptCount val="12"/>
                <c:lvl>
                  <c:pt idx="0">
                    <c:v>Lung histo &amp; BALF, Rat (M) [30]</c:v>
                  </c:pt>
                  <c:pt idx="1">
                    <c:v>Kidney wt, Mouse (M) [33]</c:v>
                  </c:pt>
                  <c:pt idx="2">
                    <c:v>Kidney histo, Mouse (M) [22]</c:v>
                  </c:pt>
                  <c:pt idx="3">
                    <c:v>No effect, Rat (M,F) [18]</c:v>
                  </c:pt>
                  <c:pt idx="4">
                    <c:v>Death, Mouse (M) [33]</c:v>
                  </c:pt>
                  <c:pt idx="5">
                    <c:v>No effect, Rat (M) [21]</c:v>
                  </c:pt>
                  <c:pt idx="6">
                    <c:v>Death, Rat (M) [41]</c:v>
                  </c:pt>
                  <c:pt idx="7">
                    <c:v>Sedation, Rat (M) [41]</c:v>
                  </c:pt>
                  <c:pt idx="8">
                    <c:v>No effect, Rat (M,F) [18]</c:v>
                  </c:pt>
                  <c:pt idx="9">
                    <c:v>No effect, Mouse (M) [33]</c:v>
                  </c:pt>
                  <c:pt idx="10">
                    <c:v>Liver histo &amp; serum chem, Rat (F) [4]</c:v>
                  </c:pt>
                  <c:pt idx="11">
                    <c:v>No effect, Rat (M) [21]</c:v>
                  </c:pt>
                </c:lvl>
                <c:lvl>
                  <c:pt idx="0">
                    <c:v>Resp</c:v>
                  </c:pt>
                  <c:pt idx="1">
                    <c:v>Kidney</c:v>
                  </c:pt>
                  <c:pt idx="3">
                    <c:v>Death</c:v>
                  </c:pt>
                  <c:pt idx="7">
                    <c:v>Neuro</c:v>
                  </c:pt>
                  <c:pt idx="8">
                    <c:v>Liver</c:v>
                  </c:pt>
                  <c:pt idx="11">
                    <c:v>BW</c:v>
                  </c:pt>
                </c:lvl>
              </c:multiLvlStrCache>
            </c:multiLvlStrRef>
          </c:cat>
          <c:val>
            <c:numRef>
              <c:f>'Acute oral data'!$T$2:$T$13</c:f>
              <c:numCache>
                <c:formatCode>General</c:formatCode>
                <c:ptCount val="12"/>
                <c:pt idx="6">
                  <c:v>1000</c:v>
                </c:pt>
                <c:pt idx="7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02-498B-99E8-E38DC4DCD611}"/>
            </c:ext>
          </c:extLst>
        </c:ser>
        <c:ser>
          <c:idx val="2"/>
          <c:order val="5"/>
          <c:tx>
            <c:strRef>
              <c:f>'Acute oral data'!$S$1</c:f>
              <c:strCache>
                <c:ptCount val="1"/>
                <c:pt idx="0">
                  <c:v>1,1-DCA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noFill/>
              <a:ln w="25400">
                <a:solidFill>
                  <a:srgbClr val="FFC000"/>
                </a:solidFill>
              </a:ln>
            </c:spPr>
          </c:marker>
          <c:cat>
            <c:multiLvlStrRef>
              <c:f>'Acute oral data'!$N$2:$O$13</c:f>
              <c:multiLvlStrCache>
                <c:ptCount val="12"/>
                <c:lvl>
                  <c:pt idx="0">
                    <c:v>Lung histo &amp; BALF, Rat (M) [30]</c:v>
                  </c:pt>
                  <c:pt idx="1">
                    <c:v>Kidney wt, Mouse (M) [33]</c:v>
                  </c:pt>
                  <c:pt idx="2">
                    <c:v>Kidney histo, Mouse (M) [22]</c:v>
                  </c:pt>
                  <c:pt idx="3">
                    <c:v>No effect, Rat (M,F) [18]</c:v>
                  </c:pt>
                  <c:pt idx="4">
                    <c:v>Death, Mouse (M) [33]</c:v>
                  </c:pt>
                  <c:pt idx="5">
                    <c:v>No effect, Rat (M) [21]</c:v>
                  </c:pt>
                  <c:pt idx="6">
                    <c:v>Death, Rat (M) [41]</c:v>
                  </c:pt>
                  <c:pt idx="7">
                    <c:v>Sedation, Rat (M) [41]</c:v>
                  </c:pt>
                  <c:pt idx="8">
                    <c:v>No effect, Rat (M,F) [18]</c:v>
                  </c:pt>
                  <c:pt idx="9">
                    <c:v>No effect, Mouse (M) [33]</c:v>
                  </c:pt>
                  <c:pt idx="10">
                    <c:v>Liver histo &amp; serum chem, Rat (F) [4]</c:v>
                  </c:pt>
                  <c:pt idx="11">
                    <c:v>No effect, Rat (M) [21]</c:v>
                  </c:pt>
                </c:lvl>
                <c:lvl>
                  <c:pt idx="0">
                    <c:v>Resp</c:v>
                  </c:pt>
                  <c:pt idx="1">
                    <c:v>Kidney</c:v>
                  </c:pt>
                  <c:pt idx="3">
                    <c:v>Death</c:v>
                  </c:pt>
                  <c:pt idx="7">
                    <c:v>Neuro</c:v>
                  </c:pt>
                  <c:pt idx="8">
                    <c:v>Liver</c:v>
                  </c:pt>
                  <c:pt idx="11">
                    <c:v>BW</c:v>
                  </c:pt>
                </c:lvl>
              </c:multiLvlStrCache>
            </c:multiLvlStrRef>
          </c:cat>
          <c:val>
            <c:numRef>
              <c:f>'Acute oral data'!$S$2:$S$13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02-498B-99E8-E38DC4DCD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hiLowLines>
        <c:marker val="1"/>
        <c:smooth val="0"/>
        <c:axId val="78645120"/>
        <c:axId val="78646656"/>
        <c:extLst/>
      </c:lineChart>
      <c:catAx>
        <c:axId val="786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 anchor="t" anchorCtr="0"/>
          <a:lstStyle/>
          <a:p>
            <a:pPr>
              <a:defRPr sz="10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646656"/>
        <c:crossesAt val="1.0000000000000005E-2"/>
        <c:auto val="0"/>
        <c:lblAlgn val="ctr"/>
        <c:lblOffset val="1"/>
        <c:tickMarkSkip val="1"/>
        <c:noMultiLvlLbl val="0"/>
      </c:catAx>
      <c:valAx>
        <c:axId val="78646656"/>
        <c:scaling>
          <c:logBase val="10"/>
          <c:orientation val="minMax"/>
          <c:min val="0.1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anchor="ctr" anchorCtr="0"/>
              <a:lstStyle/>
              <a:p>
                <a:pPr>
                  <a:defRPr sz="1200" b="1" baseline="0"/>
                </a:pPr>
                <a:r>
                  <a:rPr lang="en-US" sz="1200" b="1" baseline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Human Equivalent Dose (mg/kg-day)</a:t>
                </a:r>
              </a:p>
            </c:rich>
          </c:tx>
          <c:layout>
            <c:manualLayout>
              <c:xMode val="edge"/>
              <c:yMode val="edge"/>
              <c:x val="1.8479321605332076E-2"/>
              <c:y val="0.1357298771585036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645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9524587728421"/>
          <c:y val="0.50981456029252448"/>
          <c:w val="0.83839012354310316"/>
          <c:h val="3.973590576871202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2700">
      <a:solidFill>
        <a:schemeClr val="tx1"/>
      </a:solidFill>
    </a:ln>
    <a:effectLst/>
  </c:spPr>
  <c:txPr>
    <a:bodyPr/>
    <a:lstStyle/>
    <a:p>
      <a:pPr>
        <a:defRPr sz="6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Chronic Inhalation PODs for 1,1- and 1,2-Dichloroethane</a:t>
            </a:r>
          </a:p>
          <a:p>
            <a:pPr>
              <a:defRPr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Kidney, Respiratory, Neurological, and Immune/Hematological Endpoints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162206135034852E-2"/>
          <c:y val="0.10942129961027598"/>
          <c:w val="0.88472880371981855"/>
          <c:h val="0.39156829040992408"/>
        </c:manualLayout>
      </c:layout>
      <c:lineChart>
        <c:grouping val="standard"/>
        <c:varyColors val="0"/>
        <c:ser>
          <c:idx val="1"/>
          <c:order val="0"/>
          <c:tx>
            <c:strRef>
              <c:f>'Chronic inhalation data'!$R$1</c:f>
              <c:strCache>
                <c:ptCount val="1"/>
                <c:pt idx="0">
                  <c:v>1,2-DCA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cat>
            <c:multiLvlStrRef>
              <c:f>'Chronic inhalation data'!$N$48:$O$79</c:f>
              <c:multiLvlStrCache>
                <c:ptCount val="32"/>
                <c:lvl>
                  <c:pt idx="0">
                    <c:v>No effect, Rat (M,F) [3]</c:v>
                  </c:pt>
                  <c:pt idx="1">
                    <c:v>No effect, Mouse (M,F) [24]</c:v>
                  </c:pt>
                  <c:pt idx="2">
                    <c:v>No effect, Rat, Rabbit, Guinea pig, Cat (M,F) [13]</c:v>
                  </c:pt>
                  <c:pt idx="3">
                    <c:v>No effect, Rat (M,F) [12]</c:v>
                  </c:pt>
                  <c:pt idx="4">
                    <c:v>No effect,  Rat  (M,F) [24]</c:v>
                  </c:pt>
                  <c:pt idx="5">
                    <c:v>No effect, Rat (M,F) [17]</c:v>
                  </c:pt>
                  <c:pt idx="6">
                    <c:v>No effect, Rat (M,F) [16]</c:v>
                  </c:pt>
                  <c:pt idx="7">
                    <c:v>No effect, Rat (M,F) [15]</c:v>
                  </c:pt>
                  <c:pt idx="8">
                    <c:v>No effect, Rat (M,F) [29]</c:v>
                  </c:pt>
                  <c:pt idx="9">
                    <c:v>No effect, Rabbit (M,F) [12]</c:v>
                  </c:pt>
                  <c:pt idx="10">
                    <c:v>No effect, Rat, Guinea pig (M,F) [32]</c:v>
                  </c:pt>
                  <c:pt idx="11">
                    <c:v>*Kidney histo &amp; serum chem, Cat (M,F) [13]</c:v>
                  </c:pt>
                  <c:pt idx="12">
                    <c:v>No effect, Rat, Guinea pig, Rabbit (M,F) [13]</c:v>
                  </c:pt>
                  <c:pt idx="13">
                    <c:v>No effect, Rat (M,F) [3]</c:v>
                  </c:pt>
                  <c:pt idx="14">
                    <c:v>No effect, Mouse  (M,F) [24]</c:v>
                  </c:pt>
                  <c:pt idx="15">
                    <c:v>No effect, Rat (M,F) [24]</c:v>
                  </c:pt>
                  <c:pt idx="16">
                    <c:v>No effect, Rat (M,F) [32]</c:v>
                  </c:pt>
                  <c:pt idx="17">
                    <c:v>No effect, Rat (M,F) [3]</c:v>
                  </c:pt>
                  <c:pt idx="18">
                    <c:v>No effect, Monkey (M) [32]</c:v>
                  </c:pt>
                  <c:pt idx="19">
                    <c:v>No effect, Rat (M,F) [32]</c:v>
                  </c:pt>
                  <c:pt idx="20">
                    <c:v>No effect, Rat (M,F) [3]</c:v>
                  </c:pt>
                  <c:pt idx="21">
                    <c:v>No effect, Mouse  (M,F) [24]</c:v>
                  </c:pt>
                  <c:pt idx="22">
                    <c:v>No effect, Rat, Rabbit, Guinea pig, Cat (M,F) [13]</c:v>
                  </c:pt>
                  <c:pt idx="23">
                    <c:v>No effect, Monkey (M) [32]</c:v>
                  </c:pt>
                  <c:pt idx="24">
                    <c:v>No effect, Rat (M,F) [12]</c:v>
                  </c:pt>
                  <c:pt idx="25">
                    <c:v>No effect, Rat (M,F) [24]</c:v>
                  </c:pt>
                  <c:pt idx="26">
                    <c:v>No effect, Rat (M,F) [17]</c:v>
                  </c:pt>
                  <c:pt idx="27">
                    <c:v>No effect, Rat (M,F) [16]</c:v>
                  </c:pt>
                  <c:pt idx="28">
                    <c:v>No effect, Rat (M,F) [15]</c:v>
                  </c:pt>
                  <c:pt idx="29">
                    <c:v>No effect, Rabbit (M,F) [12]</c:v>
                  </c:pt>
                  <c:pt idx="30">
                    <c:v>No effect, Rat, Guinea pig (M,F) [32]</c:v>
                  </c:pt>
                  <c:pt idx="31">
                    <c:v>*No effect, Rabbit (M,F) [32]</c:v>
                  </c:pt>
                </c:lvl>
                <c:lvl>
                  <c:pt idx="0">
                    <c:v>Kidney</c:v>
                  </c:pt>
                  <c:pt idx="13">
                    <c:v>Resp</c:v>
                  </c:pt>
                  <c:pt idx="17">
                    <c:v>Neuro</c:v>
                  </c:pt>
                  <c:pt idx="20">
                    <c:v>Immune/Hemato</c:v>
                  </c:pt>
                </c:lvl>
              </c:multiLvlStrCache>
            </c:multiLvlStrRef>
          </c:cat>
          <c:val>
            <c:numRef>
              <c:f>'Chronic inhalation data'!$R$48:$R$79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52-490F-A0A7-4B562DE1CFA6}"/>
            </c:ext>
          </c:extLst>
        </c:ser>
        <c:ser>
          <c:idx val="0"/>
          <c:order val="1"/>
          <c:tx>
            <c:strRef>
              <c:f>'Chronic inhalation data'!$Q$1</c:f>
              <c:strCache>
                <c:ptCount val="1"/>
                <c:pt idx="0">
                  <c:v>1,2-DCA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'Chronic inhalation data'!$N$48:$O$79</c:f>
              <c:multiLvlStrCache>
                <c:ptCount val="32"/>
                <c:lvl>
                  <c:pt idx="0">
                    <c:v>No effect, Rat (M,F) [3]</c:v>
                  </c:pt>
                  <c:pt idx="1">
                    <c:v>No effect, Mouse (M,F) [24]</c:v>
                  </c:pt>
                  <c:pt idx="2">
                    <c:v>No effect, Rat, Rabbit, Guinea pig, Cat (M,F) [13]</c:v>
                  </c:pt>
                  <c:pt idx="3">
                    <c:v>No effect, Rat (M,F) [12]</c:v>
                  </c:pt>
                  <c:pt idx="4">
                    <c:v>No effect,  Rat  (M,F) [24]</c:v>
                  </c:pt>
                  <c:pt idx="5">
                    <c:v>No effect, Rat (M,F) [17]</c:v>
                  </c:pt>
                  <c:pt idx="6">
                    <c:v>No effect, Rat (M,F) [16]</c:v>
                  </c:pt>
                  <c:pt idx="7">
                    <c:v>No effect, Rat (M,F) [15]</c:v>
                  </c:pt>
                  <c:pt idx="8">
                    <c:v>No effect, Rat (M,F) [29]</c:v>
                  </c:pt>
                  <c:pt idx="9">
                    <c:v>No effect, Rabbit (M,F) [12]</c:v>
                  </c:pt>
                  <c:pt idx="10">
                    <c:v>No effect, Rat, Guinea pig (M,F) [32]</c:v>
                  </c:pt>
                  <c:pt idx="11">
                    <c:v>*Kidney histo &amp; serum chem, Cat (M,F) [13]</c:v>
                  </c:pt>
                  <c:pt idx="12">
                    <c:v>No effect, Rat, Guinea pig, Rabbit (M,F) [13]</c:v>
                  </c:pt>
                  <c:pt idx="13">
                    <c:v>No effect, Rat (M,F) [3]</c:v>
                  </c:pt>
                  <c:pt idx="14">
                    <c:v>No effect, Mouse  (M,F) [24]</c:v>
                  </c:pt>
                  <c:pt idx="15">
                    <c:v>No effect, Rat (M,F) [24]</c:v>
                  </c:pt>
                  <c:pt idx="16">
                    <c:v>No effect, Rat (M,F) [32]</c:v>
                  </c:pt>
                  <c:pt idx="17">
                    <c:v>No effect, Rat (M,F) [3]</c:v>
                  </c:pt>
                  <c:pt idx="18">
                    <c:v>No effect, Monkey (M) [32]</c:v>
                  </c:pt>
                  <c:pt idx="19">
                    <c:v>No effect, Rat (M,F) [32]</c:v>
                  </c:pt>
                  <c:pt idx="20">
                    <c:v>No effect, Rat (M,F) [3]</c:v>
                  </c:pt>
                  <c:pt idx="21">
                    <c:v>No effect, Mouse  (M,F) [24]</c:v>
                  </c:pt>
                  <c:pt idx="22">
                    <c:v>No effect, Rat, Rabbit, Guinea pig, Cat (M,F) [13]</c:v>
                  </c:pt>
                  <c:pt idx="23">
                    <c:v>No effect, Monkey (M) [32]</c:v>
                  </c:pt>
                  <c:pt idx="24">
                    <c:v>No effect, Rat (M,F) [12]</c:v>
                  </c:pt>
                  <c:pt idx="25">
                    <c:v>No effect, Rat (M,F) [24]</c:v>
                  </c:pt>
                  <c:pt idx="26">
                    <c:v>No effect, Rat (M,F) [17]</c:v>
                  </c:pt>
                  <c:pt idx="27">
                    <c:v>No effect, Rat (M,F) [16]</c:v>
                  </c:pt>
                  <c:pt idx="28">
                    <c:v>No effect, Rat (M,F) [15]</c:v>
                  </c:pt>
                  <c:pt idx="29">
                    <c:v>No effect, Rabbit (M,F) [12]</c:v>
                  </c:pt>
                  <c:pt idx="30">
                    <c:v>No effect, Rat, Guinea pig (M,F) [32]</c:v>
                  </c:pt>
                  <c:pt idx="31">
                    <c:v>*No effect, Rabbit (M,F) [32]</c:v>
                  </c:pt>
                </c:lvl>
                <c:lvl>
                  <c:pt idx="0">
                    <c:v>Kidney</c:v>
                  </c:pt>
                  <c:pt idx="13">
                    <c:v>Resp</c:v>
                  </c:pt>
                  <c:pt idx="17">
                    <c:v>Neuro</c:v>
                  </c:pt>
                  <c:pt idx="20">
                    <c:v>Immune/Hemato</c:v>
                  </c:pt>
                </c:lvl>
              </c:multiLvlStrCache>
            </c:multiLvlStrRef>
          </c:cat>
          <c:val>
            <c:numRef>
              <c:f>'Chronic inhalation data'!$Q$48:$Q$79</c:f>
              <c:numCache>
                <c:formatCode>0</c:formatCode>
                <c:ptCount val="32"/>
                <c:pt idx="0">
                  <c:v>42.160872528970692</c:v>
                </c:pt>
                <c:pt idx="1">
                  <c:v>65.048203330411923</c:v>
                </c:pt>
                <c:pt idx="2">
                  <c:v>72.321428571428569</c:v>
                </c:pt>
                <c:pt idx="3">
                  <c:v>87.5</c:v>
                </c:pt>
                <c:pt idx="4">
                  <c:v>115.6</c:v>
                </c:pt>
                <c:pt idx="5">
                  <c:v>126.45833333333334</c:v>
                </c:pt>
                <c:pt idx="6">
                  <c:v>126.48261758691206</c:v>
                </c:pt>
                <c:pt idx="7">
                  <c:v>126.48261758691206</c:v>
                </c:pt>
                <c:pt idx="8">
                  <c:v>151.77914110429447</c:v>
                </c:pt>
                <c:pt idx="9">
                  <c:v>152.08333333333334</c:v>
                </c:pt>
                <c:pt idx="10">
                  <c:v>168.64349011588277</c:v>
                </c:pt>
                <c:pt idx="13">
                  <c:v>11</c:v>
                </c:pt>
                <c:pt idx="14">
                  <c:v>238</c:v>
                </c:pt>
                <c:pt idx="15">
                  <c:v>301</c:v>
                </c:pt>
                <c:pt idx="16">
                  <c:v>542</c:v>
                </c:pt>
                <c:pt idx="17">
                  <c:v>42.160872528970692</c:v>
                </c:pt>
                <c:pt idx="18">
                  <c:v>84.321745057941385</c:v>
                </c:pt>
                <c:pt idx="19">
                  <c:v>168.64349011588277</c:v>
                </c:pt>
                <c:pt idx="20">
                  <c:v>42.160872528970692</c:v>
                </c:pt>
                <c:pt idx="21">
                  <c:v>65.048203330411923</c:v>
                </c:pt>
                <c:pt idx="22">
                  <c:v>72.321428571428569</c:v>
                </c:pt>
                <c:pt idx="23">
                  <c:v>84.321745057941385</c:v>
                </c:pt>
                <c:pt idx="24">
                  <c:v>87.5</c:v>
                </c:pt>
                <c:pt idx="25">
                  <c:v>115.6</c:v>
                </c:pt>
                <c:pt idx="26">
                  <c:v>126.45833333333334</c:v>
                </c:pt>
                <c:pt idx="27">
                  <c:v>126.48261758691206</c:v>
                </c:pt>
                <c:pt idx="28">
                  <c:v>126.48261758691206</c:v>
                </c:pt>
                <c:pt idx="29">
                  <c:v>152.08333333333334</c:v>
                </c:pt>
                <c:pt idx="30">
                  <c:v>168.64349011588277</c:v>
                </c:pt>
                <c:pt idx="31">
                  <c:v>337.28698023176554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52-490F-A0A7-4B562DE1CFA6}"/>
            </c:ext>
          </c:extLst>
        </c:ser>
        <c:ser>
          <c:idx val="9"/>
          <c:order val="2"/>
          <c:tx>
            <c:strRef>
              <c:f>'Chronic inhalation data'!$P$1</c:f>
              <c:strCache>
                <c:ptCount val="1"/>
                <c:pt idx="0">
                  <c:v>1,2-DCA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'Chronic inhalation data'!$N$48:$O$79</c:f>
              <c:multiLvlStrCache>
                <c:ptCount val="32"/>
                <c:lvl>
                  <c:pt idx="0">
                    <c:v>No effect, Rat (M,F) [3]</c:v>
                  </c:pt>
                  <c:pt idx="1">
                    <c:v>No effect, Mouse (M,F) [24]</c:v>
                  </c:pt>
                  <c:pt idx="2">
                    <c:v>No effect, Rat, Rabbit, Guinea pig, Cat (M,F) [13]</c:v>
                  </c:pt>
                  <c:pt idx="3">
                    <c:v>No effect, Rat (M,F) [12]</c:v>
                  </c:pt>
                  <c:pt idx="4">
                    <c:v>No effect,  Rat  (M,F) [24]</c:v>
                  </c:pt>
                  <c:pt idx="5">
                    <c:v>No effect, Rat (M,F) [17]</c:v>
                  </c:pt>
                  <c:pt idx="6">
                    <c:v>No effect, Rat (M,F) [16]</c:v>
                  </c:pt>
                  <c:pt idx="7">
                    <c:v>No effect, Rat (M,F) [15]</c:v>
                  </c:pt>
                  <c:pt idx="8">
                    <c:v>No effect, Rat (M,F) [29]</c:v>
                  </c:pt>
                  <c:pt idx="9">
                    <c:v>No effect, Rabbit (M,F) [12]</c:v>
                  </c:pt>
                  <c:pt idx="10">
                    <c:v>No effect, Rat, Guinea pig (M,F) [32]</c:v>
                  </c:pt>
                  <c:pt idx="11">
                    <c:v>*Kidney histo &amp; serum chem, Cat (M,F) [13]</c:v>
                  </c:pt>
                  <c:pt idx="12">
                    <c:v>No effect, Rat, Guinea pig, Rabbit (M,F) [13]</c:v>
                  </c:pt>
                  <c:pt idx="13">
                    <c:v>No effect, Rat (M,F) [3]</c:v>
                  </c:pt>
                  <c:pt idx="14">
                    <c:v>No effect, Mouse  (M,F) [24]</c:v>
                  </c:pt>
                  <c:pt idx="15">
                    <c:v>No effect, Rat (M,F) [24]</c:v>
                  </c:pt>
                  <c:pt idx="16">
                    <c:v>No effect, Rat (M,F) [32]</c:v>
                  </c:pt>
                  <c:pt idx="17">
                    <c:v>No effect, Rat (M,F) [3]</c:v>
                  </c:pt>
                  <c:pt idx="18">
                    <c:v>No effect, Monkey (M) [32]</c:v>
                  </c:pt>
                  <c:pt idx="19">
                    <c:v>No effect, Rat (M,F) [32]</c:v>
                  </c:pt>
                  <c:pt idx="20">
                    <c:v>No effect, Rat (M,F) [3]</c:v>
                  </c:pt>
                  <c:pt idx="21">
                    <c:v>No effect, Mouse  (M,F) [24]</c:v>
                  </c:pt>
                  <c:pt idx="22">
                    <c:v>No effect, Rat, Rabbit, Guinea pig, Cat (M,F) [13]</c:v>
                  </c:pt>
                  <c:pt idx="23">
                    <c:v>No effect, Monkey (M) [32]</c:v>
                  </c:pt>
                  <c:pt idx="24">
                    <c:v>No effect, Rat (M,F) [12]</c:v>
                  </c:pt>
                  <c:pt idx="25">
                    <c:v>No effect, Rat (M,F) [24]</c:v>
                  </c:pt>
                  <c:pt idx="26">
                    <c:v>No effect, Rat (M,F) [17]</c:v>
                  </c:pt>
                  <c:pt idx="27">
                    <c:v>No effect, Rat (M,F) [16]</c:v>
                  </c:pt>
                  <c:pt idx="28">
                    <c:v>No effect, Rat (M,F) [15]</c:v>
                  </c:pt>
                  <c:pt idx="29">
                    <c:v>No effect, Rabbit (M,F) [12]</c:v>
                  </c:pt>
                  <c:pt idx="30">
                    <c:v>No effect, Rat, Guinea pig (M,F) [32]</c:v>
                  </c:pt>
                  <c:pt idx="31">
                    <c:v>*No effect, Rabbit (M,F) [32]</c:v>
                  </c:pt>
                </c:lvl>
                <c:lvl>
                  <c:pt idx="0">
                    <c:v>Kidney</c:v>
                  </c:pt>
                  <c:pt idx="13">
                    <c:v>Resp</c:v>
                  </c:pt>
                  <c:pt idx="17">
                    <c:v>Neuro</c:v>
                  </c:pt>
                  <c:pt idx="20">
                    <c:v>Immune/Hemato</c:v>
                  </c:pt>
                </c:lvl>
              </c:multiLvlStrCache>
            </c:multiLvlStrRef>
          </c:cat>
          <c:val>
            <c:numRef>
              <c:f>'Chronic inhalation data'!$P$48:$P$79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52-490F-A0A7-4B562DE1CFA6}"/>
            </c:ext>
          </c:extLst>
        </c:ser>
        <c:ser>
          <c:idx val="4"/>
          <c:order val="3"/>
          <c:tx>
            <c:strRef>
              <c:f>'Chronic inhalation data'!$U$1</c:f>
              <c:strCache>
                <c:ptCount val="1"/>
                <c:pt idx="0">
                  <c:v>1,1-DCA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cat>
            <c:multiLvlStrRef>
              <c:f>'Chronic inhalation data'!$N$48:$O$79</c:f>
              <c:multiLvlStrCache>
                <c:ptCount val="32"/>
                <c:lvl>
                  <c:pt idx="0">
                    <c:v>No effect, Rat (M,F) [3]</c:v>
                  </c:pt>
                  <c:pt idx="1">
                    <c:v>No effect, Mouse (M,F) [24]</c:v>
                  </c:pt>
                  <c:pt idx="2">
                    <c:v>No effect, Rat, Rabbit, Guinea pig, Cat (M,F) [13]</c:v>
                  </c:pt>
                  <c:pt idx="3">
                    <c:v>No effect, Rat (M,F) [12]</c:v>
                  </c:pt>
                  <c:pt idx="4">
                    <c:v>No effect,  Rat  (M,F) [24]</c:v>
                  </c:pt>
                  <c:pt idx="5">
                    <c:v>No effect, Rat (M,F) [17]</c:v>
                  </c:pt>
                  <c:pt idx="6">
                    <c:v>No effect, Rat (M,F) [16]</c:v>
                  </c:pt>
                  <c:pt idx="7">
                    <c:v>No effect, Rat (M,F) [15]</c:v>
                  </c:pt>
                  <c:pt idx="8">
                    <c:v>No effect, Rat (M,F) [29]</c:v>
                  </c:pt>
                  <c:pt idx="9">
                    <c:v>No effect, Rabbit (M,F) [12]</c:v>
                  </c:pt>
                  <c:pt idx="10">
                    <c:v>No effect, Rat, Guinea pig (M,F) [32]</c:v>
                  </c:pt>
                  <c:pt idx="11">
                    <c:v>*Kidney histo &amp; serum chem, Cat (M,F) [13]</c:v>
                  </c:pt>
                  <c:pt idx="12">
                    <c:v>No effect, Rat, Guinea pig, Rabbit (M,F) [13]</c:v>
                  </c:pt>
                  <c:pt idx="13">
                    <c:v>No effect, Rat (M,F) [3]</c:v>
                  </c:pt>
                  <c:pt idx="14">
                    <c:v>No effect, Mouse  (M,F) [24]</c:v>
                  </c:pt>
                  <c:pt idx="15">
                    <c:v>No effect, Rat (M,F) [24]</c:v>
                  </c:pt>
                  <c:pt idx="16">
                    <c:v>No effect, Rat (M,F) [32]</c:v>
                  </c:pt>
                  <c:pt idx="17">
                    <c:v>No effect, Rat (M,F) [3]</c:v>
                  </c:pt>
                  <c:pt idx="18">
                    <c:v>No effect, Monkey (M) [32]</c:v>
                  </c:pt>
                  <c:pt idx="19">
                    <c:v>No effect, Rat (M,F) [32]</c:v>
                  </c:pt>
                  <c:pt idx="20">
                    <c:v>No effect, Rat (M,F) [3]</c:v>
                  </c:pt>
                  <c:pt idx="21">
                    <c:v>No effect, Mouse  (M,F) [24]</c:v>
                  </c:pt>
                  <c:pt idx="22">
                    <c:v>No effect, Rat, Rabbit, Guinea pig, Cat (M,F) [13]</c:v>
                  </c:pt>
                  <c:pt idx="23">
                    <c:v>No effect, Monkey (M) [32]</c:v>
                  </c:pt>
                  <c:pt idx="24">
                    <c:v>No effect, Rat (M,F) [12]</c:v>
                  </c:pt>
                  <c:pt idx="25">
                    <c:v>No effect, Rat (M,F) [24]</c:v>
                  </c:pt>
                  <c:pt idx="26">
                    <c:v>No effect, Rat (M,F) [17]</c:v>
                  </c:pt>
                  <c:pt idx="27">
                    <c:v>No effect, Rat (M,F) [16]</c:v>
                  </c:pt>
                  <c:pt idx="28">
                    <c:v>No effect, Rat (M,F) [15]</c:v>
                  </c:pt>
                  <c:pt idx="29">
                    <c:v>No effect, Rabbit (M,F) [12]</c:v>
                  </c:pt>
                  <c:pt idx="30">
                    <c:v>No effect, Rat, Guinea pig (M,F) [32]</c:v>
                  </c:pt>
                  <c:pt idx="31">
                    <c:v>*No effect, Rabbit (M,F) [32]</c:v>
                  </c:pt>
                </c:lvl>
                <c:lvl>
                  <c:pt idx="0">
                    <c:v>Kidney</c:v>
                  </c:pt>
                  <c:pt idx="13">
                    <c:v>Resp</c:v>
                  </c:pt>
                  <c:pt idx="17">
                    <c:v>Neuro</c:v>
                  </c:pt>
                  <c:pt idx="20">
                    <c:v>Immune/Hemato</c:v>
                  </c:pt>
                </c:lvl>
              </c:multiLvlStrCache>
            </c:multiLvlStrRef>
          </c:cat>
          <c:val>
            <c:numRef>
              <c:f>'Chronic inhalation data'!$U$48:$U$79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542.068361086766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52-490F-A0A7-4B562DE1CFA6}"/>
            </c:ext>
          </c:extLst>
        </c:ser>
        <c:ser>
          <c:idx val="3"/>
          <c:order val="4"/>
          <c:tx>
            <c:strRef>
              <c:f>'Chronic inhalation data'!$T$1</c:f>
              <c:strCache>
                <c:ptCount val="1"/>
                <c:pt idx="0">
                  <c:v>1,1-DCA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B050"/>
                </a:solidFill>
              </a:ln>
            </c:spPr>
          </c:marker>
          <c:cat>
            <c:multiLvlStrRef>
              <c:f>'Chronic inhalation data'!$N$48:$O$79</c:f>
              <c:multiLvlStrCache>
                <c:ptCount val="32"/>
                <c:lvl>
                  <c:pt idx="0">
                    <c:v>No effect, Rat (M,F) [3]</c:v>
                  </c:pt>
                  <c:pt idx="1">
                    <c:v>No effect, Mouse (M,F) [24]</c:v>
                  </c:pt>
                  <c:pt idx="2">
                    <c:v>No effect, Rat, Rabbit, Guinea pig, Cat (M,F) [13]</c:v>
                  </c:pt>
                  <c:pt idx="3">
                    <c:v>No effect, Rat (M,F) [12]</c:v>
                  </c:pt>
                  <c:pt idx="4">
                    <c:v>No effect,  Rat  (M,F) [24]</c:v>
                  </c:pt>
                  <c:pt idx="5">
                    <c:v>No effect, Rat (M,F) [17]</c:v>
                  </c:pt>
                  <c:pt idx="6">
                    <c:v>No effect, Rat (M,F) [16]</c:v>
                  </c:pt>
                  <c:pt idx="7">
                    <c:v>No effect, Rat (M,F) [15]</c:v>
                  </c:pt>
                  <c:pt idx="8">
                    <c:v>No effect, Rat (M,F) [29]</c:v>
                  </c:pt>
                  <c:pt idx="9">
                    <c:v>No effect, Rabbit (M,F) [12]</c:v>
                  </c:pt>
                  <c:pt idx="10">
                    <c:v>No effect, Rat, Guinea pig (M,F) [32]</c:v>
                  </c:pt>
                  <c:pt idx="11">
                    <c:v>*Kidney histo &amp; serum chem, Cat (M,F) [13]</c:v>
                  </c:pt>
                  <c:pt idx="12">
                    <c:v>No effect, Rat, Guinea pig, Rabbit (M,F) [13]</c:v>
                  </c:pt>
                  <c:pt idx="13">
                    <c:v>No effect, Rat (M,F) [3]</c:v>
                  </c:pt>
                  <c:pt idx="14">
                    <c:v>No effect, Mouse  (M,F) [24]</c:v>
                  </c:pt>
                  <c:pt idx="15">
                    <c:v>No effect, Rat (M,F) [24]</c:v>
                  </c:pt>
                  <c:pt idx="16">
                    <c:v>No effect, Rat (M,F) [32]</c:v>
                  </c:pt>
                  <c:pt idx="17">
                    <c:v>No effect, Rat (M,F) [3]</c:v>
                  </c:pt>
                  <c:pt idx="18">
                    <c:v>No effect, Monkey (M) [32]</c:v>
                  </c:pt>
                  <c:pt idx="19">
                    <c:v>No effect, Rat (M,F) [32]</c:v>
                  </c:pt>
                  <c:pt idx="20">
                    <c:v>No effect, Rat (M,F) [3]</c:v>
                  </c:pt>
                  <c:pt idx="21">
                    <c:v>No effect, Mouse  (M,F) [24]</c:v>
                  </c:pt>
                  <c:pt idx="22">
                    <c:v>No effect, Rat, Rabbit, Guinea pig, Cat (M,F) [13]</c:v>
                  </c:pt>
                  <c:pt idx="23">
                    <c:v>No effect, Monkey (M) [32]</c:v>
                  </c:pt>
                  <c:pt idx="24">
                    <c:v>No effect, Rat (M,F) [12]</c:v>
                  </c:pt>
                  <c:pt idx="25">
                    <c:v>No effect, Rat (M,F) [24]</c:v>
                  </c:pt>
                  <c:pt idx="26">
                    <c:v>No effect, Rat (M,F) [17]</c:v>
                  </c:pt>
                  <c:pt idx="27">
                    <c:v>No effect, Rat (M,F) [16]</c:v>
                  </c:pt>
                  <c:pt idx="28">
                    <c:v>No effect, Rat (M,F) [15]</c:v>
                  </c:pt>
                  <c:pt idx="29">
                    <c:v>No effect, Rabbit (M,F) [12]</c:v>
                  </c:pt>
                  <c:pt idx="30">
                    <c:v>No effect, Rat, Guinea pig (M,F) [32]</c:v>
                  </c:pt>
                  <c:pt idx="31">
                    <c:v>*No effect, Rabbit (M,F) [32]</c:v>
                  </c:pt>
                </c:lvl>
                <c:lvl>
                  <c:pt idx="0">
                    <c:v>Kidney</c:v>
                  </c:pt>
                  <c:pt idx="13">
                    <c:v>Resp</c:v>
                  </c:pt>
                  <c:pt idx="17">
                    <c:v>Neuro</c:v>
                  </c:pt>
                  <c:pt idx="20">
                    <c:v>Immune/Hemato</c:v>
                  </c:pt>
                </c:lvl>
              </c:multiLvlStrCache>
            </c:multiLvlStrRef>
          </c:cat>
          <c:val>
            <c:numRef>
              <c:f>'Chronic inhalation data'!$T$48:$T$79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542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52-490F-A0A7-4B562DE1CFA6}"/>
            </c:ext>
          </c:extLst>
        </c:ser>
        <c:ser>
          <c:idx val="2"/>
          <c:order val="5"/>
          <c:tx>
            <c:strRef>
              <c:f>'Chronic inhalation data'!$S$1</c:f>
              <c:strCache>
                <c:ptCount val="1"/>
                <c:pt idx="0">
                  <c:v>1,1-DCA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noFill/>
              <a:ln w="25400">
                <a:solidFill>
                  <a:srgbClr val="FFC000"/>
                </a:solidFill>
              </a:ln>
            </c:spPr>
          </c:marker>
          <c:cat>
            <c:multiLvlStrRef>
              <c:f>'Chronic inhalation data'!$N$48:$O$79</c:f>
              <c:multiLvlStrCache>
                <c:ptCount val="32"/>
                <c:lvl>
                  <c:pt idx="0">
                    <c:v>No effect, Rat (M,F) [3]</c:v>
                  </c:pt>
                  <c:pt idx="1">
                    <c:v>No effect, Mouse (M,F) [24]</c:v>
                  </c:pt>
                  <c:pt idx="2">
                    <c:v>No effect, Rat, Rabbit, Guinea pig, Cat (M,F) [13]</c:v>
                  </c:pt>
                  <c:pt idx="3">
                    <c:v>No effect, Rat (M,F) [12]</c:v>
                  </c:pt>
                  <c:pt idx="4">
                    <c:v>No effect,  Rat  (M,F) [24]</c:v>
                  </c:pt>
                  <c:pt idx="5">
                    <c:v>No effect, Rat (M,F) [17]</c:v>
                  </c:pt>
                  <c:pt idx="6">
                    <c:v>No effect, Rat (M,F) [16]</c:v>
                  </c:pt>
                  <c:pt idx="7">
                    <c:v>No effect, Rat (M,F) [15]</c:v>
                  </c:pt>
                  <c:pt idx="8">
                    <c:v>No effect, Rat (M,F) [29]</c:v>
                  </c:pt>
                  <c:pt idx="9">
                    <c:v>No effect, Rabbit (M,F) [12]</c:v>
                  </c:pt>
                  <c:pt idx="10">
                    <c:v>No effect, Rat, Guinea pig (M,F) [32]</c:v>
                  </c:pt>
                  <c:pt idx="11">
                    <c:v>*Kidney histo &amp; serum chem, Cat (M,F) [13]</c:v>
                  </c:pt>
                  <c:pt idx="12">
                    <c:v>No effect, Rat, Guinea pig, Rabbit (M,F) [13]</c:v>
                  </c:pt>
                  <c:pt idx="13">
                    <c:v>No effect, Rat (M,F) [3]</c:v>
                  </c:pt>
                  <c:pt idx="14">
                    <c:v>No effect, Mouse  (M,F) [24]</c:v>
                  </c:pt>
                  <c:pt idx="15">
                    <c:v>No effect, Rat (M,F) [24]</c:v>
                  </c:pt>
                  <c:pt idx="16">
                    <c:v>No effect, Rat (M,F) [32]</c:v>
                  </c:pt>
                  <c:pt idx="17">
                    <c:v>No effect, Rat (M,F) [3]</c:v>
                  </c:pt>
                  <c:pt idx="18">
                    <c:v>No effect, Monkey (M) [32]</c:v>
                  </c:pt>
                  <c:pt idx="19">
                    <c:v>No effect, Rat (M,F) [32]</c:v>
                  </c:pt>
                  <c:pt idx="20">
                    <c:v>No effect, Rat (M,F) [3]</c:v>
                  </c:pt>
                  <c:pt idx="21">
                    <c:v>No effect, Mouse  (M,F) [24]</c:v>
                  </c:pt>
                  <c:pt idx="22">
                    <c:v>No effect, Rat, Rabbit, Guinea pig, Cat (M,F) [13]</c:v>
                  </c:pt>
                  <c:pt idx="23">
                    <c:v>No effect, Monkey (M) [32]</c:v>
                  </c:pt>
                  <c:pt idx="24">
                    <c:v>No effect, Rat (M,F) [12]</c:v>
                  </c:pt>
                  <c:pt idx="25">
                    <c:v>No effect, Rat (M,F) [24]</c:v>
                  </c:pt>
                  <c:pt idx="26">
                    <c:v>No effect, Rat (M,F) [17]</c:v>
                  </c:pt>
                  <c:pt idx="27">
                    <c:v>No effect, Rat (M,F) [16]</c:v>
                  </c:pt>
                  <c:pt idx="28">
                    <c:v>No effect, Rat (M,F) [15]</c:v>
                  </c:pt>
                  <c:pt idx="29">
                    <c:v>No effect, Rabbit (M,F) [12]</c:v>
                  </c:pt>
                  <c:pt idx="30">
                    <c:v>No effect, Rat, Guinea pig (M,F) [32]</c:v>
                  </c:pt>
                  <c:pt idx="31">
                    <c:v>*No effect, Rabbit (M,F) [32]</c:v>
                  </c:pt>
                </c:lvl>
                <c:lvl>
                  <c:pt idx="0">
                    <c:v>Kidney</c:v>
                  </c:pt>
                  <c:pt idx="13">
                    <c:v>Resp</c:v>
                  </c:pt>
                  <c:pt idx="17">
                    <c:v>Neuro</c:v>
                  </c:pt>
                  <c:pt idx="20">
                    <c:v>Immune/Hemato</c:v>
                  </c:pt>
                </c:lvl>
              </c:multiLvlStrCache>
            </c:multiLvlStrRef>
          </c:cat>
          <c:val>
            <c:numRef>
              <c:f>'Chronic inhalation data'!$S$48:$S$79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52-490F-A0A7-4B562DE1C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hiLowLines>
        <c:marker val="1"/>
        <c:smooth val="0"/>
        <c:axId val="78645120"/>
        <c:axId val="78646656"/>
        <c:extLst/>
      </c:lineChart>
      <c:catAx>
        <c:axId val="786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646656"/>
        <c:crossesAt val="1.0000000000000005E-2"/>
        <c:auto val="0"/>
        <c:lblAlgn val="ctr"/>
        <c:lblOffset val="1"/>
        <c:tickMarkSkip val="1"/>
        <c:noMultiLvlLbl val="0"/>
      </c:catAx>
      <c:valAx>
        <c:axId val="78646656"/>
        <c:scaling>
          <c:logBase val="10"/>
          <c:orientation val="minMax"/>
          <c:max val="10000"/>
          <c:min val="0.1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200" b="1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1200" b="1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Human Equivalent Concentration (mg/m</a:t>
                </a:r>
                <a:r>
                  <a:rPr lang="en-US" sz="1200" b="1" baseline="3000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3</a:t>
                </a:r>
                <a:r>
                  <a:rPr lang="en-US" sz="1200" b="1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9671661774485527E-3"/>
              <c:y val="0.112137237801877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645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518454986133372E-2"/>
          <c:y val="0.46176544389088658"/>
          <c:w val="0.87118177337189695"/>
          <c:h val="3.265450494120814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solidFill>
        <a:schemeClr val="tx1"/>
      </a:solidFill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/>
            </a:pPr>
            <a:r>
              <a:rPr lang="en-US" sz="1200" b="1"/>
              <a:t>Acute Inhalation PODs for 1,1- and 1,2-Dichloroethane</a:t>
            </a:r>
            <a:r>
              <a:rPr lang="en-US" sz="1200" b="1" baseline="30000"/>
              <a:t>a</a:t>
            </a:r>
          </a:p>
        </c:rich>
      </c:tx>
      <c:layout>
        <c:manualLayout>
          <c:xMode val="edge"/>
          <c:yMode val="edge"/>
          <c:x val="0.33229546908441859"/>
          <c:y val="6.085109255442916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555098365964034E-2"/>
          <c:y val="5.4924813672118517E-2"/>
          <c:w val="0.8981216993067459"/>
          <c:h val="0.46026769250148319"/>
        </c:manualLayout>
      </c:layout>
      <c:lineChart>
        <c:grouping val="standard"/>
        <c:varyColors val="0"/>
        <c:ser>
          <c:idx val="1"/>
          <c:order val="0"/>
          <c:tx>
            <c:strRef>
              <c:f>'Acute inhalation data'!$R$1</c:f>
              <c:strCache>
                <c:ptCount val="1"/>
                <c:pt idx="0">
                  <c:v>1,2-DCA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cat>
            <c:multiLvlStrRef>
              <c:f>'Acute inhalation data'!$N$2:$O$24</c:f>
              <c:multiLvlStrCache>
                <c:ptCount val="23"/>
                <c:lvl>
                  <c:pt idx="0">
                    <c:v>Death from strep, Mouse (F) [31]</c:v>
                  </c:pt>
                  <c:pt idx="1">
                    <c:v>No effect, Rat, 3 hr (M) [31]</c:v>
                  </c:pt>
                  <c:pt idx="2">
                    <c:v>No effect, Rat, 5hr (M) [31]</c:v>
                  </c:pt>
                  <c:pt idx="3">
                    <c:v>Nasal histo, Rat, 4 hr (M,F) [8]</c:v>
                  </c:pt>
                  <c:pt idx="4">
                    <c:v>Nasal histo, Rat, 8 hr (M,F) [8]</c:v>
                  </c:pt>
                  <c:pt idx="5">
                    <c:v>Brain histo, Rat, 1.5 hr (M) [38]</c:v>
                  </c:pt>
                  <c:pt idx="6">
                    <c:v>FOB, Rat (F) [8]</c:v>
                  </c:pt>
                  <c:pt idx="7">
                    <c:v>Brain histo, Rat, 4 hr (M) [38]</c:v>
                  </c:pt>
                  <c:pt idx="8">
                    <c:v>Clin signs, Rat (M, F)  [7]</c:v>
                  </c:pt>
                  <c:pt idx="9">
                    <c:v>Brain histo &amp; clin signs, Rat (M,F) [28]</c:v>
                  </c:pt>
                  <c:pt idx="10">
                    <c:v>Serum chem, Mouse (M) [33]</c:v>
                  </c:pt>
                  <c:pt idx="11">
                    <c:v>Liver histo, Rat (F) [8]</c:v>
                  </c:pt>
                  <c:pt idx="12">
                    <c:v>Serum chem, Rat (M) [2]</c:v>
                  </c:pt>
                  <c:pt idx="13">
                    <c:v>Liver wt &amp; histo, Mouse (M) [11]</c:v>
                  </c:pt>
                  <c:pt idx="14">
                    <c:v>Kidney wt &amp; BUN, Mouse (M) [33]</c:v>
                  </c:pt>
                  <c:pt idx="15">
                    <c:v>Kidney wt &amp; histo, Mouse (M) [11]</c:v>
                  </c:pt>
                  <c:pt idx="16">
                    <c:v>Kidney wt &amp; histo, Rat (M, F)  [8]</c:v>
                  </c:pt>
                  <c:pt idx="17">
                    <c:v>Body wt, Rat (M, F)  [8]</c:v>
                  </c:pt>
                  <c:pt idx="18">
                    <c:v>Death, Mouse (M) [11]</c:v>
                  </c:pt>
                  <c:pt idx="19">
                    <c:v>Death, Mouse (M) [33]</c:v>
                  </c:pt>
                  <c:pt idx="20">
                    <c:v>Death, Rat (NS) [32]</c:v>
                  </c:pt>
                  <c:pt idx="21">
                    <c:v>No effect, Rat (M, F)  [8]</c:v>
                  </c:pt>
                  <c:pt idx="22">
                    <c:v>Death, Rat (F) [10]</c:v>
                  </c:pt>
                </c:lvl>
                <c:lvl>
                  <c:pt idx="0">
                    <c:v>Immune/Hemato</c:v>
                  </c:pt>
                  <c:pt idx="3">
                    <c:v>Resp</c:v>
                  </c:pt>
                  <c:pt idx="5">
                    <c:v>Neuro</c:v>
                  </c:pt>
                  <c:pt idx="10">
                    <c:v>Liver</c:v>
                  </c:pt>
                  <c:pt idx="14">
                    <c:v>Kidney</c:v>
                  </c:pt>
                  <c:pt idx="17">
                    <c:v>BW</c:v>
                  </c:pt>
                  <c:pt idx="18">
                    <c:v>Death</c:v>
                  </c:pt>
                </c:lvl>
              </c:multiLvlStrCache>
            </c:multiLvlStrRef>
          </c:cat>
          <c:val>
            <c:numRef>
              <c:f>'Acute inhalation data'!$R$2:$R$24</c:f>
              <c:numCache>
                <c:formatCode>0</c:formatCode>
                <c:ptCount val="23"/>
                <c:pt idx="0">
                  <c:v>2.8</c:v>
                </c:pt>
                <c:pt idx="1">
                  <c:v>0</c:v>
                </c:pt>
                <c:pt idx="2">
                  <c:v>0</c:v>
                </c:pt>
                <c:pt idx="3">
                  <c:v>26.5</c:v>
                </c:pt>
                <c:pt idx="4">
                  <c:v>29.01</c:v>
                </c:pt>
                <c:pt idx="5">
                  <c:v>246.9</c:v>
                </c:pt>
                <c:pt idx="6">
                  <c:v>410.00605316973412</c:v>
                </c:pt>
                <c:pt idx="7">
                  <c:v>661.66666666666663</c:v>
                </c:pt>
                <c:pt idx="8">
                  <c:v>1284.3333333333333</c:v>
                </c:pt>
                <c:pt idx="9">
                  <c:v>2500</c:v>
                </c:pt>
                <c:pt idx="10">
                  <c:v>337</c:v>
                </c:pt>
                <c:pt idx="11">
                  <c:v>410.00605316973412</c:v>
                </c:pt>
                <c:pt idx="12">
                  <c:v>579.16666666666663</c:v>
                </c:pt>
                <c:pt idx="13">
                  <c:v>1011.8609406952966</c:v>
                </c:pt>
                <c:pt idx="14">
                  <c:v>337</c:v>
                </c:pt>
                <c:pt idx="15">
                  <c:v>674.57396046353097</c:v>
                </c:pt>
                <c:pt idx="16">
                  <c:v>1368.7105657805043</c:v>
                </c:pt>
                <c:pt idx="17">
                  <c:v>410.00605316973412</c:v>
                </c:pt>
                <c:pt idx="18">
                  <c:v>675</c:v>
                </c:pt>
                <c:pt idx="19">
                  <c:v>723.16666666666663</c:v>
                </c:pt>
                <c:pt idx="20">
                  <c:v>700</c:v>
                </c:pt>
                <c:pt idx="21">
                  <c:v>0</c:v>
                </c:pt>
                <c:pt idx="22">
                  <c:v>1699.9263803680981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4-4A43-8AB5-495060686A4D}"/>
            </c:ext>
          </c:extLst>
        </c:ser>
        <c:ser>
          <c:idx val="0"/>
          <c:order val="1"/>
          <c:tx>
            <c:strRef>
              <c:f>'Acute inhalation data'!$Q$1</c:f>
              <c:strCache>
                <c:ptCount val="1"/>
                <c:pt idx="0">
                  <c:v>1,2-DCA NOAEL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'Acute inhalation data'!$N$2:$O$24</c:f>
              <c:multiLvlStrCache>
                <c:ptCount val="23"/>
                <c:lvl>
                  <c:pt idx="0">
                    <c:v>Death from strep, Mouse (F) [31]</c:v>
                  </c:pt>
                  <c:pt idx="1">
                    <c:v>No effect, Rat, 3 hr (M) [31]</c:v>
                  </c:pt>
                  <c:pt idx="2">
                    <c:v>No effect, Rat, 5hr (M) [31]</c:v>
                  </c:pt>
                  <c:pt idx="3">
                    <c:v>Nasal histo, Rat, 4 hr (M,F) [8]</c:v>
                  </c:pt>
                  <c:pt idx="4">
                    <c:v>Nasal histo, Rat, 8 hr (M,F) [8]</c:v>
                  </c:pt>
                  <c:pt idx="5">
                    <c:v>Brain histo, Rat, 1.5 hr (M) [38]</c:v>
                  </c:pt>
                  <c:pt idx="6">
                    <c:v>FOB, Rat (F) [8]</c:v>
                  </c:pt>
                  <c:pt idx="7">
                    <c:v>Brain histo, Rat, 4 hr (M) [38]</c:v>
                  </c:pt>
                  <c:pt idx="8">
                    <c:v>Clin signs, Rat (M, F)  [7]</c:v>
                  </c:pt>
                  <c:pt idx="9">
                    <c:v>Brain histo &amp; clin signs, Rat (M,F) [28]</c:v>
                  </c:pt>
                  <c:pt idx="10">
                    <c:v>Serum chem, Mouse (M) [33]</c:v>
                  </c:pt>
                  <c:pt idx="11">
                    <c:v>Liver histo, Rat (F) [8]</c:v>
                  </c:pt>
                  <c:pt idx="12">
                    <c:v>Serum chem, Rat (M) [2]</c:v>
                  </c:pt>
                  <c:pt idx="13">
                    <c:v>Liver wt &amp; histo, Mouse (M) [11]</c:v>
                  </c:pt>
                  <c:pt idx="14">
                    <c:v>Kidney wt &amp; BUN, Mouse (M) [33]</c:v>
                  </c:pt>
                  <c:pt idx="15">
                    <c:v>Kidney wt &amp; histo, Mouse (M) [11]</c:v>
                  </c:pt>
                  <c:pt idx="16">
                    <c:v>Kidney wt &amp; histo, Rat (M, F)  [8]</c:v>
                  </c:pt>
                  <c:pt idx="17">
                    <c:v>Body wt, Rat (M, F)  [8]</c:v>
                  </c:pt>
                  <c:pt idx="18">
                    <c:v>Death, Mouse (M) [11]</c:v>
                  </c:pt>
                  <c:pt idx="19">
                    <c:v>Death, Mouse (M) [33]</c:v>
                  </c:pt>
                  <c:pt idx="20">
                    <c:v>Death, Rat (NS) [32]</c:v>
                  </c:pt>
                  <c:pt idx="21">
                    <c:v>No effect, Rat (M, F)  [8]</c:v>
                  </c:pt>
                  <c:pt idx="22">
                    <c:v>Death, Rat (F) [10]</c:v>
                  </c:pt>
                </c:lvl>
                <c:lvl>
                  <c:pt idx="0">
                    <c:v>Immune/Hemato</c:v>
                  </c:pt>
                  <c:pt idx="3">
                    <c:v>Resp</c:v>
                  </c:pt>
                  <c:pt idx="5">
                    <c:v>Neuro</c:v>
                  </c:pt>
                  <c:pt idx="10">
                    <c:v>Liver</c:v>
                  </c:pt>
                  <c:pt idx="14">
                    <c:v>Kidney</c:v>
                  </c:pt>
                  <c:pt idx="17">
                    <c:v>BW</c:v>
                  </c:pt>
                  <c:pt idx="18">
                    <c:v>Death</c:v>
                  </c:pt>
                </c:lvl>
              </c:multiLvlStrCache>
            </c:multiLvlStrRef>
          </c:cat>
          <c:val>
            <c:numRef>
              <c:f>'Acute inhalation data'!$Q$2:$Q$24</c:f>
              <c:numCache>
                <c:formatCode>0</c:formatCode>
                <c:ptCount val="23"/>
                <c:pt idx="0">
                  <c:v>1.2</c:v>
                </c:pt>
                <c:pt idx="1">
                  <c:v>101.18609406952966</c:v>
                </c:pt>
                <c:pt idx="2">
                  <c:v>168.64349011588277</c:v>
                </c:pt>
                <c:pt idx="3">
                  <c:v>7.06</c:v>
                </c:pt>
                <c:pt idx="4">
                  <c:v>14.3</c:v>
                </c:pt>
                <c:pt idx="5">
                  <c:v>0</c:v>
                </c:pt>
                <c:pt idx="6">
                  <c:v>132.48632583503749</c:v>
                </c:pt>
                <c:pt idx="7">
                  <c:v>0</c:v>
                </c:pt>
                <c:pt idx="8">
                  <c:v>0</c:v>
                </c:pt>
                <c:pt idx="9">
                  <c:v>1250</c:v>
                </c:pt>
                <c:pt idx="10">
                  <c:v>107</c:v>
                </c:pt>
                <c:pt idx="11">
                  <c:v>132.48632583503749</c:v>
                </c:pt>
                <c:pt idx="12">
                  <c:v>421.16666666666663</c:v>
                </c:pt>
                <c:pt idx="13">
                  <c:v>843.21745057941371</c:v>
                </c:pt>
                <c:pt idx="14">
                  <c:v>107</c:v>
                </c:pt>
                <c:pt idx="15">
                  <c:v>0</c:v>
                </c:pt>
                <c:pt idx="16">
                  <c:v>410.00605316973412</c:v>
                </c:pt>
                <c:pt idx="17">
                  <c:v>132.48632583503749</c:v>
                </c:pt>
                <c:pt idx="18">
                  <c:v>0</c:v>
                </c:pt>
                <c:pt idx="19">
                  <c:v>336.66666666666663</c:v>
                </c:pt>
                <c:pt idx="20">
                  <c:v>350</c:v>
                </c:pt>
                <c:pt idx="21">
                  <c:v>1368.7105657805043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4-4A43-8AB5-495060686A4D}"/>
            </c:ext>
          </c:extLst>
        </c:ser>
        <c:ser>
          <c:idx val="9"/>
          <c:order val="2"/>
          <c:tx>
            <c:strRef>
              <c:f>'Acute inhalation data'!$P$1</c:f>
              <c:strCache>
                <c:ptCount val="1"/>
                <c:pt idx="0">
                  <c:v>1,2-DCA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'Acute inhalation data'!$N$2:$O$24</c:f>
              <c:multiLvlStrCache>
                <c:ptCount val="23"/>
                <c:lvl>
                  <c:pt idx="0">
                    <c:v>Death from strep, Mouse (F) [31]</c:v>
                  </c:pt>
                  <c:pt idx="1">
                    <c:v>No effect, Rat, 3 hr (M) [31]</c:v>
                  </c:pt>
                  <c:pt idx="2">
                    <c:v>No effect, Rat, 5hr (M) [31]</c:v>
                  </c:pt>
                  <c:pt idx="3">
                    <c:v>Nasal histo, Rat, 4 hr (M,F) [8]</c:v>
                  </c:pt>
                  <c:pt idx="4">
                    <c:v>Nasal histo, Rat, 8 hr (M,F) [8]</c:v>
                  </c:pt>
                  <c:pt idx="5">
                    <c:v>Brain histo, Rat, 1.5 hr (M) [38]</c:v>
                  </c:pt>
                  <c:pt idx="6">
                    <c:v>FOB, Rat (F) [8]</c:v>
                  </c:pt>
                  <c:pt idx="7">
                    <c:v>Brain histo, Rat, 4 hr (M) [38]</c:v>
                  </c:pt>
                  <c:pt idx="8">
                    <c:v>Clin signs, Rat (M, F)  [7]</c:v>
                  </c:pt>
                  <c:pt idx="9">
                    <c:v>Brain histo &amp; clin signs, Rat (M,F) [28]</c:v>
                  </c:pt>
                  <c:pt idx="10">
                    <c:v>Serum chem, Mouse (M) [33]</c:v>
                  </c:pt>
                  <c:pt idx="11">
                    <c:v>Liver histo, Rat (F) [8]</c:v>
                  </c:pt>
                  <c:pt idx="12">
                    <c:v>Serum chem, Rat (M) [2]</c:v>
                  </c:pt>
                  <c:pt idx="13">
                    <c:v>Liver wt &amp; histo, Mouse (M) [11]</c:v>
                  </c:pt>
                  <c:pt idx="14">
                    <c:v>Kidney wt &amp; BUN, Mouse (M) [33]</c:v>
                  </c:pt>
                  <c:pt idx="15">
                    <c:v>Kidney wt &amp; histo, Mouse (M) [11]</c:v>
                  </c:pt>
                  <c:pt idx="16">
                    <c:v>Kidney wt &amp; histo, Rat (M, F)  [8]</c:v>
                  </c:pt>
                  <c:pt idx="17">
                    <c:v>Body wt, Rat (M, F)  [8]</c:v>
                  </c:pt>
                  <c:pt idx="18">
                    <c:v>Death, Mouse (M) [11]</c:v>
                  </c:pt>
                  <c:pt idx="19">
                    <c:v>Death, Mouse (M) [33]</c:v>
                  </c:pt>
                  <c:pt idx="20">
                    <c:v>Death, Rat (NS) [32]</c:v>
                  </c:pt>
                  <c:pt idx="21">
                    <c:v>No effect, Rat (M, F)  [8]</c:v>
                  </c:pt>
                  <c:pt idx="22">
                    <c:v>Death, Rat (F) [10]</c:v>
                  </c:pt>
                </c:lvl>
                <c:lvl>
                  <c:pt idx="0">
                    <c:v>Immune/Hemato</c:v>
                  </c:pt>
                  <c:pt idx="3">
                    <c:v>Resp</c:v>
                  </c:pt>
                  <c:pt idx="5">
                    <c:v>Neuro</c:v>
                  </c:pt>
                  <c:pt idx="10">
                    <c:v>Liver</c:v>
                  </c:pt>
                  <c:pt idx="14">
                    <c:v>Kidney</c:v>
                  </c:pt>
                  <c:pt idx="17">
                    <c:v>BW</c:v>
                  </c:pt>
                  <c:pt idx="18">
                    <c:v>Death</c:v>
                  </c:pt>
                </c:lvl>
              </c:multiLvlStrCache>
            </c:multiLvlStrRef>
          </c:cat>
          <c:val>
            <c:numRef>
              <c:f>'Acute inhalation data'!$P$2:$P$24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1.75</c:v>
                </c:pt>
                <c:pt idx="4">
                  <c:v>9.7799999999999994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207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4-4A43-8AB5-495060686A4D}"/>
            </c:ext>
          </c:extLst>
        </c:ser>
        <c:ser>
          <c:idx val="4"/>
          <c:order val="3"/>
          <c:tx>
            <c:strRef>
              <c:f>'Acute inhalation data'!$U$1</c:f>
              <c:strCache>
                <c:ptCount val="1"/>
                <c:pt idx="0">
                  <c:v>1,1-DCA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cat>
            <c:multiLvlStrRef>
              <c:f>'Acute inhalation data'!$N$2:$O$24</c:f>
              <c:multiLvlStrCache>
                <c:ptCount val="23"/>
                <c:lvl>
                  <c:pt idx="0">
                    <c:v>Death from strep, Mouse (F) [31]</c:v>
                  </c:pt>
                  <c:pt idx="1">
                    <c:v>No effect, Rat, 3 hr (M) [31]</c:v>
                  </c:pt>
                  <c:pt idx="2">
                    <c:v>No effect, Rat, 5hr (M) [31]</c:v>
                  </c:pt>
                  <c:pt idx="3">
                    <c:v>Nasal histo, Rat, 4 hr (M,F) [8]</c:v>
                  </c:pt>
                  <c:pt idx="4">
                    <c:v>Nasal histo, Rat, 8 hr (M,F) [8]</c:v>
                  </c:pt>
                  <c:pt idx="5">
                    <c:v>Brain histo, Rat, 1.5 hr (M) [38]</c:v>
                  </c:pt>
                  <c:pt idx="6">
                    <c:v>FOB, Rat (F) [8]</c:v>
                  </c:pt>
                  <c:pt idx="7">
                    <c:v>Brain histo, Rat, 4 hr (M) [38]</c:v>
                  </c:pt>
                  <c:pt idx="8">
                    <c:v>Clin signs, Rat (M, F)  [7]</c:v>
                  </c:pt>
                  <c:pt idx="9">
                    <c:v>Brain histo &amp; clin signs, Rat (M,F) [28]</c:v>
                  </c:pt>
                  <c:pt idx="10">
                    <c:v>Serum chem, Mouse (M) [33]</c:v>
                  </c:pt>
                  <c:pt idx="11">
                    <c:v>Liver histo, Rat (F) [8]</c:v>
                  </c:pt>
                  <c:pt idx="12">
                    <c:v>Serum chem, Rat (M) [2]</c:v>
                  </c:pt>
                  <c:pt idx="13">
                    <c:v>Liver wt &amp; histo, Mouse (M) [11]</c:v>
                  </c:pt>
                  <c:pt idx="14">
                    <c:v>Kidney wt &amp; BUN, Mouse (M) [33]</c:v>
                  </c:pt>
                  <c:pt idx="15">
                    <c:v>Kidney wt &amp; histo, Mouse (M) [11]</c:v>
                  </c:pt>
                  <c:pt idx="16">
                    <c:v>Kidney wt &amp; histo, Rat (M, F)  [8]</c:v>
                  </c:pt>
                  <c:pt idx="17">
                    <c:v>Body wt, Rat (M, F)  [8]</c:v>
                  </c:pt>
                  <c:pt idx="18">
                    <c:v>Death, Mouse (M) [11]</c:v>
                  </c:pt>
                  <c:pt idx="19">
                    <c:v>Death, Mouse (M) [33]</c:v>
                  </c:pt>
                  <c:pt idx="20">
                    <c:v>Death, Rat (NS) [32]</c:v>
                  </c:pt>
                  <c:pt idx="21">
                    <c:v>No effect, Rat (M, F)  [8]</c:v>
                  </c:pt>
                  <c:pt idx="22">
                    <c:v>Death, Rat (F) [10]</c:v>
                  </c:pt>
                </c:lvl>
                <c:lvl>
                  <c:pt idx="0">
                    <c:v>Immune/Hemato</c:v>
                  </c:pt>
                  <c:pt idx="3">
                    <c:v>Resp</c:v>
                  </c:pt>
                  <c:pt idx="5">
                    <c:v>Neuro</c:v>
                  </c:pt>
                  <c:pt idx="10">
                    <c:v>Liver</c:v>
                  </c:pt>
                  <c:pt idx="14">
                    <c:v>Kidney</c:v>
                  </c:pt>
                  <c:pt idx="17">
                    <c:v>BW</c:v>
                  </c:pt>
                  <c:pt idx="18">
                    <c:v>Death</c:v>
                  </c:pt>
                </c:lvl>
              </c:multiLvlStrCache>
            </c:multiLvlStrRef>
          </c:cat>
          <c:val>
            <c:numRef>
              <c:f>'Acute inhalation data'!$U$2:$U$24</c:f>
              <c:numCache>
                <c:formatCode>General</c:formatCode>
                <c:ptCount val="2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64-4A43-8AB5-495060686A4D}"/>
            </c:ext>
          </c:extLst>
        </c:ser>
        <c:ser>
          <c:idx val="3"/>
          <c:order val="4"/>
          <c:tx>
            <c:strRef>
              <c:f>'Acute inhalation data'!$T$1</c:f>
              <c:strCache>
                <c:ptCount val="1"/>
                <c:pt idx="0">
                  <c:v>1,1-DCA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B050"/>
                </a:solidFill>
              </a:ln>
            </c:spPr>
          </c:marker>
          <c:cat>
            <c:multiLvlStrRef>
              <c:f>'Acute inhalation data'!$N$2:$O$24</c:f>
              <c:multiLvlStrCache>
                <c:ptCount val="23"/>
                <c:lvl>
                  <c:pt idx="0">
                    <c:v>Death from strep, Mouse (F) [31]</c:v>
                  </c:pt>
                  <c:pt idx="1">
                    <c:v>No effect, Rat, 3 hr (M) [31]</c:v>
                  </c:pt>
                  <c:pt idx="2">
                    <c:v>No effect, Rat, 5hr (M) [31]</c:v>
                  </c:pt>
                  <c:pt idx="3">
                    <c:v>Nasal histo, Rat, 4 hr (M,F) [8]</c:v>
                  </c:pt>
                  <c:pt idx="4">
                    <c:v>Nasal histo, Rat, 8 hr (M,F) [8]</c:v>
                  </c:pt>
                  <c:pt idx="5">
                    <c:v>Brain histo, Rat, 1.5 hr (M) [38]</c:v>
                  </c:pt>
                  <c:pt idx="6">
                    <c:v>FOB, Rat (F) [8]</c:v>
                  </c:pt>
                  <c:pt idx="7">
                    <c:v>Brain histo, Rat, 4 hr (M) [38]</c:v>
                  </c:pt>
                  <c:pt idx="8">
                    <c:v>Clin signs, Rat (M, F)  [7]</c:v>
                  </c:pt>
                  <c:pt idx="9">
                    <c:v>Brain histo &amp; clin signs, Rat (M,F) [28]</c:v>
                  </c:pt>
                  <c:pt idx="10">
                    <c:v>Serum chem, Mouse (M) [33]</c:v>
                  </c:pt>
                  <c:pt idx="11">
                    <c:v>Liver histo, Rat (F) [8]</c:v>
                  </c:pt>
                  <c:pt idx="12">
                    <c:v>Serum chem, Rat (M) [2]</c:v>
                  </c:pt>
                  <c:pt idx="13">
                    <c:v>Liver wt &amp; histo, Mouse (M) [11]</c:v>
                  </c:pt>
                  <c:pt idx="14">
                    <c:v>Kidney wt &amp; BUN, Mouse (M) [33]</c:v>
                  </c:pt>
                  <c:pt idx="15">
                    <c:v>Kidney wt &amp; histo, Mouse (M) [11]</c:v>
                  </c:pt>
                  <c:pt idx="16">
                    <c:v>Kidney wt &amp; histo, Rat (M, F)  [8]</c:v>
                  </c:pt>
                  <c:pt idx="17">
                    <c:v>Body wt, Rat (M, F)  [8]</c:v>
                  </c:pt>
                  <c:pt idx="18">
                    <c:v>Death, Mouse (M) [11]</c:v>
                  </c:pt>
                  <c:pt idx="19">
                    <c:v>Death, Mouse (M) [33]</c:v>
                  </c:pt>
                  <c:pt idx="20">
                    <c:v>Death, Rat (NS) [32]</c:v>
                  </c:pt>
                  <c:pt idx="21">
                    <c:v>No effect, Rat (M, F)  [8]</c:v>
                  </c:pt>
                  <c:pt idx="22">
                    <c:v>Death, Rat (F) [10]</c:v>
                  </c:pt>
                </c:lvl>
                <c:lvl>
                  <c:pt idx="0">
                    <c:v>Immune/Hemato</c:v>
                  </c:pt>
                  <c:pt idx="3">
                    <c:v>Resp</c:v>
                  </c:pt>
                  <c:pt idx="5">
                    <c:v>Neuro</c:v>
                  </c:pt>
                  <c:pt idx="10">
                    <c:v>Liver</c:v>
                  </c:pt>
                  <c:pt idx="14">
                    <c:v>Kidney</c:v>
                  </c:pt>
                  <c:pt idx="17">
                    <c:v>BW</c:v>
                  </c:pt>
                  <c:pt idx="18">
                    <c:v>Death</c:v>
                  </c:pt>
                </c:lvl>
              </c:multiLvlStrCache>
            </c:multiLvlStrRef>
          </c:cat>
          <c:val>
            <c:numRef>
              <c:f>'Acute inhalation data'!$T$2:$T$24</c:f>
              <c:numCache>
                <c:formatCode>General</c:formatCode>
                <c:ptCount val="2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64-4A43-8AB5-495060686A4D}"/>
            </c:ext>
          </c:extLst>
        </c:ser>
        <c:ser>
          <c:idx val="2"/>
          <c:order val="5"/>
          <c:tx>
            <c:strRef>
              <c:f>'Acute inhalation data'!$S$1</c:f>
              <c:strCache>
                <c:ptCount val="1"/>
                <c:pt idx="0">
                  <c:v>1,1-DCA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noFill/>
              <a:ln w="25400">
                <a:solidFill>
                  <a:srgbClr val="FFC000"/>
                </a:solidFill>
              </a:ln>
            </c:spPr>
          </c:marker>
          <c:cat>
            <c:multiLvlStrRef>
              <c:f>'Acute inhalation data'!$N$2:$O$24</c:f>
              <c:multiLvlStrCache>
                <c:ptCount val="23"/>
                <c:lvl>
                  <c:pt idx="0">
                    <c:v>Death from strep, Mouse (F) [31]</c:v>
                  </c:pt>
                  <c:pt idx="1">
                    <c:v>No effect, Rat, 3 hr (M) [31]</c:v>
                  </c:pt>
                  <c:pt idx="2">
                    <c:v>No effect, Rat, 5hr (M) [31]</c:v>
                  </c:pt>
                  <c:pt idx="3">
                    <c:v>Nasal histo, Rat, 4 hr (M,F) [8]</c:v>
                  </c:pt>
                  <c:pt idx="4">
                    <c:v>Nasal histo, Rat, 8 hr (M,F) [8]</c:v>
                  </c:pt>
                  <c:pt idx="5">
                    <c:v>Brain histo, Rat, 1.5 hr (M) [38]</c:v>
                  </c:pt>
                  <c:pt idx="6">
                    <c:v>FOB, Rat (F) [8]</c:v>
                  </c:pt>
                  <c:pt idx="7">
                    <c:v>Brain histo, Rat, 4 hr (M) [38]</c:v>
                  </c:pt>
                  <c:pt idx="8">
                    <c:v>Clin signs, Rat (M, F)  [7]</c:v>
                  </c:pt>
                  <c:pt idx="9">
                    <c:v>Brain histo &amp; clin signs, Rat (M,F) [28]</c:v>
                  </c:pt>
                  <c:pt idx="10">
                    <c:v>Serum chem, Mouse (M) [33]</c:v>
                  </c:pt>
                  <c:pt idx="11">
                    <c:v>Liver histo, Rat (F) [8]</c:v>
                  </c:pt>
                  <c:pt idx="12">
                    <c:v>Serum chem, Rat (M) [2]</c:v>
                  </c:pt>
                  <c:pt idx="13">
                    <c:v>Liver wt &amp; histo, Mouse (M) [11]</c:v>
                  </c:pt>
                  <c:pt idx="14">
                    <c:v>Kidney wt &amp; BUN, Mouse (M) [33]</c:v>
                  </c:pt>
                  <c:pt idx="15">
                    <c:v>Kidney wt &amp; histo, Mouse (M) [11]</c:v>
                  </c:pt>
                  <c:pt idx="16">
                    <c:v>Kidney wt &amp; histo, Rat (M, F)  [8]</c:v>
                  </c:pt>
                  <c:pt idx="17">
                    <c:v>Body wt, Rat (M, F)  [8]</c:v>
                  </c:pt>
                  <c:pt idx="18">
                    <c:v>Death, Mouse (M) [11]</c:v>
                  </c:pt>
                  <c:pt idx="19">
                    <c:v>Death, Mouse (M) [33]</c:v>
                  </c:pt>
                  <c:pt idx="20">
                    <c:v>Death, Rat (NS) [32]</c:v>
                  </c:pt>
                  <c:pt idx="21">
                    <c:v>No effect, Rat (M, F)  [8]</c:v>
                  </c:pt>
                  <c:pt idx="22">
                    <c:v>Death, Rat (F) [10]</c:v>
                  </c:pt>
                </c:lvl>
                <c:lvl>
                  <c:pt idx="0">
                    <c:v>Immune/Hemato</c:v>
                  </c:pt>
                  <c:pt idx="3">
                    <c:v>Resp</c:v>
                  </c:pt>
                  <c:pt idx="5">
                    <c:v>Neuro</c:v>
                  </c:pt>
                  <c:pt idx="10">
                    <c:v>Liver</c:v>
                  </c:pt>
                  <c:pt idx="14">
                    <c:v>Kidney</c:v>
                  </c:pt>
                  <c:pt idx="17">
                    <c:v>BW</c:v>
                  </c:pt>
                  <c:pt idx="18">
                    <c:v>Death</c:v>
                  </c:pt>
                </c:lvl>
              </c:multiLvlStrCache>
            </c:multiLvlStrRef>
          </c:cat>
          <c:val>
            <c:numRef>
              <c:f>'Acute inhalation data'!$S$2:$S$24</c:f>
              <c:numCache>
                <c:formatCode>General</c:formatCode>
                <c:ptCount val="2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64-4A43-8AB5-495060686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hiLowLines>
        <c:marker val="1"/>
        <c:smooth val="0"/>
        <c:axId val="78645120"/>
        <c:axId val="78646656"/>
        <c:extLst/>
      </c:lineChart>
      <c:catAx>
        <c:axId val="786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000" b="1"/>
            </a:pPr>
            <a:endParaRPr lang="en-US"/>
          </a:p>
        </c:txPr>
        <c:crossAx val="78646656"/>
        <c:crossesAt val="1.0000000000000005E-2"/>
        <c:auto val="0"/>
        <c:lblAlgn val="ctr"/>
        <c:lblOffset val="1"/>
        <c:tickMarkSkip val="1"/>
        <c:noMultiLvlLbl val="0"/>
      </c:catAx>
      <c:valAx>
        <c:axId val="78646656"/>
        <c:scaling>
          <c:logBase val="10"/>
          <c:orientation val="minMax"/>
          <c:min val="0.1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Human Equivalent Concentration (mg/m</a:t>
                </a:r>
                <a:r>
                  <a:rPr lang="en-US" sz="1200" b="1" baseline="30000"/>
                  <a:t>3</a:t>
                </a:r>
                <a:r>
                  <a:rPr lang="en-US" sz="1200" b="1"/>
                  <a:t>)</a:t>
                </a:r>
              </a:p>
            </c:rich>
          </c:tx>
          <c:layout>
            <c:manualLayout>
              <c:xMode val="edge"/>
              <c:yMode val="edge"/>
              <c:x val="1.5428542846386929E-2"/>
              <c:y val="7.9903113472389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n-US"/>
          </a:p>
        </c:txPr>
        <c:crossAx val="78645120"/>
        <c:crosses val="autoZero"/>
        <c:crossBetween val="between"/>
      </c:valAx>
      <c:spPr>
        <a:noFill/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8.4404604890787854E-2"/>
          <c:y val="0.46628277365480603"/>
          <c:w val="0.89414648143906783"/>
          <c:h val="3.5013996926632263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/>
          </a:pPr>
          <a:endParaRPr lang="en-US"/>
        </a:p>
      </c:txPr>
    </c:legend>
    <c:plotVisOnly val="1"/>
    <c:dispBlanksAs val="gap"/>
    <c:showDLblsOverMax val="0"/>
  </c:chart>
  <c:spPr>
    <a:noFill/>
    <a:ln w="12700">
      <a:solidFill>
        <a:schemeClr val="tx1"/>
      </a:solidFill>
    </a:ln>
    <a:effectLst/>
  </c:spPr>
  <c:txPr>
    <a:bodyPr/>
    <a:lstStyle/>
    <a:p>
      <a:pPr>
        <a:defRPr sz="6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Intermediate </a:t>
            </a:r>
            <a:r>
              <a:rPr lang="en-US" sz="12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Oral PODs for 1,1- and 1,2-Dichloroethane</a:t>
            </a:r>
            <a:r>
              <a:rPr lang="en-US" sz="1200" b="1" baseline="300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a</a:t>
            </a:r>
          </a:p>
        </c:rich>
      </c:tx>
      <c:layout>
        <c:manualLayout>
          <c:xMode val="edge"/>
          <c:yMode val="edge"/>
          <c:x val="0.34330603674540683"/>
          <c:y val="4.04847873887706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725925925925926E-2"/>
          <c:y val="7.8561809774032321E-2"/>
          <c:w val="0.92570125400991532"/>
          <c:h val="0.64168422346531373"/>
        </c:manualLayout>
      </c:layout>
      <c:lineChart>
        <c:grouping val="standard"/>
        <c:varyColors val="0"/>
        <c:ser>
          <c:idx val="1"/>
          <c:order val="0"/>
          <c:tx>
            <c:strRef>
              <c:f>'Intermediate oral data'!$R$1</c:f>
              <c:strCache>
                <c:ptCount val="1"/>
                <c:pt idx="0">
                  <c:v>1,2-DCA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cat>
            <c:multiLvlStrRef>
              <c:f>'Intermediate oral data'!$N$2:$O$110</c:f>
              <c:multiLvlStrCache>
                <c:ptCount val="109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  <c:pt idx="62">
                    <c:v>No effect, Rat (M,F) [5]</c:v>
                  </c:pt>
                  <c:pt idx="63">
                    <c:v>*No effect, Rat (M) [35]</c:v>
                  </c:pt>
                  <c:pt idx="64">
                    <c:v>Death, Rat F344 G (M) [26]</c:v>
                  </c:pt>
                  <c:pt idx="65">
                    <c:v>Death, Rat (M,F) [25]</c:v>
                  </c:pt>
                  <c:pt idx="66">
                    <c:v>Death, Rat (M) [34]</c:v>
                  </c:pt>
                  <c:pt idx="67">
                    <c:v>No effect, Rat (F) [27]</c:v>
                  </c:pt>
                  <c:pt idx="68">
                    <c:v>Death, Rat (M,F) [5]</c:v>
                  </c:pt>
                  <c:pt idx="69">
                    <c:v>Death, Rat (M) [41]</c:v>
                  </c:pt>
                  <c:pt idx="70">
                    <c:v>Death, Mouse DW (F) [26]</c:v>
                  </c:pt>
                  <c:pt idx="71">
                    <c:v>Death, Rat (M) [41]</c:v>
                  </c:pt>
                  <c:pt idx="72">
                    <c:v>Forestomach histo, Rat (M) [39]</c:v>
                  </c:pt>
                  <c:pt idx="73">
                    <c:v>No effect, Rat (M) [34]</c:v>
                  </c:pt>
                  <c:pt idx="74">
                    <c:v>No effect, Rat F344 G (M,F) [26]</c:v>
                  </c:pt>
                  <c:pt idx="75">
                    <c:v>*F1 pup wt, Rat (M) [35]</c:v>
                  </c:pt>
                  <c:pt idx="76">
                    <c:v>No effect, Rat (M,F) [5]</c:v>
                  </c:pt>
                  <c:pt idx="77">
                    <c:v>No effect, Rat (M,F) [5]</c:v>
                  </c:pt>
                  <c:pt idx="78">
                    <c:v>Fetal resorptions, Rat (F) [27]</c:v>
                  </c:pt>
                  <c:pt idx="79">
                    <c:v>*No effect, Rat OM DW (M,F) [26]</c:v>
                  </c:pt>
                  <c:pt idx="80">
                    <c:v>*No effect, Rat F344 DW (M,F) [26]</c:v>
                  </c:pt>
                  <c:pt idx="81">
                    <c:v>*No effect, Rat SD DW (M,F) [26]</c:v>
                  </c:pt>
                  <c:pt idx="82">
                    <c:v>No effect, Mouse DW (M,F) [26]</c:v>
                  </c:pt>
                  <c:pt idx="83">
                    <c:v>No effect, Rat (M) [41]</c:v>
                  </c:pt>
                  <c:pt idx="84">
                    <c:v>No effect, Rat (M) [41]</c:v>
                  </c:pt>
                  <c:pt idx="85">
                    <c:v>No effect, Mouse M,F) [23]</c:v>
                  </c:pt>
                  <c:pt idx="86">
                    <c:v>No effect, Rat (M,F) [34]</c:v>
                  </c:pt>
                  <c:pt idx="87">
                    <c:v>No effect, Rat F344 G (M,F) [26]</c:v>
                  </c:pt>
                  <c:pt idx="88">
                    <c:v>*No effect, Mouse DW (M) [23]</c:v>
                  </c:pt>
                  <c:pt idx="89">
                    <c:v>No effect, Rat (M,F) [5]</c:v>
                  </c:pt>
                  <c:pt idx="90">
                    <c:v>No effect, Rat (M,F) [5]</c:v>
                  </c:pt>
                  <c:pt idx="91">
                    <c:v>*No effect, Rat (M) [35]</c:v>
                  </c:pt>
                  <c:pt idx="92">
                    <c:v>*No effect, Rat OM DW (M,F) [26]</c:v>
                  </c:pt>
                  <c:pt idx="93">
                    <c:v>*No effect, Rat F344 DW (M,F) [26]</c:v>
                  </c:pt>
                  <c:pt idx="94">
                    <c:v>*No effect, Rat SD DW (M,F) [26]</c:v>
                  </c:pt>
                  <c:pt idx="95">
                    <c:v>No effect, Mouse DW (M,F) [26]</c:v>
                  </c:pt>
                  <c:pt idx="96">
                    <c:v>CNS depression, Rat (M) [41]</c:v>
                  </c:pt>
                  <c:pt idx="97">
                    <c:v>CNS depression, Rat (M) [41]</c:v>
                  </c:pt>
                  <c:pt idx="98">
                    <c:v>No effect, Mouse (M,F) [23]</c:v>
                  </c:pt>
                  <c:pt idx="99">
                    <c:v>No effect, Rat (M,F) [34]</c:v>
                  </c:pt>
                  <c:pt idx="100">
                    <c:v>No effect, Rat F344 G (M,F) [26]</c:v>
                  </c:pt>
                  <c:pt idx="101">
                    <c:v>*No effect, Mouse DW (M) [23]</c:v>
                  </c:pt>
                  <c:pt idx="102">
                    <c:v>No effect, Rat (M,F) [5]</c:v>
                  </c:pt>
                  <c:pt idx="103">
                    <c:v>No effect, Rat (M,F) [5]</c:v>
                  </c:pt>
                  <c:pt idx="104">
                    <c:v>*No effect, Rat (M) [35]</c:v>
                  </c:pt>
                  <c:pt idx="105">
                    <c:v>*No effect, Rat OM DW (M,F) [26]</c:v>
                  </c:pt>
                  <c:pt idx="106">
                    <c:v>*No effect, Rat F344 DW (M,F) [26]</c:v>
                  </c:pt>
                  <c:pt idx="107">
                    <c:v>*No effect, Rat SD DW (M,F) [26]</c:v>
                  </c:pt>
                  <c:pt idx="108">
                    <c:v>No effect, Mouse DW (M,F) [26]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  <c:pt idx="62">
                    <c:v>Death</c:v>
                  </c:pt>
                  <c:pt idx="72">
                    <c:v>GI</c:v>
                  </c:pt>
                  <c:pt idx="73">
                    <c:v>Repro/Devel</c:v>
                  </c:pt>
                  <c:pt idx="85">
                    <c:v>Neuro</c:v>
                  </c:pt>
                  <c:pt idx="98">
                    <c:v>Resp</c:v>
                  </c:pt>
                </c:lvl>
              </c:multiLvlStrCache>
            </c:multiLvlStrRef>
          </c:cat>
          <c:val>
            <c:numRef>
              <c:f>'Intermediate oral data'!$R$2:$R$110</c:f>
              <c:numCache>
                <c:formatCode>0.0</c:formatCode>
                <c:ptCount val="109"/>
                <c:pt idx="0">
                  <c:v>0.63600000000000001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322.14</c:v>
                </c:pt>
                <c:pt idx="14">
                  <c:v>5</c:v>
                </c:pt>
                <c:pt idx="15">
                  <c:v>10.3</c:v>
                </c:pt>
                <c:pt idx="16">
                  <c:v>0</c:v>
                </c:pt>
                <c:pt idx="17">
                  <c:v>14.5</c:v>
                </c:pt>
                <c:pt idx="18">
                  <c:v>15</c:v>
                </c:pt>
                <c:pt idx="19">
                  <c:v>18</c:v>
                </c:pt>
                <c:pt idx="20">
                  <c:v>19</c:v>
                </c:pt>
                <c:pt idx="21">
                  <c:v>20.5</c:v>
                </c:pt>
                <c:pt idx="22">
                  <c:v>0</c:v>
                </c:pt>
                <c:pt idx="23">
                  <c:v>0</c:v>
                </c:pt>
                <c:pt idx="24">
                  <c:v>31.720000000000002</c:v>
                </c:pt>
                <c:pt idx="25">
                  <c:v>0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19.75</c:v>
                </c:pt>
                <c:pt idx="35">
                  <c:v>0</c:v>
                </c:pt>
                <c:pt idx="36">
                  <c:v>24.57</c:v>
                </c:pt>
                <c:pt idx="37">
                  <c:v>0</c:v>
                </c:pt>
                <c:pt idx="38">
                  <c:v>37.5</c:v>
                </c:pt>
                <c:pt idx="39">
                  <c:v>47.5</c:v>
                </c:pt>
                <c:pt idx="40">
                  <c:v>64.75</c:v>
                </c:pt>
                <c:pt idx="41">
                  <c:v>66.5</c:v>
                </c:pt>
                <c:pt idx="42">
                  <c:v>0</c:v>
                </c:pt>
                <c:pt idx="46">
                  <c:v>546.91</c:v>
                </c:pt>
                <c:pt idx="47">
                  <c:v>0</c:v>
                </c:pt>
                <c:pt idx="48">
                  <c:v>15</c:v>
                </c:pt>
                <c:pt idx="49">
                  <c:v>0</c:v>
                </c:pt>
                <c:pt idx="50">
                  <c:v>0</c:v>
                </c:pt>
                <c:pt idx="51">
                  <c:v>24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42.5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42.857142857142861</c:v>
                </c:pt>
                <c:pt idx="65">
                  <c:v>44.821428571428569</c:v>
                </c:pt>
                <c:pt idx="66">
                  <c:v>51.4</c:v>
                </c:pt>
                <c:pt idx="67">
                  <c:v>0</c:v>
                </c:pt>
                <c:pt idx="68">
                  <c:v>75</c:v>
                </c:pt>
                <c:pt idx="70">
                  <c:v>640.38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96.25</c:v>
                </c:pt>
                <c:pt idx="76">
                  <c:v>0</c:v>
                </c:pt>
                <c:pt idx="77">
                  <c:v>0</c:v>
                </c:pt>
                <c:pt idx="78">
                  <c:v>50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7-4C6A-9F6B-9B4A3E29D0E5}"/>
            </c:ext>
          </c:extLst>
        </c:ser>
        <c:ser>
          <c:idx val="0"/>
          <c:order val="1"/>
          <c:tx>
            <c:strRef>
              <c:f>'Intermediate oral data'!$Q$1</c:f>
              <c:strCache>
                <c:ptCount val="1"/>
                <c:pt idx="0">
                  <c:v>1,2-DCA NOAEL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'Intermediate oral data'!$N$2:$O$110</c:f>
              <c:multiLvlStrCache>
                <c:ptCount val="109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  <c:pt idx="62">
                    <c:v>No effect, Rat (M,F) [5]</c:v>
                  </c:pt>
                  <c:pt idx="63">
                    <c:v>*No effect, Rat (M) [35]</c:v>
                  </c:pt>
                  <c:pt idx="64">
                    <c:v>Death, Rat F344 G (M) [26]</c:v>
                  </c:pt>
                  <c:pt idx="65">
                    <c:v>Death, Rat (M,F) [25]</c:v>
                  </c:pt>
                  <c:pt idx="66">
                    <c:v>Death, Rat (M) [34]</c:v>
                  </c:pt>
                  <c:pt idx="67">
                    <c:v>No effect, Rat (F) [27]</c:v>
                  </c:pt>
                  <c:pt idx="68">
                    <c:v>Death, Rat (M,F) [5]</c:v>
                  </c:pt>
                  <c:pt idx="69">
                    <c:v>Death, Rat (M) [41]</c:v>
                  </c:pt>
                  <c:pt idx="70">
                    <c:v>Death, Mouse DW (F) [26]</c:v>
                  </c:pt>
                  <c:pt idx="71">
                    <c:v>Death, Rat (M) [41]</c:v>
                  </c:pt>
                  <c:pt idx="72">
                    <c:v>Forestomach histo, Rat (M) [39]</c:v>
                  </c:pt>
                  <c:pt idx="73">
                    <c:v>No effect, Rat (M) [34]</c:v>
                  </c:pt>
                  <c:pt idx="74">
                    <c:v>No effect, Rat F344 G (M,F) [26]</c:v>
                  </c:pt>
                  <c:pt idx="75">
                    <c:v>*F1 pup wt, Rat (M) [35]</c:v>
                  </c:pt>
                  <c:pt idx="76">
                    <c:v>No effect, Rat (M,F) [5]</c:v>
                  </c:pt>
                  <c:pt idx="77">
                    <c:v>No effect, Rat (M,F) [5]</c:v>
                  </c:pt>
                  <c:pt idx="78">
                    <c:v>Fetal resorptions, Rat (F) [27]</c:v>
                  </c:pt>
                  <c:pt idx="79">
                    <c:v>*No effect, Rat OM DW (M,F) [26]</c:v>
                  </c:pt>
                  <c:pt idx="80">
                    <c:v>*No effect, Rat F344 DW (M,F) [26]</c:v>
                  </c:pt>
                  <c:pt idx="81">
                    <c:v>*No effect, Rat SD DW (M,F) [26]</c:v>
                  </c:pt>
                  <c:pt idx="82">
                    <c:v>No effect, Mouse DW (M,F) [26]</c:v>
                  </c:pt>
                  <c:pt idx="83">
                    <c:v>No effect, Rat (M) [41]</c:v>
                  </c:pt>
                  <c:pt idx="84">
                    <c:v>No effect, Rat (M) [41]</c:v>
                  </c:pt>
                  <c:pt idx="85">
                    <c:v>No effect, Mouse M,F) [23]</c:v>
                  </c:pt>
                  <c:pt idx="86">
                    <c:v>No effect, Rat (M,F) [34]</c:v>
                  </c:pt>
                  <c:pt idx="87">
                    <c:v>No effect, Rat F344 G (M,F) [26]</c:v>
                  </c:pt>
                  <c:pt idx="88">
                    <c:v>*No effect, Mouse DW (M) [23]</c:v>
                  </c:pt>
                  <c:pt idx="89">
                    <c:v>No effect, Rat (M,F) [5]</c:v>
                  </c:pt>
                  <c:pt idx="90">
                    <c:v>No effect, Rat (M,F) [5]</c:v>
                  </c:pt>
                  <c:pt idx="91">
                    <c:v>*No effect, Rat (M) [35]</c:v>
                  </c:pt>
                  <c:pt idx="92">
                    <c:v>*No effect, Rat OM DW (M,F) [26]</c:v>
                  </c:pt>
                  <c:pt idx="93">
                    <c:v>*No effect, Rat F344 DW (M,F) [26]</c:v>
                  </c:pt>
                  <c:pt idx="94">
                    <c:v>*No effect, Rat SD DW (M,F) [26]</c:v>
                  </c:pt>
                  <c:pt idx="95">
                    <c:v>No effect, Mouse DW (M,F) [26]</c:v>
                  </c:pt>
                  <c:pt idx="96">
                    <c:v>CNS depression, Rat (M) [41]</c:v>
                  </c:pt>
                  <c:pt idx="97">
                    <c:v>CNS depression, Rat (M) [41]</c:v>
                  </c:pt>
                  <c:pt idx="98">
                    <c:v>No effect, Mouse (M,F) [23]</c:v>
                  </c:pt>
                  <c:pt idx="99">
                    <c:v>No effect, Rat (M,F) [34]</c:v>
                  </c:pt>
                  <c:pt idx="100">
                    <c:v>No effect, Rat F344 G (M,F) [26]</c:v>
                  </c:pt>
                  <c:pt idx="101">
                    <c:v>*No effect, Mouse DW (M) [23]</c:v>
                  </c:pt>
                  <c:pt idx="102">
                    <c:v>No effect, Rat (M,F) [5]</c:v>
                  </c:pt>
                  <c:pt idx="103">
                    <c:v>No effect, Rat (M,F) [5]</c:v>
                  </c:pt>
                  <c:pt idx="104">
                    <c:v>*No effect, Rat (M) [35]</c:v>
                  </c:pt>
                  <c:pt idx="105">
                    <c:v>*No effect, Rat OM DW (M,F) [26]</c:v>
                  </c:pt>
                  <c:pt idx="106">
                    <c:v>*No effect, Rat F344 DW (M,F) [26]</c:v>
                  </c:pt>
                  <c:pt idx="107">
                    <c:v>*No effect, Rat SD DW (M,F) [26]</c:v>
                  </c:pt>
                  <c:pt idx="108">
                    <c:v>No effect, Mouse DW (M,F) [26]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  <c:pt idx="62">
                    <c:v>Death</c:v>
                  </c:pt>
                  <c:pt idx="72">
                    <c:v>GI</c:v>
                  </c:pt>
                  <c:pt idx="73">
                    <c:v>Repro/Devel</c:v>
                  </c:pt>
                  <c:pt idx="85">
                    <c:v>Neuro</c:v>
                  </c:pt>
                  <c:pt idx="98">
                    <c:v>Resp</c:v>
                  </c:pt>
                </c:lvl>
              </c:multiLvlStrCache>
            </c:multiLvlStrRef>
          </c:cat>
          <c:val>
            <c:numRef>
              <c:f>'Intermediate oral data'!$Q$2:$Q$110</c:f>
              <c:numCache>
                <c:formatCode>0.0</c:formatCode>
                <c:ptCount val="109"/>
                <c:pt idx="0">
                  <c:v>0</c:v>
                </c:pt>
                <c:pt idx="1">
                  <c:v>16.071428571428573</c:v>
                </c:pt>
                <c:pt idx="2">
                  <c:v>17.857142857142858</c:v>
                </c:pt>
                <c:pt idx="3">
                  <c:v>21.428571428571431</c:v>
                </c:pt>
                <c:pt idx="4">
                  <c:v>24.57</c:v>
                </c:pt>
                <c:pt idx="5">
                  <c:v>25</c:v>
                </c:pt>
                <c:pt idx="6">
                  <c:v>18.75</c:v>
                </c:pt>
                <c:pt idx="7">
                  <c:v>38.75</c:v>
                </c:pt>
                <c:pt idx="8">
                  <c:v>123</c:v>
                </c:pt>
                <c:pt idx="9">
                  <c:v>128.75</c:v>
                </c:pt>
                <c:pt idx="10">
                  <c:v>129.5</c:v>
                </c:pt>
                <c:pt idx="12">
                  <c:v>153.66</c:v>
                </c:pt>
                <c:pt idx="14">
                  <c:v>0</c:v>
                </c:pt>
                <c:pt idx="16">
                  <c:v>6.37</c:v>
                </c:pt>
                <c:pt idx="17">
                  <c:v>0</c:v>
                </c:pt>
                <c:pt idx="18">
                  <c:v>5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24.57</c:v>
                </c:pt>
                <c:pt idx="23">
                  <c:v>25</c:v>
                </c:pt>
                <c:pt idx="24">
                  <c:v>0</c:v>
                </c:pt>
                <c:pt idx="25">
                  <c:v>38.75</c:v>
                </c:pt>
                <c:pt idx="28">
                  <c:v>6.37</c:v>
                </c:pt>
                <c:pt idx="29">
                  <c:v>0</c:v>
                </c:pt>
                <c:pt idx="30">
                  <c:v>13.25</c:v>
                </c:pt>
                <c:pt idx="31">
                  <c:v>16</c:v>
                </c:pt>
                <c:pt idx="32">
                  <c:v>16.071428571428573</c:v>
                </c:pt>
                <c:pt idx="33">
                  <c:v>17.857142857142858</c:v>
                </c:pt>
                <c:pt idx="34">
                  <c:v>7.75</c:v>
                </c:pt>
                <c:pt idx="35">
                  <c:v>21.428571428571431</c:v>
                </c:pt>
                <c:pt idx="36">
                  <c:v>3.12</c:v>
                </c:pt>
                <c:pt idx="37">
                  <c:v>25</c:v>
                </c:pt>
                <c:pt idx="38">
                  <c:v>18.75</c:v>
                </c:pt>
                <c:pt idx="39">
                  <c:v>37.9</c:v>
                </c:pt>
                <c:pt idx="40">
                  <c:v>36.75</c:v>
                </c:pt>
                <c:pt idx="41">
                  <c:v>36.5</c:v>
                </c:pt>
                <c:pt idx="42">
                  <c:v>129.5</c:v>
                </c:pt>
                <c:pt idx="46">
                  <c:v>352.3</c:v>
                </c:pt>
                <c:pt idx="47">
                  <c:v>6.37</c:v>
                </c:pt>
                <c:pt idx="48">
                  <c:v>5</c:v>
                </c:pt>
                <c:pt idx="49">
                  <c:v>17.857142857142858</c:v>
                </c:pt>
                <c:pt idx="50">
                  <c:v>21.428571428571431</c:v>
                </c:pt>
                <c:pt idx="51">
                  <c:v>7.2</c:v>
                </c:pt>
                <c:pt idx="52">
                  <c:v>24.57</c:v>
                </c:pt>
                <c:pt idx="53">
                  <c:v>25</c:v>
                </c:pt>
                <c:pt idx="54">
                  <c:v>38.75</c:v>
                </c:pt>
                <c:pt idx="55">
                  <c:v>0</c:v>
                </c:pt>
                <c:pt idx="56">
                  <c:v>123</c:v>
                </c:pt>
                <c:pt idx="57">
                  <c:v>128.75</c:v>
                </c:pt>
                <c:pt idx="58">
                  <c:v>129.5</c:v>
                </c:pt>
                <c:pt idx="60">
                  <c:v>322.14</c:v>
                </c:pt>
                <c:pt idx="62">
                  <c:v>37.5</c:v>
                </c:pt>
                <c:pt idx="63">
                  <c:v>38.75</c:v>
                </c:pt>
                <c:pt idx="64">
                  <c:v>21.428571428571431</c:v>
                </c:pt>
                <c:pt idx="65">
                  <c:v>28.392857142857142</c:v>
                </c:pt>
                <c:pt idx="66">
                  <c:v>17.100000000000001</c:v>
                </c:pt>
                <c:pt idx="67">
                  <c:v>60</c:v>
                </c:pt>
                <c:pt idx="68">
                  <c:v>25</c:v>
                </c:pt>
                <c:pt idx="70">
                  <c:v>322.14</c:v>
                </c:pt>
                <c:pt idx="73">
                  <c:v>17.857142857142858</c:v>
                </c:pt>
                <c:pt idx="74">
                  <c:v>21</c:v>
                </c:pt>
                <c:pt idx="75">
                  <c:v>49.75</c:v>
                </c:pt>
                <c:pt idx="76">
                  <c:v>25</c:v>
                </c:pt>
                <c:pt idx="77">
                  <c:v>37.5</c:v>
                </c:pt>
                <c:pt idx="78">
                  <c:v>40</c:v>
                </c:pt>
                <c:pt idx="79">
                  <c:v>123</c:v>
                </c:pt>
                <c:pt idx="80">
                  <c:v>128.75</c:v>
                </c:pt>
                <c:pt idx="81">
                  <c:v>129.5</c:v>
                </c:pt>
                <c:pt idx="82">
                  <c:v>322</c:v>
                </c:pt>
                <c:pt idx="85">
                  <c:v>6.37</c:v>
                </c:pt>
                <c:pt idx="86">
                  <c:v>16.071428571428573</c:v>
                </c:pt>
                <c:pt idx="87">
                  <c:v>21</c:v>
                </c:pt>
                <c:pt idx="88">
                  <c:v>24.57</c:v>
                </c:pt>
                <c:pt idx="89">
                  <c:v>25</c:v>
                </c:pt>
                <c:pt idx="90">
                  <c:v>37.5</c:v>
                </c:pt>
                <c:pt idx="91">
                  <c:v>38.75</c:v>
                </c:pt>
                <c:pt idx="92">
                  <c:v>123</c:v>
                </c:pt>
                <c:pt idx="93">
                  <c:v>128.75</c:v>
                </c:pt>
                <c:pt idx="94">
                  <c:v>129.5</c:v>
                </c:pt>
                <c:pt idx="95">
                  <c:v>322</c:v>
                </c:pt>
                <c:pt idx="98">
                  <c:v>6.37</c:v>
                </c:pt>
                <c:pt idx="99">
                  <c:v>16.071428571428573</c:v>
                </c:pt>
                <c:pt idx="100">
                  <c:v>21</c:v>
                </c:pt>
                <c:pt idx="101">
                  <c:v>24.57</c:v>
                </c:pt>
                <c:pt idx="102">
                  <c:v>25</c:v>
                </c:pt>
                <c:pt idx="103">
                  <c:v>37.5</c:v>
                </c:pt>
                <c:pt idx="104">
                  <c:v>38.75</c:v>
                </c:pt>
                <c:pt idx="105">
                  <c:v>123</c:v>
                </c:pt>
                <c:pt idx="106">
                  <c:v>128.75</c:v>
                </c:pt>
                <c:pt idx="107">
                  <c:v>129.5</c:v>
                </c:pt>
                <c:pt idx="108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7-4C6A-9F6B-9B4A3E29D0E5}"/>
            </c:ext>
          </c:extLst>
        </c:ser>
        <c:ser>
          <c:idx val="9"/>
          <c:order val="2"/>
          <c:tx>
            <c:strRef>
              <c:f>'Intermediate oral data'!$P$1</c:f>
              <c:strCache>
                <c:ptCount val="1"/>
                <c:pt idx="0">
                  <c:v>1,2-DCA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'Intermediate oral data'!$N$2:$O$110</c:f>
              <c:multiLvlStrCache>
                <c:ptCount val="109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  <c:pt idx="62">
                    <c:v>No effect, Rat (M,F) [5]</c:v>
                  </c:pt>
                  <c:pt idx="63">
                    <c:v>*No effect, Rat (M) [35]</c:v>
                  </c:pt>
                  <c:pt idx="64">
                    <c:v>Death, Rat F344 G (M) [26]</c:v>
                  </c:pt>
                  <c:pt idx="65">
                    <c:v>Death, Rat (M,F) [25]</c:v>
                  </c:pt>
                  <c:pt idx="66">
                    <c:v>Death, Rat (M) [34]</c:v>
                  </c:pt>
                  <c:pt idx="67">
                    <c:v>No effect, Rat (F) [27]</c:v>
                  </c:pt>
                  <c:pt idx="68">
                    <c:v>Death, Rat (M,F) [5]</c:v>
                  </c:pt>
                  <c:pt idx="69">
                    <c:v>Death, Rat (M) [41]</c:v>
                  </c:pt>
                  <c:pt idx="70">
                    <c:v>Death, Mouse DW (F) [26]</c:v>
                  </c:pt>
                  <c:pt idx="71">
                    <c:v>Death, Rat (M) [41]</c:v>
                  </c:pt>
                  <c:pt idx="72">
                    <c:v>Forestomach histo, Rat (M) [39]</c:v>
                  </c:pt>
                  <c:pt idx="73">
                    <c:v>No effect, Rat (M) [34]</c:v>
                  </c:pt>
                  <c:pt idx="74">
                    <c:v>No effect, Rat F344 G (M,F) [26]</c:v>
                  </c:pt>
                  <c:pt idx="75">
                    <c:v>*F1 pup wt, Rat (M) [35]</c:v>
                  </c:pt>
                  <c:pt idx="76">
                    <c:v>No effect, Rat (M,F) [5]</c:v>
                  </c:pt>
                  <c:pt idx="77">
                    <c:v>No effect, Rat (M,F) [5]</c:v>
                  </c:pt>
                  <c:pt idx="78">
                    <c:v>Fetal resorptions, Rat (F) [27]</c:v>
                  </c:pt>
                  <c:pt idx="79">
                    <c:v>*No effect, Rat OM DW (M,F) [26]</c:v>
                  </c:pt>
                  <c:pt idx="80">
                    <c:v>*No effect, Rat F344 DW (M,F) [26]</c:v>
                  </c:pt>
                  <c:pt idx="81">
                    <c:v>*No effect, Rat SD DW (M,F) [26]</c:v>
                  </c:pt>
                  <c:pt idx="82">
                    <c:v>No effect, Mouse DW (M,F) [26]</c:v>
                  </c:pt>
                  <c:pt idx="83">
                    <c:v>No effect, Rat (M) [41]</c:v>
                  </c:pt>
                  <c:pt idx="84">
                    <c:v>No effect, Rat (M) [41]</c:v>
                  </c:pt>
                  <c:pt idx="85">
                    <c:v>No effect, Mouse M,F) [23]</c:v>
                  </c:pt>
                  <c:pt idx="86">
                    <c:v>No effect, Rat (M,F) [34]</c:v>
                  </c:pt>
                  <c:pt idx="87">
                    <c:v>No effect, Rat F344 G (M,F) [26]</c:v>
                  </c:pt>
                  <c:pt idx="88">
                    <c:v>*No effect, Mouse DW (M) [23]</c:v>
                  </c:pt>
                  <c:pt idx="89">
                    <c:v>No effect, Rat (M,F) [5]</c:v>
                  </c:pt>
                  <c:pt idx="90">
                    <c:v>No effect, Rat (M,F) [5]</c:v>
                  </c:pt>
                  <c:pt idx="91">
                    <c:v>*No effect, Rat (M) [35]</c:v>
                  </c:pt>
                  <c:pt idx="92">
                    <c:v>*No effect, Rat OM DW (M,F) [26]</c:v>
                  </c:pt>
                  <c:pt idx="93">
                    <c:v>*No effect, Rat F344 DW (M,F) [26]</c:v>
                  </c:pt>
                  <c:pt idx="94">
                    <c:v>*No effect, Rat SD DW (M,F) [26]</c:v>
                  </c:pt>
                  <c:pt idx="95">
                    <c:v>No effect, Mouse DW (M,F) [26]</c:v>
                  </c:pt>
                  <c:pt idx="96">
                    <c:v>CNS depression, Rat (M) [41]</c:v>
                  </c:pt>
                  <c:pt idx="97">
                    <c:v>CNS depression, Rat (M) [41]</c:v>
                  </c:pt>
                  <c:pt idx="98">
                    <c:v>No effect, Mouse (M,F) [23]</c:v>
                  </c:pt>
                  <c:pt idx="99">
                    <c:v>No effect, Rat (M,F) [34]</c:v>
                  </c:pt>
                  <c:pt idx="100">
                    <c:v>No effect, Rat F344 G (M,F) [26]</c:v>
                  </c:pt>
                  <c:pt idx="101">
                    <c:v>*No effect, Mouse DW (M) [23]</c:v>
                  </c:pt>
                  <c:pt idx="102">
                    <c:v>No effect, Rat (M,F) [5]</c:v>
                  </c:pt>
                  <c:pt idx="103">
                    <c:v>No effect, Rat (M,F) [5]</c:v>
                  </c:pt>
                  <c:pt idx="104">
                    <c:v>*No effect, Rat (M) [35]</c:v>
                  </c:pt>
                  <c:pt idx="105">
                    <c:v>*No effect, Rat OM DW (M,F) [26]</c:v>
                  </c:pt>
                  <c:pt idx="106">
                    <c:v>*No effect, Rat F344 DW (M,F) [26]</c:v>
                  </c:pt>
                  <c:pt idx="107">
                    <c:v>*No effect, Rat SD DW (M,F) [26]</c:v>
                  </c:pt>
                  <c:pt idx="108">
                    <c:v>No effect, Mouse DW (M,F) [26]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  <c:pt idx="62">
                    <c:v>Death</c:v>
                  </c:pt>
                  <c:pt idx="72">
                    <c:v>GI</c:v>
                  </c:pt>
                  <c:pt idx="73">
                    <c:v>Repro/Devel</c:v>
                  </c:pt>
                  <c:pt idx="85">
                    <c:v>Neuro</c:v>
                  </c:pt>
                  <c:pt idx="98">
                    <c:v>Resp</c:v>
                  </c:pt>
                </c:lvl>
              </c:multiLvlStrCache>
            </c:multiLvlStrRef>
          </c:cat>
          <c:val>
            <c:numRef>
              <c:f>'Intermediate oral data'!$P$2:$P$110</c:f>
              <c:numCache>
                <c:formatCode>General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3.4</c:v>
                </c:pt>
                <c:pt idx="15">
                  <c:v>6.5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47-4C6A-9F6B-9B4A3E29D0E5}"/>
            </c:ext>
          </c:extLst>
        </c:ser>
        <c:ser>
          <c:idx val="4"/>
          <c:order val="3"/>
          <c:tx>
            <c:strRef>
              <c:f>'Intermediate oral data'!$U$1</c:f>
              <c:strCache>
                <c:ptCount val="1"/>
                <c:pt idx="0">
                  <c:v>1,1-DCA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cat>
            <c:multiLvlStrRef>
              <c:f>'Intermediate oral data'!$N$2:$O$110</c:f>
              <c:multiLvlStrCache>
                <c:ptCount val="109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  <c:pt idx="62">
                    <c:v>No effect, Rat (M,F) [5]</c:v>
                  </c:pt>
                  <c:pt idx="63">
                    <c:v>*No effect, Rat (M) [35]</c:v>
                  </c:pt>
                  <c:pt idx="64">
                    <c:v>Death, Rat F344 G (M) [26]</c:v>
                  </c:pt>
                  <c:pt idx="65">
                    <c:v>Death, Rat (M,F) [25]</c:v>
                  </c:pt>
                  <c:pt idx="66">
                    <c:v>Death, Rat (M) [34]</c:v>
                  </c:pt>
                  <c:pt idx="67">
                    <c:v>No effect, Rat (F) [27]</c:v>
                  </c:pt>
                  <c:pt idx="68">
                    <c:v>Death, Rat (M,F) [5]</c:v>
                  </c:pt>
                  <c:pt idx="69">
                    <c:v>Death, Rat (M) [41]</c:v>
                  </c:pt>
                  <c:pt idx="70">
                    <c:v>Death, Mouse DW (F) [26]</c:v>
                  </c:pt>
                  <c:pt idx="71">
                    <c:v>Death, Rat (M) [41]</c:v>
                  </c:pt>
                  <c:pt idx="72">
                    <c:v>Forestomach histo, Rat (M) [39]</c:v>
                  </c:pt>
                  <c:pt idx="73">
                    <c:v>No effect, Rat (M) [34]</c:v>
                  </c:pt>
                  <c:pt idx="74">
                    <c:v>No effect, Rat F344 G (M,F) [26]</c:v>
                  </c:pt>
                  <c:pt idx="75">
                    <c:v>*F1 pup wt, Rat (M) [35]</c:v>
                  </c:pt>
                  <c:pt idx="76">
                    <c:v>No effect, Rat (M,F) [5]</c:v>
                  </c:pt>
                  <c:pt idx="77">
                    <c:v>No effect, Rat (M,F) [5]</c:v>
                  </c:pt>
                  <c:pt idx="78">
                    <c:v>Fetal resorptions, Rat (F) [27]</c:v>
                  </c:pt>
                  <c:pt idx="79">
                    <c:v>*No effect, Rat OM DW (M,F) [26]</c:v>
                  </c:pt>
                  <c:pt idx="80">
                    <c:v>*No effect, Rat F344 DW (M,F) [26]</c:v>
                  </c:pt>
                  <c:pt idx="81">
                    <c:v>*No effect, Rat SD DW (M,F) [26]</c:v>
                  </c:pt>
                  <c:pt idx="82">
                    <c:v>No effect, Mouse DW (M,F) [26]</c:v>
                  </c:pt>
                  <c:pt idx="83">
                    <c:v>No effect, Rat (M) [41]</c:v>
                  </c:pt>
                  <c:pt idx="84">
                    <c:v>No effect, Rat (M) [41]</c:v>
                  </c:pt>
                  <c:pt idx="85">
                    <c:v>No effect, Mouse M,F) [23]</c:v>
                  </c:pt>
                  <c:pt idx="86">
                    <c:v>No effect, Rat (M,F) [34]</c:v>
                  </c:pt>
                  <c:pt idx="87">
                    <c:v>No effect, Rat F344 G (M,F) [26]</c:v>
                  </c:pt>
                  <c:pt idx="88">
                    <c:v>*No effect, Mouse DW (M) [23]</c:v>
                  </c:pt>
                  <c:pt idx="89">
                    <c:v>No effect, Rat (M,F) [5]</c:v>
                  </c:pt>
                  <c:pt idx="90">
                    <c:v>No effect, Rat (M,F) [5]</c:v>
                  </c:pt>
                  <c:pt idx="91">
                    <c:v>*No effect, Rat (M) [35]</c:v>
                  </c:pt>
                  <c:pt idx="92">
                    <c:v>*No effect, Rat OM DW (M,F) [26]</c:v>
                  </c:pt>
                  <c:pt idx="93">
                    <c:v>*No effect, Rat F344 DW (M,F) [26]</c:v>
                  </c:pt>
                  <c:pt idx="94">
                    <c:v>*No effect, Rat SD DW (M,F) [26]</c:v>
                  </c:pt>
                  <c:pt idx="95">
                    <c:v>No effect, Mouse DW (M,F) [26]</c:v>
                  </c:pt>
                  <c:pt idx="96">
                    <c:v>CNS depression, Rat (M) [41]</c:v>
                  </c:pt>
                  <c:pt idx="97">
                    <c:v>CNS depression, Rat (M) [41]</c:v>
                  </c:pt>
                  <c:pt idx="98">
                    <c:v>No effect, Mouse (M,F) [23]</c:v>
                  </c:pt>
                  <c:pt idx="99">
                    <c:v>No effect, Rat (M,F) [34]</c:v>
                  </c:pt>
                  <c:pt idx="100">
                    <c:v>No effect, Rat F344 G (M,F) [26]</c:v>
                  </c:pt>
                  <c:pt idx="101">
                    <c:v>*No effect, Mouse DW (M) [23]</c:v>
                  </c:pt>
                  <c:pt idx="102">
                    <c:v>No effect, Rat (M,F) [5]</c:v>
                  </c:pt>
                  <c:pt idx="103">
                    <c:v>No effect, Rat (M,F) [5]</c:v>
                  </c:pt>
                  <c:pt idx="104">
                    <c:v>*No effect, Rat (M) [35]</c:v>
                  </c:pt>
                  <c:pt idx="105">
                    <c:v>*No effect, Rat OM DW (M,F) [26]</c:v>
                  </c:pt>
                  <c:pt idx="106">
                    <c:v>*No effect, Rat F344 DW (M,F) [26]</c:v>
                  </c:pt>
                  <c:pt idx="107">
                    <c:v>*No effect, Rat SD DW (M,F) [26]</c:v>
                  </c:pt>
                  <c:pt idx="108">
                    <c:v>No effect, Mouse DW (M,F) [26]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  <c:pt idx="62">
                    <c:v>Death</c:v>
                  </c:pt>
                  <c:pt idx="72">
                    <c:v>GI</c:v>
                  </c:pt>
                  <c:pt idx="73">
                    <c:v>Repro/Devel</c:v>
                  </c:pt>
                  <c:pt idx="85">
                    <c:v>Neuro</c:v>
                  </c:pt>
                  <c:pt idx="98">
                    <c:v>Resp</c:v>
                  </c:pt>
                </c:lvl>
              </c:multiLvlStrCache>
            </c:multiLvlStrRef>
          </c:cat>
          <c:val>
            <c:numRef>
              <c:f>'Intermediate oral data'!$U$2:$U$110</c:f>
              <c:numCache>
                <c:formatCode>General</c:formatCode>
                <c:ptCount val="109"/>
                <c:pt idx="11">
                  <c:v>0</c:v>
                </c:pt>
                <c:pt idx="13">
                  <c:v>0</c:v>
                </c:pt>
                <c:pt idx="26">
                  <c:v>0</c:v>
                </c:pt>
                <c:pt idx="27">
                  <c:v>0</c:v>
                </c:pt>
                <c:pt idx="43">
                  <c:v>0</c:v>
                </c:pt>
                <c:pt idx="44">
                  <c:v>343</c:v>
                </c:pt>
                <c:pt idx="45">
                  <c:v>480</c:v>
                </c:pt>
                <c:pt idx="61">
                  <c:v>0</c:v>
                </c:pt>
                <c:pt idx="69">
                  <c:v>343</c:v>
                </c:pt>
                <c:pt idx="71">
                  <c:v>2000</c:v>
                </c:pt>
                <c:pt idx="72">
                  <c:v>0</c:v>
                </c:pt>
                <c:pt idx="83">
                  <c:v>0</c:v>
                </c:pt>
                <c:pt idx="84">
                  <c:v>0</c:v>
                </c:pt>
                <c:pt idx="96">
                  <c:v>343</c:v>
                </c:pt>
                <c:pt idx="97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47-4C6A-9F6B-9B4A3E29D0E5}"/>
            </c:ext>
          </c:extLst>
        </c:ser>
        <c:ser>
          <c:idx val="3"/>
          <c:order val="4"/>
          <c:tx>
            <c:strRef>
              <c:f>'Intermediate oral data'!$T$1</c:f>
              <c:strCache>
                <c:ptCount val="1"/>
                <c:pt idx="0">
                  <c:v>1,1-DCA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B050"/>
                </a:solidFill>
              </a:ln>
            </c:spPr>
          </c:marker>
          <c:cat>
            <c:multiLvlStrRef>
              <c:f>'Intermediate oral data'!$N$2:$O$110</c:f>
              <c:multiLvlStrCache>
                <c:ptCount val="109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  <c:pt idx="62">
                    <c:v>No effect, Rat (M,F) [5]</c:v>
                  </c:pt>
                  <c:pt idx="63">
                    <c:v>*No effect, Rat (M) [35]</c:v>
                  </c:pt>
                  <c:pt idx="64">
                    <c:v>Death, Rat F344 G (M) [26]</c:v>
                  </c:pt>
                  <c:pt idx="65">
                    <c:v>Death, Rat (M,F) [25]</c:v>
                  </c:pt>
                  <c:pt idx="66">
                    <c:v>Death, Rat (M) [34]</c:v>
                  </c:pt>
                  <c:pt idx="67">
                    <c:v>No effect, Rat (F) [27]</c:v>
                  </c:pt>
                  <c:pt idx="68">
                    <c:v>Death, Rat (M,F) [5]</c:v>
                  </c:pt>
                  <c:pt idx="69">
                    <c:v>Death, Rat (M) [41]</c:v>
                  </c:pt>
                  <c:pt idx="70">
                    <c:v>Death, Mouse DW (F) [26]</c:v>
                  </c:pt>
                  <c:pt idx="71">
                    <c:v>Death, Rat (M) [41]</c:v>
                  </c:pt>
                  <c:pt idx="72">
                    <c:v>Forestomach histo, Rat (M) [39]</c:v>
                  </c:pt>
                  <c:pt idx="73">
                    <c:v>No effect, Rat (M) [34]</c:v>
                  </c:pt>
                  <c:pt idx="74">
                    <c:v>No effect, Rat F344 G (M,F) [26]</c:v>
                  </c:pt>
                  <c:pt idx="75">
                    <c:v>*F1 pup wt, Rat (M) [35]</c:v>
                  </c:pt>
                  <c:pt idx="76">
                    <c:v>No effect, Rat (M,F) [5]</c:v>
                  </c:pt>
                  <c:pt idx="77">
                    <c:v>No effect, Rat (M,F) [5]</c:v>
                  </c:pt>
                  <c:pt idx="78">
                    <c:v>Fetal resorptions, Rat (F) [27]</c:v>
                  </c:pt>
                  <c:pt idx="79">
                    <c:v>*No effect, Rat OM DW (M,F) [26]</c:v>
                  </c:pt>
                  <c:pt idx="80">
                    <c:v>*No effect, Rat F344 DW (M,F) [26]</c:v>
                  </c:pt>
                  <c:pt idx="81">
                    <c:v>*No effect, Rat SD DW (M,F) [26]</c:v>
                  </c:pt>
                  <c:pt idx="82">
                    <c:v>No effect, Mouse DW (M,F) [26]</c:v>
                  </c:pt>
                  <c:pt idx="83">
                    <c:v>No effect, Rat (M) [41]</c:v>
                  </c:pt>
                  <c:pt idx="84">
                    <c:v>No effect, Rat (M) [41]</c:v>
                  </c:pt>
                  <c:pt idx="85">
                    <c:v>No effect, Mouse M,F) [23]</c:v>
                  </c:pt>
                  <c:pt idx="86">
                    <c:v>No effect, Rat (M,F) [34]</c:v>
                  </c:pt>
                  <c:pt idx="87">
                    <c:v>No effect, Rat F344 G (M,F) [26]</c:v>
                  </c:pt>
                  <c:pt idx="88">
                    <c:v>*No effect, Mouse DW (M) [23]</c:v>
                  </c:pt>
                  <c:pt idx="89">
                    <c:v>No effect, Rat (M,F) [5]</c:v>
                  </c:pt>
                  <c:pt idx="90">
                    <c:v>No effect, Rat (M,F) [5]</c:v>
                  </c:pt>
                  <c:pt idx="91">
                    <c:v>*No effect, Rat (M) [35]</c:v>
                  </c:pt>
                  <c:pt idx="92">
                    <c:v>*No effect, Rat OM DW (M,F) [26]</c:v>
                  </c:pt>
                  <c:pt idx="93">
                    <c:v>*No effect, Rat F344 DW (M,F) [26]</c:v>
                  </c:pt>
                  <c:pt idx="94">
                    <c:v>*No effect, Rat SD DW (M,F) [26]</c:v>
                  </c:pt>
                  <c:pt idx="95">
                    <c:v>No effect, Mouse DW (M,F) [26]</c:v>
                  </c:pt>
                  <c:pt idx="96">
                    <c:v>CNS depression, Rat (M) [41]</c:v>
                  </c:pt>
                  <c:pt idx="97">
                    <c:v>CNS depression, Rat (M) [41]</c:v>
                  </c:pt>
                  <c:pt idx="98">
                    <c:v>No effect, Mouse (M,F) [23]</c:v>
                  </c:pt>
                  <c:pt idx="99">
                    <c:v>No effect, Rat (M,F) [34]</c:v>
                  </c:pt>
                  <c:pt idx="100">
                    <c:v>No effect, Rat F344 G (M,F) [26]</c:v>
                  </c:pt>
                  <c:pt idx="101">
                    <c:v>*No effect, Mouse DW (M) [23]</c:v>
                  </c:pt>
                  <c:pt idx="102">
                    <c:v>No effect, Rat (M,F) [5]</c:v>
                  </c:pt>
                  <c:pt idx="103">
                    <c:v>No effect, Rat (M,F) [5]</c:v>
                  </c:pt>
                  <c:pt idx="104">
                    <c:v>*No effect, Rat (M) [35]</c:v>
                  </c:pt>
                  <c:pt idx="105">
                    <c:v>*No effect, Rat OM DW (M,F) [26]</c:v>
                  </c:pt>
                  <c:pt idx="106">
                    <c:v>*No effect, Rat F344 DW (M,F) [26]</c:v>
                  </c:pt>
                  <c:pt idx="107">
                    <c:v>*No effect, Rat SD DW (M,F) [26]</c:v>
                  </c:pt>
                  <c:pt idx="108">
                    <c:v>No effect, Mouse DW (M,F) [26]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  <c:pt idx="62">
                    <c:v>Death</c:v>
                  </c:pt>
                  <c:pt idx="72">
                    <c:v>GI</c:v>
                  </c:pt>
                  <c:pt idx="73">
                    <c:v>Repro/Devel</c:v>
                  </c:pt>
                  <c:pt idx="85">
                    <c:v>Neuro</c:v>
                  </c:pt>
                  <c:pt idx="98">
                    <c:v>Resp</c:v>
                  </c:pt>
                </c:lvl>
              </c:multiLvlStrCache>
            </c:multiLvlStrRef>
          </c:cat>
          <c:val>
            <c:numRef>
              <c:f>'Intermediate oral data'!$T$2:$T$110</c:f>
              <c:numCache>
                <c:formatCode>General</c:formatCode>
                <c:ptCount val="109"/>
                <c:pt idx="11">
                  <c:v>171</c:v>
                </c:pt>
                <c:pt idx="13">
                  <c:v>1000</c:v>
                </c:pt>
                <c:pt idx="26">
                  <c:v>171</c:v>
                </c:pt>
                <c:pt idx="27">
                  <c:v>1000</c:v>
                </c:pt>
                <c:pt idx="43" formatCode="0">
                  <c:v>293.42857142857144</c:v>
                </c:pt>
                <c:pt idx="44" formatCode="0">
                  <c:v>171</c:v>
                </c:pt>
                <c:pt idx="45" formatCode="0">
                  <c:v>240</c:v>
                </c:pt>
                <c:pt idx="59">
                  <c:v>171</c:v>
                </c:pt>
                <c:pt idx="61">
                  <c:v>1000</c:v>
                </c:pt>
                <c:pt idx="69">
                  <c:v>171</c:v>
                </c:pt>
                <c:pt idx="71">
                  <c:v>1000</c:v>
                </c:pt>
                <c:pt idx="72">
                  <c:v>120</c:v>
                </c:pt>
                <c:pt idx="83">
                  <c:v>171</c:v>
                </c:pt>
                <c:pt idx="84">
                  <c:v>1000</c:v>
                </c:pt>
                <c:pt idx="96">
                  <c:v>171</c:v>
                </c:pt>
                <c:pt idx="97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47-4C6A-9F6B-9B4A3E29D0E5}"/>
            </c:ext>
          </c:extLst>
        </c:ser>
        <c:ser>
          <c:idx val="2"/>
          <c:order val="5"/>
          <c:tx>
            <c:strRef>
              <c:f>'Intermediate oral data'!$S$1</c:f>
              <c:strCache>
                <c:ptCount val="1"/>
                <c:pt idx="0">
                  <c:v>1,1-DCA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noFill/>
              <a:ln w="25400">
                <a:solidFill>
                  <a:srgbClr val="FFC000"/>
                </a:solidFill>
              </a:ln>
            </c:spPr>
          </c:marker>
          <c:cat>
            <c:multiLvlStrRef>
              <c:f>'Intermediate oral data'!$N$2:$O$110</c:f>
              <c:multiLvlStrCache>
                <c:ptCount val="109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  <c:pt idx="62">
                    <c:v>No effect, Rat (M,F) [5]</c:v>
                  </c:pt>
                  <c:pt idx="63">
                    <c:v>*No effect, Rat (M) [35]</c:v>
                  </c:pt>
                  <c:pt idx="64">
                    <c:v>Death, Rat F344 G (M) [26]</c:v>
                  </c:pt>
                  <c:pt idx="65">
                    <c:v>Death, Rat (M,F) [25]</c:v>
                  </c:pt>
                  <c:pt idx="66">
                    <c:v>Death, Rat (M) [34]</c:v>
                  </c:pt>
                  <c:pt idx="67">
                    <c:v>No effect, Rat (F) [27]</c:v>
                  </c:pt>
                  <c:pt idx="68">
                    <c:v>Death, Rat (M,F) [5]</c:v>
                  </c:pt>
                  <c:pt idx="69">
                    <c:v>Death, Rat (M) [41]</c:v>
                  </c:pt>
                  <c:pt idx="70">
                    <c:v>Death, Mouse DW (F) [26]</c:v>
                  </c:pt>
                  <c:pt idx="71">
                    <c:v>Death, Rat (M) [41]</c:v>
                  </c:pt>
                  <c:pt idx="72">
                    <c:v>Forestomach histo, Rat (M) [39]</c:v>
                  </c:pt>
                  <c:pt idx="73">
                    <c:v>No effect, Rat (M) [34]</c:v>
                  </c:pt>
                  <c:pt idx="74">
                    <c:v>No effect, Rat F344 G (M,F) [26]</c:v>
                  </c:pt>
                  <c:pt idx="75">
                    <c:v>*F1 pup wt, Rat (M) [35]</c:v>
                  </c:pt>
                  <c:pt idx="76">
                    <c:v>No effect, Rat (M,F) [5]</c:v>
                  </c:pt>
                  <c:pt idx="77">
                    <c:v>No effect, Rat (M,F) [5]</c:v>
                  </c:pt>
                  <c:pt idx="78">
                    <c:v>Fetal resorptions, Rat (F) [27]</c:v>
                  </c:pt>
                  <c:pt idx="79">
                    <c:v>*No effect, Rat OM DW (M,F) [26]</c:v>
                  </c:pt>
                  <c:pt idx="80">
                    <c:v>*No effect, Rat F344 DW (M,F) [26]</c:v>
                  </c:pt>
                  <c:pt idx="81">
                    <c:v>*No effect, Rat SD DW (M,F) [26]</c:v>
                  </c:pt>
                  <c:pt idx="82">
                    <c:v>No effect, Mouse DW (M,F) [26]</c:v>
                  </c:pt>
                  <c:pt idx="83">
                    <c:v>No effect, Rat (M) [41]</c:v>
                  </c:pt>
                  <c:pt idx="84">
                    <c:v>No effect, Rat (M) [41]</c:v>
                  </c:pt>
                  <c:pt idx="85">
                    <c:v>No effect, Mouse M,F) [23]</c:v>
                  </c:pt>
                  <c:pt idx="86">
                    <c:v>No effect, Rat (M,F) [34]</c:v>
                  </c:pt>
                  <c:pt idx="87">
                    <c:v>No effect, Rat F344 G (M,F) [26]</c:v>
                  </c:pt>
                  <c:pt idx="88">
                    <c:v>*No effect, Mouse DW (M) [23]</c:v>
                  </c:pt>
                  <c:pt idx="89">
                    <c:v>No effect, Rat (M,F) [5]</c:v>
                  </c:pt>
                  <c:pt idx="90">
                    <c:v>No effect, Rat (M,F) [5]</c:v>
                  </c:pt>
                  <c:pt idx="91">
                    <c:v>*No effect, Rat (M) [35]</c:v>
                  </c:pt>
                  <c:pt idx="92">
                    <c:v>*No effect, Rat OM DW (M,F) [26]</c:v>
                  </c:pt>
                  <c:pt idx="93">
                    <c:v>*No effect, Rat F344 DW (M,F) [26]</c:v>
                  </c:pt>
                  <c:pt idx="94">
                    <c:v>*No effect, Rat SD DW (M,F) [26]</c:v>
                  </c:pt>
                  <c:pt idx="95">
                    <c:v>No effect, Mouse DW (M,F) [26]</c:v>
                  </c:pt>
                  <c:pt idx="96">
                    <c:v>CNS depression, Rat (M) [41]</c:v>
                  </c:pt>
                  <c:pt idx="97">
                    <c:v>CNS depression, Rat (M) [41]</c:v>
                  </c:pt>
                  <c:pt idx="98">
                    <c:v>No effect, Mouse (M,F) [23]</c:v>
                  </c:pt>
                  <c:pt idx="99">
                    <c:v>No effect, Rat (M,F) [34]</c:v>
                  </c:pt>
                  <c:pt idx="100">
                    <c:v>No effect, Rat F344 G (M,F) [26]</c:v>
                  </c:pt>
                  <c:pt idx="101">
                    <c:v>*No effect, Mouse DW (M) [23]</c:v>
                  </c:pt>
                  <c:pt idx="102">
                    <c:v>No effect, Rat (M,F) [5]</c:v>
                  </c:pt>
                  <c:pt idx="103">
                    <c:v>No effect, Rat (M,F) [5]</c:v>
                  </c:pt>
                  <c:pt idx="104">
                    <c:v>*No effect, Rat (M) [35]</c:v>
                  </c:pt>
                  <c:pt idx="105">
                    <c:v>*No effect, Rat OM DW (M,F) [26]</c:v>
                  </c:pt>
                  <c:pt idx="106">
                    <c:v>*No effect, Rat F344 DW (M,F) [26]</c:v>
                  </c:pt>
                  <c:pt idx="107">
                    <c:v>*No effect, Rat SD DW (M,F) [26]</c:v>
                  </c:pt>
                  <c:pt idx="108">
                    <c:v>No effect, Mouse DW (M,F) [26]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  <c:pt idx="62">
                    <c:v>Death</c:v>
                  </c:pt>
                  <c:pt idx="72">
                    <c:v>GI</c:v>
                  </c:pt>
                  <c:pt idx="73">
                    <c:v>Repro/Devel</c:v>
                  </c:pt>
                  <c:pt idx="85">
                    <c:v>Neuro</c:v>
                  </c:pt>
                  <c:pt idx="98">
                    <c:v>Resp</c:v>
                  </c:pt>
                </c:lvl>
              </c:multiLvlStrCache>
            </c:multiLvlStrRef>
          </c:cat>
          <c:val>
            <c:numRef>
              <c:f>'Intermediate oral data'!$S$2:$S$110</c:f>
              <c:numCache>
                <c:formatCode>General</c:formatCode>
                <c:ptCount val="109"/>
                <c:pt idx="11">
                  <c:v>0</c:v>
                </c:pt>
                <c:pt idx="13">
                  <c:v>0</c:v>
                </c:pt>
                <c:pt idx="26">
                  <c:v>0</c:v>
                </c:pt>
                <c:pt idx="27">
                  <c:v>0</c:v>
                </c:pt>
                <c:pt idx="43">
                  <c:v>0</c:v>
                </c:pt>
                <c:pt idx="44">
                  <c:v>300</c:v>
                </c:pt>
                <c:pt idx="45">
                  <c:v>280</c:v>
                </c:pt>
                <c:pt idx="61">
                  <c:v>0</c:v>
                </c:pt>
                <c:pt idx="71">
                  <c:v>0</c:v>
                </c:pt>
                <c:pt idx="72">
                  <c:v>0</c:v>
                </c:pt>
                <c:pt idx="83">
                  <c:v>0</c:v>
                </c:pt>
                <c:pt idx="84">
                  <c:v>0</c:v>
                </c:pt>
                <c:pt idx="96">
                  <c:v>0</c:v>
                </c:pt>
                <c:pt idx="9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47-4C6A-9F6B-9B4A3E29D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45120"/>
        <c:axId val="78646656"/>
      </c:lineChart>
      <c:catAx>
        <c:axId val="786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 anchor="t" anchorCtr="0"/>
          <a:lstStyle/>
          <a:p>
            <a:pPr>
              <a:defRPr sz="4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646656"/>
        <c:crossesAt val="1.0000000000000005E-2"/>
        <c:auto val="0"/>
        <c:lblAlgn val="ctr"/>
        <c:lblOffset val="1"/>
        <c:tickMarkSkip val="1"/>
        <c:noMultiLvlLbl val="0"/>
      </c:catAx>
      <c:valAx>
        <c:axId val="78646656"/>
        <c:scaling>
          <c:logBase val="10"/>
          <c:orientation val="minMax"/>
          <c:min val="0.1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050" b="1" baseline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1050" b="1" baseline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Human Equivalent Dose (mg/kg-day)</a:t>
                </a:r>
              </a:p>
            </c:rich>
          </c:tx>
          <c:layout>
            <c:manualLayout>
              <c:xMode val="edge"/>
              <c:yMode val="edge"/>
              <c:x val="3.6970545348498107E-3"/>
              <c:y val="0.10252186130449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645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873549139690867E-2"/>
          <c:y val="0.6869927813402591"/>
          <c:w val="0.91089437153689123"/>
          <c:h val="2.534153352570274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12700">
      <a:solidFill>
        <a:srgbClr val="000000"/>
      </a:solidFill>
    </a:ln>
    <a:effectLst/>
  </c:spPr>
  <c:txPr>
    <a:bodyPr/>
    <a:lstStyle/>
    <a:p>
      <a:pPr>
        <a:defRPr sz="6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/>
            </a:pPr>
            <a:r>
              <a:rPr lang="en-US" sz="1200" b="1"/>
              <a:t>Intermediate Oral PODs for 1,1- and 1,2-Dichloroethane</a:t>
            </a:r>
            <a:r>
              <a:rPr lang="en-US" sz="1200" b="1" baseline="30000"/>
              <a:t>a</a:t>
            </a:r>
          </a:p>
          <a:p>
            <a:pPr>
              <a:defRPr sz="1200" b="1"/>
            </a:pPr>
            <a:r>
              <a:rPr lang="en-US" sz="1200" b="1"/>
              <a:t>Immune/Hematological, Kidney, Body Weight, and Liver Endpoints</a:t>
            </a:r>
          </a:p>
        </c:rich>
      </c:tx>
      <c:layout>
        <c:manualLayout>
          <c:xMode val="edge"/>
          <c:yMode val="edge"/>
          <c:x val="0.25883611385424771"/>
          <c:y val="1.80916537145744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96283404007123E-2"/>
          <c:y val="9.3823945347830673E-2"/>
          <c:w val="0.87681236013229902"/>
          <c:h val="0.51229463778315409"/>
        </c:manualLayout>
      </c:layout>
      <c:lineChart>
        <c:grouping val="standard"/>
        <c:varyColors val="0"/>
        <c:ser>
          <c:idx val="1"/>
          <c:order val="0"/>
          <c:tx>
            <c:strRef>
              <c:f>'Intermediate oral data'!$R$1</c:f>
              <c:strCache>
                <c:ptCount val="1"/>
                <c:pt idx="0">
                  <c:v>1,2-DCA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cat>
            <c:multiLvlStrRef>
              <c:f>'Intermediate oral data'!$N$2:$O$63</c:f>
              <c:multiLvlStrCache>
                <c:ptCount val="62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</c:lvl>
              </c:multiLvlStrCache>
            </c:multiLvlStrRef>
          </c:cat>
          <c:val>
            <c:numRef>
              <c:f>'Intermediate oral data'!$R$2:$R$63</c:f>
              <c:numCache>
                <c:formatCode>0.0</c:formatCode>
                <c:ptCount val="62"/>
                <c:pt idx="0">
                  <c:v>0.63600000000000001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322.14</c:v>
                </c:pt>
                <c:pt idx="14">
                  <c:v>5</c:v>
                </c:pt>
                <c:pt idx="15">
                  <c:v>10.3</c:v>
                </c:pt>
                <c:pt idx="16">
                  <c:v>0</c:v>
                </c:pt>
                <c:pt idx="17">
                  <c:v>14.5</c:v>
                </c:pt>
                <c:pt idx="18">
                  <c:v>15</c:v>
                </c:pt>
                <c:pt idx="19">
                  <c:v>18</c:v>
                </c:pt>
                <c:pt idx="20">
                  <c:v>19</c:v>
                </c:pt>
                <c:pt idx="21">
                  <c:v>20.5</c:v>
                </c:pt>
                <c:pt idx="22">
                  <c:v>0</c:v>
                </c:pt>
                <c:pt idx="23">
                  <c:v>0</c:v>
                </c:pt>
                <c:pt idx="24">
                  <c:v>31.720000000000002</c:v>
                </c:pt>
                <c:pt idx="25">
                  <c:v>0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19.75</c:v>
                </c:pt>
                <c:pt idx="35">
                  <c:v>0</c:v>
                </c:pt>
                <c:pt idx="36">
                  <c:v>24.57</c:v>
                </c:pt>
                <c:pt idx="37">
                  <c:v>0</c:v>
                </c:pt>
                <c:pt idx="38">
                  <c:v>37.5</c:v>
                </c:pt>
                <c:pt idx="39">
                  <c:v>47.5</c:v>
                </c:pt>
                <c:pt idx="40">
                  <c:v>64.75</c:v>
                </c:pt>
                <c:pt idx="41">
                  <c:v>66.5</c:v>
                </c:pt>
                <c:pt idx="42">
                  <c:v>0</c:v>
                </c:pt>
                <c:pt idx="46">
                  <c:v>546.91</c:v>
                </c:pt>
                <c:pt idx="47">
                  <c:v>0</c:v>
                </c:pt>
                <c:pt idx="48">
                  <c:v>15</c:v>
                </c:pt>
                <c:pt idx="49">
                  <c:v>0</c:v>
                </c:pt>
                <c:pt idx="50">
                  <c:v>0</c:v>
                </c:pt>
                <c:pt idx="51">
                  <c:v>24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42.5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AF-422A-ABD1-75E76CB00E55}"/>
            </c:ext>
          </c:extLst>
        </c:ser>
        <c:ser>
          <c:idx val="0"/>
          <c:order val="1"/>
          <c:tx>
            <c:strRef>
              <c:f>'Intermediate oral data'!$Q$1</c:f>
              <c:strCache>
                <c:ptCount val="1"/>
                <c:pt idx="0">
                  <c:v>1,2-DCA NOAEL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'Intermediate oral data'!$N$2:$O$63</c:f>
              <c:multiLvlStrCache>
                <c:ptCount val="62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</c:lvl>
              </c:multiLvlStrCache>
            </c:multiLvlStrRef>
          </c:cat>
          <c:val>
            <c:numRef>
              <c:f>'Intermediate oral data'!$Q$2:$Q$63</c:f>
              <c:numCache>
                <c:formatCode>0.0</c:formatCode>
                <c:ptCount val="62"/>
                <c:pt idx="0">
                  <c:v>0</c:v>
                </c:pt>
                <c:pt idx="1">
                  <c:v>16.071428571428573</c:v>
                </c:pt>
                <c:pt idx="2">
                  <c:v>17.857142857142858</c:v>
                </c:pt>
                <c:pt idx="3">
                  <c:v>21.428571428571431</c:v>
                </c:pt>
                <c:pt idx="4">
                  <c:v>24.57</c:v>
                </c:pt>
                <c:pt idx="5">
                  <c:v>25</c:v>
                </c:pt>
                <c:pt idx="6">
                  <c:v>18.75</c:v>
                </c:pt>
                <c:pt idx="7">
                  <c:v>38.75</c:v>
                </c:pt>
                <c:pt idx="8">
                  <c:v>123</c:v>
                </c:pt>
                <c:pt idx="9">
                  <c:v>128.75</c:v>
                </c:pt>
                <c:pt idx="10">
                  <c:v>129.5</c:v>
                </c:pt>
                <c:pt idx="12">
                  <c:v>153.66</c:v>
                </c:pt>
                <c:pt idx="14">
                  <c:v>0</c:v>
                </c:pt>
                <c:pt idx="16">
                  <c:v>6.37</c:v>
                </c:pt>
                <c:pt idx="17">
                  <c:v>0</c:v>
                </c:pt>
                <c:pt idx="18">
                  <c:v>5</c:v>
                </c:pt>
                <c:pt idx="19">
                  <c:v>9</c:v>
                </c:pt>
                <c:pt idx="20">
                  <c:v>0</c:v>
                </c:pt>
                <c:pt idx="21">
                  <c:v>0</c:v>
                </c:pt>
                <c:pt idx="22">
                  <c:v>24.57</c:v>
                </c:pt>
                <c:pt idx="23">
                  <c:v>25</c:v>
                </c:pt>
                <c:pt idx="24">
                  <c:v>0</c:v>
                </c:pt>
                <c:pt idx="25">
                  <c:v>38.75</c:v>
                </c:pt>
                <c:pt idx="28">
                  <c:v>6.37</c:v>
                </c:pt>
                <c:pt idx="29">
                  <c:v>0</c:v>
                </c:pt>
                <c:pt idx="30">
                  <c:v>13.25</c:v>
                </c:pt>
                <c:pt idx="31">
                  <c:v>16</c:v>
                </c:pt>
                <c:pt idx="32">
                  <c:v>16.071428571428573</c:v>
                </c:pt>
                <c:pt idx="33">
                  <c:v>17.857142857142858</c:v>
                </c:pt>
                <c:pt idx="34">
                  <c:v>7.75</c:v>
                </c:pt>
                <c:pt idx="35">
                  <c:v>21.428571428571431</c:v>
                </c:pt>
                <c:pt idx="36">
                  <c:v>3.12</c:v>
                </c:pt>
                <c:pt idx="37">
                  <c:v>25</c:v>
                </c:pt>
                <c:pt idx="38">
                  <c:v>18.75</c:v>
                </c:pt>
                <c:pt idx="39">
                  <c:v>37.9</c:v>
                </c:pt>
                <c:pt idx="40">
                  <c:v>36.75</c:v>
                </c:pt>
                <c:pt idx="41">
                  <c:v>36.5</c:v>
                </c:pt>
                <c:pt idx="42">
                  <c:v>129.5</c:v>
                </c:pt>
                <c:pt idx="46">
                  <c:v>352.3</c:v>
                </c:pt>
                <c:pt idx="47">
                  <c:v>6.37</c:v>
                </c:pt>
                <c:pt idx="48">
                  <c:v>5</c:v>
                </c:pt>
                <c:pt idx="49">
                  <c:v>17.857142857142858</c:v>
                </c:pt>
                <c:pt idx="50">
                  <c:v>21.428571428571431</c:v>
                </c:pt>
                <c:pt idx="51">
                  <c:v>7.2</c:v>
                </c:pt>
                <c:pt idx="52">
                  <c:v>24.57</c:v>
                </c:pt>
                <c:pt idx="53">
                  <c:v>25</c:v>
                </c:pt>
                <c:pt idx="54">
                  <c:v>38.75</c:v>
                </c:pt>
                <c:pt idx="55">
                  <c:v>0</c:v>
                </c:pt>
                <c:pt idx="56">
                  <c:v>123</c:v>
                </c:pt>
                <c:pt idx="57">
                  <c:v>128.75</c:v>
                </c:pt>
                <c:pt idx="58">
                  <c:v>129.5</c:v>
                </c:pt>
                <c:pt idx="60">
                  <c:v>322.14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F-422A-ABD1-75E76CB00E55}"/>
            </c:ext>
          </c:extLst>
        </c:ser>
        <c:ser>
          <c:idx val="9"/>
          <c:order val="2"/>
          <c:tx>
            <c:strRef>
              <c:f>'Intermediate oral data'!$P$1</c:f>
              <c:strCache>
                <c:ptCount val="1"/>
                <c:pt idx="0">
                  <c:v>1,2-DCA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'Intermediate oral data'!$N$2:$O$63</c:f>
              <c:multiLvlStrCache>
                <c:ptCount val="62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</c:lvl>
              </c:multiLvlStrCache>
            </c:multiLvlStrRef>
          </c:cat>
          <c:val>
            <c:numRef>
              <c:f>'Intermediate oral data'!$P$2:$P$63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3.4</c:v>
                </c:pt>
                <c:pt idx="15">
                  <c:v>6.5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AF-422A-ABD1-75E76CB00E55}"/>
            </c:ext>
          </c:extLst>
        </c:ser>
        <c:ser>
          <c:idx val="4"/>
          <c:order val="3"/>
          <c:tx>
            <c:strRef>
              <c:f>'Intermediate oral data'!$U$1</c:f>
              <c:strCache>
                <c:ptCount val="1"/>
                <c:pt idx="0">
                  <c:v>1,1-DCA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cat>
            <c:multiLvlStrRef>
              <c:f>'Intermediate oral data'!$N$2:$O$63</c:f>
              <c:multiLvlStrCache>
                <c:ptCount val="62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</c:lvl>
              </c:multiLvlStrCache>
            </c:multiLvlStrRef>
          </c:cat>
          <c:val>
            <c:numRef>
              <c:f>'Intermediate oral data'!$U$2:$U$63</c:f>
              <c:numCache>
                <c:formatCode>General</c:formatCode>
                <c:ptCount val="62"/>
                <c:pt idx="11">
                  <c:v>0</c:v>
                </c:pt>
                <c:pt idx="13">
                  <c:v>0</c:v>
                </c:pt>
                <c:pt idx="26">
                  <c:v>0</c:v>
                </c:pt>
                <c:pt idx="27">
                  <c:v>0</c:v>
                </c:pt>
                <c:pt idx="43">
                  <c:v>0</c:v>
                </c:pt>
                <c:pt idx="44">
                  <c:v>343</c:v>
                </c:pt>
                <c:pt idx="45">
                  <c:v>480</c:v>
                </c:pt>
                <c:pt idx="6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AF-422A-ABD1-75E76CB00E55}"/>
            </c:ext>
          </c:extLst>
        </c:ser>
        <c:ser>
          <c:idx val="3"/>
          <c:order val="4"/>
          <c:tx>
            <c:strRef>
              <c:f>'Intermediate oral data'!$T$1</c:f>
              <c:strCache>
                <c:ptCount val="1"/>
                <c:pt idx="0">
                  <c:v>1,1-DCA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B050"/>
                </a:solidFill>
              </a:ln>
            </c:spPr>
          </c:marker>
          <c:cat>
            <c:multiLvlStrRef>
              <c:f>'Intermediate oral data'!$N$2:$O$63</c:f>
              <c:multiLvlStrCache>
                <c:ptCount val="62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</c:lvl>
              </c:multiLvlStrCache>
            </c:multiLvlStrRef>
          </c:cat>
          <c:val>
            <c:numRef>
              <c:f>'Intermediate oral data'!$T$2:$T$63</c:f>
              <c:numCache>
                <c:formatCode>General</c:formatCode>
                <c:ptCount val="62"/>
                <c:pt idx="11">
                  <c:v>171</c:v>
                </c:pt>
                <c:pt idx="13">
                  <c:v>1000</c:v>
                </c:pt>
                <c:pt idx="26">
                  <c:v>171</c:v>
                </c:pt>
                <c:pt idx="27">
                  <c:v>1000</c:v>
                </c:pt>
                <c:pt idx="43" formatCode="0">
                  <c:v>293.42857142857144</c:v>
                </c:pt>
                <c:pt idx="44" formatCode="0">
                  <c:v>171</c:v>
                </c:pt>
                <c:pt idx="45" formatCode="0">
                  <c:v>240</c:v>
                </c:pt>
                <c:pt idx="59">
                  <c:v>171</c:v>
                </c:pt>
                <c:pt idx="61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AF-422A-ABD1-75E76CB00E55}"/>
            </c:ext>
          </c:extLst>
        </c:ser>
        <c:ser>
          <c:idx val="2"/>
          <c:order val="5"/>
          <c:tx>
            <c:strRef>
              <c:f>'Intermediate oral data'!$S$1</c:f>
              <c:strCache>
                <c:ptCount val="1"/>
                <c:pt idx="0">
                  <c:v>1,1-DCA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noFill/>
              <a:ln w="25400">
                <a:solidFill>
                  <a:srgbClr val="FFC000"/>
                </a:solidFill>
              </a:ln>
            </c:spPr>
          </c:marker>
          <c:cat>
            <c:multiLvlStrRef>
              <c:f>'Intermediate oral data'!$N$2:$O$63</c:f>
              <c:multiLvlStrCache>
                <c:ptCount val="62"/>
                <c:lvl>
                  <c:pt idx="0">
                    <c:v>Immune response, Mouse (M) [23]</c:v>
                  </c:pt>
                  <c:pt idx="1">
                    <c:v>No effect, Rat (M,F) [34]</c:v>
                  </c:pt>
                  <c:pt idx="2">
                    <c:v>No effect, Rat (M) [34]</c:v>
                  </c:pt>
                  <c:pt idx="3">
                    <c:v>No effect, Rat F344 G (M,F) [26]</c:v>
                  </c:pt>
                  <c:pt idx="4">
                    <c:v>*No effect, Mouse DW (M) [23]</c:v>
                  </c:pt>
                  <c:pt idx="5">
                    <c:v>No effect, Rat (M,F) [5]</c:v>
                  </c:pt>
                  <c:pt idx="6">
                    <c:v>Decr RBCs, Rat (F) [5]</c:v>
                  </c:pt>
                  <c:pt idx="7">
                    <c:v>*No effect, Rat (M) [35]</c:v>
                  </c:pt>
                  <c:pt idx="8">
                    <c:v>*No effect, Rat OM DW (M,F) [26]</c:v>
                  </c:pt>
                  <c:pt idx="9">
                    <c:v>*No effect, Rat F344 DW (M,F) [26]</c:v>
                  </c:pt>
                  <c:pt idx="10">
                    <c:v>*No effect, Rat SD DW (M,F) [26]</c:v>
                  </c:pt>
                  <c:pt idx="11">
                    <c:v>No effect, Rat (M) [41]</c:v>
                  </c:pt>
                  <c:pt idx="12">
                    <c:v>Thymus wt, Mouse DW (F) [26]</c:v>
                  </c:pt>
                  <c:pt idx="13">
                    <c:v>No effect, Rat (M) [41]</c:v>
                  </c:pt>
                  <c:pt idx="14">
                    <c:v>Increased Abs. Kidney wt, Rat F344 G (M) [26]</c:v>
                  </c:pt>
                  <c:pt idx="15">
                    <c:v>Increased Rel. Kidney wt, Rat F344 G (M) [26]</c:v>
                  </c:pt>
                  <c:pt idx="16">
                    <c:v>No effect, Mouse (M,F) [23]</c:v>
                  </c:pt>
                  <c:pt idx="17">
                    <c:v>*Kidney wt, Rat F344 DW (F) [26]</c:v>
                  </c:pt>
                  <c:pt idx="18">
                    <c:v>Kidney wt, Rat (M,F) [34]</c:v>
                  </c:pt>
                  <c:pt idx="19">
                    <c:v>Kidney wt, Rat (M,F) [5]</c:v>
                  </c:pt>
                  <c:pt idx="20">
                    <c:v>*Kidney wt, Rat SD DW (F) [26]</c:v>
                  </c:pt>
                  <c:pt idx="21">
                    <c:v>*Kidney wt, Rat OM DW (F) [26]</c:v>
                  </c:pt>
                  <c:pt idx="22">
                    <c:v>*No effect, Mouse DW (M) [23]</c:v>
                  </c:pt>
                  <c:pt idx="23">
                    <c:v>No effect, Rat (M,F) [5]</c:v>
                  </c:pt>
                  <c:pt idx="24">
                    <c:v>Kidney wt, Mouse DW (F) [26]</c:v>
                  </c:pt>
                  <c:pt idx="25">
                    <c:v>*No effect, Rat (M) [35]</c:v>
                  </c:pt>
                  <c:pt idx="26">
                    <c:v>No effect, Rat (M) [41]</c:v>
                  </c:pt>
                  <c:pt idx="27">
                    <c:v>No effect, Rat (M) [41]</c:v>
                  </c:pt>
                  <c:pt idx="28">
                    <c:v>No effect, Mouse (M,F) [23]</c:v>
                  </c:pt>
                  <c:pt idx="29">
                    <c:v>Body wt, Rat (F) [25]</c:v>
                  </c:pt>
                  <c:pt idx="30">
                    <c:v>No effect, Rat (M) [1]</c:v>
                  </c:pt>
                  <c:pt idx="31">
                    <c:v>No effect, Rat (F) [1]</c:v>
                  </c:pt>
                  <c:pt idx="32">
                    <c:v>No effect, Rat (M,F) [34]</c:v>
                  </c:pt>
                  <c:pt idx="33">
                    <c:v>No effect, Rat (M) [34]</c:v>
                  </c:pt>
                  <c:pt idx="34">
                    <c:v>*Parental body wt, Rat (M) [35]</c:v>
                  </c:pt>
                  <c:pt idx="35">
                    <c:v>No effect, Rat F344 G (M,F) [26]</c:v>
                  </c:pt>
                  <c:pt idx="36">
                    <c:v>*Body wt, Mouse DW (M) [23]</c:v>
                  </c:pt>
                  <c:pt idx="37">
                    <c:v>No effect, Rat (M,F) [5]</c:v>
                  </c:pt>
                  <c:pt idx="38">
                    <c:v>Body wt, Rat (M) [5]</c:v>
                  </c:pt>
                  <c:pt idx="39">
                    <c:v>Body wt, Rat (F) [27]</c:v>
                  </c:pt>
                  <c:pt idx="40">
                    <c:v>*Body wt, Rat F344 DW (M,F) [26]</c:v>
                  </c:pt>
                  <c:pt idx="41">
                    <c:v>*Body wt, Rat OM DW (M) [26]</c:v>
                  </c:pt>
                  <c:pt idx="42">
                    <c:v>*No effect, Rat SD DW (M,F) [26]</c:v>
                  </c:pt>
                  <c:pt idx="43">
                    <c:v>No effect, Mouse (M,F) [42]</c:v>
                  </c:pt>
                  <c:pt idx="44">
                    <c:v>Body wt, Rat (M) [41]</c:v>
                  </c:pt>
                  <c:pt idx="45">
                    <c:v>Body wt, Rat (M) [41]</c:v>
                  </c:pt>
                  <c:pt idx="46">
                    <c:v>Body wt, Mouse DW (M) [26]</c:v>
                  </c:pt>
                  <c:pt idx="47">
                    <c:v>No effect, Mouse (M,F) [23]</c:v>
                  </c:pt>
                  <c:pt idx="48">
                    <c:v>Liver wt, Rat (F) [34]</c:v>
                  </c:pt>
                  <c:pt idx="49">
                    <c:v>No effect, Rat (M) [34]</c:v>
                  </c:pt>
                  <c:pt idx="50">
                    <c:v>No effect, Rat F344 G (M,F) [26]</c:v>
                  </c:pt>
                  <c:pt idx="51">
                    <c:v>Liver wt &amp; serum chem, Rat (M) [5]</c:v>
                  </c:pt>
                  <c:pt idx="52">
                    <c:v>*No effect, Mouse DW (M) [23]</c:v>
                  </c:pt>
                  <c:pt idx="53">
                    <c:v>No effect, Rat (M,F) [5]</c:v>
                  </c:pt>
                  <c:pt idx="54">
                    <c:v>*No effect, Rat (M) [35]</c:v>
                  </c:pt>
                  <c:pt idx="55">
                    <c:v>Fat content, Rat (F) [1]</c:v>
                  </c:pt>
                  <c:pt idx="56">
                    <c:v>*No effect, Rat OM DW (M,F) [26]</c:v>
                  </c:pt>
                  <c:pt idx="57">
                    <c:v>*No effect, Rat F344 DW (M,F) [26]</c:v>
                  </c:pt>
                  <c:pt idx="58">
                    <c:v>*No effect, Rat SD DW (M,F) [26]</c:v>
                  </c:pt>
                  <c:pt idx="59">
                    <c:v>No effect, Rat (M) [41]</c:v>
                  </c:pt>
                  <c:pt idx="60">
                    <c:v>No effect, Mouse DW (M,F) [26]</c:v>
                  </c:pt>
                  <c:pt idx="61">
                    <c:v>No effect, Rat (M) [41]</c:v>
                  </c:pt>
                </c:lvl>
                <c:lvl>
                  <c:pt idx="0">
                    <c:v>Immune/Hemato</c:v>
                  </c:pt>
                  <c:pt idx="14">
                    <c:v>Kidney</c:v>
                  </c:pt>
                  <c:pt idx="28">
                    <c:v>BW</c:v>
                  </c:pt>
                  <c:pt idx="47">
                    <c:v>Liver</c:v>
                  </c:pt>
                </c:lvl>
              </c:multiLvlStrCache>
            </c:multiLvlStrRef>
          </c:cat>
          <c:val>
            <c:numRef>
              <c:f>'Intermediate oral data'!$S$2:$S$63</c:f>
              <c:numCache>
                <c:formatCode>General</c:formatCode>
                <c:ptCount val="62"/>
                <c:pt idx="11">
                  <c:v>0</c:v>
                </c:pt>
                <c:pt idx="13">
                  <c:v>0</c:v>
                </c:pt>
                <c:pt idx="26">
                  <c:v>0</c:v>
                </c:pt>
                <c:pt idx="27">
                  <c:v>0</c:v>
                </c:pt>
                <c:pt idx="43">
                  <c:v>0</c:v>
                </c:pt>
                <c:pt idx="44">
                  <c:v>300</c:v>
                </c:pt>
                <c:pt idx="45">
                  <c:v>280</c:v>
                </c:pt>
                <c:pt idx="6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AF-422A-ABD1-75E76CB00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hiLowLines>
        <c:marker val="1"/>
        <c:smooth val="0"/>
        <c:axId val="78645120"/>
        <c:axId val="78646656"/>
        <c:extLst/>
      </c:lineChart>
      <c:catAx>
        <c:axId val="786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n-US"/>
          </a:p>
        </c:txPr>
        <c:crossAx val="78646656"/>
        <c:crossesAt val="1.0000000000000005E-2"/>
        <c:auto val="0"/>
        <c:lblAlgn val="ctr"/>
        <c:lblOffset val="1"/>
        <c:tickMarkSkip val="1"/>
        <c:noMultiLvlLbl val="0"/>
      </c:catAx>
      <c:valAx>
        <c:axId val="78646656"/>
        <c:scaling>
          <c:logBase val="10"/>
          <c:orientation val="minMax"/>
          <c:max val="10000"/>
          <c:min val="0.1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Human Equivalent Dose (mg/kg-day)</a:t>
                </a:r>
              </a:p>
            </c:rich>
          </c:tx>
          <c:layout>
            <c:manualLayout>
              <c:xMode val="edge"/>
              <c:yMode val="edge"/>
              <c:x val="8.1365412009403379E-3"/>
              <c:y val="0.12453789932049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n-US"/>
          </a:p>
        </c:txPr>
        <c:crossAx val="78645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032961334883111E-2"/>
          <c:y val="0.56520344418611634"/>
          <c:w val="0.86266201741430504"/>
          <c:h val="3.535094817878597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/>
          </a:pPr>
          <a:endParaRPr lang="en-US"/>
        </a:p>
      </c:txPr>
    </c:legend>
    <c:plotVisOnly val="1"/>
    <c:dispBlanksAs val="gap"/>
    <c:showDLblsOverMax val="0"/>
  </c:chart>
  <c:spPr>
    <a:noFill/>
    <a:ln w="12700">
      <a:solidFill>
        <a:sysClr val="windowText" lastClr="000000"/>
      </a:solidFill>
    </a:ln>
    <a:effectLst/>
  </c:spPr>
  <c:txPr>
    <a:bodyPr/>
    <a:lstStyle/>
    <a:p>
      <a:pPr>
        <a:defRPr sz="6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Intermediate Oral PODs for 1,1- and 1,2-Dichloroethane</a:t>
            </a:r>
          </a:p>
          <a:p>
            <a:pPr>
              <a:defRPr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Death, Gastrointestinal, Reproductive/Developmental, Neurological, and Respiratory Endpoints</a:t>
            </a:r>
          </a:p>
        </c:rich>
      </c:tx>
      <c:layout>
        <c:manualLayout>
          <c:xMode val="edge"/>
          <c:yMode val="edge"/>
          <c:x val="0.1670213426041261"/>
          <c:y val="9.124852669699905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96250593537074E-2"/>
          <c:y val="0.10034929973068211"/>
          <c:w val="0.88421159341763733"/>
          <c:h val="0.48264231245156347"/>
        </c:manualLayout>
      </c:layout>
      <c:lineChart>
        <c:grouping val="standard"/>
        <c:varyColors val="0"/>
        <c:ser>
          <c:idx val="1"/>
          <c:order val="0"/>
          <c:tx>
            <c:strRef>
              <c:f>'Intermediate oral data'!$R$1</c:f>
              <c:strCache>
                <c:ptCount val="1"/>
                <c:pt idx="0">
                  <c:v>1,2-DCA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cat>
            <c:multiLvlStrRef>
              <c:f>'Intermediate oral data'!$N$64:$O$110</c:f>
              <c:multiLvlStrCache>
                <c:ptCount val="47"/>
                <c:lvl>
                  <c:pt idx="0">
                    <c:v>No effect, Rat (M,F) [5]</c:v>
                  </c:pt>
                  <c:pt idx="1">
                    <c:v>*No effect, Rat (M) [35]</c:v>
                  </c:pt>
                  <c:pt idx="2">
                    <c:v>Death, Rat F344 G (M) [26]</c:v>
                  </c:pt>
                  <c:pt idx="3">
                    <c:v>Death, Rat (M,F) [25]</c:v>
                  </c:pt>
                  <c:pt idx="4">
                    <c:v>Death, Rat (M) [34]</c:v>
                  </c:pt>
                  <c:pt idx="5">
                    <c:v>No effect, Rat (F) [27]</c:v>
                  </c:pt>
                  <c:pt idx="6">
                    <c:v>Death, Rat (M,F) [5]</c:v>
                  </c:pt>
                  <c:pt idx="7">
                    <c:v>Death, Rat (M) [41]</c:v>
                  </c:pt>
                  <c:pt idx="8">
                    <c:v>Death, Mouse DW (F) [26]</c:v>
                  </c:pt>
                  <c:pt idx="9">
                    <c:v>Death, Rat (M) [41]</c:v>
                  </c:pt>
                  <c:pt idx="10">
                    <c:v>Forestomach histo, Rat (M) [39]</c:v>
                  </c:pt>
                  <c:pt idx="11">
                    <c:v>No effect, Rat (M) [34]</c:v>
                  </c:pt>
                  <c:pt idx="12">
                    <c:v>No effect, Rat F344 G (M,F) [26]</c:v>
                  </c:pt>
                  <c:pt idx="13">
                    <c:v>*F1 pup wt, Rat (M) [35]</c:v>
                  </c:pt>
                  <c:pt idx="14">
                    <c:v>No effect, Rat (M,F) [5]</c:v>
                  </c:pt>
                  <c:pt idx="15">
                    <c:v>No effect, Rat (M,F) [5]</c:v>
                  </c:pt>
                  <c:pt idx="16">
                    <c:v>Fetal resorptions, Rat (F) [27]</c:v>
                  </c:pt>
                  <c:pt idx="17">
                    <c:v>*No effect, Rat OM DW (M,F) [26]</c:v>
                  </c:pt>
                  <c:pt idx="18">
                    <c:v>*No effect, Rat F344 DW (M,F) [26]</c:v>
                  </c:pt>
                  <c:pt idx="19">
                    <c:v>*No effect, Rat SD DW (M,F) [26]</c:v>
                  </c:pt>
                  <c:pt idx="20">
                    <c:v>No effect, Mouse DW (M,F) [26]</c:v>
                  </c:pt>
                  <c:pt idx="21">
                    <c:v>No effect, Rat (M) [41]</c:v>
                  </c:pt>
                  <c:pt idx="22">
                    <c:v>No effect, Rat (M) [41]</c:v>
                  </c:pt>
                  <c:pt idx="23">
                    <c:v>No effect, Mouse M,F) [23]</c:v>
                  </c:pt>
                  <c:pt idx="24">
                    <c:v>No effect, Rat (M,F) [34]</c:v>
                  </c:pt>
                  <c:pt idx="25">
                    <c:v>No effect, Rat F344 G (M,F) [26]</c:v>
                  </c:pt>
                  <c:pt idx="26">
                    <c:v>*No effect, Mouse DW (M) [23]</c:v>
                  </c:pt>
                  <c:pt idx="27">
                    <c:v>No effect, Rat (M,F) [5]</c:v>
                  </c:pt>
                  <c:pt idx="28">
                    <c:v>No effect, Rat (M,F) [5]</c:v>
                  </c:pt>
                  <c:pt idx="29">
                    <c:v>*No effect, Rat (M) [35]</c:v>
                  </c:pt>
                  <c:pt idx="30">
                    <c:v>*No effect, Rat OM DW (M,F) [26]</c:v>
                  </c:pt>
                  <c:pt idx="31">
                    <c:v>*No effect, Rat F344 DW (M,F) [26]</c:v>
                  </c:pt>
                  <c:pt idx="32">
                    <c:v>*No effect, Rat SD DW (M,F) [26]</c:v>
                  </c:pt>
                  <c:pt idx="33">
                    <c:v>No effect, Mouse DW (M,F) [26]</c:v>
                  </c:pt>
                  <c:pt idx="34">
                    <c:v>CNS depression, Rat (M) [41]</c:v>
                  </c:pt>
                  <c:pt idx="35">
                    <c:v>CNS depression, Rat (M) [41]</c:v>
                  </c:pt>
                  <c:pt idx="36">
                    <c:v>No effect, Mouse (M,F) [23]</c:v>
                  </c:pt>
                  <c:pt idx="37">
                    <c:v>No effect, Rat (M,F) [34]</c:v>
                  </c:pt>
                  <c:pt idx="38">
                    <c:v>No effect, Rat F344 G (M,F) [26]</c:v>
                  </c:pt>
                  <c:pt idx="39">
                    <c:v>*No effect, Mouse DW (M) [23]</c:v>
                  </c:pt>
                  <c:pt idx="40">
                    <c:v>No effect, Rat (M,F) [5]</c:v>
                  </c:pt>
                  <c:pt idx="41">
                    <c:v>No effect, Rat (M,F) [5]</c:v>
                  </c:pt>
                  <c:pt idx="42">
                    <c:v>*No effect, Rat (M) [35]</c:v>
                  </c:pt>
                  <c:pt idx="43">
                    <c:v>*No effect, Rat OM DW (M,F) [26]</c:v>
                  </c:pt>
                  <c:pt idx="44">
                    <c:v>*No effect, Rat F344 DW (M,F) [26]</c:v>
                  </c:pt>
                  <c:pt idx="45">
                    <c:v>*No effect, Rat SD DW (M,F) [26]</c:v>
                  </c:pt>
                  <c:pt idx="46">
                    <c:v>No effect, Mouse DW (M,F) [26]</c:v>
                  </c:pt>
                </c:lvl>
                <c:lvl>
                  <c:pt idx="0">
                    <c:v>Death</c:v>
                  </c:pt>
                  <c:pt idx="10">
                    <c:v>GI</c:v>
                  </c:pt>
                  <c:pt idx="11">
                    <c:v>Repro/Devel</c:v>
                  </c:pt>
                  <c:pt idx="23">
                    <c:v>Neuro</c:v>
                  </c:pt>
                  <c:pt idx="36">
                    <c:v>Resp</c:v>
                  </c:pt>
                </c:lvl>
              </c:multiLvlStrCache>
            </c:multiLvlStrRef>
          </c:cat>
          <c:val>
            <c:numRef>
              <c:f>'Intermediate oral data'!$R$64:$R$110</c:f>
              <c:numCache>
                <c:formatCode>0.0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42.857142857142861</c:v>
                </c:pt>
                <c:pt idx="3">
                  <c:v>44.821428571428569</c:v>
                </c:pt>
                <c:pt idx="4">
                  <c:v>51.4</c:v>
                </c:pt>
                <c:pt idx="5">
                  <c:v>0</c:v>
                </c:pt>
                <c:pt idx="6">
                  <c:v>75</c:v>
                </c:pt>
                <c:pt idx="8">
                  <c:v>640.38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96.25</c:v>
                </c:pt>
                <c:pt idx="14">
                  <c:v>0</c:v>
                </c:pt>
                <c:pt idx="15">
                  <c:v>0</c:v>
                </c:pt>
                <c:pt idx="16">
                  <c:v>50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3-48C7-895C-868E01124841}"/>
            </c:ext>
          </c:extLst>
        </c:ser>
        <c:ser>
          <c:idx val="0"/>
          <c:order val="1"/>
          <c:tx>
            <c:strRef>
              <c:f>'Intermediate oral data'!$Q$1</c:f>
              <c:strCache>
                <c:ptCount val="1"/>
                <c:pt idx="0">
                  <c:v>1,2-DCA NOAEL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'Intermediate oral data'!$N$64:$O$110</c:f>
              <c:multiLvlStrCache>
                <c:ptCount val="47"/>
                <c:lvl>
                  <c:pt idx="0">
                    <c:v>No effect, Rat (M,F) [5]</c:v>
                  </c:pt>
                  <c:pt idx="1">
                    <c:v>*No effect, Rat (M) [35]</c:v>
                  </c:pt>
                  <c:pt idx="2">
                    <c:v>Death, Rat F344 G (M) [26]</c:v>
                  </c:pt>
                  <c:pt idx="3">
                    <c:v>Death, Rat (M,F) [25]</c:v>
                  </c:pt>
                  <c:pt idx="4">
                    <c:v>Death, Rat (M) [34]</c:v>
                  </c:pt>
                  <c:pt idx="5">
                    <c:v>No effect, Rat (F) [27]</c:v>
                  </c:pt>
                  <c:pt idx="6">
                    <c:v>Death, Rat (M,F) [5]</c:v>
                  </c:pt>
                  <c:pt idx="7">
                    <c:v>Death, Rat (M) [41]</c:v>
                  </c:pt>
                  <c:pt idx="8">
                    <c:v>Death, Mouse DW (F) [26]</c:v>
                  </c:pt>
                  <c:pt idx="9">
                    <c:v>Death, Rat (M) [41]</c:v>
                  </c:pt>
                  <c:pt idx="10">
                    <c:v>Forestomach histo, Rat (M) [39]</c:v>
                  </c:pt>
                  <c:pt idx="11">
                    <c:v>No effect, Rat (M) [34]</c:v>
                  </c:pt>
                  <c:pt idx="12">
                    <c:v>No effect, Rat F344 G (M,F) [26]</c:v>
                  </c:pt>
                  <c:pt idx="13">
                    <c:v>*F1 pup wt, Rat (M) [35]</c:v>
                  </c:pt>
                  <c:pt idx="14">
                    <c:v>No effect, Rat (M,F) [5]</c:v>
                  </c:pt>
                  <c:pt idx="15">
                    <c:v>No effect, Rat (M,F) [5]</c:v>
                  </c:pt>
                  <c:pt idx="16">
                    <c:v>Fetal resorptions, Rat (F) [27]</c:v>
                  </c:pt>
                  <c:pt idx="17">
                    <c:v>*No effect, Rat OM DW (M,F) [26]</c:v>
                  </c:pt>
                  <c:pt idx="18">
                    <c:v>*No effect, Rat F344 DW (M,F) [26]</c:v>
                  </c:pt>
                  <c:pt idx="19">
                    <c:v>*No effect, Rat SD DW (M,F) [26]</c:v>
                  </c:pt>
                  <c:pt idx="20">
                    <c:v>No effect, Mouse DW (M,F) [26]</c:v>
                  </c:pt>
                  <c:pt idx="21">
                    <c:v>No effect, Rat (M) [41]</c:v>
                  </c:pt>
                  <c:pt idx="22">
                    <c:v>No effect, Rat (M) [41]</c:v>
                  </c:pt>
                  <c:pt idx="23">
                    <c:v>No effect, Mouse M,F) [23]</c:v>
                  </c:pt>
                  <c:pt idx="24">
                    <c:v>No effect, Rat (M,F) [34]</c:v>
                  </c:pt>
                  <c:pt idx="25">
                    <c:v>No effect, Rat F344 G (M,F) [26]</c:v>
                  </c:pt>
                  <c:pt idx="26">
                    <c:v>*No effect, Mouse DW (M) [23]</c:v>
                  </c:pt>
                  <c:pt idx="27">
                    <c:v>No effect, Rat (M,F) [5]</c:v>
                  </c:pt>
                  <c:pt idx="28">
                    <c:v>No effect, Rat (M,F) [5]</c:v>
                  </c:pt>
                  <c:pt idx="29">
                    <c:v>*No effect, Rat (M) [35]</c:v>
                  </c:pt>
                  <c:pt idx="30">
                    <c:v>*No effect, Rat OM DW (M,F) [26]</c:v>
                  </c:pt>
                  <c:pt idx="31">
                    <c:v>*No effect, Rat F344 DW (M,F) [26]</c:v>
                  </c:pt>
                  <c:pt idx="32">
                    <c:v>*No effect, Rat SD DW (M,F) [26]</c:v>
                  </c:pt>
                  <c:pt idx="33">
                    <c:v>No effect, Mouse DW (M,F) [26]</c:v>
                  </c:pt>
                  <c:pt idx="34">
                    <c:v>CNS depression, Rat (M) [41]</c:v>
                  </c:pt>
                  <c:pt idx="35">
                    <c:v>CNS depression, Rat (M) [41]</c:v>
                  </c:pt>
                  <c:pt idx="36">
                    <c:v>No effect, Mouse (M,F) [23]</c:v>
                  </c:pt>
                  <c:pt idx="37">
                    <c:v>No effect, Rat (M,F) [34]</c:v>
                  </c:pt>
                  <c:pt idx="38">
                    <c:v>No effect, Rat F344 G (M,F) [26]</c:v>
                  </c:pt>
                  <c:pt idx="39">
                    <c:v>*No effect, Mouse DW (M) [23]</c:v>
                  </c:pt>
                  <c:pt idx="40">
                    <c:v>No effect, Rat (M,F) [5]</c:v>
                  </c:pt>
                  <c:pt idx="41">
                    <c:v>No effect, Rat (M,F) [5]</c:v>
                  </c:pt>
                  <c:pt idx="42">
                    <c:v>*No effect, Rat (M) [35]</c:v>
                  </c:pt>
                  <c:pt idx="43">
                    <c:v>*No effect, Rat OM DW (M,F) [26]</c:v>
                  </c:pt>
                  <c:pt idx="44">
                    <c:v>*No effect, Rat F344 DW (M,F) [26]</c:v>
                  </c:pt>
                  <c:pt idx="45">
                    <c:v>*No effect, Rat SD DW (M,F) [26]</c:v>
                  </c:pt>
                  <c:pt idx="46">
                    <c:v>No effect, Mouse DW (M,F) [26]</c:v>
                  </c:pt>
                </c:lvl>
                <c:lvl>
                  <c:pt idx="0">
                    <c:v>Death</c:v>
                  </c:pt>
                  <c:pt idx="10">
                    <c:v>GI</c:v>
                  </c:pt>
                  <c:pt idx="11">
                    <c:v>Repro/Devel</c:v>
                  </c:pt>
                  <c:pt idx="23">
                    <c:v>Neuro</c:v>
                  </c:pt>
                  <c:pt idx="36">
                    <c:v>Resp</c:v>
                  </c:pt>
                </c:lvl>
              </c:multiLvlStrCache>
            </c:multiLvlStrRef>
          </c:cat>
          <c:val>
            <c:numRef>
              <c:f>'Intermediate oral data'!$Q$64:$Q$110</c:f>
              <c:numCache>
                <c:formatCode>0.0</c:formatCode>
                <c:ptCount val="47"/>
                <c:pt idx="0">
                  <c:v>37.5</c:v>
                </c:pt>
                <c:pt idx="1">
                  <c:v>38.75</c:v>
                </c:pt>
                <c:pt idx="2">
                  <c:v>21.428571428571431</c:v>
                </c:pt>
                <c:pt idx="3">
                  <c:v>28.392857142857142</c:v>
                </c:pt>
                <c:pt idx="4">
                  <c:v>17.100000000000001</c:v>
                </c:pt>
                <c:pt idx="5">
                  <c:v>60</c:v>
                </c:pt>
                <c:pt idx="6">
                  <c:v>25</c:v>
                </c:pt>
                <c:pt idx="8">
                  <c:v>322.14</c:v>
                </c:pt>
                <c:pt idx="11">
                  <c:v>17.857142857142858</c:v>
                </c:pt>
                <c:pt idx="12">
                  <c:v>21</c:v>
                </c:pt>
                <c:pt idx="13">
                  <c:v>49.75</c:v>
                </c:pt>
                <c:pt idx="14">
                  <c:v>25</c:v>
                </c:pt>
                <c:pt idx="15">
                  <c:v>37.5</c:v>
                </c:pt>
                <c:pt idx="16">
                  <c:v>40</c:v>
                </c:pt>
                <c:pt idx="17">
                  <c:v>123</c:v>
                </c:pt>
                <c:pt idx="18">
                  <c:v>128.75</c:v>
                </c:pt>
                <c:pt idx="19">
                  <c:v>129.5</c:v>
                </c:pt>
                <c:pt idx="20">
                  <c:v>322</c:v>
                </c:pt>
                <c:pt idx="23">
                  <c:v>6.37</c:v>
                </c:pt>
                <c:pt idx="24">
                  <c:v>16.071428571428573</c:v>
                </c:pt>
                <c:pt idx="25">
                  <c:v>21</c:v>
                </c:pt>
                <c:pt idx="26">
                  <c:v>24.57</c:v>
                </c:pt>
                <c:pt idx="27">
                  <c:v>25</c:v>
                </c:pt>
                <c:pt idx="28">
                  <c:v>37.5</c:v>
                </c:pt>
                <c:pt idx="29">
                  <c:v>38.75</c:v>
                </c:pt>
                <c:pt idx="30">
                  <c:v>123</c:v>
                </c:pt>
                <c:pt idx="31">
                  <c:v>128.75</c:v>
                </c:pt>
                <c:pt idx="32">
                  <c:v>129.5</c:v>
                </c:pt>
                <c:pt idx="33">
                  <c:v>322</c:v>
                </c:pt>
                <c:pt idx="36">
                  <c:v>6.37</c:v>
                </c:pt>
                <c:pt idx="37">
                  <c:v>16.071428571428573</c:v>
                </c:pt>
                <c:pt idx="38">
                  <c:v>21</c:v>
                </c:pt>
                <c:pt idx="39">
                  <c:v>24.57</c:v>
                </c:pt>
                <c:pt idx="40">
                  <c:v>25</c:v>
                </c:pt>
                <c:pt idx="41">
                  <c:v>37.5</c:v>
                </c:pt>
                <c:pt idx="42">
                  <c:v>38.75</c:v>
                </c:pt>
                <c:pt idx="43">
                  <c:v>123</c:v>
                </c:pt>
                <c:pt idx="44">
                  <c:v>128.75</c:v>
                </c:pt>
                <c:pt idx="45">
                  <c:v>129.5</c:v>
                </c:pt>
                <c:pt idx="46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3-48C7-895C-868E01124841}"/>
            </c:ext>
          </c:extLst>
        </c:ser>
        <c:ser>
          <c:idx val="9"/>
          <c:order val="2"/>
          <c:tx>
            <c:strRef>
              <c:f>'Intermediate oral data'!$P$1</c:f>
              <c:strCache>
                <c:ptCount val="1"/>
                <c:pt idx="0">
                  <c:v>1,2-DCA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'Intermediate oral data'!$N$64:$O$110</c:f>
              <c:multiLvlStrCache>
                <c:ptCount val="47"/>
                <c:lvl>
                  <c:pt idx="0">
                    <c:v>No effect, Rat (M,F) [5]</c:v>
                  </c:pt>
                  <c:pt idx="1">
                    <c:v>*No effect, Rat (M) [35]</c:v>
                  </c:pt>
                  <c:pt idx="2">
                    <c:v>Death, Rat F344 G (M) [26]</c:v>
                  </c:pt>
                  <c:pt idx="3">
                    <c:v>Death, Rat (M,F) [25]</c:v>
                  </c:pt>
                  <c:pt idx="4">
                    <c:v>Death, Rat (M) [34]</c:v>
                  </c:pt>
                  <c:pt idx="5">
                    <c:v>No effect, Rat (F) [27]</c:v>
                  </c:pt>
                  <c:pt idx="6">
                    <c:v>Death, Rat (M,F) [5]</c:v>
                  </c:pt>
                  <c:pt idx="7">
                    <c:v>Death, Rat (M) [41]</c:v>
                  </c:pt>
                  <c:pt idx="8">
                    <c:v>Death, Mouse DW (F) [26]</c:v>
                  </c:pt>
                  <c:pt idx="9">
                    <c:v>Death, Rat (M) [41]</c:v>
                  </c:pt>
                  <c:pt idx="10">
                    <c:v>Forestomach histo, Rat (M) [39]</c:v>
                  </c:pt>
                  <c:pt idx="11">
                    <c:v>No effect, Rat (M) [34]</c:v>
                  </c:pt>
                  <c:pt idx="12">
                    <c:v>No effect, Rat F344 G (M,F) [26]</c:v>
                  </c:pt>
                  <c:pt idx="13">
                    <c:v>*F1 pup wt, Rat (M) [35]</c:v>
                  </c:pt>
                  <c:pt idx="14">
                    <c:v>No effect, Rat (M,F) [5]</c:v>
                  </c:pt>
                  <c:pt idx="15">
                    <c:v>No effect, Rat (M,F) [5]</c:v>
                  </c:pt>
                  <c:pt idx="16">
                    <c:v>Fetal resorptions, Rat (F) [27]</c:v>
                  </c:pt>
                  <c:pt idx="17">
                    <c:v>*No effect, Rat OM DW (M,F) [26]</c:v>
                  </c:pt>
                  <c:pt idx="18">
                    <c:v>*No effect, Rat F344 DW (M,F) [26]</c:v>
                  </c:pt>
                  <c:pt idx="19">
                    <c:v>*No effect, Rat SD DW (M,F) [26]</c:v>
                  </c:pt>
                  <c:pt idx="20">
                    <c:v>No effect, Mouse DW (M,F) [26]</c:v>
                  </c:pt>
                  <c:pt idx="21">
                    <c:v>No effect, Rat (M) [41]</c:v>
                  </c:pt>
                  <c:pt idx="22">
                    <c:v>No effect, Rat (M) [41]</c:v>
                  </c:pt>
                  <c:pt idx="23">
                    <c:v>No effect, Mouse M,F) [23]</c:v>
                  </c:pt>
                  <c:pt idx="24">
                    <c:v>No effect, Rat (M,F) [34]</c:v>
                  </c:pt>
                  <c:pt idx="25">
                    <c:v>No effect, Rat F344 G (M,F) [26]</c:v>
                  </c:pt>
                  <c:pt idx="26">
                    <c:v>*No effect, Mouse DW (M) [23]</c:v>
                  </c:pt>
                  <c:pt idx="27">
                    <c:v>No effect, Rat (M,F) [5]</c:v>
                  </c:pt>
                  <c:pt idx="28">
                    <c:v>No effect, Rat (M,F) [5]</c:v>
                  </c:pt>
                  <c:pt idx="29">
                    <c:v>*No effect, Rat (M) [35]</c:v>
                  </c:pt>
                  <c:pt idx="30">
                    <c:v>*No effect, Rat OM DW (M,F) [26]</c:v>
                  </c:pt>
                  <c:pt idx="31">
                    <c:v>*No effect, Rat F344 DW (M,F) [26]</c:v>
                  </c:pt>
                  <c:pt idx="32">
                    <c:v>*No effect, Rat SD DW (M,F) [26]</c:v>
                  </c:pt>
                  <c:pt idx="33">
                    <c:v>No effect, Mouse DW (M,F) [26]</c:v>
                  </c:pt>
                  <c:pt idx="34">
                    <c:v>CNS depression, Rat (M) [41]</c:v>
                  </c:pt>
                  <c:pt idx="35">
                    <c:v>CNS depression, Rat (M) [41]</c:v>
                  </c:pt>
                  <c:pt idx="36">
                    <c:v>No effect, Mouse (M,F) [23]</c:v>
                  </c:pt>
                  <c:pt idx="37">
                    <c:v>No effect, Rat (M,F) [34]</c:v>
                  </c:pt>
                  <c:pt idx="38">
                    <c:v>No effect, Rat F344 G (M,F) [26]</c:v>
                  </c:pt>
                  <c:pt idx="39">
                    <c:v>*No effect, Mouse DW (M) [23]</c:v>
                  </c:pt>
                  <c:pt idx="40">
                    <c:v>No effect, Rat (M,F) [5]</c:v>
                  </c:pt>
                  <c:pt idx="41">
                    <c:v>No effect, Rat (M,F) [5]</c:v>
                  </c:pt>
                  <c:pt idx="42">
                    <c:v>*No effect, Rat (M) [35]</c:v>
                  </c:pt>
                  <c:pt idx="43">
                    <c:v>*No effect, Rat OM DW (M,F) [26]</c:v>
                  </c:pt>
                  <c:pt idx="44">
                    <c:v>*No effect, Rat F344 DW (M,F) [26]</c:v>
                  </c:pt>
                  <c:pt idx="45">
                    <c:v>*No effect, Rat SD DW (M,F) [26]</c:v>
                  </c:pt>
                  <c:pt idx="46">
                    <c:v>No effect, Mouse DW (M,F) [26]</c:v>
                  </c:pt>
                </c:lvl>
                <c:lvl>
                  <c:pt idx="0">
                    <c:v>Death</c:v>
                  </c:pt>
                  <c:pt idx="10">
                    <c:v>GI</c:v>
                  </c:pt>
                  <c:pt idx="11">
                    <c:v>Repro/Devel</c:v>
                  </c:pt>
                  <c:pt idx="23">
                    <c:v>Neuro</c:v>
                  </c:pt>
                  <c:pt idx="36">
                    <c:v>Resp</c:v>
                  </c:pt>
                </c:lvl>
              </c:multiLvlStrCache>
            </c:multiLvlStrRef>
          </c:cat>
          <c:val>
            <c:numRef>
              <c:f>'Intermediate oral data'!$P$64:$P$110</c:f>
              <c:numCache>
                <c:formatCode>General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3-48C7-895C-868E01124841}"/>
            </c:ext>
          </c:extLst>
        </c:ser>
        <c:ser>
          <c:idx val="4"/>
          <c:order val="3"/>
          <c:tx>
            <c:strRef>
              <c:f>'Intermediate oral data'!$U$1</c:f>
              <c:strCache>
                <c:ptCount val="1"/>
                <c:pt idx="0">
                  <c:v>1,1-DCA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cat>
            <c:multiLvlStrRef>
              <c:f>'Intermediate oral data'!$N$64:$O$110</c:f>
              <c:multiLvlStrCache>
                <c:ptCount val="47"/>
                <c:lvl>
                  <c:pt idx="0">
                    <c:v>No effect, Rat (M,F) [5]</c:v>
                  </c:pt>
                  <c:pt idx="1">
                    <c:v>*No effect, Rat (M) [35]</c:v>
                  </c:pt>
                  <c:pt idx="2">
                    <c:v>Death, Rat F344 G (M) [26]</c:v>
                  </c:pt>
                  <c:pt idx="3">
                    <c:v>Death, Rat (M,F) [25]</c:v>
                  </c:pt>
                  <c:pt idx="4">
                    <c:v>Death, Rat (M) [34]</c:v>
                  </c:pt>
                  <c:pt idx="5">
                    <c:v>No effect, Rat (F) [27]</c:v>
                  </c:pt>
                  <c:pt idx="6">
                    <c:v>Death, Rat (M,F) [5]</c:v>
                  </c:pt>
                  <c:pt idx="7">
                    <c:v>Death, Rat (M) [41]</c:v>
                  </c:pt>
                  <c:pt idx="8">
                    <c:v>Death, Mouse DW (F) [26]</c:v>
                  </c:pt>
                  <c:pt idx="9">
                    <c:v>Death, Rat (M) [41]</c:v>
                  </c:pt>
                  <c:pt idx="10">
                    <c:v>Forestomach histo, Rat (M) [39]</c:v>
                  </c:pt>
                  <c:pt idx="11">
                    <c:v>No effect, Rat (M) [34]</c:v>
                  </c:pt>
                  <c:pt idx="12">
                    <c:v>No effect, Rat F344 G (M,F) [26]</c:v>
                  </c:pt>
                  <c:pt idx="13">
                    <c:v>*F1 pup wt, Rat (M) [35]</c:v>
                  </c:pt>
                  <c:pt idx="14">
                    <c:v>No effect, Rat (M,F) [5]</c:v>
                  </c:pt>
                  <c:pt idx="15">
                    <c:v>No effect, Rat (M,F) [5]</c:v>
                  </c:pt>
                  <c:pt idx="16">
                    <c:v>Fetal resorptions, Rat (F) [27]</c:v>
                  </c:pt>
                  <c:pt idx="17">
                    <c:v>*No effect, Rat OM DW (M,F) [26]</c:v>
                  </c:pt>
                  <c:pt idx="18">
                    <c:v>*No effect, Rat F344 DW (M,F) [26]</c:v>
                  </c:pt>
                  <c:pt idx="19">
                    <c:v>*No effect, Rat SD DW (M,F) [26]</c:v>
                  </c:pt>
                  <c:pt idx="20">
                    <c:v>No effect, Mouse DW (M,F) [26]</c:v>
                  </c:pt>
                  <c:pt idx="21">
                    <c:v>No effect, Rat (M) [41]</c:v>
                  </c:pt>
                  <c:pt idx="22">
                    <c:v>No effect, Rat (M) [41]</c:v>
                  </c:pt>
                  <c:pt idx="23">
                    <c:v>No effect, Mouse M,F) [23]</c:v>
                  </c:pt>
                  <c:pt idx="24">
                    <c:v>No effect, Rat (M,F) [34]</c:v>
                  </c:pt>
                  <c:pt idx="25">
                    <c:v>No effect, Rat F344 G (M,F) [26]</c:v>
                  </c:pt>
                  <c:pt idx="26">
                    <c:v>*No effect, Mouse DW (M) [23]</c:v>
                  </c:pt>
                  <c:pt idx="27">
                    <c:v>No effect, Rat (M,F) [5]</c:v>
                  </c:pt>
                  <c:pt idx="28">
                    <c:v>No effect, Rat (M,F) [5]</c:v>
                  </c:pt>
                  <c:pt idx="29">
                    <c:v>*No effect, Rat (M) [35]</c:v>
                  </c:pt>
                  <c:pt idx="30">
                    <c:v>*No effect, Rat OM DW (M,F) [26]</c:v>
                  </c:pt>
                  <c:pt idx="31">
                    <c:v>*No effect, Rat F344 DW (M,F) [26]</c:v>
                  </c:pt>
                  <c:pt idx="32">
                    <c:v>*No effect, Rat SD DW (M,F) [26]</c:v>
                  </c:pt>
                  <c:pt idx="33">
                    <c:v>No effect, Mouse DW (M,F) [26]</c:v>
                  </c:pt>
                  <c:pt idx="34">
                    <c:v>CNS depression, Rat (M) [41]</c:v>
                  </c:pt>
                  <c:pt idx="35">
                    <c:v>CNS depression, Rat (M) [41]</c:v>
                  </c:pt>
                  <c:pt idx="36">
                    <c:v>No effect, Mouse (M,F) [23]</c:v>
                  </c:pt>
                  <c:pt idx="37">
                    <c:v>No effect, Rat (M,F) [34]</c:v>
                  </c:pt>
                  <c:pt idx="38">
                    <c:v>No effect, Rat F344 G (M,F) [26]</c:v>
                  </c:pt>
                  <c:pt idx="39">
                    <c:v>*No effect, Mouse DW (M) [23]</c:v>
                  </c:pt>
                  <c:pt idx="40">
                    <c:v>No effect, Rat (M,F) [5]</c:v>
                  </c:pt>
                  <c:pt idx="41">
                    <c:v>No effect, Rat (M,F) [5]</c:v>
                  </c:pt>
                  <c:pt idx="42">
                    <c:v>*No effect, Rat (M) [35]</c:v>
                  </c:pt>
                  <c:pt idx="43">
                    <c:v>*No effect, Rat OM DW (M,F) [26]</c:v>
                  </c:pt>
                  <c:pt idx="44">
                    <c:v>*No effect, Rat F344 DW (M,F) [26]</c:v>
                  </c:pt>
                  <c:pt idx="45">
                    <c:v>*No effect, Rat SD DW (M,F) [26]</c:v>
                  </c:pt>
                  <c:pt idx="46">
                    <c:v>No effect, Mouse DW (M,F) [26]</c:v>
                  </c:pt>
                </c:lvl>
                <c:lvl>
                  <c:pt idx="0">
                    <c:v>Death</c:v>
                  </c:pt>
                  <c:pt idx="10">
                    <c:v>GI</c:v>
                  </c:pt>
                  <c:pt idx="11">
                    <c:v>Repro/Devel</c:v>
                  </c:pt>
                  <c:pt idx="23">
                    <c:v>Neuro</c:v>
                  </c:pt>
                  <c:pt idx="36">
                    <c:v>Resp</c:v>
                  </c:pt>
                </c:lvl>
              </c:multiLvlStrCache>
            </c:multiLvlStrRef>
          </c:cat>
          <c:val>
            <c:numRef>
              <c:f>'Intermediate oral data'!$U$64:$U$110</c:f>
              <c:numCache>
                <c:formatCode>General</c:formatCode>
                <c:ptCount val="47"/>
                <c:pt idx="7">
                  <c:v>343</c:v>
                </c:pt>
                <c:pt idx="9">
                  <c:v>2000</c:v>
                </c:pt>
                <c:pt idx="10">
                  <c:v>0</c:v>
                </c:pt>
                <c:pt idx="21">
                  <c:v>0</c:v>
                </c:pt>
                <c:pt idx="22">
                  <c:v>0</c:v>
                </c:pt>
                <c:pt idx="34">
                  <c:v>343</c:v>
                </c:pt>
                <c:pt idx="35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23-48C7-895C-868E01124841}"/>
            </c:ext>
          </c:extLst>
        </c:ser>
        <c:ser>
          <c:idx val="3"/>
          <c:order val="4"/>
          <c:tx>
            <c:strRef>
              <c:f>'Intermediate oral data'!$T$1</c:f>
              <c:strCache>
                <c:ptCount val="1"/>
                <c:pt idx="0">
                  <c:v>1,1-DCA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B050"/>
                </a:solidFill>
              </a:ln>
            </c:spPr>
          </c:marker>
          <c:cat>
            <c:multiLvlStrRef>
              <c:f>'Intermediate oral data'!$N$64:$O$110</c:f>
              <c:multiLvlStrCache>
                <c:ptCount val="47"/>
                <c:lvl>
                  <c:pt idx="0">
                    <c:v>No effect, Rat (M,F) [5]</c:v>
                  </c:pt>
                  <c:pt idx="1">
                    <c:v>*No effect, Rat (M) [35]</c:v>
                  </c:pt>
                  <c:pt idx="2">
                    <c:v>Death, Rat F344 G (M) [26]</c:v>
                  </c:pt>
                  <c:pt idx="3">
                    <c:v>Death, Rat (M,F) [25]</c:v>
                  </c:pt>
                  <c:pt idx="4">
                    <c:v>Death, Rat (M) [34]</c:v>
                  </c:pt>
                  <c:pt idx="5">
                    <c:v>No effect, Rat (F) [27]</c:v>
                  </c:pt>
                  <c:pt idx="6">
                    <c:v>Death, Rat (M,F) [5]</c:v>
                  </c:pt>
                  <c:pt idx="7">
                    <c:v>Death, Rat (M) [41]</c:v>
                  </c:pt>
                  <c:pt idx="8">
                    <c:v>Death, Mouse DW (F) [26]</c:v>
                  </c:pt>
                  <c:pt idx="9">
                    <c:v>Death, Rat (M) [41]</c:v>
                  </c:pt>
                  <c:pt idx="10">
                    <c:v>Forestomach histo, Rat (M) [39]</c:v>
                  </c:pt>
                  <c:pt idx="11">
                    <c:v>No effect, Rat (M) [34]</c:v>
                  </c:pt>
                  <c:pt idx="12">
                    <c:v>No effect, Rat F344 G (M,F) [26]</c:v>
                  </c:pt>
                  <c:pt idx="13">
                    <c:v>*F1 pup wt, Rat (M) [35]</c:v>
                  </c:pt>
                  <c:pt idx="14">
                    <c:v>No effect, Rat (M,F) [5]</c:v>
                  </c:pt>
                  <c:pt idx="15">
                    <c:v>No effect, Rat (M,F) [5]</c:v>
                  </c:pt>
                  <c:pt idx="16">
                    <c:v>Fetal resorptions, Rat (F) [27]</c:v>
                  </c:pt>
                  <c:pt idx="17">
                    <c:v>*No effect, Rat OM DW (M,F) [26]</c:v>
                  </c:pt>
                  <c:pt idx="18">
                    <c:v>*No effect, Rat F344 DW (M,F) [26]</c:v>
                  </c:pt>
                  <c:pt idx="19">
                    <c:v>*No effect, Rat SD DW (M,F) [26]</c:v>
                  </c:pt>
                  <c:pt idx="20">
                    <c:v>No effect, Mouse DW (M,F) [26]</c:v>
                  </c:pt>
                  <c:pt idx="21">
                    <c:v>No effect, Rat (M) [41]</c:v>
                  </c:pt>
                  <c:pt idx="22">
                    <c:v>No effect, Rat (M) [41]</c:v>
                  </c:pt>
                  <c:pt idx="23">
                    <c:v>No effect, Mouse M,F) [23]</c:v>
                  </c:pt>
                  <c:pt idx="24">
                    <c:v>No effect, Rat (M,F) [34]</c:v>
                  </c:pt>
                  <c:pt idx="25">
                    <c:v>No effect, Rat F344 G (M,F) [26]</c:v>
                  </c:pt>
                  <c:pt idx="26">
                    <c:v>*No effect, Mouse DW (M) [23]</c:v>
                  </c:pt>
                  <c:pt idx="27">
                    <c:v>No effect, Rat (M,F) [5]</c:v>
                  </c:pt>
                  <c:pt idx="28">
                    <c:v>No effect, Rat (M,F) [5]</c:v>
                  </c:pt>
                  <c:pt idx="29">
                    <c:v>*No effect, Rat (M) [35]</c:v>
                  </c:pt>
                  <c:pt idx="30">
                    <c:v>*No effect, Rat OM DW (M,F) [26]</c:v>
                  </c:pt>
                  <c:pt idx="31">
                    <c:v>*No effect, Rat F344 DW (M,F) [26]</c:v>
                  </c:pt>
                  <c:pt idx="32">
                    <c:v>*No effect, Rat SD DW (M,F) [26]</c:v>
                  </c:pt>
                  <c:pt idx="33">
                    <c:v>No effect, Mouse DW (M,F) [26]</c:v>
                  </c:pt>
                  <c:pt idx="34">
                    <c:v>CNS depression, Rat (M) [41]</c:v>
                  </c:pt>
                  <c:pt idx="35">
                    <c:v>CNS depression, Rat (M) [41]</c:v>
                  </c:pt>
                  <c:pt idx="36">
                    <c:v>No effect, Mouse (M,F) [23]</c:v>
                  </c:pt>
                  <c:pt idx="37">
                    <c:v>No effect, Rat (M,F) [34]</c:v>
                  </c:pt>
                  <c:pt idx="38">
                    <c:v>No effect, Rat F344 G (M,F) [26]</c:v>
                  </c:pt>
                  <c:pt idx="39">
                    <c:v>*No effect, Mouse DW (M) [23]</c:v>
                  </c:pt>
                  <c:pt idx="40">
                    <c:v>No effect, Rat (M,F) [5]</c:v>
                  </c:pt>
                  <c:pt idx="41">
                    <c:v>No effect, Rat (M,F) [5]</c:v>
                  </c:pt>
                  <c:pt idx="42">
                    <c:v>*No effect, Rat (M) [35]</c:v>
                  </c:pt>
                  <c:pt idx="43">
                    <c:v>*No effect, Rat OM DW (M,F) [26]</c:v>
                  </c:pt>
                  <c:pt idx="44">
                    <c:v>*No effect, Rat F344 DW (M,F) [26]</c:v>
                  </c:pt>
                  <c:pt idx="45">
                    <c:v>*No effect, Rat SD DW (M,F) [26]</c:v>
                  </c:pt>
                  <c:pt idx="46">
                    <c:v>No effect, Mouse DW (M,F) [26]</c:v>
                  </c:pt>
                </c:lvl>
                <c:lvl>
                  <c:pt idx="0">
                    <c:v>Death</c:v>
                  </c:pt>
                  <c:pt idx="10">
                    <c:v>GI</c:v>
                  </c:pt>
                  <c:pt idx="11">
                    <c:v>Repro/Devel</c:v>
                  </c:pt>
                  <c:pt idx="23">
                    <c:v>Neuro</c:v>
                  </c:pt>
                  <c:pt idx="36">
                    <c:v>Resp</c:v>
                  </c:pt>
                </c:lvl>
              </c:multiLvlStrCache>
            </c:multiLvlStrRef>
          </c:cat>
          <c:val>
            <c:numRef>
              <c:f>'Intermediate oral data'!$T$64:$T$110</c:f>
              <c:numCache>
                <c:formatCode>General</c:formatCode>
                <c:ptCount val="47"/>
                <c:pt idx="7">
                  <c:v>171</c:v>
                </c:pt>
                <c:pt idx="9">
                  <c:v>1000</c:v>
                </c:pt>
                <c:pt idx="10">
                  <c:v>120</c:v>
                </c:pt>
                <c:pt idx="21">
                  <c:v>171</c:v>
                </c:pt>
                <c:pt idx="22">
                  <c:v>1000</c:v>
                </c:pt>
                <c:pt idx="34">
                  <c:v>171</c:v>
                </c:pt>
                <c:pt idx="3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23-48C7-895C-868E01124841}"/>
            </c:ext>
          </c:extLst>
        </c:ser>
        <c:ser>
          <c:idx val="2"/>
          <c:order val="5"/>
          <c:tx>
            <c:strRef>
              <c:f>'Intermediate oral data'!$S$1</c:f>
              <c:strCache>
                <c:ptCount val="1"/>
                <c:pt idx="0">
                  <c:v>1,1-DCA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noFill/>
              <a:ln w="25400">
                <a:solidFill>
                  <a:srgbClr val="FFC000"/>
                </a:solidFill>
              </a:ln>
            </c:spPr>
          </c:marker>
          <c:cat>
            <c:multiLvlStrRef>
              <c:f>'Intermediate oral data'!$N$64:$O$110</c:f>
              <c:multiLvlStrCache>
                <c:ptCount val="47"/>
                <c:lvl>
                  <c:pt idx="0">
                    <c:v>No effect, Rat (M,F) [5]</c:v>
                  </c:pt>
                  <c:pt idx="1">
                    <c:v>*No effect, Rat (M) [35]</c:v>
                  </c:pt>
                  <c:pt idx="2">
                    <c:v>Death, Rat F344 G (M) [26]</c:v>
                  </c:pt>
                  <c:pt idx="3">
                    <c:v>Death, Rat (M,F) [25]</c:v>
                  </c:pt>
                  <c:pt idx="4">
                    <c:v>Death, Rat (M) [34]</c:v>
                  </c:pt>
                  <c:pt idx="5">
                    <c:v>No effect, Rat (F) [27]</c:v>
                  </c:pt>
                  <c:pt idx="6">
                    <c:v>Death, Rat (M,F) [5]</c:v>
                  </c:pt>
                  <c:pt idx="7">
                    <c:v>Death, Rat (M) [41]</c:v>
                  </c:pt>
                  <c:pt idx="8">
                    <c:v>Death, Mouse DW (F) [26]</c:v>
                  </c:pt>
                  <c:pt idx="9">
                    <c:v>Death, Rat (M) [41]</c:v>
                  </c:pt>
                  <c:pt idx="10">
                    <c:v>Forestomach histo, Rat (M) [39]</c:v>
                  </c:pt>
                  <c:pt idx="11">
                    <c:v>No effect, Rat (M) [34]</c:v>
                  </c:pt>
                  <c:pt idx="12">
                    <c:v>No effect, Rat F344 G (M,F) [26]</c:v>
                  </c:pt>
                  <c:pt idx="13">
                    <c:v>*F1 pup wt, Rat (M) [35]</c:v>
                  </c:pt>
                  <c:pt idx="14">
                    <c:v>No effect, Rat (M,F) [5]</c:v>
                  </c:pt>
                  <c:pt idx="15">
                    <c:v>No effect, Rat (M,F) [5]</c:v>
                  </c:pt>
                  <c:pt idx="16">
                    <c:v>Fetal resorptions, Rat (F) [27]</c:v>
                  </c:pt>
                  <c:pt idx="17">
                    <c:v>*No effect, Rat OM DW (M,F) [26]</c:v>
                  </c:pt>
                  <c:pt idx="18">
                    <c:v>*No effect, Rat F344 DW (M,F) [26]</c:v>
                  </c:pt>
                  <c:pt idx="19">
                    <c:v>*No effect, Rat SD DW (M,F) [26]</c:v>
                  </c:pt>
                  <c:pt idx="20">
                    <c:v>No effect, Mouse DW (M,F) [26]</c:v>
                  </c:pt>
                  <c:pt idx="21">
                    <c:v>No effect, Rat (M) [41]</c:v>
                  </c:pt>
                  <c:pt idx="22">
                    <c:v>No effect, Rat (M) [41]</c:v>
                  </c:pt>
                  <c:pt idx="23">
                    <c:v>No effect, Mouse M,F) [23]</c:v>
                  </c:pt>
                  <c:pt idx="24">
                    <c:v>No effect, Rat (M,F) [34]</c:v>
                  </c:pt>
                  <c:pt idx="25">
                    <c:v>No effect, Rat F344 G (M,F) [26]</c:v>
                  </c:pt>
                  <c:pt idx="26">
                    <c:v>*No effect, Mouse DW (M) [23]</c:v>
                  </c:pt>
                  <c:pt idx="27">
                    <c:v>No effect, Rat (M,F) [5]</c:v>
                  </c:pt>
                  <c:pt idx="28">
                    <c:v>No effect, Rat (M,F) [5]</c:v>
                  </c:pt>
                  <c:pt idx="29">
                    <c:v>*No effect, Rat (M) [35]</c:v>
                  </c:pt>
                  <c:pt idx="30">
                    <c:v>*No effect, Rat OM DW (M,F) [26]</c:v>
                  </c:pt>
                  <c:pt idx="31">
                    <c:v>*No effect, Rat F344 DW (M,F) [26]</c:v>
                  </c:pt>
                  <c:pt idx="32">
                    <c:v>*No effect, Rat SD DW (M,F) [26]</c:v>
                  </c:pt>
                  <c:pt idx="33">
                    <c:v>No effect, Mouse DW (M,F) [26]</c:v>
                  </c:pt>
                  <c:pt idx="34">
                    <c:v>CNS depression, Rat (M) [41]</c:v>
                  </c:pt>
                  <c:pt idx="35">
                    <c:v>CNS depression, Rat (M) [41]</c:v>
                  </c:pt>
                  <c:pt idx="36">
                    <c:v>No effect, Mouse (M,F) [23]</c:v>
                  </c:pt>
                  <c:pt idx="37">
                    <c:v>No effect, Rat (M,F) [34]</c:v>
                  </c:pt>
                  <c:pt idx="38">
                    <c:v>No effect, Rat F344 G (M,F) [26]</c:v>
                  </c:pt>
                  <c:pt idx="39">
                    <c:v>*No effect, Mouse DW (M) [23]</c:v>
                  </c:pt>
                  <c:pt idx="40">
                    <c:v>No effect, Rat (M,F) [5]</c:v>
                  </c:pt>
                  <c:pt idx="41">
                    <c:v>No effect, Rat (M,F) [5]</c:v>
                  </c:pt>
                  <c:pt idx="42">
                    <c:v>*No effect, Rat (M) [35]</c:v>
                  </c:pt>
                  <c:pt idx="43">
                    <c:v>*No effect, Rat OM DW (M,F) [26]</c:v>
                  </c:pt>
                  <c:pt idx="44">
                    <c:v>*No effect, Rat F344 DW (M,F) [26]</c:v>
                  </c:pt>
                  <c:pt idx="45">
                    <c:v>*No effect, Rat SD DW (M,F) [26]</c:v>
                  </c:pt>
                  <c:pt idx="46">
                    <c:v>No effect, Mouse DW (M,F) [26]</c:v>
                  </c:pt>
                </c:lvl>
                <c:lvl>
                  <c:pt idx="0">
                    <c:v>Death</c:v>
                  </c:pt>
                  <c:pt idx="10">
                    <c:v>GI</c:v>
                  </c:pt>
                  <c:pt idx="11">
                    <c:v>Repro/Devel</c:v>
                  </c:pt>
                  <c:pt idx="23">
                    <c:v>Neuro</c:v>
                  </c:pt>
                  <c:pt idx="36">
                    <c:v>Resp</c:v>
                  </c:pt>
                </c:lvl>
              </c:multiLvlStrCache>
            </c:multiLvlStrRef>
          </c:cat>
          <c:val>
            <c:numRef>
              <c:f>'Intermediate oral data'!$S$64:$S$110</c:f>
              <c:numCache>
                <c:formatCode>General</c:formatCode>
                <c:ptCount val="47"/>
                <c:pt idx="9">
                  <c:v>0</c:v>
                </c:pt>
                <c:pt idx="10">
                  <c:v>0</c:v>
                </c:pt>
                <c:pt idx="21">
                  <c:v>0</c:v>
                </c:pt>
                <c:pt idx="22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23-48C7-895C-868E01124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hiLowLines>
        <c:marker val="1"/>
        <c:smooth val="0"/>
        <c:axId val="78645120"/>
        <c:axId val="78646656"/>
        <c:extLst/>
      </c:lineChart>
      <c:catAx>
        <c:axId val="786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646656"/>
        <c:crossesAt val="1.0000000000000005E-2"/>
        <c:auto val="0"/>
        <c:lblAlgn val="ctr"/>
        <c:lblOffset val="1"/>
        <c:tickMarkSkip val="1"/>
        <c:noMultiLvlLbl val="0"/>
      </c:catAx>
      <c:valAx>
        <c:axId val="78646656"/>
        <c:scaling>
          <c:logBase val="10"/>
          <c:orientation val="minMax"/>
          <c:min val="0.1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200" b="1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1200" b="1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Human Equivalent Dose (mg/kg-day)</a:t>
                </a:r>
              </a:p>
            </c:rich>
          </c:tx>
          <c:layout>
            <c:manualLayout>
              <c:xMode val="edge"/>
              <c:yMode val="edge"/>
              <c:x val="8.1365412009403379E-3"/>
              <c:y val="0.109312233197603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645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529703071244826E-2"/>
          <c:y val="0.53626149096778886"/>
          <c:w val="0.87452005791173981"/>
          <c:h val="3.8813288632558778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noFill/>
    <a:ln w="12700">
      <a:solidFill>
        <a:sysClr val="windowText" lastClr="000000"/>
      </a:solidFill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/>
            </a:pPr>
            <a:r>
              <a:rPr lang="en-US" sz="1200" b="1"/>
              <a:t>Intermediate Inhalation PODs for 1,1- and 1,2-Dichloroethane</a:t>
            </a:r>
            <a:r>
              <a:rPr lang="en-US" sz="1200" b="1" baseline="30000"/>
              <a:t>a</a:t>
            </a:r>
          </a:p>
        </c:rich>
      </c:tx>
      <c:layout>
        <c:manualLayout>
          <c:xMode val="edge"/>
          <c:yMode val="edge"/>
          <c:x val="0.31554160952763444"/>
          <c:y val="3.02457478924032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180080245357136E-2"/>
          <c:y val="9.7300087489063866E-2"/>
          <c:w val="0.89946098497395299"/>
          <c:h val="0.48653272886343751"/>
        </c:manualLayout>
      </c:layout>
      <c:lineChart>
        <c:grouping val="standard"/>
        <c:varyColors val="0"/>
        <c:ser>
          <c:idx val="1"/>
          <c:order val="0"/>
          <c:tx>
            <c:strRef>
              <c:f>'Intermediate inhalation data'!$R$1</c:f>
              <c:strCache>
                <c:ptCount val="1"/>
                <c:pt idx="0">
                  <c:v>1,2-DCA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cat>
            <c:multiLvlStrRef>
              <c:f>'Intermediate inhalation data'!$N$2:$O$34</c:f>
              <c:multiLvlStrCache>
                <c:ptCount val="33"/>
                <c:lvl>
                  <c:pt idx="0">
                    <c:v>Testes histo, Mouse, 4 wk (M) [37]</c:v>
                  </c:pt>
                  <c:pt idx="1">
                    <c:v>Sperm conc, Mouse, 4 wk (M) [37]</c:v>
                  </c:pt>
                  <c:pt idx="2">
                    <c:v>Testes histo, Mouse, 1 wk  (M) [37]</c:v>
                  </c:pt>
                  <c:pt idx="3">
                    <c:v>No effect, Rat (F) [29]</c:v>
                  </c:pt>
                  <c:pt idx="4">
                    <c:v>No effect, Rat (M) [14]</c:v>
                  </c:pt>
                  <c:pt idx="5">
                    <c:v>No effect, Rat (F) [9]</c:v>
                  </c:pt>
                  <c:pt idx="6">
                    <c:v>No effect, Rat (F) [27]</c:v>
                  </c:pt>
                  <c:pt idx="7">
                    <c:v>Skeletal variations, Rat (F) [43]</c:v>
                  </c:pt>
                  <c:pt idx="8">
                    <c:v>No effect, Rat (M) [14]</c:v>
                  </c:pt>
                  <c:pt idx="9">
                    <c:v>Liver wt, Mouse (M) [36]</c:v>
                  </c:pt>
                  <c:pt idx="10">
                    <c:v>No effect, Rat (M) [14]</c:v>
                  </c:pt>
                  <c:pt idx="11">
                    <c:v>Serum chem, Rat, 4 d (M) [2]</c:v>
                  </c:pt>
                  <c:pt idx="12">
                    <c:v>Serum chem, Rat, 2 d (M) [2]</c:v>
                  </c:pt>
                  <c:pt idx="13">
                    <c:v>No effect, Rat (F) [43]</c:v>
                  </c:pt>
                  <c:pt idx="14">
                    <c:v>No effect, Mouse (NS) [12]</c:v>
                  </c:pt>
                  <c:pt idx="15">
                    <c:v>Death, Rabbit (F) [29]</c:v>
                  </c:pt>
                  <c:pt idx="16">
                    <c:v>Death, Rat (NS) [12]</c:v>
                  </c:pt>
                  <c:pt idx="17">
                    <c:v>No effect, Rat (F) [9]</c:v>
                  </c:pt>
                  <c:pt idx="18">
                    <c:v>Death, Rat (M) [14]</c:v>
                  </c:pt>
                  <c:pt idx="19">
                    <c:v>Death, Rat (F) [27]</c:v>
                  </c:pt>
                  <c:pt idx="20">
                    <c:v>Death, Rat (F) [29]</c:v>
                  </c:pt>
                  <c:pt idx="21">
                    <c:v>*Death, Rat (M,F) [32]</c:v>
                  </c:pt>
                  <c:pt idx="22">
                    <c:v>Death, Guinea pig (NS) [12]</c:v>
                  </c:pt>
                  <c:pt idx="23">
                    <c:v>No effect, Mouse (NS) [12]</c:v>
                  </c:pt>
                  <c:pt idx="24">
                    <c:v>No effect, Mouse, 1 wk  (M) [37]</c:v>
                  </c:pt>
                  <c:pt idx="25">
                    <c:v>Body wt, Mouse, 4 wk  (M) [37]</c:v>
                  </c:pt>
                  <c:pt idx="26">
                    <c:v>Body wt, Mouse  (M) [36]</c:v>
                  </c:pt>
                  <c:pt idx="27">
                    <c:v>No effect, Rat (F) [9]</c:v>
                  </c:pt>
                  <c:pt idx="28">
                    <c:v>No effect, Rat (F) [27]</c:v>
                  </c:pt>
                  <c:pt idx="29">
                    <c:v>Body wt, Rat (F) [43]</c:v>
                  </c:pt>
                  <c:pt idx="30">
                    <c:v>No effect, Mouse  (F) [31]</c:v>
                  </c:pt>
                  <c:pt idx="31">
                    <c:v>No effect, Rat (M) [31]</c:v>
                  </c:pt>
                  <c:pt idx="32">
                    <c:v>No effect, Rat (M) [14]</c:v>
                  </c:pt>
                </c:lvl>
                <c:lvl>
                  <c:pt idx="0">
                    <c:v>Repro/Devel</c:v>
                  </c:pt>
                  <c:pt idx="8">
                    <c:v>Kidney</c:v>
                  </c:pt>
                  <c:pt idx="9">
                    <c:v>Liver</c:v>
                  </c:pt>
                  <c:pt idx="14">
                    <c:v>Death</c:v>
                  </c:pt>
                  <c:pt idx="23">
                    <c:v>BW</c:v>
                  </c:pt>
                  <c:pt idx="30">
                    <c:v>Immune/
Hemato</c:v>
                  </c:pt>
                </c:lvl>
              </c:multiLvlStrCache>
            </c:multiLvlStrRef>
          </c:cat>
          <c:val>
            <c:numRef>
              <c:f>'Intermediate inhalation data'!$R$2:$R$34</c:f>
              <c:numCache>
                <c:formatCode>0</c:formatCode>
                <c:ptCount val="33"/>
                <c:pt idx="0">
                  <c:v>25.675000000000001</c:v>
                </c:pt>
                <c:pt idx="1">
                  <c:v>25.675000000000001</c:v>
                </c:pt>
                <c:pt idx="2">
                  <c:v>87.5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6634.4349011588274</c:v>
                </c:pt>
                <c:pt idx="8">
                  <c:v>0</c:v>
                </c:pt>
                <c:pt idx="9">
                  <c:v>90.894999999999996</c:v>
                </c:pt>
                <c:pt idx="10">
                  <c:v>0</c:v>
                </c:pt>
                <c:pt idx="11">
                  <c:v>856</c:v>
                </c:pt>
                <c:pt idx="12">
                  <c:v>856</c:v>
                </c:pt>
                <c:pt idx="13">
                  <c:v>0</c:v>
                </c:pt>
                <c:pt idx="14">
                  <c:v>0</c:v>
                </c:pt>
                <c:pt idx="15">
                  <c:v>118</c:v>
                </c:pt>
                <c:pt idx="16">
                  <c:v>152.08333333333334</c:v>
                </c:pt>
                <c:pt idx="17">
                  <c:v>0</c:v>
                </c:pt>
                <c:pt idx="18">
                  <c:v>256</c:v>
                </c:pt>
                <c:pt idx="19">
                  <c:v>333</c:v>
                </c:pt>
                <c:pt idx="20">
                  <c:v>353</c:v>
                </c:pt>
                <c:pt idx="21">
                  <c:v>472.20177232447179</c:v>
                </c:pt>
                <c:pt idx="22">
                  <c:v>1137.5</c:v>
                </c:pt>
                <c:pt idx="23">
                  <c:v>0</c:v>
                </c:pt>
                <c:pt idx="24">
                  <c:v>0</c:v>
                </c:pt>
                <c:pt idx="25">
                  <c:v>176.7525</c:v>
                </c:pt>
                <c:pt idx="26">
                  <c:v>182.77500000000001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0-47AB-B7B6-3178AD9FE420}"/>
            </c:ext>
          </c:extLst>
        </c:ser>
        <c:ser>
          <c:idx val="0"/>
          <c:order val="1"/>
          <c:tx>
            <c:strRef>
              <c:f>'Intermediate inhalation data'!$Q$1</c:f>
              <c:strCache>
                <c:ptCount val="1"/>
                <c:pt idx="0">
                  <c:v>1,2-DCA NOAEL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'Intermediate inhalation data'!$N$2:$O$34</c:f>
              <c:multiLvlStrCache>
                <c:ptCount val="33"/>
                <c:lvl>
                  <c:pt idx="0">
                    <c:v>Testes histo, Mouse, 4 wk (M) [37]</c:v>
                  </c:pt>
                  <c:pt idx="1">
                    <c:v>Sperm conc, Mouse, 4 wk (M) [37]</c:v>
                  </c:pt>
                  <c:pt idx="2">
                    <c:v>Testes histo, Mouse, 1 wk  (M) [37]</c:v>
                  </c:pt>
                  <c:pt idx="3">
                    <c:v>No effect, Rat (F) [29]</c:v>
                  </c:pt>
                  <c:pt idx="4">
                    <c:v>No effect, Rat (M) [14]</c:v>
                  </c:pt>
                  <c:pt idx="5">
                    <c:v>No effect, Rat (F) [9]</c:v>
                  </c:pt>
                  <c:pt idx="6">
                    <c:v>No effect, Rat (F) [27]</c:v>
                  </c:pt>
                  <c:pt idx="7">
                    <c:v>Skeletal variations, Rat (F) [43]</c:v>
                  </c:pt>
                  <c:pt idx="8">
                    <c:v>No effect, Rat (M) [14]</c:v>
                  </c:pt>
                  <c:pt idx="9">
                    <c:v>Liver wt, Mouse (M) [36]</c:v>
                  </c:pt>
                  <c:pt idx="10">
                    <c:v>No effect, Rat (M) [14]</c:v>
                  </c:pt>
                  <c:pt idx="11">
                    <c:v>Serum chem, Rat, 4 d (M) [2]</c:v>
                  </c:pt>
                  <c:pt idx="12">
                    <c:v>Serum chem, Rat, 2 d (M) [2]</c:v>
                  </c:pt>
                  <c:pt idx="13">
                    <c:v>No effect, Rat (F) [43]</c:v>
                  </c:pt>
                  <c:pt idx="14">
                    <c:v>No effect, Mouse (NS) [12]</c:v>
                  </c:pt>
                  <c:pt idx="15">
                    <c:v>Death, Rabbit (F) [29]</c:v>
                  </c:pt>
                  <c:pt idx="16">
                    <c:v>Death, Rat (NS) [12]</c:v>
                  </c:pt>
                  <c:pt idx="17">
                    <c:v>No effect, Rat (F) [9]</c:v>
                  </c:pt>
                  <c:pt idx="18">
                    <c:v>Death, Rat (M) [14]</c:v>
                  </c:pt>
                  <c:pt idx="19">
                    <c:v>Death, Rat (F) [27]</c:v>
                  </c:pt>
                  <c:pt idx="20">
                    <c:v>Death, Rat (F) [29]</c:v>
                  </c:pt>
                  <c:pt idx="21">
                    <c:v>*Death, Rat (M,F) [32]</c:v>
                  </c:pt>
                  <c:pt idx="22">
                    <c:v>Death, Guinea pig (NS) [12]</c:v>
                  </c:pt>
                  <c:pt idx="23">
                    <c:v>No effect, Mouse (NS) [12]</c:v>
                  </c:pt>
                  <c:pt idx="24">
                    <c:v>No effect, Mouse, 1 wk  (M) [37]</c:v>
                  </c:pt>
                  <c:pt idx="25">
                    <c:v>Body wt, Mouse, 4 wk  (M) [37]</c:v>
                  </c:pt>
                  <c:pt idx="26">
                    <c:v>Body wt, Mouse  (M) [36]</c:v>
                  </c:pt>
                  <c:pt idx="27">
                    <c:v>No effect, Rat (F) [9]</c:v>
                  </c:pt>
                  <c:pt idx="28">
                    <c:v>No effect, Rat (F) [27]</c:v>
                  </c:pt>
                  <c:pt idx="29">
                    <c:v>Body wt, Rat (F) [43]</c:v>
                  </c:pt>
                  <c:pt idx="30">
                    <c:v>No effect, Mouse  (F) [31]</c:v>
                  </c:pt>
                  <c:pt idx="31">
                    <c:v>No effect, Rat (M) [31]</c:v>
                  </c:pt>
                  <c:pt idx="32">
                    <c:v>No effect, Rat (M) [14]</c:v>
                  </c:pt>
                </c:lvl>
                <c:lvl>
                  <c:pt idx="0">
                    <c:v>Repro/Devel</c:v>
                  </c:pt>
                  <c:pt idx="8">
                    <c:v>Kidney</c:v>
                  </c:pt>
                  <c:pt idx="9">
                    <c:v>Liver</c:v>
                  </c:pt>
                  <c:pt idx="14">
                    <c:v>Death</c:v>
                  </c:pt>
                  <c:pt idx="23">
                    <c:v>BW</c:v>
                  </c:pt>
                  <c:pt idx="30">
                    <c:v>Immune/
Hemato</c:v>
                  </c:pt>
                </c:lvl>
              </c:multiLvlStrCache>
            </c:multiLvlStrRef>
          </c:cat>
          <c:val>
            <c:numRef>
              <c:f>'Intermediate inhalation data'!$Q$2:$Q$34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118.05044308111795</c:v>
                </c:pt>
                <c:pt idx="4">
                  <c:v>128.95833333333334</c:v>
                </c:pt>
                <c:pt idx="5">
                  <c:v>208</c:v>
                </c:pt>
                <c:pt idx="6">
                  <c:v>257.5</c:v>
                </c:pt>
                <c:pt idx="7">
                  <c:v>4483.5558282208594</c:v>
                </c:pt>
                <c:pt idx="8">
                  <c:v>128.95833333333334</c:v>
                </c:pt>
                <c:pt idx="9">
                  <c:v>0</c:v>
                </c:pt>
                <c:pt idx="10">
                  <c:v>128.95833333333334</c:v>
                </c:pt>
                <c:pt idx="11">
                  <c:v>0</c:v>
                </c:pt>
                <c:pt idx="12">
                  <c:v>0</c:v>
                </c:pt>
                <c:pt idx="14">
                  <c:v>87.5</c:v>
                </c:pt>
                <c:pt idx="15">
                  <c:v>0</c:v>
                </c:pt>
                <c:pt idx="16">
                  <c:v>0</c:v>
                </c:pt>
                <c:pt idx="17">
                  <c:v>208</c:v>
                </c:pt>
                <c:pt idx="18">
                  <c:v>129</c:v>
                </c:pt>
                <c:pt idx="19">
                  <c:v>258</c:v>
                </c:pt>
                <c:pt idx="20">
                  <c:v>118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175</c:v>
                </c:pt>
                <c:pt idx="25">
                  <c:v>89.01</c:v>
                </c:pt>
                <c:pt idx="26">
                  <c:v>90.894999999999996</c:v>
                </c:pt>
                <c:pt idx="27">
                  <c:v>208</c:v>
                </c:pt>
                <c:pt idx="28">
                  <c:v>257.5</c:v>
                </c:pt>
                <c:pt idx="30">
                  <c:v>0.83</c:v>
                </c:pt>
                <c:pt idx="31">
                  <c:v>60.229817898529561</c:v>
                </c:pt>
                <c:pt idx="32">
                  <c:v>128.95833333333334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0-47AB-B7B6-3178AD9FE420}"/>
            </c:ext>
          </c:extLst>
        </c:ser>
        <c:ser>
          <c:idx val="9"/>
          <c:order val="2"/>
          <c:tx>
            <c:strRef>
              <c:f>'Intermediate inhalation data'!$P$1</c:f>
              <c:strCache>
                <c:ptCount val="1"/>
                <c:pt idx="0">
                  <c:v>1,2-DCA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'Intermediate inhalation data'!$N$2:$O$34</c:f>
              <c:multiLvlStrCache>
                <c:ptCount val="33"/>
                <c:lvl>
                  <c:pt idx="0">
                    <c:v>Testes histo, Mouse, 4 wk (M) [37]</c:v>
                  </c:pt>
                  <c:pt idx="1">
                    <c:v>Sperm conc, Mouse, 4 wk (M) [37]</c:v>
                  </c:pt>
                  <c:pt idx="2">
                    <c:v>Testes histo, Mouse, 1 wk  (M) [37]</c:v>
                  </c:pt>
                  <c:pt idx="3">
                    <c:v>No effect, Rat (F) [29]</c:v>
                  </c:pt>
                  <c:pt idx="4">
                    <c:v>No effect, Rat (M) [14]</c:v>
                  </c:pt>
                  <c:pt idx="5">
                    <c:v>No effect, Rat (F) [9]</c:v>
                  </c:pt>
                  <c:pt idx="6">
                    <c:v>No effect, Rat (F) [27]</c:v>
                  </c:pt>
                  <c:pt idx="7">
                    <c:v>Skeletal variations, Rat (F) [43]</c:v>
                  </c:pt>
                  <c:pt idx="8">
                    <c:v>No effect, Rat (M) [14]</c:v>
                  </c:pt>
                  <c:pt idx="9">
                    <c:v>Liver wt, Mouse (M) [36]</c:v>
                  </c:pt>
                  <c:pt idx="10">
                    <c:v>No effect, Rat (M) [14]</c:v>
                  </c:pt>
                  <c:pt idx="11">
                    <c:v>Serum chem, Rat, 4 d (M) [2]</c:v>
                  </c:pt>
                  <c:pt idx="12">
                    <c:v>Serum chem, Rat, 2 d (M) [2]</c:v>
                  </c:pt>
                  <c:pt idx="13">
                    <c:v>No effect, Rat (F) [43]</c:v>
                  </c:pt>
                  <c:pt idx="14">
                    <c:v>No effect, Mouse (NS) [12]</c:v>
                  </c:pt>
                  <c:pt idx="15">
                    <c:v>Death, Rabbit (F) [29]</c:v>
                  </c:pt>
                  <c:pt idx="16">
                    <c:v>Death, Rat (NS) [12]</c:v>
                  </c:pt>
                  <c:pt idx="17">
                    <c:v>No effect, Rat (F) [9]</c:v>
                  </c:pt>
                  <c:pt idx="18">
                    <c:v>Death, Rat (M) [14]</c:v>
                  </c:pt>
                  <c:pt idx="19">
                    <c:v>Death, Rat (F) [27]</c:v>
                  </c:pt>
                  <c:pt idx="20">
                    <c:v>Death, Rat (F) [29]</c:v>
                  </c:pt>
                  <c:pt idx="21">
                    <c:v>*Death, Rat (M,F) [32]</c:v>
                  </c:pt>
                  <c:pt idx="22">
                    <c:v>Death, Guinea pig (NS) [12]</c:v>
                  </c:pt>
                  <c:pt idx="23">
                    <c:v>No effect, Mouse (NS) [12]</c:v>
                  </c:pt>
                  <c:pt idx="24">
                    <c:v>No effect, Mouse, 1 wk  (M) [37]</c:v>
                  </c:pt>
                  <c:pt idx="25">
                    <c:v>Body wt, Mouse, 4 wk  (M) [37]</c:v>
                  </c:pt>
                  <c:pt idx="26">
                    <c:v>Body wt, Mouse  (M) [36]</c:v>
                  </c:pt>
                  <c:pt idx="27">
                    <c:v>No effect, Rat (F) [9]</c:v>
                  </c:pt>
                  <c:pt idx="28">
                    <c:v>No effect, Rat (F) [27]</c:v>
                  </c:pt>
                  <c:pt idx="29">
                    <c:v>Body wt, Rat (F) [43]</c:v>
                  </c:pt>
                  <c:pt idx="30">
                    <c:v>No effect, Mouse  (F) [31]</c:v>
                  </c:pt>
                  <c:pt idx="31">
                    <c:v>No effect, Rat (M) [31]</c:v>
                  </c:pt>
                  <c:pt idx="32">
                    <c:v>No effect, Rat (M) [14]</c:v>
                  </c:pt>
                </c:lvl>
                <c:lvl>
                  <c:pt idx="0">
                    <c:v>Repro/Devel</c:v>
                  </c:pt>
                  <c:pt idx="8">
                    <c:v>Kidney</c:v>
                  </c:pt>
                  <c:pt idx="9">
                    <c:v>Liver</c:v>
                  </c:pt>
                  <c:pt idx="14">
                    <c:v>Death</c:v>
                  </c:pt>
                  <c:pt idx="23">
                    <c:v>BW</c:v>
                  </c:pt>
                  <c:pt idx="30">
                    <c:v>Immune/
Hemato</c:v>
                  </c:pt>
                </c:lvl>
              </c:multiLvlStrCache>
            </c:multiLvlStrRef>
          </c:cat>
          <c:val>
            <c:numRef>
              <c:f>'Intermediate inhalation data'!$P$2:$P$34</c:f>
              <c:numCache>
                <c:formatCode>0</c:formatCode>
                <c:ptCount val="33"/>
                <c:pt idx="0">
                  <c:v>8.6303999999999998</c:v>
                </c:pt>
                <c:pt idx="1">
                  <c:v>21.24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51.72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59.4</c:v>
                </c:pt>
                <c:pt idx="16">
                  <c:v>0</c:v>
                </c:pt>
                <c:pt idx="17">
                  <c:v>0</c:v>
                </c:pt>
                <c:pt idx="18">
                  <c:v>154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162.78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0-47AB-B7B6-3178AD9FE420}"/>
            </c:ext>
          </c:extLst>
        </c:ser>
        <c:ser>
          <c:idx val="4"/>
          <c:order val="3"/>
          <c:tx>
            <c:strRef>
              <c:f>'Intermediate inhalation data'!$U$1</c:f>
              <c:strCache>
                <c:ptCount val="1"/>
                <c:pt idx="0">
                  <c:v>1,1-DCA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cat>
            <c:multiLvlStrRef>
              <c:f>'Intermediate inhalation data'!$N$2:$O$34</c:f>
              <c:multiLvlStrCache>
                <c:ptCount val="33"/>
                <c:lvl>
                  <c:pt idx="0">
                    <c:v>Testes histo, Mouse, 4 wk (M) [37]</c:v>
                  </c:pt>
                  <c:pt idx="1">
                    <c:v>Sperm conc, Mouse, 4 wk (M) [37]</c:v>
                  </c:pt>
                  <c:pt idx="2">
                    <c:v>Testes histo, Mouse, 1 wk  (M) [37]</c:v>
                  </c:pt>
                  <c:pt idx="3">
                    <c:v>No effect, Rat (F) [29]</c:v>
                  </c:pt>
                  <c:pt idx="4">
                    <c:v>No effect, Rat (M) [14]</c:v>
                  </c:pt>
                  <c:pt idx="5">
                    <c:v>No effect, Rat (F) [9]</c:v>
                  </c:pt>
                  <c:pt idx="6">
                    <c:v>No effect, Rat (F) [27]</c:v>
                  </c:pt>
                  <c:pt idx="7">
                    <c:v>Skeletal variations, Rat (F) [43]</c:v>
                  </c:pt>
                  <c:pt idx="8">
                    <c:v>No effect, Rat (M) [14]</c:v>
                  </c:pt>
                  <c:pt idx="9">
                    <c:v>Liver wt, Mouse (M) [36]</c:v>
                  </c:pt>
                  <c:pt idx="10">
                    <c:v>No effect, Rat (M) [14]</c:v>
                  </c:pt>
                  <c:pt idx="11">
                    <c:v>Serum chem, Rat, 4 d (M) [2]</c:v>
                  </c:pt>
                  <c:pt idx="12">
                    <c:v>Serum chem, Rat, 2 d (M) [2]</c:v>
                  </c:pt>
                  <c:pt idx="13">
                    <c:v>No effect, Rat (F) [43]</c:v>
                  </c:pt>
                  <c:pt idx="14">
                    <c:v>No effect, Mouse (NS) [12]</c:v>
                  </c:pt>
                  <c:pt idx="15">
                    <c:v>Death, Rabbit (F) [29]</c:v>
                  </c:pt>
                  <c:pt idx="16">
                    <c:v>Death, Rat (NS) [12]</c:v>
                  </c:pt>
                  <c:pt idx="17">
                    <c:v>No effect, Rat (F) [9]</c:v>
                  </c:pt>
                  <c:pt idx="18">
                    <c:v>Death, Rat (M) [14]</c:v>
                  </c:pt>
                  <c:pt idx="19">
                    <c:v>Death, Rat (F) [27]</c:v>
                  </c:pt>
                  <c:pt idx="20">
                    <c:v>Death, Rat (F) [29]</c:v>
                  </c:pt>
                  <c:pt idx="21">
                    <c:v>*Death, Rat (M,F) [32]</c:v>
                  </c:pt>
                  <c:pt idx="22">
                    <c:v>Death, Guinea pig (NS) [12]</c:v>
                  </c:pt>
                  <c:pt idx="23">
                    <c:v>No effect, Mouse (NS) [12]</c:v>
                  </c:pt>
                  <c:pt idx="24">
                    <c:v>No effect, Mouse, 1 wk  (M) [37]</c:v>
                  </c:pt>
                  <c:pt idx="25">
                    <c:v>Body wt, Mouse, 4 wk  (M) [37]</c:v>
                  </c:pt>
                  <c:pt idx="26">
                    <c:v>Body wt, Mouse  (M) [36]</c:v>
                  </c:pt>
                  <c:pt idx="27">
                    <c:v>No effect, Rat (F) [9]</c:v>
                  </c:pt>
                  <c:pt idx="28">
                    <c:v>No effect, Rat (F) [27]</c:v>
                  </c:pt>
                  <c:pt idx="29">
                    <c:v>Body wt, Rat (F) [43]</c:v>
                  </c:pt>
                  <c:pt idx="30">
                    <c:v>No effect, Mouse  (F) [31]</c:v>
                  </c:pt>
                  <c:pt idx="31">
                    <c:v>No effect, Rat (M) [31]</c:v>
                  </c:pt>
                  <c:pt idx="32">
                    <c:v>No effect, Rat (M) [14]</c:v>
                  </c:pt>
                </c:lvl>
                <c:lvl>
                  <c:pt idx="0">
                    <c:v>Repro/Devel</c:v>
                  </c:pt>
                  <c:pt idx="8">
                    <c:v>Kidney</c:v>
                  </c:pt>
                  <c:pt idx="9">
                    <c:v>Liver</c:v>
                  </c:pt>
                  <c:pt idx="14">
                    <c:v>Death</c:v>
                  </c:pt>
                  <c:pt idx="23">
                    <c:v>BW</c:v>
                  </c:pt>
                  <c:pt idx="30">
                    <c:v>Immune/
Hemato</c:v>
                  </c:pt>
                </c:lvl>
              </c:multiLvlStrCache>
            </c:multiLvlStrRef>
          </c:cat>
          <c:val>
            <c:numRef>
              <c:f>'Intermediate inhalation data'!$U$2:$U$34</c:f>
              <c:numCache>
                <c:formatCode>0;\-0;;@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6634.4349011588274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4485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0-47AB-B7B6-3178AD9FE420}"/>
            </c:ext>
          </c:extLst>
        </c:ser>
        <c:ser>
          <c:idx val="3"/>
          <c:order val="4"/>
          <c:tx>
            <c:strRef>
              <c:f>'Intermediate inhalation data'!$T$1</c:f>
              <c:strCache>
                <c:ptCount val="1"/>
                <c:pt idx="0">
                  <c:v>1,1-DCA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B050"/>
                </a:solidFill>
              </a:ln>
            </c:spPr>
          </c:marker>
          <c:cat>
            <c:multiLvlStrRef>
              <c:f>'Intermediate inhalation data'!$N$2:$O$34</c:f>
              <c:multiLvlStrCache>
                <c:ptCount val="33"/>
                <c:lvl>
                  <c:pt idx="0">
                    <c:v>Testes histo, Mouse, 4 wk (M) [37]</c:v>
                  </c:pt>
                  <c:pt idx="1">
                    <c:v>Sperm conc, Mouse, 4 wk (M) [37]</c:v>
                  </c:pt>
                  <c:pt idx="2">
                    <c:v>Testes histo, Mouse, 1 wk  (M) [37]</c:v>
                  </c:pt>
                  <c:pt idx="3">
                    <c:v>No effect, Rat (F) [29]</c:v>
                  </c:pt>
                  <c:pt idx="4">
                    <c:v>No effect, Rat (M) [14]</c:v>
                  </c:pt>
                  <c:pt idx="5">
                    <c:v>No effect, Rat (F) [9]</c:v>
                  </c:pt>
                  <c:pt idx="6">
                    <c:v>No effect, Rat (F) [27]</c:v>
                  </c:pt>
                  <c:pt idx="7">
                    <c:v>Skeletal variations, Rat (F) [43]</c:v>
                  </c:pt>
                  <c:pt idx="8">
                    <c:v>No effect, Rat (M) [14]</c:v>
                  </c:pt>
                  <c:pt idx="9">
                    <c:v>Liver wt, Mouse (M) [36]</c:v>
                  </c:pt>
                  <c:pt idx="10">
                    <c:v>No effect, Rat (M) [14]</c:v>
                  </c:pt>
                  <c:pt idx="11">
                    <c:v>Serum chem, Rat, 4 d (M) [2]</c:v>
                  </c:pt>
                  <c:pt idx="12">
                    <c:v>Serum chem, Rat, 2 d (M) [2]</c:v>
                  </c:pt>
                  <c:pt idx="13">
                    <c:v>No effect, Rat (F) [43]</c:v>
                  </c:pt>
                  <c:pt idx="14">
                    <c:v>No effect, Mouse (NS) [12]</c:v>
                  </c:pt>
                  <c:pt idx="15">
                    <c:v>Death, Rabbit (F) [29]</c:v>
                  </c:pt>
                  <c:pt idx="16">
                    <c:v>Death, Rat (NS) [12]</c:v>
                  </c:pt>
                  <c:pt idx="17">
                    <c:v>No effect, Rat (F) [9]</c:v>
                  </c:pt>
                  <c:pt idx="18">
                    <c:v>Death, Rat (M) [14]</c:v>
                  </c:pt>
                  <c:pt idx="19">
                    <c:v>Death, Rat (F) [27]</c:v>
                  </c:pt>
                  <c:pt idx="20">
                    <c:v>Death, Rat (F) [29]</c:v>
                  </c:pt>
                  <c:pt idx="21">
                    <c:v>*Death, Rat (M,F) [32]</c:v>
                  </c:pt>
                  <c:pt idx="22">
                    <c:v>Death, Guinea pig (NS) [12]</c:v>
                  </c:pt>
                  <c:pt idx="23">
                    <c:v>No effect, Mouse (NS) [12]</c:v>
                  </c:pt>
                  <c:pt idx="24">
                    <c:v>No effect, Mouse, 1 wk  (M) [37]</c:v>
                  </c:pt>
                  <c:pt idx="25">
                    <c:v>Body wt, Mouse, 4 wk  (M) [37]</c:v>
                  </c:pt>
                  <c:pt idx="26">
                    <c:v>Body wt, Mouse  (M) [36]</c:v>
                  </c:pt>
                  <c:pt idx="27">
                    <c:v>No effect, Rat (F) [9]</c:v>
                  </c:pt>
                  <c:pt idx="28">
                    <c:v>No effect, Rat (F) [27]</c:v>
                  </c:pt>
                  <c:pt idx="29">
                    <c:v>Body wt, Rat (F) [43]</c:v>
                  </c:pt>
                  <c:pt idx="30">
                    <c:v>No effect, Mouse  (F) [31]</c:v>
                  </c:pt>
                  <c:pt idx="31">
                    <c:v>No effect, Rat (M) [31]</c:v>
                  </c:pt>
                  <c:pt idx="32">
                    <c:v>No effect, Rat (M) [14]</c:v>
                  </c:pt>
                </c:lvl>
                <c:lvl>
                  <c:pt idx="0">
                    <c:v>Repro/Devel</c:v>
                  </c:pt>
                  <c:pt idx="8">
                    <c:v>Kidney</c:v>
                  </c:pt>
                  <c:pt idx="9">
                    <c:v>Liver</c:v>
                  </c:pt>
                  <c:pt idx="14">
                    <c:v>Death</c:v>
                  </c:pt>
                  <c:pt idx="23">
                    <c:v>BW</c:v>
                  </c:pt>
                  <c:pt idx="30">
                    <c:v>Immune/
Hemato</c:v>
                  </c:pt>
                </c:lvl>
              </c:multiLvlStrCache>
            </c:multiLvlStrRef>
          </c:cat>
          <c:val>
            <c:numRef>
              <c:f>'Intermediate inhalation data'!$T$2:$T$34</c:f>
              <c:numCache>
                <c:formatCode>0;\-0;;@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4483.5558282208594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6634.4349011588274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0-47AB-B7B6-3178AD9FE420}"/>
            </c:ext>
          </c:extLst>
        </c:ser>
        <c:ser>
          <c:idx val="2"/>
          <c:order val="5"/>
          <c:tx>
            <c:strRef>
              <c:f>'Intermediate inhalation data'!$S$1</c:f>
              <c:strCache>
                <c:ptCount val="1"/>
                <c:pt idx="0">
                  <c:v>1,1-DCA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noFill/>
              <a:ln w="25400">
                <a:solidFill>
                  <a:srgbClr val="FFC000"/>
                </a:solidFill>
              </a:ln>
            </c:spPr>
          </c:marker>
          <c:cat>
            <c:multiLvlStrRef>
              <c:f>'Intermediate inhalation data'!$N$2:$O$34</c:f>
              <c:multiLvlStrCache>
                <c:ptCount val="33"/>
                <c:lvl>
                  <c:pt idx="0">
                    <c:v>Testes histo, Mouse, 4 wk (M) [37]</c:v>
                  </c:pt>
                  <c:pt idx="1">
                    <c:v>Sperm conc, Mouse, 4 wk (M) [37]</c:v>
                  </c:pt>
                  <c:pt idx="2">
                    <c:v>Testes histo, Mouse, 1 wk  (M) [37]</c:v>
                  </c:pt>
                  <c:pt idx="3">
                    <c:v>No effect, Rat (F) [29]</c:v>
                  </c:pt>
                  <c:pt idx="4">
                    <c:v>No effect, Rat (M) [14]</c:v>
                  </c:pt>
                  <c:pt idx="5">
                    <c:v>No effect, Rat (F) [9]</c:v>
                  </c:pt>
                  <c:pt idx="6">
                    <c:v>No effect, Rat (F) [27]</c:v>
                  </c:pt>
                  <c:pt idx="7">
                    <c:v>Skeletal variations, Rat (F) [43]</c:v>
                  </c:pt>
                  <c:pt idx="8">
                    <c:v>No effect, Rat (M) [14]</c:v>
                  </c:pt>
                  <c:pt idx="9">
                    <c:v>Liver wt, Mouse (M) [36]</c:v>
                  </c:pt>
                  <c:pt idx="10">
                    <c:v>No effect, Rat (M) [14]</c:v>
                  </c:pt>
                  <c:pt idx="11">
                    <c:v>Serum chem, Rat, 4 d (M) [2]</c:v>
                  </c:pt>
                  <c:pt idx="12">
                    <c:v>Serum chem, Rat, 2 d (M) [2]</c:v>
                  </c:pt>
                  <c:pt idx="13">
                    <c:v>No effect, Rat (F) [43]</c:v>
                  </c:pt>
                  <c:pt idx="14">
                    <c:v>No effect, Mouse (NS) [12]</c:v>
                  </c:pt>
                  <c:pt idx="15">
                    <c:v>Death, Rabbit (F) [29]</c:v>
                  </c:pt>
                  <c:pt idx="16">
                    <c:v>Death, Rat (NS) [12]</c:v>
                  </c:pt>
                  <c:pt idx="17">
                    <c:v>No effect, Rat (F) [9]</c:v>
                  </c:pt>
                  <c:pt idx="18">
                    <c:v>Death, Rat (M) [14]</c:v>
                  </c:pt>
                  <c:pt idx="19">
                    <c:v>Death, Rat (F) [27]</c:v>
                  </c:pt>
                  <c:pt idx="20">
                    <c:v>Death, Rat (F) [29]</c:v>
                  </c:pt>
                  <c:pt idx="21">
                    <c:v>*Death, Rat (M,F) [32]</c:v>
                  </c:pt>
                  <c:pt idx="22">
                    <c:v>Death, Guinea pig (NS) [12]</c:v>
                  </c:pt>
                  <c:pt idx="23">
                    <c:v>No effect, Mouse (NS) [12]</c:v>
                  </c:pt>
                  <c:pt idx="24">
                    <c:v>No effect, Mouse, 1 wk  (M) [37]</c:v>
                  </c:pt>
                  <c:pt idx="25">
                    <c:v>Body wt, Mouse, 4 wk  (M) [37]</c:v>
                  </c:pt>
                  <c:pt idx="26">
                    <c:v>Body wt, Mouse  (M) [36]</c:v>
                  </c:pt>
                  <c:pt idx="27">
                    <c:v>No effect, Rat (F) [9]</c:v>
                  </c:pt>
                  <c:pt idx="28">
                    <c:v>No effect, Rat (F) [27]</c:v>
                  </c:pt>
                  <c:pt idx="29">
                    <c:v>Body wt, Rat (F) [43]</c:v>
                  </c:pt>
                  <c:pt idx="30">
                    <c:v>No effect, Mouse  (F) [31]</c:v>
                  </c:pt>
                  <c:pt idx="31">
                    <c:v>No effect, Rat (M) [31]</c:v>
                  </c:pt>
                  <c:pt idx="32">
                    <c:v>No effect, Rat (M) [14]</c:v>
                  </c:pt>
                </c:lvl>
                <c:lvl>
                  <c:pt idx="0">
                    <c:v>Repro/Devel</c:v>
                  </c:pt>
                  <c:pt idx="8">
                    <c:v>Kidney</c:v>
                  </c:pt>
                  <c:pt idx="9">
                    <c:v>Liver</c:v>
                  </c:pt>
                  <c:pt idx="14">
                    <c:v>Death</c:v>
                  </c:pt>
                  <c:pt idx="23">
                    <c:v>BW</c:v>
                  </c:pt>
                  <c:pt idx="30">
                    <c:v>Immune/
Hemato</c:v>
                  </c:pt>
                </c:lvl>
              </c:multiLvlStrCache>
            </c:multiLvlStrRef>
          </c:cat>
          <c:val>
            <c:numRef>
              <c:f>'Intermediate inhalation data'!$S$2:$S$34</c:f>
              <c:numCache>
                <c:formatCode>0;\-0;;@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4525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D0-47AB-B7B6-3178AD9FE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hiLowLines>
        <c:marker val="1"/>
        <c:smooth val="0"/>
        <c:axId val="78645120"/>
        <c:axId val="78646656"/>
        <c:extLst/>
      </c:lineChart>
      <c:catAx>
        <c:axId val="786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1"/>
            </a:pPr>
            <a:endParaRPr lang="en-US"/>
          </a:p>
        </c:txPr>
        <c:crossAx val="78646656"/>
        <c:crossesAt val="1.0000000000000005E-2"/>
        <c:auto val="0"/>
        <c:lblAlgn val="ctr"/>
        <c:lblOffset val="1"/>
        <c:tickMarkSkip val="1"/>
        <c:noMultiLvlLbl val="0"/>
      </c:catAx>
      <c:valAx>
        <c:axId val="78646656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Human Equivalent Concentration (mg/m3)</a:t>
                </a:r>
              </a:p>
            </c:rich>
          </c:tx>
          <c:layout>
            <c:manualLayout>
              <c:xMode val="edge"/>
              <c:yMode val="edge"/>
              <c:x val="6.5244303105866739E-3"/>
              <c:y val="0.112019724807126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n-US"/>
          </a:p>
        </c:txPr>
        <c:crossAx val="78645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119654101530713E-2"/>
          <c:y val="0.54118603356398642"/>
          <c:w val="0.89125601478993199"/>
          <c:h val="2.7336355682812376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1"/>
          </a:pPr>
          <a:endParaRPr lang="en-US"/>
        </a:p>
      </c:txPr>
    </c:legend>
    <c:plotVisOnly val="1"/>
    <c:dispBlanksAs val="gap"/>
    <c:showDLblsOverMax val="0"/>
  </c:chart>
  <c:spPr>
    <a:noFill/>
    <a:ln w="12700">
      <a:solidFill>
        <a:sysClr val="windowText" lastClr="000000"/>
      </a:solidFill>
    </a:ln>
    <a:effectLst/>
  </c:spPr>
  <c:txPr>
    <a:bodyPr/>
    <a:lstStyle/>
    <a:p>
      <a:pPr>
        <a:defRPr sz="6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Chronic Oral PODs for 1,1- and 1,2-Dichloroethane</a:t>
            </a:r>
          </a:p>
        </c:rich>
      </c:tx>
      <c:layout>
        <c:manualLayout>
          <c:xMode val="edge"/>
          <c:yMode val="edge"/>
          <c:x val="0.284554797072124"/>
          <c:y val="1.99567906155034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96283404007123E-2"/>
          <c:y val="6.8093108687019177E-2"/>
          <c:w val="0.87681236013229902"/>
          <c:h val="0.49238575690798558"/>
        </c:manualLayout>
      </c:layout>
      <c:lineChart>
        <c:grouping val="standard"/>
        <c:varyColors val="0"/>
        <c:ser>
          <c:idx val="1"/>
          <c:order val="0"/>
          <c:tx>
            <c:strRef>
              <c:f>'Chronic oral data'!$R$1</c:f>
              <c:strCache>
                <c:ptCount val="1"/>
                <c:pt idx="0">
                  <c:v>1,2-DCA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cat>
            <c:multiLvlStrRef>
              <c:f>'Chronic oral data'!$N$2:$O$21</c:f>
              <c:multiLvlStrCache>
                <c:ptCount val="20"/>
                <c:lvl>
                  <c:pt idx="0">
                    <c:v>Pup wt, Mouse (M,F) [19]</c:v>
                  </c:pt>
                  <c:pt idx="1">
                    <c:v>No effect, Mouse (F) [25]</c:v>
                  </c:pt>
                  <c:pt idx="2">
                    <c:v>No effect, Mouse (F) [42]</c:v>
                  </c:pt>
                  <c:pt idx="3">
                    <c:v>No effect, Mouse (M,F) [19]</c:v>
                  </c:pt>
                  <c:pt idx="4">
                    <c:v>No effect, Mouse (M) [40]</c:v>
                  </c:pt>
                  <c:pt idx="5">
                    <c:v>No effect, Mouse (F) [42]</c:v>
                  </c:pt>
                  <c:pt idx="6">
                    <c:v>No effect, Mouse (F) [25]</c:v>
                  </c:pt>
                  <c:pt idx="7">
                    <c:v>*No effect, Mouse (M) [40]</c:v>
                  </c:pt>
                  <c:pt idx="8">
                    <c:v>No effect, Mouse (F) [42]</c:v>
                  </c:pt>
                  <c:pt idx="9">
                    <c:v>No effect, Mouse (F) [25]</c:v>
                  </c:pt>
                  <c:pt idx="10">
                    <c:v>No effect, Mouse (F) [42]</c:v>
                  </c:pt>
                  <c:pt idx="11">
                    <c:v>No effect, Mouse (F) [25]</c:v>
                  </c:pt>
                  <c:pt idx="12">
                    <c:v>No effect, Mouse (F) [42]</c:v>
                  </c:pt>
                  <c:pt idx="13">
                    <c:v>No effect, Mouse (M,F) [19]</c:v>
                  </c:pt>
                  <c:pt idx="14">
                    <c:v>Death &amp; tumors, Mouse (F) [25]</c:v>
                  </c:pt>
                  <c:pt idx="15">
                    <c:v>No effect, Mouse (M) [40]</c:v>
                  </c:pt>
                  <c:pt idx="16">
                    <c:v>Death, Mouse (F) [42]</c:v>
                  </c:pt>
                  <c:pt idx="17">
                    <c:v>No effect, Mouse (F) [25]</c:v>
                  </c:pt>
                  <c:pt idx="18">
                    <c:v>No effect, Mouse (F) [25]</c:v>
                  </c:pt>
                  <c:pt idx="19">
                    <c:v>No effect, Mouse (F) [42]</c:v>
                  </c:pt>
                </c:lvl>
                <c:lvl>
                  <c:pt idx="0">
                    <c:v>Repro/Devel</c:v>
                  </c:pt>
                  <c:pt idx="3">
                    <c:v>BW</c:v>
                  </c:pt>
                  <c:pt idx="6">
                    <c:v>Liver</c:v>
                  </c:pt>
                  <c:pt idx="9">
                    <c:v>Kidney</c:v>
                  </c:pt>
                  <c:pt idx="11">
                    <c:v>Resp</c:v>
                  </c:pt>
                  <c:pt idx="13">
                    <c:v>Death</c:v>
                  </c:pt>
                  <c:pt idx="17">
                    <c:v>Immune/
Hemato</c:v>
                  </c:pt>
                  <c:pt idx="18">
                    <c:v>Neuro</c:v>
                  </c:pt>
                </c:lvl>
              </c:multiLvlStrCache>
            </c:multiLvlStrRef>
          </c:cat>
          <c:val>
            <c:numRef>
              <c:f>'Chronic oral data'!$R$2:$R$21</c:f>
              <c:numCache>
                <c:formatCode>0.0</c:formatCode>
                <c:ptCount val="20"/>
                <c:pt idx="0">
                  <c:v>6.5</c:v>
                </c:pt>
                <c:pt idx="1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27.764285714285716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71-483A-A347-D9E1B4AD10A8}"/>
            </c:ext>
          </c:extLst>
        </c:ser>
        <c:ser>
          <c:idx val="0"/>
          <c:order val="1"/>
          <c:tx>
            <c:strRef>
              <c:f>'Chronic oral data'!$Q$1</c:f>
              <c:strCache>
                <c:ptCount val="1"/>
                <c:pt idx="0">
                  <c:v>1,2-DCA NOAEL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'Chronic oral data'!$N$2:$O$21</c:f>
              <c:multiLvlStrCache>
                <c:ptCount val="20"/>
                <c:lvl>
                  <c:pt idx="0">
                    <c:v>Pup wt, Mouse (M,F) [19]</c:v>
                  </c:pt>
                  <c:pt idx="1">
                    <c:v>No effect, Mouse (F) [25]</c:v>
                  </c:pt>
                  <c:pt idx="2">
                    <c:v>No effect, Mouse (F) [42]</c:v>
                  </c:pt>
                  <c:pt idx="3">
                    <c:v>No effect, Mouse (M,F) [19]</c:v>
                  </c:pt>
                  <c:pt idx="4">
                    <c:v>No effect, Mouse (M) [40]</c:v>
                  </c:pt>
                  <c:pt idx="5">
                    <c:v>No effect, Mouse (F) [42]</c:v>
                  </c:pt>
                  <c:pt idx="6">
                    <c:v>No effect, Mouse (F) [25]</c:v>
                  </c:pt>
                  <c:pt idx="7">
                    <c:v>*No effect, Mouse (M) [40]</c:v>
                  </c:pt>
                  <c:pt idx="8">
                    <c:v>No effect, Mouse (F) [42]</c:v>
                  </c:pt>
                  <c:pt idx="9">
                    <c:v>No effect, Mouse (F) [25]</c:v>
                  </c:pt>
                  <c:pt idx="10">
                    <c:v>No effect, Mouse (F) [42]</c:v>
                  </c:pt>
                  <c:pt idx="11">
                    <c:v>No effect, Mouse (F) [25]</c:v>
                  </c:pt>
                  <c:pt idx="12">
                    <c:v>No effect, Mouse (F) [42]</c:v>
                  </c:pt>
                  <c:pt idx="13">
                    <c:v>No effect, Mouse (M,F) [19]</c:v>
                  </c:pt>
                  <c:pt idx="14">
                    <c:v>Death &amp; tumors, Mouse (F) [25]</c:v>
                  </c:pt>
                  <c:pt idx="15">
                    <c:v>No effect, Mouse (M) [40]</c:v>
                  </c:pt>
                  <c:pt idx="16">
                    <c:v>Death, Mouse (F) [42]</c:v>
                  </c:pt>
                  <c:pt idx="17">
                    <c:v>No effect, Mouse (F) [25]</c:v>
                  </c:pt>
                  <c:pt idx="18">
                    <c:v>No effect, Mouse (F) [25]</c:v>
                  </c:pt>
                  <c:pt idx="19">
                    <c:v>No effect, Mouse (F) [42]</c:v>
                  </c:pt>
                </c:lvl>
                <c:lvl>
                  <c:pt idx="0">
                    <c:v>Repro/Devel</c:v>
                  </c:pt>
                  <c:pt idx="3">
                    <c:v>BW</c:v>
                  </c:pt>
                  <c:pt idx="6">
                    <c:v>Liver</c:v>
                  </c:pt>
                  <c:pt idx="9">
                    <c:v>Kidney</c:v>
                  </c:pt>
                  <c:pt idx="11">
                    <c:v>Resp</c:v>
                  </c:pt>
                  <c:pt idx="13">
                    <c:v>Death</c:v>
                  </c:pt>
                  <c:pt idx="17">
                    <c:v>Immune/
Hemato</c:v>
                  </c:pt>
                  <c:pt idx="18">
                    <c:v>Neuro</c:v>
                  </c:pt>
                </c:lvl>
              </c:multiLvlStrCache>
            </c:multiLvlStrRef>
          </c:cat>
          <c:val>
            <c:numRef>
              <c:f>'Chronic oral data'!$Q$2:$Q$21</c:f>
              <c:numCache>
                <c:formatCode>0.0</c:formatCode>
                <c:ptCount val="20"/>
                <c:pt idx="0">
                  <c:v>0</c:v>
                </c:pt>
                <c:pt idx="1">
                  <c:v>13.835714285714287</c:v>
                </c:pt>
                <c:pt idx="3">
                  <c:v>6.5</c:v>
                </c:pt>
                <c:pt idx="6">
                  <c:v>13.835714285714287</c:v>
                </c:pt>
                <c:pt idx="9">
                  <c:v>13.835714285714287</c:v>
                </c:pt>
                <c:pt idx="11">
                  <c:v>13.835714285714287</c:v>
                </c:pt>
                <c:pt idx="13">
                  <c:v>6.5</c:v>
                </c:pt>
                <c:pt idx="14">
                  <c:v>13.835714285714287</c:v>
                </c:pt>
                <c:pt idx="17">
                  <c:v>13.835714285714287</c:v>
                </c:pt>
                <c:pt idx="18">
                  <c:v>13.835714285714287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1-483A-A347-D9E1B4AD10A8}"/>
            </c:ext>
          </c:extLst>
        </c:ser>
        <c:ser>
          <c:idx val="9"/>
          <c:order val="2"/>
          <c:tx>
            <c:strRef>
              <c:f>'Chronic oral data'!$P$1</c:f>
              <c:strCache>
                <c:ptCount val="1"/>
                <c:pt idx="0">
                  <c:v>1,2-DCA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'Chronic oral data'!$N$2:$O$21</c:f>
              <c:multiLvlStrCache>
                <c:ptCount val="20"/>
                <c:lvl>
                  <c:pt idx="0">
                    <c:v>Pup wt, Mouse (M,F) [19]</c:v>
                  </c:pt>
                  <c:pt idx="1">
                    <c:v>No effect, Mouse (F) [25]</c:v>
                  </c:pt>
                  <c:pt idx="2">
                    <c:v>No effect, Mouse (F) [42]</c:v>
                  </c:pt>
                  <c:pt idx="3">
                    <c:v>No effect, Mouse (M,F) [19]</c:v>
                  </c:pt>
                  <c:pt idx="4">
                    <c:v>No effect, Mouse (M) [40]</c:v>
                  </c:pt>
                  <c:pt idx="5">
                    <c:v>No effect, Mouse (F) [42]</c:v>
                  </c:pt>
                  <c:pt idx="6">
                    <c:v>No effect, Mouse (F) [25]</c:v>
                  </c:pt>
                  <c:pt idx="7">
                    <c:v>*No effect, Mouse (M) [40]</c:v>
                  </c:pt>
                  <c:pt idx="8">
                    <c:v>No effect, Mouse (F) [42]</c:v>
                  </c:pt>
                  <c:pt idx="9">
                    <c:v>No effect, Mouse (F) [25]</c:v>
                  </c:pt>
                  <c:pt idx="10">
                    <c:v>No effect, Mouse (F) [42]</c:v>
                  </c:pt>
                  <c:pt idx="11">
                    <c:v>No effect, Mouse (F) [25]</c:v>
                  </c:pt>
                  <c:pt idx="12">
                    <c:v>No effect, Mouse (F) [42]</c:v>
                  </c:pt>
                  <c:pt idx="13">
                    <c:v>No effect, Mouse (M,F) [19]</c:v>
                  </c:pt>
                  <c:pt idx="14">
                    <c:v>Death &amp; tumors, Mouse (F) [25]</c:v>
                  </c:pt>
                  <c:pt idx="15">
                    <c:v>No effect, Mouse (M) [40]</c:v>
                  </c:pt>
                  <c:pt idx="16">
                    <c:v>Death, Mouse (F) [42]</c:v>
                  </c:pt>
                  <c:pt idx="17">
                    <c:v>No effect, Mouse (F) [25]</c:v>
                  </c:pt>
                  <c:pt idx="18">
                    <c:v>No effect, Mouse (F) [25]</c:v>
                  </c:pt>
                  <c:pt idx="19">
                    <c:v>No effect, Mouse (F) [42]</c:v>
                  </c:pt>
                </c:lvl>
                <c:lvl>
                  <c:pt idx="0">
                    <c:v>Repro/Devel</c:v>
                  </c:pt>
                  <c:pt idx="3">
                    <c:v>BW</c:v>
                  </c:pt>
                  <c:pt idx="6">
                    <c:v>Liver</c:v>
                  </c:pt>
                  <c:pt idx="9">
                    <c:v>Kidney</c:v>
                  </c:pt>
                  <c:pt idx="11">
                    <c:v>Resp</c:v>
                  </c:pt>
                  <c:pt idx="13">
                    <c:v>Death</c:v>
                  </c:pt>
                  <c:pt idx="17">
                    <c:v>Immune/
Hemato</c:v>
                  </c:pt>
                  <c:pt idx="18">
                    <c:v>Neuro</c:v>
                  </c:pt>
                </c:lvl>
              </c:multiLvlStrCache>
            </c:multiLvlStrRef>
          </c:cat>
          <c:val>
            <c:numRef>
              <c:f>'Chronic oral data'!$P$2:$P$21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71-483A-A347-D9E1B4AD10A8}"/>
            </c:ext>
          </c:extLst>
        </c:ser>
        <c:ser>
          <c:idx val="4"/>
          <c:order val="3"/>
          <c:tx>
            <c:strRef>
              <c:f>'Chronic oral data'!$U$1</c:f>
              <c:strCache>
                <c:ptCount val="1"/>
                <c:pt idx="0">
                  <c:v>1,1-DCA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cat>
            <c:multiLvlStrRef>
              <c:f>'Chronic oral data'!$N$2:$O$21</c:f>
              <c:multiLvlStrCache>
                <c:ptCount val="20"/>
                <c:lvl>
                  <c:pt idx="0">
                    <c:v>Pup wt, Mouse (M,F) [19]</c:v>
                  </c:pt>
                  <c:pt idx="1">
                    <c:v>No effect, Mouse (F) [25]</c:v>
                  </c:pt>
                  <c:pt idx="2">
                    <c:v>No effect, Mouse (F) [42]</c:v>
                  </c:pt>
                  <c:pt idx="3">
                    <c:v>No effect, Mouse (M,F) [19]</c:v>
                  </c:pt>
                  <c:pt idx="4">
                    <c:v>No effect, Mouse (M) [40]</c:v>
                  </c:pt>
                  <c:pt idx="5">
                    <c:v>No effect, Mouse (F) [42]</c:v>
                  </c:pt>
                  <c:pt idx="6">
                    <c:v>No effect, Mouse (F) [25]</c:v>
                  </c:pt>
                  <c:pt idx="7">
                    <c:v>*No effect, Mouse (M) [40]</c:v>
                  </c:pt>
                  <c:pt idx="8">
                    <c:v>No effect, Mouse (F) [42]</c:v>
                  </c:pt>
                  <c:pt idx="9">
                    <c:v>No effect, Mouse (F) [25]</c:v>
                  </c:pt>
                  <c:pt idx="10">
                    <c:v>No effect, Mouse (F) [42]</c:v>
                  </c:pt>
                  <c:pt idx="11">
                    <c:v>No effect, Mouse (F) [25]</c:v>
                  </c:pt>
                  <c:pt idx="12">
                    <c:v>No effect, Mouse (F) [42]</c:v>
                  </c:pt>
                  <c:pt idx="13">
                    <c:v>No effect, Mouse (M,F) [19]</c:v>
                  </c:pt>
                  <c:pt idx="14">
                    <c:v>Death &amp; tumors, Mouse (F) [25]</c:v>
                  </c:pt>
                  <c:pt idx="15">
                    <c:v>No effect, Mouse (M) [40]</c:v>
                  </c:pt>
                  <c:pt idx="16">
                    <c:v>Death, Mouse (F) [42]</c:v>
                  </c:pt>
                  <c:pt idx="17">
                    <c:v>No effect, Mouse (F) [25]</c:v>
                  </c:pt>
                  <c:pt idx="18">
                    <c:v>No effect, Mouse (F) [25]</c:v>
                  </c:pt>
                  <c:pt idx="19">
                    <c:v>No effect, Mouse (F) [42]</c:v>
                  </c:pt>
                </c:lvl>
                <c:lvl>
                  <c:pt idx="0">
                    <c:v>Repro/Devel</c:v>
                  </c:pt>
                  <c:pt idx="3">
                    <c:v>BW</c:v>
                  </c:pt>
                  <c:pt idx="6">
                    <c:v>Liver</c:v>
                  </c:pt>
                  <c:pt idx="9">
                    <c:v>Kidney</c:v>
                  </c:pt>
                  <c:pt idx="11">
                    <c:v>Resp</c:v>
                  </c:pt>
                  <c:pt idx="13">
                    <c:v>Death</c:v>
                  </c:pt>
                  <c:pt idx="17">
                    <c:v>Immune/
Hemato</c:v>
                  </c:pt>
                  <c:pt idx="18">
                    <c:v>Neuro</c:v>
                  </c:pt>
                </c:lvl>
              </c:multiLvlStrCache>
            </c:multiLvlStrRef>
          </c:cat>
          <c:val>
            <c:numRef>
              <c:f>'Chronic oral data'!$U$2:$U$21</c:f>
              <c:numCache>
                <c:formatCode>0.0</c:formatCode>
                <c:ptCount val="20"/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309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71-483A-A347-D9E1B4AD10A8}"/>
            </c:ext>
          </c:extLst>
        </c:ser>
        <c:ser>
          <c:idx val="3"/>
          <c:order val="4"/>
          <c:tx>
            <c:strRef>
              <c:f>'Chronic oral data'!$T$1</c:f>
              <c:strCache>
                <c:ptCount val="1"/>
                <c:pt idx="0">
                  <c:v>1,1-DCA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B050"/>
                </a:solidFill>
              </a:ln>
            </c:spPr>
          </c:marker>
          <c:cat>
            <c:multiLvlStrRef>
              <c:f>'Chronic oral data'!$N$2:$O$21</c:f>
              <c:multiLvlStrCache>
                <c:ptCount val="20"/>
                <c:lvl>
                  <c:pt idx="0">
                    <c:v>Pup wt, Mouse (M,F) [19]</c:v>
                  </c:pt>
                  <c:pt idx="1">
                    <c:v>No effect, Mouse (F) [25]</c:v>
                  </c:pt>
                  <c:pt idx="2">
                    <c:v>No effect, Mouse (F) [42]</c:v>
                  </c:pt>
                  <c:pt idx="3">
                    <c:v>No effect, Mouse (M,F) [19]</c:v>
                  </c:pt>
                  <c:pt idx="4">
                    <c:v>No effect, Mouse (M) [40]</c:v>
                  </c:pt>
                  <c:pt idx="5">
                    <c:v>No effect, Mouse (F) [42]</c:v>
                  </c:pt>
                  <c:pt idx="6">
                    <c:v>No effect, Mouse (F) [25]</c:v>
                  </c:pt>
                  <c:pt idx="7">
                    <c:v>*No effect, Mouse (M) [40]</c:v>
                  </c:pt>
                  <c:pt idx="8">
                    <c:v>No effect, Mouse (F) [42]</c:v>
                  </c:pt>
                  <c:pt idx="9">
                    <c:v>No effect, Mouse (F) [25]</c:v>
                  </c:pt>
                  <c:pt idx="10">
                    <c:v>No effect, Mouse (F) [42]</c:v>
                  </c:pt>
                  <c:pt idx="11">
                    <c:v>No effect, Mouse (F) [25]</c:v>
                  </c:pt>
                  <c:pt idx="12">
                    <c:v>No effect, Mouse (F) [42]</c:v>
                  </c:pt>
                  <c:pt idx="13">
                    <c:v>No effect, Mouse (M,F) [19]</c:v>
                  </c:pt>
                  <c:pt idx="14">
                    <c:v>Death &amp; tumors, Mouse (F) [25]</c:v>
                  </c:pt>
                  <c:pt idx="15">
                    <c:v>No effect, Mouse (M) [40]</c:v>
                  </c:pt>
                  <c:pt idx="16">
                    <c:v>Death, Mouse (F) [42]</c:v>
                  </c:pt>
                  <c:pt idx="17">
                    <c:v>No effect, Mouse (F) [25]</c:v>
                  </c:pt>
                  <c:pt idx="18">
                    <c:v>No effect, Mouse (F) [25]</c:v>
                  </c:pt>
                  <c:pt idx="19">
                    <c:v>No effect, Mouse (F) [42]</c:v>
                  </c:pt>
                </c:lvl>
                <c:lvl>
                  <c:pt idx="0">
                    <c:v>Repro/Devel</c:v>
                  </c:pt>
                  <c:pt idx="3">
                    <c:v>BW</c:v>
                  </c:pt>
                  <c:pt idx="6">
                    <c:v>Liver</c:v>
                  </c:pt>
                  <c:pt idx="9">
                    <c:v>Kidney</c:v>
                  </c:pt>
                  <c:pt idx="11">
                    <c:v>Resp</c:v>
                  </c:pt>
                  <c:pt idx="13">
                    <c:v>Death</c:v>
                  </c:pt>
                  <c:pt idx="17">
                    <c:v>Immune/
Hemato</c:v>
                  </c:pt>
                  <c:pt idx="18">
                    <c:v>Neuro</c:v>
                  </c:pt>
                </c:lvl>
              </c:multiLvlStrCache>
            </c:multiLvlStrRef>
          </c:cat>
          <c:val>
            <c:numRef>
              <c:f>'Chronic oral data'!$T$2:$T$21</c:f>
              <c:numCache>
                <c:formatCode>0.0</c:formatCode>
                <c:ptCount val="20"/>
                <c:pt idx="2">
                  <c:v>154.60714285714286</c:v>
                </c:pt>
                <c:pt idx="4">
                  <c:v>71</c:v>
                </c:pt>
                <c:pt idx="5">
                  <c:v>154.60714285714286</c:v>
                </c:pt>
                <c:pt idx="7">
                  <c:v>71</c:v>
                </c:pt>
                <c:pt idx="8">
                  <c:v>154.60714285714286</c:v>
                </c:pt>
                <c:pt idx="10">
                  <c:v>154.60714285714286</c:v>
                </c:pt>
                <c:pt idx="12">
                  <c:v>154.60714285714286</c:v>
                </c:pt>
                <c:pt idx="15">
                  <c:v>71</c:v>
                </c:pt>
                <c:pt idx="16">
                  <c:v>155</c:v>
                </c:pt>
                <c:pt idx="19">
                  <c:v>154.60714285714286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71-483A-A347-D9E1B4AD10A8}"/>
            </c:ext>
          </c:extLst>
        </c:ser>
        <c:ser>
          <c:idx val="2"/>
          <c:order val="5"/>
          <c:tx>
            <c:strRef>
              <c:f>'Chronic oral data'!$S$1</c:f>
              <c:strCache>
                <c:ptCount val="1"/>
                <c:pt idx="0">
                  <c:v>1,1-DCA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noFill/>
              <a:ln w="25400">
                <a:solidFill>
                  <a:srgbClr val="FFC000"/>
                </a:solidFill>
              </a:ln>
            </c:spPr>
          </c:marker>
          <c:cat>
            <c:multiLvlStrRef>
              <c:f>'Chronic oral data'!$N$2:$O$21</c:f>
              <c:multiLvlStrCache>
                <c:ptCount val="20"/>
                <c:lvl>
                  <c:pt idx="0">
                    <c:v>Pup wt, Mouse (M,F) [19]</c:v>
                  </c:pt>
                  <c:pt idx="1">
                    <c:v>No effect, Mouse (F) [25]</c:v>
                  </c:pt>
                  <c:pt idx="2">
                    <c:v>No effect, Mouse (F) [42]</c:v>
                  </c:pt>
                  <c:pt idx="3">
                    <c:v>No effect, Mouse (M,F) [19]</c:v>
                  </c:pt>
                  <c:pt idx="4">
                    <c:v>No effect, Mouse (M) [40]</c:v>
                  </c:pt>
                  <c:pt idx="5">
                    <c:v>No effect, Mouse (F) [42]</c:v>
                  </c:pt>
                  <c:pt idx="6">
                    <c:v>No effect, Mouse (F) [25]</c:v>
                  </c:pt>
                  <c:pt idx="7">
                    <c:v>*No effect, Mouse (M) [40]</c:v>
                  </c:pt>
                  <c:pt idx="8">
                    <c:v>No effect, Mouse (F) [42]</c:v>
                  </c:pt>
                  <c:pt idx="9">
                    <c:v>No effect, Mouse (F) [25]</c:v>
                  </c:pt>
                  <c:pt idx="10">
                    <c:v>No effect, Mouse (F) [42]</c:v>
                  </c:pt>
                  <c:pt idx="11">
                    <c:v>No effect, Mouse (F) [25]</c:v>
                  </c:pt>
                  <c:pt idx="12">
                    <c:v>No effect, Mouse (F) [42]</c:v>
                  </c:pt>
                  <c:pt idx="13">
                    <c:v>No effect, Mouse (M,F) [19]</c:v>
                  </c:pt>
                  <c:pt idx="14">
                    <c:v>Death &amp; tumors, Mouse (F) [25]</c:v>
                  </c:pt>
                  <c:pt idx="15">
                    <c:v>No effect, Mouse (M) [40]</c:v>
                  </c:pt>
                  <c:pt idx="16">
                    <c:v>Death, Mouse (F) [42]</c:v>
                  </c:pt>
                  <c:pt idx="17">
                    <c:v>No effect, Mouse (F) [25]</c:v>
                  </c:pt>
                  <c:pt idx="18">
                    <c:v>No effect, Mouse (F) [25]</c:v>
                  </c:pt>
                  <c:pt idx="19">
                    <c:v>No effect, Mouse (F) [42]</c:v>
                  </c:pt>
                </c:lvl>
                <c:lvl>
                  <c:pt idx="0">
                    <c:v>Repro/Devel</c:v>
                  </c:pt>
                  <c:pt idx="3">
                    <c:v>BW</c:v>
                  </c:pt>
                  <c:pt idx="6">
                    <c:v>Liver</c:v>
                  </c:pt>
                  <c:pt idx="9">
                    <c:v>Kidney</c:v>
                  </c:pt>
                  <c:pt idx="11">
                    <c:v>Resp</c:v>
                  </c:pt>
                  <c:pt idx="13">
                    <c:v>Death</c:v>
                  </c:pt>
                  <c:pt idx="17">
                    <c:v>Immune/
Hemato</c:v>
                  </c:pt>
                  <c:pt idx="18">
                    <c:v>Neuro</c:v>
                  </c:pt>
                </c:lvl>
              </c:multiLvlStrCache>
            </c:multiLvlStrRef>
          </c:cat>
          <c:val>
            <c:numRef>
              <c:f>'Chronic oral data'!$S$2:$S$21</c:f>
              <c:numCache>
                <c:formatCode>0.0</c:formatCode>
                <c:ptCount val="20"/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6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71-483A-A347-D9E1B4AD1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hiLowLines>
        <c:marker val="1"/>
        <c:smooth val="0"/>
        <c:axId val="78645120"/>
        <c:axId val="78646656"/>
        <c:extLst/>
      </c:lineChart>
      <c:catAx>
        <c:axId val="786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n-US"/>
          </a:p>
        </c:txPr>
        <c:crossAx val="78646656"/>
        <c:crossesAt val="0.1"/>
        <c:auto val="0"/>
        <c:lblAlgn val="ctr"/>
        <c:lblOffset val="1"/>
        <c:tickMarkSkip val="1"/>
        <c:noMultiLvlLbl val="0"/>
      </c:catAx>
      <c:valAx>
        <c:axId val="78646656"/>
        <c:scaling>
          <c:logBase val="10"/>
          <c:orientation val="minMax"/>
          <c:max val="10000"/>
          <c:min val="0.1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en-US" sz="1200" b="1"/>
                  <a:t>Human Equivalent Dose (mg/kg-day)</a:t>
                </a:r>
              </a:p>
            </c:rich>
          </c:tx>
          <c:layout>
            <c:manualLayout>
              <c:xMode val="edge"/>
              <c:yMode val="edge"/>
              <c:x val="7.8095567228632862E-3"/>
              <c:y val="9.564800262190709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8645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21976876194148E-2"/>
          <c:y val="0.50973132121442311"/>
          <c:w val="0.86761353854339474"/>
          <c:h val="3.8276000816805364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noFill/>
    <a:ln w="12700">
      <a:solidFill>
        <a:schemeClr val="tx1"/>
      </a:solidFill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4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Chronic </a:t>
            </a:r>
            <a:r>
              <a:rPr lang="en-US" sz="14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Inhalation PODs for 1,1- and 1,2-</a:t>
            </a:r>
            <a:r>
              <a:rPr lang="en-US" sz="14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Dichloroethane</a:t>
            </a:r>
            <a:endParaRPr lang="en-US" sz="1400" b="1" baseline="30000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162206135034852E-2"/>
          <c:y val="8.7199048439358523E-2"/>
          <c:w val="0.88472880371981855"/>
          <c:h val="0.40774246401018055"/>
        </c:manualLayout>
      </c:layout>
      <c:lineChart>
        <c:grouping val="standard"/>
        <c:varyColors val="0"/>
        <c:ser>
          <c:idx val="1"/>
          <c:order val="0"/>
          <c:tx>
            <c:strRef>
              <c:f>'Chronic inhalation data'!$R$1</c:f>
              <c:strCache>
                <c:ptCount val="1"/>
                <c:pt idx="0">
                  <c:v>1,2-DCA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cat>
            <c:multiLvlStrRef>
              <c:f>'Chronic inhalation data'!$N$2:$O$79</c:f>
              <c:multiLvlStrCache>
                <c:ptCount val="78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  <c:pt idx="46">
                    <c:v>No effect, Rat (M,F) [3]</c:v>
                  </c:pt>
                  <c:pt idx="47">
                    <c:v>No effect, Mouse (M,F) [24]</c:v>
                  </c:pt>
                  <c:pt idx="48">
                    <c:v>No effect, Rat, Rabbit, Guinea pig, Cat (M,F) [13]</c:v>
                  </c:pt>
                  <c:pt idx="49">
                    <c:v>No effect, Rat (M,F) [12]</c:v>
                  </c:pt>
                  <c:pt idx="50">
                    <c:v>No effect,  Rat  (M,F) [24]</c:v>
                  </c:pt>
                  <c:pt idx="51">
                    <c:v>No effect, Rat (M,F) [17]</c:v>
                  </c:pt>
                  <c:pt idx="52">
                    <c:v>No effect, Rat (M,F) [16]</c:v>
                  </c:pt>
                  <c:pt idx="53">
                    <c:v>No effect, Rat (M,F) [15]</c:v>
                  </c:pt>
                  <c:pt idx="54">
                    <c:v>No effect, Rat (M,F) [29]</c:v>
                  </c:pt>
                  <c:pt idx="55">
                    <c:v>No effect, Rabbit (M,F) [12]</c:v>
                  </c:pt>
                  <c:pt idx="56">
                    <c:v>No effect, Rat, Guinea pig (M,F) [32]</c:v>
                  </c:pt>
                  <c:pt idx="57">
                    <c:v>*Kidney histo &amp; serum chem, Cat (M,F) [13]</c:v>
                  </c:pt>
                  <c:pt idx="58">
                    <c:v>No effect, Rat, Guinea pig, Rabbit (M,F) [13]</c:v>
                  </c:pt>
                  <c:pt idx="59">
                    <c:v>No effect, Rat (M,F) [3]</c:v>
                  </c:pt>
                  <c:pt idx="60">
                    <c:v>No effect, Mouse  (M,F) [24]</c:v>
                  </c:pt>
                  <c:pt idx="61">
                    <c:v>No effect, Rat (M,F) [24]</c:v>
                  </c:pt>
                  <c:pt idx="62">
                    <c:v>No effect, Rat (M,F) [32]</c:v>
                  </c:pt>
                  <c:pt idx="63">
                    <c:v>No effect, Rat (M,F) [3]</c:v>
                  </c:pt>
                  <c:pt idx="64">
                    <c:v>No effect, Monkey (M) [32]</c:v>
                  </c:pt>
                  <c:pt idx="65">
                    <c:v>No effect, Rat (M,F) [32]</c:v>
                  </c:pt>
                  <c:pt idx="66">
                    <c:v>No effect, Rat (M,F) [3]</c:v>
                  </c:pt>
                  <c:pt idx="67">
                    <c:v>No effect, Mouse  (M,F) [24]</c:v>
                  </c:pt>
                  <c:pt idx="68">
                    <c:v>No effect, Rat, Rabbit, Guinea pig, Cat (M,F) [13]</c:v>
                  </c:pt>
                  <c:pt idx="69">
                    <c:v>No effect, Monkey (M) [32]</c:v>
                  </c:pt>
                  <c:pt idx="70">
                    <c:v>No effect, Rat (M,F) [12]</c:v>
                  </c:pt>
                  <c:pt idx="71">
                    <c:v>No effect, Rat (M,F) [24]</c:v>
                  </c:pt>
                  <c:pt idx="72">
                    <c:v>No effect, Rat (M,F) [17]</c:v>
                  </c:pt>
                  <c:pt idx="73">
                    <c:v>No effect, Rat (M,F) [16]</c:v>
                  </c:pt>
                  <c:pt idx="74">
                    <c:v>No effect, Rat (M,F) [15]</c:v>
                  </c:pt>
                  <c:pt idx="75">
                    <c:v>No effect, Rabbit (M,F) [12]</c:v>
                  </c:pt>
                  <c:pt idx="76">
                    <c:v>No effect, Rat, Guinea pig (M,F) [32]</c:v>
                  </c:pt>
                  <c:pt idx="77">
                    <c:v>*No effect, Rabbit (M,F) [32]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  <c:pt idx="46">
                    <c:v>Kidney</c:v>
                  </c:pt>
                  <c:pt idx="59">
                    <c:v>Resp</c:v>
                  </c:pt>
                  <c:pt idx="63">
                    <c:v>Neuro</c:v>
                  </c:pt>
                  <c:pt idx="66">
                    <c:v>Immune/Hemato</c:v>
                  </c:pt>
                </c:lvl>
              </c:multiLvlStrCache>
            </c:multiLvlStrRef>
          </c:cat>
          <c:val>
            <c:numRef>
              <c:f>'Chronic inhalation data'!$R$2:$R$79</c:f>
              <c:numCache>
                <c:formatCode>0</c:formatCode>
                <c:ptCount val="78"/>
                <c:pt idx="0" formatCode="General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168.64349011588277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42.160872528970692</c:v>
                </c:pt>
                <c:pt idx="16">
                  <c:v>151.77914110429447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84.321745057941385</c:v>
                </c:pt>
                <c:pt idx="21">
                  <c:v>0</c:v>
                </c:pt>
                <c:pt idx="22">
                  <c:v>0</c:v>
                </c:pt>
                <c:pt idx="23">
                  <c:v>118.05044308111795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152.08333333333334</c:v>
                </c:pt>
                <c:pt idx="38">
                  <c:v>0</c:v>
                </c:pt>
                <c:pt idx="39">
                  <c:v>320.83333333333337</c:v>
                </c:pt>
                <c:pt idx="40">
                  <c:v>0</c:v>
                </c:pt>
                <c:pt idx="41">
                  <c:v>337.28698023176554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812.5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7-4273-B0C8-21EEA4DBB049}"/>
            </c:ext>
          </c:extLst>
        </c:ser>
        <c:ser>
          <c:idx val="0"/>
          <c:order val="1"/>
          <c:tx>
            <c:strRef>
              <c:f>'Chronic inhalation data'!$Q$1</c:f>
              <c:strCache>
                <c:ptCount val="1"/>
                <c:pt idx="0">
                  <c:v>1,2-DCA NOAEL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'Chronic inhalation data'!$N$2:$O$79</c:f>
              <c:multiLvlStrCache>
                <c:ptCount val="78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  <c:pt idx="46">
                    <c:v>No effect, Rat (M,F) [3]</c:v>
                  </c:pt>
                  <c:pt idx="47">
                    <c:v>No effect, Mouse (M,F) [24]</c:v>
                  </c:pt>
                  <c:pt idx="48">
                    <c:v>No effect, Rat, Rabbit, Guinea pig, Cat (M,F) [13]</c:v>
                  </c:pt>
                  <c:pt idx="49">
                    <c:v>No effect, Rat (M,F) [12]</c:v>
                  </c:pt>
                  <c:pt idx="50">
                    <c:v>No effect,  Rat  (M,F) [24]</c:v>
                  </c:pt>
                  <c:pt idx="51">
                    <c:v>No effect, Rat (M,F) [17]</c:v>
                  </c:pt>
                  <c:pt idx="52">
                    <c:v>No effect, Rat (M,F) [16]</c:v>
                  </c:pt>
                  <c:pt idx="53">
                    <c:v>No effect, Rat (M,F) [15]</c:v>
                  </c:pt>
                  <c:pt idx="54">
                    <c:v>No effect, Rat (M,F) [29]</c:v>
                  </c:pt>
                  <c:pt idx="55">
                    <c:v>No effect, Rabbit (M,F) [12]</c:v>
                  </c:pt>
                  <c:pt idx="56">
                    <c:v>No effect, Rat, Guinea pig (M,F) [32]</c:v>
                  </c:pt>
                  <c:pt idx="57">
                    <c:v>*Kidney histo &amp; serum chem, Cat (M,F) [13]</c:v>
                  </c:pt>
                  <c:pt idx="58">
                    <c:v>No effect, Rat, Guinea pig, Rabbit (M,F) [13]</c:v>
                  </c:pt>
                  <c:pt idx="59">
                    <c:v>No effect, Rat (M,F) [3]</c:v>
                  </c:pt>
                  <c:pt idx="60">
                    <c:v>No effect, Mouse  (M,F) [24]</c:v>
                  </c:pt>
                  <c:pt idx="61">
                    <c:v>No effect, Rat (M,F) [24]</c:v>
                  </c:pt>
                  <c:pt idx="62">
                    <c:v>No effect, Rat (M,F) [32]</c:v>
                  </c:pt>
                  <c:pt idx="63">
                    <c:v>No effect, Rat (M,F) [3]</c:v>
                  </c:pt>
                  <c:pt idx="64">
                    <c:v>No effect, Monkey (M) [32]</c:v>
                  </c:pt>
                  <c:pt idx="65">
                    <c:v>No effect, Rat (M,F) [32]</c:v>
                  </c:pt>
                  <c:pt idx="66">
                    <c:v>No effect, Rat (M,F) [3]</c:v>
                  </c:pt>
                  <c:pt idx="67">
                    <c:v>No effect, Mouse  (M,F) [24]</c:v>
                  </c:pt>
                  <c:pt idx="68">
                    <c:v>No effect, Rat, Rabbit, Guinea pig, Cat (M,F) [13]</c:v>
                  </c:pt>
                  <c:pt idx="69">
                    <c:v>No effect, Monkey (M) [32]</c:v>
                  </c:pt>
                  <c:pt idx="70">
                    <c:v>No effect, Rat (M,F) [12]</c:v>
                  </c:pt>
                  <c:pt idx="71">
                    <c:v>No effect, Rat (M,F) [24]</c:v>
                  </c:pt>
                  <c:pt idx="72">
                    <c:v>No effect, Rat (M,F) [17]</c:v>
                  </c:pt>
                  <c:pt idx="73">
                    <c:v>No effect, Rat (M,F) [16]</c:v>
                  </c:pt>
                  <c:pt idx="74">
                    <c:v>No effect, Rat (M,F) [15]</c:v>
                  </c:pt>
                  <c:pt idx="75">
                    <c:v>No effect, Rabbit (M,F) [12]</c:v>
                  </c:pt>
                  <c:pt idx="76">
                    <c:v>No effect, Rat, Guinea pig (M,F) [32]</c:v>
                  </c:pt>
                  <c:pt idx="77">
                    <c:v>*No effect, Rabbit (M,F) [32]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  <c:pt idx="46">
                    <c:v>Kidney</c:v>
                  </c:pt>
                  <c:pt idx="59">
                    <c:v>Resp</c:v>
                  </c:pt>
                  <c:pt idx="63">
                    <c:v>Neuro</c:v>
                  </c:pt>
                  <c:pt idx="66">
                    <c:v>Immune/Hemato</c:v>
                  </c:pt>
                </c:lvl>
              </c:multiLvlStrCache>
            </c:multiLvlStrRef>
          </c:cat>
          <c:val>
            <c:numRef>
              <c:f>'Chronic inhalation data'!$Q$2:$Q$79</c:f>
              <c:numCache>
                <c:formatCode>0</c:formatCode>
                <c:ptCount val="78"/>
                <c:pt idx="0" formatCode="General">
                  <c:v>8.3000000000000007</c:v>
                </c:pt>
                <c:pt idx="1">
                  <c:v>42.160872528970692</c:v>
                </c:pt>
                <c:pt idx="2">
                  <c:v>65.048203330411923</c:v>
                </c:pt>
                <c:pt idx="3">
                  <c:v>72.321428571428569</c:v>
                </c:pt>
                <c:pt idx="4">
                  <c:v>84.321745057941385</c:v>
                </c:pt>
                <c:pt idx="5">
                  <c:v>87.5</c:v>
                </c:pt>
                <c:pt idx="6">
                  <c:v>115.6</c:v>
                </c:pt>
                <c:pt idx="7">
                  <c:v>126.45833333333334</c:v>
                </c:pt>
                <c:pt idx="8">
                  <c:v>126.48261758691206</c:v>
                </c:pt>
                <c:pt idx="9">
                  <c:v>151.77914110429447</c:v>
                </c:pt>
                <c:pt idx="10">
                  <c:v>152.08333333333334</c:v>
                </c:pt>
                <c:pt idx="11">
                  <c:v>84.321745057941385</c:v>
                </c:pt>
                <c:pt idx="12">
                  <c:v>168.64349011588277</c:v>
                </c:pt>
                <c:pt idx="15">
                  <c:v>0</c:v>
                </c:pt>
                <c:pt idx="16">
                  <c:v>75.889570552147234</c:v>
                </c:pt>
                <c:pt idx="17">
                  <c:v>168.64349011588277</c:v>
                </c:pt>
                <c:pt idx="18">
                  <c:v>42.160872528970692</c:v>
                </c:pt>
                <c:pt idx="19">
                  <c:v>65.048203330411923</c:v>
                </c:pt>
                <c:pt idx="20">
                  <c:v>0</c:v>
                </c:pt>
                <c:pt idx="21">
                  <c:v>84.321745057941385</c:v>
                </c:pt>
                <c:pt idx="22">
                  <c:v>87.5</c:v>
                </c:pt>
                <c:pt idx="23">
                  <c:v>0</c:v>
                </c:pt>
                <c:pt idx="24">
                  <c:v>151.77914110429447</c:v>
                </c:pt>
                <c:pt idx="25">
                  <c:v>152.08333333333334</c:v>
                </c:pt>
                <c:pt idx="26">
                  <c:v>168.64349011588277</c:v>
                </c:pt>
                <c:pt idx="27">
                  <c:v>320.83333333333337</c:v>
                </c:pt>
                <c:pt idx="28">
                  <c:v>337.28698023176554</c:v>
                </c:pt>
                <c:pt idx="31">
                  <c:v>0</c:v>
                </c:pt>
                <c:pt idx="32">
                  <c:v>42.160872528970692</c:v>
                </c:pt>
                <c:pt idx="33">
                  <c:v>65.048203330411923</c:v>
                </c:pt>
                <c:pt idx="34">
                  <c:v>72.321428571428569</c:v>
                </c:pt>
                <c:pt idx="35">
                  <c:v>87.5</c:v>
                </c:pt>
                <c:pt idx="36">
                  <c:v>115.6</c:v>
                </c:pt>
                <c:pt idx="37">
                  <c:v>87.5</c:v>
                </c:pt>
                <c:pt idx="38">
                  <c:v>152.08333333333334</c:v>
                </c:pt>
                <c:pt idx="39">
                  <c:v>0</c:v>
                </c:pt>
                <c:pt idx="40">
                  <c:v>320.83333333333337</c:v>
                </c:pt>
                <c:pt idx="41">
                  <c:v>84.321745057941385</c:v>
                </c:pt>
                <c:pt idx="42">
                  <c:v>337.28698023176554</c:v>
                </c:pt>
                <c:pt idx="46">
                  <c:v>42.160872528970692</c:v>
                </c:pt>
                <c:pt idx="47">
                  <c:v>65.048203330411923</c:v>
                </c:pt>
                <c:pt idx="48">
                  <c:v>72.321428571428569</c:v>
                </c:pt>
                <c:pt idx="49">
                  <c:v>87.5</c:v>
                </c:pt>
                <c:pt idx="50">
                  <c:v>115.6</c:v>
                </c:pt>
                <c:pt idx="51">
                  <c:v>126.45833333333334</c:v>
                </c:pt>
                <c:pt idx="52">
                  <c:v>126.48261758691206</c:v>
                </c:pt>
                <c:pt idx="53">
                  <c:v>126.48261758691206</c:v>
                </c:pt>
                <c:pt idx="54">
                  <c:v>151.77914110429447</c:v>
                </c:pt>
                <c:pt idx="55">
                  <c:v>152.08333333333334</c:v>
                </c:pt>
                <c:pt idx="56">
                  <c:v>168.64349011588277</c:v>
                </c:pt>
                <c:pt idx="59">
                  <c:v>11</c:v>
                </c:pt>
                <c:pt idx="60">
                  <c:v>238</c:v>
                </c:pt>
                <c:pt idx="61">
                  <c:v>301</c:v>
                </c:pt>
                <c:pt idx="62">
                  <c:v>542</c:v>
                </c:pt>
                <c:pt idx="63">
                  <c:v>42.160872528970692</c:v>
                </c:pt>
                <c:pt idx="64">
                  <c:v>84.321745057941385</c:v>
                </c:pt>
                <c:pt idx="65">
                  <c:v>168.64349011588277</c:v>
                </c:pt>
                <c:pt idx="66">
                  <c:v>42.160872528970692</c:v>
                </c:pt>
                <c:pt idx="67">
                  <c:v>65.048203330411923</c:v>
                </c:pt>
                <c:pt idx="68">
                  <c:v>72.321428571428569</c:v>
                </c:pt>
                <c:pt idx="69">
                  <c:v>84.321745057941385</c:v>
                </c:pt>
                <c:pt idx="70">
                  <c:v>87.5</c:v>
                </c:pt>
                <c:pt idx="71">
                  <c:v>115.6</c:v>
                </c:pt>
                <c:pt idx="72">
                  <c:v>126.45833333333334</c:v>
                </c:pt>
                <c:pt idx="73">
                  <c:v>126.48261758691206</c:v>
                </c:pt>
                <c:pt idx="74">
                  <c:v>126.48261758691206</c:v>
                </c:pt>
                <c:pt idx="75">
                  <c:v>152.08333333333334</c:v>
                </c:pt>
                <c:pt idx="76">
                  <c:v>168.64349011588277</c:v>
                </c:pt>
                <c:pt idx="77">
                  <c:v>337.28698023176554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7-4273-B0C8-21EEA4DBB049}"/>
            </c:ext>
          </c:extLst>
        </c:ser>
        <c:ser>
          <c:idx val="9"/>
          <c:order val="2"/>
          <c:tx>
            <c:strRef>
              <c:f>'Chronic inhalation data'!$P$1</c:f>
              <c:strCache>
                <c:ptCount val="1"/>
                <c:pt idx="0">
                  <c:v>1,2-DCA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'Chronic inhalation data'!$N$2:$O$79</c:f>
              <c:multiLvlStrCache>
                <c:ptCount val="78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  <c:pt idx="46">
                    <c:v>No effect, Rat (M,F) [3]</c:v>
                  </c:pt>
                  <c:pt idx="47">
                    <c:v>No effect, Mouse (M,F) [24]</c:v>
                  </c:pt>
                  <c:pt idx="48">
                    <c:v>No effect, Rat, Rabbit, Guinea pig, Cat (M,F) [13]</c:v>
                  </c:pt>
                  <c:pt idx="49">
                    <c:v>No effect, Rat (M,F) [12]</c:v>
                  </c:pt>
                  <c:pt idx="50">
                    <c:v>No effect,  Rat  (M,F) [24]</c:v>
                  </c:pt>
                  <c:pt idx="51">
                    <c:v>No effect, Rat (M,F) [17]</c:v>
                  </c:pt>
                  <c:pt idx="52">
                    <c:v>No effect, Rat (M,F) [16]</c:v>
                  </c:pt>
                  <c:pt idx="53">
                    <c:v>No effect, Rat (M,F) [15]</c:v>
                  </c:pt>
                  <c:pt idx="54">
                    <c:v>No effect, Rat (M,F) [29]</c:v>
                  </c:pt>
                  <c:pt idx="55">
                    <c:v>No effect, Rabbit (M,F) [12]</c:v>
                  </c:pt>
                  <c:pt idx="56">
                    <c:v>No effect, Rat, Guinea pig (M,F) [32]</c:v>
                  </c:pt>
                  <c:pt idx="57">
                    <c:v>*Kidney histo &amp; serum chem, Cat (M,F) [13]</c:v>
                  </c:pt>
                  <c:pt idx="58">
                    <c:v>No effect, Rat, Guinea pig, Rabbit (M,F) [13]</c:v>
                  </c:pt>
                  <c:pt idx="59">
                    <c:v>No effect, Rat (M,F) [3]</c:v>
                  </c:pt>
                  <c:pt idx="60">
                    <c:v>No effect, Mouse  (M,F) [24]</c:v>
                  </c:pt>
                  <c:pt idx="61">
                    <c:v>No effect, Rat (M,F) [24]</c:v>
                  </c:pt>
                  <c:pt idx="62">
                    <c:v>No effect, Rat (M,F) [32]</c:v>
                  </c:pt>
                  <c:pt idx="63">
                    <c:v>No effect, Rat (M,F) [3]</c:v>
                  </c:pt>
                  <c:pt idx="64">
                    <c:v>No effect, Monkey (M) [32]</c:v>
                  </c:pt>
                  <c:pt idx="65">
                    <c:v>No effect, Rat (M,F) [32]</c:v>
                  </c:pt>
                  <c:pt idx="66">
                    <c:v>No effect, Rat (M,F) [3]</c:v>
                  </c:pt>
                  <c:pt idx="67">
                    <c:v>No effect, Mouse  (M,F) [24]</c:v>
                  </c:pt>
                  <c:pt idx="68">
                    <c:v>No effect, Rat, Rabbit, Guinea pig, Cat (M,F) [13]</c:v>
                  </c:pt>
                  <c:pt idx="69">
                    <c:v>No effect, Monkey (M) [32]</c:v>
                  </c:pt>
                  <c:pt idx="70">
                    <c:v>No effect, Rat (M,F) [12]</c:v>
                  </c:pt>
                  <c:pt idx="71">
                    <c:v>No effect, Rat (M,F) [24]</c:v>
                  </c:pt>
                  <c:pt idx="72">
                    <c:v>No effect, Rat (M,F) [17]</c:v>
                  </c:pt>
                  <c:pt idx="73">
                    <c:v>No effect, Rat (M,F) [16]</c:v>
                  </c:pt>
                  <c:pt idx="74">
                    <c:v>No effect, Rat (M,F) [15]</c:v>
                  </c:pt>
                  <c:pt idx="75">
                    <c:v>No effect, Rabbit (M,F) [12]</c:v>
                  </c:pt>
                  <c:pt idx="76">
                    <c:v>No effect, Rat, Guinea pig (M,F) [32]</c:v>
                  </c:pt>
                  <c:pt idx="77">
                    <c:v>*No effect, Rabbit (M,F) [32]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  <c:pt idx="46">
                    <c:v>Kidney</c:v>
                  </c:pt>
                  <c:pt idx="59">
                    <c:v>Resp</c:v>
                  </c:pt>
                  <c:pt idx="63">
                    <c:v>Neuro</c:v>
                  </c:pt>
                  <c:pt idx="66">
                    <c:v>Immune/Hemato</c:v>
                  </c:pt>
                </c:lvl>
              </c:multiLvlStrCache>
            </c:multiLvlStrRef>
          </c:cat>
          <c:val>
            <c:numRef>
              <c:f>'Chronic inhalation data'!$P$2:$P$79</c:f>
              <c:numCache>
                <c:formatCode>General</c:formatCode>
                <c:ptCount val="78"/>
                <c:pt idx="0">
                  <c:v>1.7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77-4273-B0C8-21EEA4DBB049}"/>
            </c:ext>
          </c:extLst>
        </c:ser>
        <c:ser>
          <c:idx val="4"/>
          <c:order val="3"/>
          <c:tx>
            <c:strRef>
              <c:f>'Chronic inhalation data'!$U$1</c:f>
              <c:strCache>
                <c:ptCount val="1"/>
                <c:pt idx="0">
                  <c:v>1,1-DCA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cat>
            <c:multiLvlStrRef>
              <c:f>'Chronic inhalation data'!$N$2:$O$79</c:f>
              <c:multiLvlStrCache>
                <c:ptCount val="78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  <c:pt idx="46">
                    <c:v>No effect, Rat (M,F) [3]</c:v>
                  </c:pt>
                  <c:pt idx="47">
                    <c:v>No effect, Mouse (M,F) [24]</c:v>
                  </c:pt>
                  <c:pt idx="48">
                    <c:v>No effect, Rat, Rabbit, Guinea pig, Cat (M,F) [13]</c:v>
                  </c:pt>
                  <c:pt idx="49">
                    <c:v>No effect, Rat (M,F) [12]</c:v>
                  </c:pt>
                  <c:pt idx="50">
                    <c:v>No effect,  Rat  (M,F) [24]</c:v>
                  </c:pt>
                  <c:pt idx="51">
                    <c:v>No effect, Rat (M,F) [17]</c:v>
                  </c:pt>
                  <c:pt idx="52">
                    <c:v>No effect, Rat (M,F) [16]</c:v>
                  </c:pt>
                  <c:pt idx="53">
                    <c:v>No effect, Rat (M,F) [15]</c:v>
                  </c:pt>
                  <c:pt idx="54">
                    <c:v>No effect, Rat (M,F) [29]</c:v>
                  </c:pt>
                  <c:pt idx="55">
                    <c:v>No effect, Rabbit (M,F) [12]</c:v>
                  </c:pt>
                  <c:pt idx="56">
                    <c:v>No effect, Rat, Guinea pig (M,F) [32]</c:v>
                  </c:pt>
                  <c:pt idx="57">
                    <c:v>*Kidney histo &amp; serum chem, Cat (M,F) [13]</c:v>
                  </c:pt>
                  <c:pt idx="58">
                    <c:v>No effect, Rat, Guinea pig, Rabbit (M,F) [13]</c:v>
                  </c:pt>
                  <c:pt idx="59">
                    <c:v>No effect, Rat (M,F) [3]</c:v>
                  </c:pt>
                  <c:pt idx="60">
                    <c:v>No effect, Mouse  (M,F) [24]</c:v>
                  </c:pt>
                  <c:pt idx="61">
                    <c:v>No effect, Rat (M,F) [24]</c:v>
                  </c:pt>
                  <c:pt idx="62">
                    <c:v>No effect, Rat (M,F) [32]</c:v>
                  </c:pt>
                  <c:pt idx="63">
                    <c:v>No effect, Rat (M,F) [3]</c:v>
                  </c:pt>
                  <c:pt idx="64">
                    <c:v>No effect, Monkey (M) [32]</c:v>
                  </c:pt>
                  <c:pt idx="65">
                    <c:v>No effect, Rat (M,F) [32]</c:v>
                  </c:pt>
                  <c:pt idx="66">
                    <c:v>No effect, Rat (M,F) [3]</c:v>
                  </c:pt>
                  <c:pt idx="67">
                    <c:v>No effect, Mouse  (M,F) [24]</c:v>
                  </c:pt>
                  <c:pt idx="68">
                    <c:v>No effect, Rat, Rabbit, Guinea pig, Cat (M,F) [13]</c:v>
                  </c:pt>
                  <c:pt idx="69">
                    <c:v>No effect, Monkey (M) [32]</c:v>
                  </c:pt>
                  <c:pt idx="70">
                    <c:v>No effect, Rat (M,F) [12]</c:v>
                  </c:pt>
                  <c:pt idx="71">
                    <c:v>No effect, Rat (M,F) [24]</c:v>
                  </c:pt>
                  <c:pt idx="72">
                    <c:v>No effect, Rat (M,F) [17]</c:v>
                  </c:pt>
                  <c:pt idx="73">
                    <c:v>No effect, Rat (M,F) [16]</c:v>
                  </c:pt>
                  <c:pt idx="74">
                    <c:v>No effect, Rat (M,F) [15]</c:v>
                  </c:pt>
                  <c:pt idx="75">
                    <c:v>No effect, Rabbit (M,F) [12]</c:v>
                  </c:pt>
                  <c:pt idx="76">
                    <c:v>No effect, Rat, Guinea pig (M,F) [32]</c:v>
                  </c:pt>
                  <c:pt idx="77">
                    <c:v>*No effect, Rabbit (M,F) [32]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  <c:pt idx="46">
                    <c:v>Kidney</c:v>
                  </c:pt>
                  <c:pt idx="59">
                    <c:v>Resp</c:v>
                  </c:pt>
                  <c:pt idx="63">
                    <c:v>Neuro</c:v>
                  </c:pt>
                  <c:pt idx="66">
                    <c:v>Immune/Hemato</c:v>
                  </c:pt>
                </c:lvl>
              </c:multiLvlStrCache>
            </c:multiLvlStrRef>
          </c:cat>
          <c:val>
            <c:numRef>
              <c:f>'Chronic inhalation data'!$U$2:$U$79</c:f>
              <c:numCache>
                <c:formatCode>0</c:formatCode>
                <c:ptCount val="7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1">
                  <c:v>630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542.068361086766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77-4273-B0C8-21EEA4DBB049}"/>
            </c:ext>
          </c:extLst>
        </c:ser>
        <c:ser>
          <c:idx val="3"/>
          <c:order val="4"/>
          <c:tx>
            <c:strRef>
              <c:f>'Chronic inhalation data'!$T$1</c:f>
              <c:strCache>
                <c:ptCount val="1"/>
                <c:pt idx="0">
                  <c:v>1,1-DCA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B050"/>
                </a:solidFill>
              </a:ln>
            </c:spPr>
          </c:marker>
          <c:cat>
            <c:multiLvlStrRef>
              <c:f>'Chronic inhalation data'!$N$2:$O$79</c:f>
              <c:multiLvlStrCache>
                <c:ptCount val="78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  <c:pt idx="46">
                    <c:v>No effect, Rat (M,F) [3]</c:v>
                  </c:pt>
                  <c:pt idx="47">
                    <c:v>No effect, Mouse (M,F) [24]</c:v>
                  </c:pt>
                  <c:pt idx="48">
                    <c:v>No effect, Rat, Rabbit, Guinea pig, Cat (M,F) [13]</c:v>
                  </c:pt>
                  <c:pt idx="49">
                    <c:v>No effect, Rat (M,F) [12]</c:v>
                  </c:pt>
                  <c:pt idx="50">
                    <c:v>No effect,  Rat  (M,F) [24]</c:v>
                  </c:pt>
                  <c:pt idx="51">
                    <c:v>No effect, Rat (M,F) [17]</c:v>
                  </c:pt>
                  <c:pt idx="52">
                    <c:v>No effect, Rat (M,F) [16]</c:v>
                  </c:pt>
                  <c:pt idx="53">
                    <c:v>No effect, Rat (M,F) [15]</c:v>
                  </c:pt>
                  <c:pt idx="54">
                    <c:v>No effect, Rat (M,F) [29]</c:v>
                  </c:pt>
                  <c:pt idx="55">
                    <c:v>No effect, Rabbit (M,F) [12]</c:v>
                  </c:pt>
                  <c:pt idx="56">
                    <c:v>No effect, Rat, Guinea pig (M,F) [32]</c:v>
                  </c:pt>
                  <c:pt idx="57">
                    <c:v>*Kidney histo &amp; serum chem, Cat (M,F) [13]</c:v>
                  </c:pt>
                  <c:pt idx="58">
                    <c:v>No effect, Rat, Guinea pig, Rabbit (M,F) [13]</c:v>
                  </c:pt>
                  <c:pt idx="59">
                    <c:v>No effect, Rat (M,F) [3]</c:v>
                  </c:pt>
                  <c:pt idx="60">
                    <c:v>No effect, Mouse  (M,F) [24]</c:v>
                  </c:pt>
                  <c:pt idx="61">
                    <c:v>No effect, Rat (M,F) [24]</c:v>
                  </c:pt>
                  <c:pt idx="62">
                    <c:v>No effect, Rat (M,F) [32]</c:v>
                  </c:pt>
                  <c:pt idx="63">
                    <c:v>No effect, Rat (M,F) [3]</c:v>
                  </c:pt>
                  <c:pt idx="64">
                    <c:v>No effect, Monkey (M) [32]</c:v>
                  </c:pt>
                  <c:pt idx="65">
                    <c:v>No effect, Rat (M,F) [32]</c:v>
                  </c:pt>
                  <c:pt idx="66">
                    <c:v>No effect, Rat (M,F) [3]</c:v>
                  </c:pt>
                  <c:pt idx="67">
                    <c:v>No effect, Mouse  (M,F) [24]</c:v>
                  </c:pt>
                  <c:pt idx="68">
                    <c:v>No effect, Rat, Rabbit, Guinea pig, Cat (M,F) [13]</c:v>
                  </c:pt>
                  <c:pt idx="69">
                    <c:v>No effect, Monkey (M) [32]</c:v>
                  </c:pt>
                  <c:pt idx="70">
                    <c:v>No effect, Rat (M,F) [12]</c:v>
                  </c:pt>
                  <c:pt idx="71">
                    <c:v>No effect, Rat (M,F) [24]</c:v>
                  </c:pt>
                  <c:pt idx="72">
                    <c:v>No effect, Rat (M,F) [17]</c:v>
                  </c:pt>
                  <c:pt idx="73">
                    <c:v>No effect, Rat (M,F) [16]</c:v>
                  </c:pt>
                  <c:pt idx="74">
                    <c:v>No effect, Rat (M,F) [15]</c:v>
                  </c:pt>
                  <c:pt idx="75">
                    <c:v>No effect, Rabbit (M,F) [12]</c:v>
                  </c:pt>
                  <c:pt idx="76">
                    <c:v>No effect, Rat, Guinea pig (M,F) [32]</c:v>
                  </c:pt>
                  <c:pt idx="77">
                    <c:v>*No effect, Rabbit (M,F) [32]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  <c:pt idx="46">
                    <c:v>Kidney</c:v>
                  </c:pt>
                  <c:pt idx="59">
                    <c:v>Resp</c:v>
                  </c:pt>
                  <c:pt idx="63">
                    <c:v>Neuro</c:v>
                  </c:pt>
                  <c:pt idx="66">
                    <c:v>Immune/Hemato</c:v>
                  </c:pt>
                </c:lvl>
              </c:multiLvlStrCache>
            </c:multiLvlStrRef>
          </c:cat>
          <c:val>
            <c:numRef>
              <c:f>'Chronic inhalation data'!$T$2:$T$79</c:f>
              <c:numCache>
                <c:formatCode>0</c:formatCode>
                <c:ptCount val="7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542</c:v>
                </c:pt>
                <c:pt idx="14">
                  <c:v>542.068361086766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542.068361086766</c:v>
                </c:pt>
                <c:pt idx="30">
                  <c:v>542.068361086766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542.068361086766</c:v>
                </c:pt>
                <c:pt idx="44">
                  <c:v>542.068361086766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8">
                  <c:v>542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77-4273-B0C8-21EEA4DBB049}"/>
            </c:ext>
          </c:extLst>
        </c:ser>
        <c:ser>
          <c:idx val="2"/>
          <c:order val="5"/>
          <c:tx>
            <c:strRef>
              <c:f>'Chronic inhalation data'!$S$1</c:f>
              <c:strCache>
                <c:ptCount val="1"/>
                <c:pt idx="0">
                  <c:v>1,1-DCA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noFill/>
              <a:ln w="25400">
                <a:solidFill>
                  <a:srgbClr val="FFC000"/>
                </a:solidFill>
              </a:ln>
            </c:spPr>
          </c:marker>
          <c:cat>
            <c:multiLvlStrRef>
              <c:f>'Chronic inhalation data'!$N$2:$O$79</c:f>
              <c:multiLvlStrCache>
                <c:ptCount val="78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  <c:pt idx="46">
                    <c:v>No effect, Rat (M,F) [3]</c:v>
                  </c:pt>
                  <c:pt idx="47">
                    <c:v>No effect, Mouse (M,F) [24]</c:v>
                  </c:pt>
                  <c:pt idx="48">
                    <c:v>No effect, Rat, Rabbit, Guinea pig, Cat (M,F) [13]</c:v>
                  </c:pt>
                  <c:pt idx="49">
                    <c:v>No effect, Rat (M,F) [12]</c:v>
                  </c:pt>
                  <c:pt idx="50">
                    <c:v>No effect,  Rat  (M,F) [24]</c:v>
                  </c:pt>
                  <c:pt idx="51">
                    <c:v>No effect, Rat (M,F) [17]</c:v>
                  </c:pt>
                  <c:pt idx="52">
                    <c:v>No effect, Rat (M,F) [16]</c:v>
                  </c:pt>
                  <c:pt idx="53">
                    <c:v>No effect, Rat (M,F) [15]</c:v>
                  </c:pt>
                  <c:pt idx="54">
                    <c:v>No effect, Rat (M,F) [29]</c:v>
                  </c:pt>
                  <c:pt idx="55">
                    <c:v>No effect, Rabbit (M,F) [12]</c:v>
                  </c:pt>
                  <c:pt idx="56">
                    <c:v>No effect, Rat, Guinea pig (M,F) [32]</c:v>
                  </c:pt>
                  <c:pt idx="57">
                    <c:v>*Kidney histo &amp; serum chem, Cat (M,F) [13]</c:v>
                  </c:pt>
                  <c:pt idx="58">
                    <c:v>No effect, Rat, Guinea pig, Rabbit (M,F) [13]</c:v>
                  </c:pt>
                  <c:pt idx="59">
                    <c:v>No effect, Rat (M,F) [3]</c:v>
                  </c:pt>
                  <c:pt idx="60">
                    <c:v>No effect, Mouse  (M,F) [24]</c:v>
                  </c:pt>
                  <c:pt idx="61">
                    <c:v>No effect, Rat (M,F) [24]</c:v>
                  </c:pt>
                  <c:pt idx="62">
                    <c:v>No effect, Rat (M,F) [32]</c:v>
                  </c:pt>
                  <c:pt idx="63">
                    <c:v>No effect, Rat (M,F) [3]</c:v>
                  </c:pt>
                  <c:pt idx="64">
                    <c:v>No effect, Monkey (M) [32]</c:v>
                  </c:pt>
                  <c:pt idx="65">
                    <c:v>No effect, Rat (M,F) [32]</c:v>
                  </c:pt>
                  <c:pt idx="66">
                    <c:v>No effect, Rat (M,F) [3]</c:v>
                  </c:pt>
                  <c:pt idx="67">
                    <c:v>No effect, Mouse  (M,F) [24]</c:v>
                  </c:pt>
                  <c:pt idx="68">
                    <c:v>No effect, Rat, Rabbit, Guinea pig, Cat (M,F) [13]</c:v>
                  </c:pt>
                  <c:pt idx="69">
                    <c:v>No effect, Monkey (M) [32]</c:v>
                  </c:pt>
                  <c:pt idx="70">
                    <c:v>No effect, Rat (M,F) [12]</c:v>
                  </c:pt>
                  <c:pt idx="71">
                    <c:v>No effect, Rat (M,F) [24]</c:v>
                  </c:pt>
                  <c:pt idx="72">
                    <c:v>No effect, Rat (M,F) [17]</c:v>
                  </c:pt>
                  <c:pt idx="73">
                    <c:v>No effect, Rat (M,F) [16]</c:v>
                  </c:pt>
                  <c:pt idx="74">
                    <c:v>No effect, Rat (M,F) [15]</c:v>
                  </c:pt>
                  <c:pt idx="75">
                    <c:v>No effect, Rabbit (M,F) [12]</c:v>
                  </c:pt>
                  <c:pt idx="76">
                    <c:v>No effect, Rat, Guinea pig (M,F) [32]</c:v>
                  </c:pt>
                  <c:pt idx="77">
                    <c:v>*No effect, Rabbit (M,F) [32]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  <c:pt idx="46">
                    <c:v>Kidney</c:v>
                  </c:pt>
                  <c:pt idx="59">
                    <c:v>Resp</c:v>
                  </c:pt>
                  <c:pt idx="63">
                    <c:v>Neuro</c:v>
                  </c:pt>
                  <c:pt idx="66">
                    <c:v>Immune/Hemato</c:v>
                  </c:pt>
                </c:lvl>
              </c:multiLvlStrCache>
            </c:multiLvlStrRef>
          </c:cat>
          <c:val>
            <c:numRef>
              <c:f>'Chronic inhalation data'!$S$2:$S$79</c:f>
              <c:numCache>
                <c:formatCode>0</c:formatCode>
                <c:ptCount val="7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77-4273-B0C8-21EEA4DBB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hiLowLines>
        <c:marker val="1"/>
        <c:smooth val="0"/>
        <c:axId val="78645120"/>
        <c:axId val="78646656"/>
        <c:extLst/>
      </c:lineChart>
      <c:catAx>
        <c:axId val="786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 anchor="t" anchorCtr="0"/>
          <a:lstStyle/>
          <a:p>
            <a:pPr>
              <a:defRPr sz="10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646656"/>
        <c:crossesAt val="1.0000000000000005E-2"/>
        <c:auto val="0"/>
        <c:lblAlgn val="ctr"/>
        <c:lblOffset val="1"/>
        <c:tickMarkSkip val="1"/>
        <c:noMultiLvlLbl val="0"/>
      </c:catAx>
      <c:valAx>
        <c:axId val="78646656"/>
        <c:scaling>
          <c:logBase val="10"/>
          <c:orientation val="minMax"/>
          <c:max val="10000"/>
          <c:min val="0.1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200" b="1" baseline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1200" b="1" baseline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Human Equivalent Concentration (mg/m</a:t>
                </a:r>
                <a:r>
                  <a:rPr lang="en-US" sz="1200" b="1" baseline="3000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3</a:t>
                </a:r>
                <a:r>
                  <a:rPr lang="en-US" sz="1200" b="1" baseline="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6291331423628851E-3"/>
              <c:y val="9.99839338264535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78645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590506401794379E-2"/>
          <c:y val="0.46172560248150801"/>
          <c:w val="0.8717689981004797"/>
          <c:h val="2.866603038256580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  <a:effectLst/>
  </c:spPr>
  <c:txPr>
    <a:bodyPr/>
    <a:lstStyle/>
    <a:p>
      <a:pPr>
        <a:defRPr sz="6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/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Chronic Inhalation PODs for 1,1- and 1,2-Dichloroethane</a:t>
            </a:r>
          </a:p>
          <a:p>
            <a:pPr>
              <a:defRPr sz="1200" b="1"/>
            </a:pPr>
            <a:r>
              <a:rPr lang="en-US" sz="12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Liver, Reproductive/Developmental, Body Weight, and Death Endpoints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839631491846651E-2"/>
          <c:y val="0.10740109759007396"/>
          <c:w val="0.88472880371981855"/>
          <c:h val="0.4218005950364529"/>
        </c:manualLayout>
      </c:layout>
      <c:lineChart>
        <c:grouping val="standard"/>
        <c:varyColors val="0"/>
        <c:ser>
          <c:idx val="1"/>
          <c:order val="0"/>
          <c:tx>
            <c:strRef>
              <c:f>'Chronic inhalation data'!$R$1</c:f>
              <c:strCache>
                <c:ptCount val="1"/>
                <c:pt idx="0">
                  <c:v>1,2-DCA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cat>
            <c:multiLvlStrRef>
              <c:f>'Chronic inhalation data'!$N$2:$O$47</c:f>
              <c:multiLvlStrCache>
                <c:ptCount val="46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</c:lvl>
              </c:multiLvlStrCache>
            </c:multiLvlStrRef>
          </c:cat>
          <c:val>
            <c:numRef>
              <c:f>'Chronic inhalation data'!$R$2:$R$47</c:f>
              <c:numCache>
                <c:formatCode>0</c:formatCode>
                <c:ptCount val="46"/>
                <c:pt idx="0" formatCode="General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168.64349011588277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42.160872528970692</c:v>
                </c:pt>
                <c:pt idx="16">
                  <c:v>151.77914110429447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84.321745057941385</c:v>
                </c:pt>
                <c:pt idx="21">
                  <c:v>0</c:v>
                </c:pt>
                <c:pt idx="22">
                  <c:v>0</c:v>
                </c:pt>
                <c:pt idx="23">
                  <c:v>118.05044308111795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152.08333333333334</c:v>
                </c:pt>
                <c:pt idx="38">
                  <c:v>0</c:v>
                </c:pt>
                <c:pt idx="39">
                  <c:v>320.83333333333337</c:v>
                </c:pt>
                <c:pt idx="40">
                  <c:v>0</c:v>
                </c:pt>
                <c:pt idx="41">
                  <c:v>337.28698023176554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3E-4B64-9075-A7EB2F02CB3C}"/>
            </c:ext>
          </c:extLst>
        </c:ser>
        <c:ser>
          <c:idx val="0"/>
          <c:order val="1"/>
          <c:tx>
            <c:strRef>
              <c:f>'Chronic inhalation data'!$Q$1</c:f>
              <c:strCache>
                <c:ptCount val="1"/>
                <c:pt idx="0">
                  <c:v>1,2-DCA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'Chronic inhalation data'!$N$2:$O$47</c:f>
              <c:multiLvlStrCache>
                <c:ptCount val="46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</c:lvl>
              </c:multiLvlStrCache>
            </c:multiLvlStrRef>
          </c:cat>
          <c:val>
            <c:numRef>
              <c:f>'Chronic inhalation data'!$Q$2:$Q$47</c:f>
              <c:numCache>
                <c:formatCode>0</c:formatCode>
                <c:ptCount val="46"/>
                <c:pt idx="0" formatCode="General">
                  <c:v>8.3000000000000007</c:v>
                </c:pt>
                <c:pt idx="1">
                  <c:v>42.160872528970692</c:v>
                </c:pt>
                <c:pt idx="2">
                  <c:v>65.048203330411923</c:v>
                </c:pt>
                <c:pt idx="3">
                  <c:v>72.321428571428569</c:v>
                </c:pt>
                <c:pt idx="4">
                  <c:v>84.321745057941385</c:v>
                </c:pt>
                <c:pt idx="5">
                  <c:v>87.5</c:v>
                </c:pt>
                <c:pt idx="6">
                  <c:v>115.6</c:v>
                </c:pt>
                <c:pt idx="7">
                  <c:v>126.45833333333334</c:v>
                </c:pt>
                <c:pt idx="8">
                  <c:v>126.48261758691206</c:v>
                </c:pt>
                <c:pt idx="9">
                  <c:v>151.77914110429447</c:v>
                </c:pt>
                <c:pt idx="10">
                  <c:v>152.08333333333334</c:v>
                </c:pt>
                <c:pt idx="11">
                  <c:v>84.321745057941385</c:v>
                </c:pt>
                <c:pt idx="12">
                  <c:v>168.64349011588277</c:v>
                </c:pt>
                <c:pt idx="15">
                  <c:v>0</c:v>
                </c:pt>
                <c:pt idx="16">
                  <c:v>75.889570552147234</c:v>
                </c:pt>
                <c:pt idx="17">
                  <c:v>168.64349011588277</c:v>
                </c:pt>
                <c:pt idx="18">
                  <c:v>42.160872528970692</c:v>
                </c:pt>
                <c:pt idx="19">
                  <c:v>65.048203330411923</c:v>
                </c:pt>
                <c:pt idx="20">
                  <c:v>0</c:v>
                </c:pt>
                <c:pt idx="21">
                  <c:v>84.321745057941385</c:v>
                </c:pt>
                <c:pt idx="22">
                  <c:v>87.5</c:v>
                </c:pt>
                <c:pt idx="23">
                  <c:v>0</c:v>
                </c:pt>
                <c:pt idx="24">
                  <c:v>151.77914110429447</c:v>
                </c:pt>
                <c:pt idx="25">
                  <c:v>152.08333333333334</c:v>
                </c:pt>
                <c:pt idx="26">
                  <c:v>168.64349011588277</c:v>
                </c:pt>
                <c:pt idx="27">
                  <c:v>320.83333333333337</c:v>
                </c:pt>
                <c:pt idx="28">
                  <c:v>337.28698023176554</c:v>
                </c:pt>
                <c:pt idx="31">
                  <c:v>0</c:v>
                </c:pt>
                <c:pt idx="32">
                  <c:v>42.160872528970692</c:v>
                </c:pt>
                <c:pt idx="33">
                  <c:v>65.048203330411923</c:v>
                </c:pt>
                <c:pt idx="34">
                  <c:v>72.321428571428569</c:v>
                </c:pt>
                <c:pt idx="35">
                  <c:v>87.5</c:v>
                </c:pt>
                <c:pt idx="36">
                  <c:v>115.6</c:v>
                </c:pt>
                <c:pt idx="37">
                  <c:v>87.5</c:v>
                </c:pt>
                <c:pt idx="38">
                  <c:v>152.08333333333334</c:v>
                </c:pt>
                <c:pt idx="39">
                  <c:v>0</c:v>
                </c:pt>
                <c:pt idx="40">
                  <c:v>320.83333333333337</c:v>
                </c:pt>
                <c:pt idx="41">
                  <c:v>84.321745057941385</c:v>
                </c:pt>
                <c:pt idx="42">
                  <c:v>337.28698023176554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E-4B64-9075-A7EB2F02CB3C}"/>
            </c:ext>
          </c:extLst>
        </c:ser>
        <c:ser>
          <c:idx val="9"/>
          <c:order val="2"/>
          <c:tx>
            <c:strRef>
              <c:f>'Chronic inhalation data'!$P$1</c:f>
              <c:strCache>
                <c:ptCount val="1"/>
                <c:pt idx="0">
                  <c:v>1,2-DCA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'Chronic inhalation data'!$N$2:$O$47</c:f>
              <c:multiLvlStrCache>
                <c:ptCount val="46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</c:lvl>
              </c:multiLvlStrCache>
            </c:multiLvlStrRef>
          </c:cat>
          <c:val>
            <c:numRef>
              <c:f>'Chronic inhalation data'!$P$2:$P$47</c:f>
              <c:numCache>
                <c:formatCode>General</c:formatCode>
                <c:ptCount val="46"/>
                <c:pt idx="0">
                  <c:v>1.7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3E-4B64-9075-A7EB2F02CB3C}"/>
            </c:ext>
          </c:extLst>
        </c:ser>
        <c:ser>
          <c:idx val="4"/>
          <c:order val="3"/>
          <c:tx>
            <c:strRef>
              <c:f>'Chronic inhalation data'!$U$1</c:f>
              <c:strCache>
                <c:ptCount val="1"/>
                <c:pt idx="0">
                  <c:v>1,1-DCA LOAEL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cat>
            <c:multiLvlStrRef>
              <c:f>'Chronic inhalation data'!$N$2:$O$47</c:f>
              <c:multiLvlStrCache>
                <c:ptCount val="46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</c:lvl>
              </c:multiLvlStrCache>
            </c:multiLvlStrRef>
          </c:cat>
          <c:val>
            <c:numRef>
              <c:f>'Chronic inhalation data'!$U$2:$U$47</c:f>
              <c:numCache>
                <c:formatCode>0</c:formatCode>
                <c:ptCount val="4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1">
                  <c:v>630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3E-4B64-9075-A7EB2F02CB3C}"/>
            </c:ext>
          </c:extLst>
        </c:ser>
        <c:ser>
          <c:idx val="3"/>
          <c:order val="4"/>
          <c:tx>
            <c:strRef>
              <c:f>'Chronic inhalation data'!$T$1</c:f>
              <c:strCache>
                <c:ptCount val="1"/>
                <c:pt idx="0">
                  <c:v>1,1-DCA NOAEL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B050"/>
                </a:solidFill>
              </a:ln>
            </c:spPr>
          </c:marker>
          <c:cat>
            <c:multiLvlStrRef>
              <c:f>'Chronic inhalation data'!$N$2:$O$47</c:f>
              <c:multiLvlStrCache>
                <c:ptCount val="46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</c:lvl>
              </c:multiLvlStrCache>
            </c:multiLvlStrRef>
          </c:cat>
          <c:val>
            <c:numRef>
              <c:f>'Chronic inhalation data'!$T$2:$T$47</c:f>
              <c:numCache>
                <c:formatCode>0</c:formatCode>
                <c:ptCount val="4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542</c:v>
                </c:pt>
                <c:pt idx="14">
                  <c:v>542.068361086766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542.068361086766</c:v>
                </c:pt>
                <c:pt idx="30">
                  <c:v>542.068361086766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542.068361086766</c:v>
                </c:pt>
                <c:pt idx="44">
                  <c:v>542.068361086766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3E-4B64-9075-A7EB2F02CB3C}"/>
            </c:ext>
          </c:extLst>
        </c:ser>
        <c:ser>
          <c:idx val="2"/>
          <c:order val="5"/>
          <c:tx>
            <c:strRef>
              <c:f>'Chronic inhalation data'!$S$1</c:f>
              <c:strCache>
                <c:ptCount val="1"/>
                <c:pt idx="0">
                  <c:v>1,1-DCA BMDL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10"/>
            <c:spPr>
              <a:noFill/>
              <a:ln w="25400">
                <a:solidFill>
                  <a:srgbClr val="FFC000"/>
                </a:solidFill>
              </a:ln>
            </c:spPr>
          </c:marker>
          <c:cat>
            <c:multiLvlStrRef>
              <c:f>'Chronic inhalation data'!$N$2:$O$47</c:f>
              <c:multiLvlStrCache>
                <c:ptCount val="46"/>
                <c:lvl>
                  <c:pt idx="0">
                    <c:v>Serum chem, Rat (F) [16]</c:v>
                  </c:pt>
                  <c:pt idx="1">
                    <c:v>No effect, Rat (M,F) [3]</c:v>
                  </c:pt>
                  <c:pt idx="2">
                    <c:v>No effect, Mouse (M,F) [24]</c:v>
                  </c:pt>
                  <c:pt idx="3">
                    <c:v>No effect, Rat, Rabbit, Guinea pig, Cat (M,F) [13]</c:v>
                  </c:pt>
                  <c:pt idx="4">
                    <c:v>No effect, Monkey (M) [32]</c:v>
                  </c:pt>
                  <c:pt idx="5">
                    <c:v>No effect, Rat (M,F) [12]</c:v>
                  </c:pt>
                  <c:pt idx="6">
                    <c:v>No effect,  Rat  (M,F) [24]</c:v>
                  </c:pt>
                  <c:pt idx="7">
                    <c:v>No effect, Rat (M,F) [17]</c:v>
                  </c:pt>
                  <c:pt idx="8">
                    <c:v>No effect, Rat (M,F) [15]</c:v>
                  </c:pt>
                  <c:pt idx="9">
                    <c:v>No effect, Rat (M,F) [29]</c:v>
                  </c:pt>
                  <c:pt idx="10">
                    <c:v>No effect, Rabbit (M,F) [12]</c:v>
                  </c:pt>
                  <c:pt idx="11">
                    <c:v>Liver histo, Guinea pig (M,F) [32]</c:v>
                  </c:pt>
                  <c:pt idx="12">
                    <c:v>No effect, Rat (M,F) [32]</c:v>
                  </c:pt>
                  <c:pt idx="13">
                    <c:v>No effect, Rat, Guinea pig, Rabbit (M,F) [13]</c:v>
                  </c:pt>
                  <c:pt idx="14">
                    <c:v>*No effect, Cat (M,F) [13]</c:v>
                  </c:pt>
                  <c:pt idx="15">
                    <c:v>Testes pathol, Rat (M) [3]</c:v>
                  </c:pt>
                  <c:pt idx="16">
                    <c:v>Body wt of  F1B males, Rat (M,F) [29]</c:v>
                  </c:pt>
                  <c:pt idx="17">
                    <c:v>No effect, Rat, Guinea pig (M,F) [32]</c:v>
                  </c:pt>
                  <c:pt idx="18">
                    <c:v>No effect, Rat (M,F) [3]</c:v>
                  </c:pt>
                  <c:pt idx="19">
                    <c:v>No effect, Rat (M,F) [24]</c:v>
                  </c:pt>
                  <c:pt idx="20">
                    <c:v>Body wt, Guinea pig (M,F) [32]</c:v>
                  </c:pt>
                  <c:pt idx="21">
                    <c:v>No effect, Monkey (M) [32]</c:v>
                  </c:pt>
                  <c:pt idx="22">
                    <c:v>No effect, Rat (M,F) [12]</c:v>
                  </c:pt>
                  <c:pt idx="23">
                    <c:v>Body wt, Dog (M) [20]</c:v>
                  </c:pt>
                  <c:pt idx="24">
                    <c:v>No effect, Rat (M,F) [29]</c:v>
                  </c:pt>
                  <c:pt idx="25">
                    <c:v>No effect, Rabbit (M,F) [12]</c:v>
                  </c:pt>
                  <c:pt idx="26">
                    <c:v>No effect, Rat (M,F) [32]</c:v>
                  </c:pt>
                  <c:pt idx="27">
                    <c:v>No effect, Dog (M,F) [12]</c:v>
                  </c:pt>
                  <c:pt idx="28">
                    <c:v>*No effect, Rabbit (M,F) [32]</c:v>
                  </c:pt>
                  <c:pt idx="29">
                    <c:v>No effect, Rat, Guinea pig, Rabbit (M,F) [13]</c:v>
                  </c:pt>
                  <c:pt idx="30">
                    <c:v>*No effect, Cat (M,F) [13]</c:v>
                  </c:pt>
                  <c:pt idx="31">
                    <c:v>Body wt, Dog (M) [20]</c:v>
                  </c:pt>
                  <c:pt idx="32">
                    <c:v>No effect, Rat (M,F) [3]</c:v>
                  </c:pt>
                  <c:pt idx="33">
                    <c:v>No effect, Mouse (M,F) [24]</c:v>
                  </c:pt>
                  <c:pt idx="34">
                    <c:v>No effect, Rat, Rabbit, Guinea pig, Cat (M,F) [13]</c:v>
                  </c:pt>
                  <c:pt idx="35">
                    <c:v>No effect, Rat, 15 wk (M,F) [12]</c:v>
                  </c:pt>
                  <c:pt idx="36">
                    <c:v>No effect,  Rat  (M,F) [24]</c:v>
                  </c:pt>
                  <c:pt idx="37">
                    <c:v>Death, Guinea pig (M,F) [12]</c:v>
                  </c:pt>
                  <c:pt idx="38">
                    <c:v>No effect, Rabbit (M,F) [12]</c:v>
                  </c:pt>
                  <c:pt idx="39">
                    <c:v>Death, Rat, 14 wk (M,F) [12]</c:v>
                  </c:pt>
                  <c:pt idx="40">
                    <c:v>No effect, Dog (M,F) [12]</c:v>
                  </c:pt>
                  <c:pt idx="41">
                    <c:v>Death, Monkey (M) [32]</c:v>
                  </c:pt>
                  <c:pt idx="42">
                    <c:v>No effect, Rabbit (M,F) [32]</c:v>
                  </c:pt>
                  <c:pt idx="43">
                    <c:v>No effect, Rat, Guinea pig, Rabbit (M,F) [13]</c:v>
                  </c:pt>
                  <c:pt idx="44">
                    <c:v>*No effect, cat (M,F) [13]</c:v>
                  </c:pt>
                  <c:pt idx="45">
                    <c:v>Death, Cat (F) [12]</c:v>
                  </c:pt>
                </c:lvl>
                <c:lvl>
                  <c:pt idx="0">
                    <c:v>Liver</c:v>
                  </c:pt>
                  <c:pt idx="15">
                    <c:v>Repro/Dev</c:v>
                  </c:pt>
                  <c:pt idx="18">
                    <c:v>BW</c:v>
                  </c:pt>
                  <c:pt idx="32">
                    <c:v>Death</c:v>
                  </c:pt>
                </c:lvl>
              </c:multiLvlStrCache>
            </c:multiLvlStrRef>
          </c:cat>
          <c:val>
            <c:numRef>
              <c:f>'Chronic inhalation data'!$S$2:$S$47</c:f>
              <c:numCache>
                <c:formatCode>0</c:formatCode>
                <c:ptCount val="4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3E-4B64-9075-A7EB2F02C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hiLowLines>
        <c:marker val="1"/>
        <c:smooth val="0"/>
        <c:axId val="78645120"/>
        <c:axId val="78646656"/>
        <c:extLst/>
      </c:lineChart>
      <c:catAx>
        <c:axId val="786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646656"/>
        <c:crossesAt val="1.0000000000000005E-2"/>
        <c:auto val="0"/>
        <c:lblAlgn val="ctr"/>
        <c:lblOffset val="1"/>
        <c:tickMarkSkip val="1"/>
        <c:noMultiLvlLbl val="0"/>
      </c:catAx>
      <c:valAx>
        <c:axId val="78646656"/>
        <c:scaling>
          <c:logBase val="10"/>
          <c:orientation val="minMax"/>
          <c:max val="10000"/>
          <c:min val="0.1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200" b="1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1200" b="1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Human Equivalent Concentration (mg/m</a:t>
                </a:r>
                <a:r>
                  <a:rPr lang="en-US" sz="1200" b="1" baseline="30000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3</a:t>
                </a:r>
                <a:r>
                  <a:rPr lang="en-US" sz="1200" b="1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9671818720418496E-3"/>
              <c:y val="0.11204144562963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86451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92250357147397E-2"/>
          <c:y val="0.48836509725257543"/>
          <c:w val="0.86702929162344999"/>
          <c:h val="3.026562066338450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243B92-6C7C-49DE-A4EB-1DF2C8B07E8B}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8C64C7-3C91-4820-BF82-E10D99E95F5F}">
  <sheetPr/>
  <sheetViews>
    <sheetView workbookViewId="0"/>
  </sheetViews>
  <sheetProtection content="1" objects="1"/>
  <pageMargins left="0.25" right="0.25" top="0.75" bottom="0.75" header="0.3" footer="0.3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88833FF-EDCA-4BC1-9D48-641C7499592E}">
  <sheetPr/>
  <sheetViews>
    <sheetView zoomScale="80" workbookViewId="0"/>
  </sheetViews>
  <sheetProtection content="1" objects="1"/>
  <pageMargins left="0.25" right="0.25" top="0.75" bottom="0.75" header="0.3" footer="0.3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389782-9338-4027-98D1-3684142FB7D8}">
  <sheetPr/>
  <sheetViews>
    <sheetView zoomScale="120" workbookViewId="0"/>
  </sheetViews>
  <sheetProtection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406AB45-47CF-4875-81A7-17480D22FEF0}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2A091C2-B8D8-41FC-A920-28CA293AE6E5}">
  <sheetPr/>
  <sheetViews>
    <sheetView workbookViewId="0"/>
  </sheetViews>
  <sheetProtection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D10A1F9-4495-4FE9-99BA-7125266AF18A}">
  <sheetPr/>
  <sheetViews>
    <sheetView workbookViewId="0"/>
  </sheetViews>
  <sheetProtection content="1" objects="1"/>
  <pageMargins left="0.25" right="0.25" top="0.75" bottom="0.75" header="0.3" footer="0.3"/>
  <pageSetup orientation="landscape" draft="1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165687E-32BE-45A9-9A77-C758C0F57993}">
  <sheetPr/>
  <sheetViews>
    <sheetView workbookViewId="0"/>
  </sheetViews>
  <sheetProtection content="1" objects="1"/>
  <pageMargins left="0.25" right="0.25" top="0.75" bottom="0.75" header="0.3" footer="0.3"/>
  <pageSetup orientation="landscape" horizontalDpi="144" verticalDpi="144" r:id="rId1"/>
  <headerFooter scaleWithDoc="0"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58C22D9-F661-4BF8-B48F-04670E7C2EC2}">
  <sheetPr/>
  <sheetViews>
    <sheetView workbookViewId="0"/>
  </sheetViews>
  <sheetProtection content="1" objects="1"/>
  <pageMargins left="0.25" right="0.25" top="0.75" bottom="0.75" header="0.3" footer="0.3"/>
  <pageSetup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C88B3D7-BD27-48F9-9877-8A1E98E4CCF1}">
  <sheetPr/>
  <sheetViews>
    <sheetView zoomScale="96" workbookViewId="0"/>
  </sheetViews>
  <sheetProtection content="1" objects="1"/>
  <pageMargins left="0.25" right="0.25" top="0.75" bottom="0.75" header="0.3" footer="0.3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12</xdr:row>
      <xdr:rowOff>66675</xdr:rowOff>
    </xdr:from>
    <xdr:to>
      <xdr:col>1</xdr:col>
      <xdr:colOff>1409700</xdr:colOff>
      <xdr:row>19</xdr:row>
      <xdr:rowOff>24765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71F8CD-1B59-447B-A617-EEB1812F0290}"/>
            </a:ext>
            <a:ext uri="{147F2762-F138-4A5C-976F-8EAC2B608ADB}">
              <a16:predDERef xmlns:a16="http://schemas.microsoft.com/office/drawing/2014/main" pred="{30406E00-122E-CB35-0CB1-883F446EF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" y="2779395"/>
          <a:ext cx="1383030" cy="1285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F75517-B55E-D4E0-88AD-890F459540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0.23602</cdr:x>
      <cdr:y>0.78206</cdr:y>
    </cdr:from>
    <cdr:to>
      <cdr:x>0.26411</cdr:x>
      <cdr:y>0.80535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CE19D8CD-85B9-DEB4-BA61-853E570A3FD7}"/>
            </a:ext>
          </a:extLst>
        </cdr:cNvPr>
        <cdr:cNvSpPr txBox="1"/>
      </cdr:nvSpPr>
      <cdr:spPr>
        <a:xfrm xmlns:a="http://schemas.openxmlformats.org/drawingml/2006/main">
          <a:off x="3034862" y="6838293"/>
          <a:ext cx="361293" cy="203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0.95769</cdr:y>
    </cdr:from>
    <cdr:to>
      <cdr:x>0.39671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EE5EF77-C432-1BCD-F74D-71B347402B6D}"/>
            </a:ext>
          </a:extLst>
        </cdr:cNvPr>
        <cdr:cNvSpPr txBox="1"/>
      </cdr:nvSpPr>
      <cdr:spPr>
        <a:xfrm xmlns:a="http://schemas.openxmlformats.org/drawingml/2006/main">
          <a:off x="0" y="5591784"/>
          <a:ext cx="3404575" cy="247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*Asterisk denotes studies not suitable for dose-response.</a:t>
          </a:r>
          <a:endParaRPr lang="en-US" sz="800" kern="120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F641AA-6C3F-5938-CF29-98DBB4ED3CE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0.10433</cdr:x>
      <cdr:y>0.334</cdr:y>
    </cdr:from>
    <cdr:to>
      <cdr:x>0.13025</cdr:x>
      <cdr:y>0.37687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6E2190FB-5038-8EE0-DC28-A33C9CDEC504}"/>
            </a:ext>
          </a:extLst>
        </cdr:cNvPr>
        <cdr:cNvSpPr/>
      </cdr:nvSpPr>
      <cdr:spPr>
        <a:xfrm xmlns:a="http://schemas.openxmlformats.org/drawingml/2006/main">
          <a:off x="989335" y="2099706"/>
          <a:ext cx="245791" cy="26950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kern="1200"/>
        </a:p>
      </cdr:txBody>
    </cdr:sp>
  </cdr:relSizeAnchor>
  <cdr:relSizeAnchor xmlns:cdr="http://schemas.openxmlformats.org/drawingml/2006/chartDrawing">
    <cdr:from>
      <cdr:x>0</cdr:x>
      <cdr:y>0.93434</cdr:y>
    </cdr:from>
    <cdr:to>
      <cdr:x>0.55134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BB8DD7E-F5ED-7B84-3FD6-B5735C2AA727}"/>
            </a:ext>
          </a:extLst>
        </cdr:cNvPr>
        <cdr:cNvSpPr txBox="1"/>
      </cdr:nvSpPr>
      <cdr:spPr>
        <a:xfrm xmlns:a="http://schemas.openxmlformats.org/drawingml/2006/main">
          <a:off x="0" y="5873751"/>
          <a:ext cx="5228166" cy="412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baseline="300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</a:t>
          </a:r>
          <a:r>
            <a:rPr lang="en-US" sz="10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Intermediate POD selected for the 1,1-Dichloroethane Risk Evaluation is circled. </a:t>
          </a:r>
          <a:br>
            <a:rPr lang="en-US" sz="10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r>
            <a:rPr lang="en-US" sz="10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*Asterisk denotes studies not suitable for dose-response.</a:t>
          </a:r>
          <a:endParaRPr lang="en-US" sz="800" b="0" baseline="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8B325D-6C23-0765-0AA6-B48B33B2B9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0.23602</cdr:x>
      <cdr:y>0.78206</cdr:y>
    </cdr:from>
    <cdr:to>
      <cdr:x>0.26411</cdr:x>
      <cdr:y>0.80535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CE19D8CD-85B9-DEB4-BA61-853E570A3FD7}"/>
            </a:ext>
          </a:extLst>
        </cdr:cNvPr>
        <cdr:cNvSpPr txBox="1"/>
      </cdr:nvSpPr>
      <cdr:spPr>
        <a:xfrm xmlns:a="http://schemas.openxmlformats.org/drawingml/2006/main">
          <a:off x="3034862" y="6838293"/>
          <a:ext cx="361293" cy="203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0.95907</cdr:y>
    </cdr:from>
    <cdr:to>
      <cdr:x>0.42099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76DAA4C-7B61-31E0-A355-D8ADB73D30C7}"/>
            </a:ext>
          </a:extLst>
        </cdr:cNvPr>
        <cdr:cNvSpPr txBox="1"/>
      </cdr:nvSpPr>
      <cdr:spPr>
        <a:xfrm xmlns:a="http://schemas.openxmlformats.org/drawingml/2006/main">
          <a:off x="0" y="6039971"/>
          <a:ext cx="4000500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 baseline="0">
              <a:effectLst/>
            </a:rPr>
            <a:t>*Asterisk d</a:t>
          </a:r>
          <a:r>
            <a:rPr lang="en-US" sz="1000" b="0" kern="1200" baseline="0"/>
            <a:t>enotes studies not suitable for dose-response.</a:t>
          </a:r>
          <a:endParaRPr lang="en-US" sz="1000" kern="12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0939A2-503F-7688-C63D-322A180A94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0.96188</cdr:y>
    </cdr:from>
    <cdr:to>
      <cdr:x>0.39005</cdr:x>
      <cdr:y>0.9965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B357F5-E9FF-B6B6-98EE-69D2D4365429}"/>
            </a:ext>
          </a:extLst>
        </cdr:cNvPr>
        <cdr:cNvSpPr txBox="1"/>
      </cdr:nvSpPr>
      <cdr:spPr>
        <a:xfrm xmlns:a="http://schemas.openxmlformats.org/drawingml/2006/main">
          <a:off x="0" y="6046830"/>
          <a:ext cx="3702326" cy="217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baseline="0">
              <a:effectLst/>
              <a:latin typeface="+mn-lt"/>
              <a:ea typeface="+mn-ea"/>
              <a:cs typeface="+mn-cs"/>
            </a:rPr>
            <a:t>*Asterisk denotes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studies not suitable for dose-response.</a:t>
          </a:r>
          <a:endParaRPr lang="en-US" sz="1000">
            <a:effectLst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485313" cy="629046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6597B-5FC9-8B2A-26F4-BEDE89C43C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0.9658</cdr:y>
    </cdr:from>
    <cdr:to>
      <cdr:x>0.39588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B65E5E6-4E8F-085B-0614-5156246B48F0}"/>
            </a:ext>
          </a:extLst>
        </cdr:cNvPr>
        <cdr:cNvSpPr txBox="1"/>
      </cdr:nvSpPr>
      <cdr:spPr>
        <a:xfrm xmlns:a="http://schemas.openxmlformats.org/drawingml/2006/main">
          <a:off x="0" y="6058343"/>
          <a:ext cx="3754622" cy="2145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baseline="0">
              <a:effectLst/>
              <a:latin typeface="+mn-lt"/>
              <a:ea typeface="+mn-ea"/>
              <a:cs typeface="+mn-cs"/>
            </a:rPr>
            <a:t>*Asterisk denotes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studies not suitable for dose-response.</a:t>
          </a:r>
          <a:endParaRPr lang="en-US" sz="1000">
            <a:effectLst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1D358B-1CAE-6FC3-CA8B-21B553517B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496425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A3697D-7D26-E53D-8109-BFD88C81E3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0.96536</cdr:y>
    </cdr:from>
    <cdr:to>
      <cdr:x>0.36413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86DB815-41D8-0E33-0469-DFAA844B2BA4}"/>
            </a:ext>
          </a:extLst>
        </cdr:cNvPr>
        <cdr:cNvSpPr txBox="1"/>
      </cdr:nvSpPr>
      <cdr:spPr>
        <a:xfrm xmlns:a="http://schemas.openxmlformats.org/drawingml/2006/main">
          <a:off x="0" y="6067093"/>
          <a:ext cx="3452812" cy="217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baseline="0">
              <a:effectLst/>
              <a:latin typeface="+mn-lt"/>
              <a:ea typeface="+mn-ea"/>
              <a:cs typeface="+mn-cs"/>
            </a:rPr>
            <a:t>*Asterisk denotes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studies not suitable for dose-response.</a:t>
          </a:r>
          <a:endParaRPr lang="en-US" sz="1000">
            <a:effectLst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0.95813</cdr:y>
    </cdr:from>
    <cdr:to>
      <cdr:x>0.59804</cdr:x>
      <cdr:y>0.99534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C4AC8E6-DA09-A81E-2D31-04141626CF74}"/>
            </a:ext>
          </a:extLst>
        </cdr:cNvPr>
        <cdr:cNvSpPr txBox="1"/>
      </cdr:nvSpPr>
      <cdr:spPr>
        <a:xfrm xmlns:a="http://schemas.openxmlformats.org/drawingml/2006/main">
          <a:off x="0" y="5594334"/>
          <a:ext cx="5132394" cy="217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 baseline="300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</a:t>
          </a:r>
          <a:r>
            <a:rPr lang="en-US" sz="10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Acute POD selected for the 1,1-Dichloroethane Risk Evaluation is circled.</a:t>
          </a:r>
        </a:p>
      </cdr:txBody>
    </cdr:sp>
  </cdr:relSizeAnchor>
  <cdr:relSizeAnchor xmlns:cdr="http://schemas.openxmlformats.org/drawingml/2006/chartDrawing">
    <cdr:from>
      <cdr:x>0.19978</cdr:x>
      <cdr:y>0.32311</cdr:y>
    </cdr:from>
    <cdr:to>
      <cdr:x>0.2266</cdr:x>
      <cdr:y>0.36378</cdr:y>
    </cdr:to>
    <cdr:sp macro="" textlink="">
      <cdr:nvSpPr>
        <cdr:cNvPr id="3" name="Oval 2">
          <a:extLst xmlns:a="http://schemas.openxmlformats.org/drawingml/2006/main">
            <a:ext uri="{FF2B5EF4-FFF2-40B4-BE49-F238E27FC236}">
              <a16:creationId xmlns:a16="http://schemas.microsoft.com/office/drawing/2014/main" id="{F6BEB9AC-1292-AF38-2ACE-F9B134F60EF7}"/>
            </a:ext>
          </a:extLst>
        </cdr:cNvPr>
        <cdr:cNvSpPr/>
      </cdr:nvSpPr>
      <cdr:spPr>
        <a:xfrm xmlns:a="http://schemas.openxmlformats.org/drawingml/2006/main">
          <a:off x="1714501" y="1886575"/>
          <a:ext cx="230194" cy="237500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kern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489281" cy="6298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B80A8B-F2D4-B30C-0E5D-90F68FFC13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0.19305</cdr:x>
      <cdr:y>0.08362</cdr:y>
    </cdr:from>
    <cdr:to>
      <cdr:x>0.28878</cdr:x>
      <cdr:y>0.12346</cdr:y>
    </cdr:to>
    <cdr:sp macro="" textlink="">
      <cdr:nvSpPr>
        <cdr:cNvPr id="31" name="TextBox 30">
          <a:extLst xmlns:a="http://schemas.openxmlformats.org/drawingml/2006/main">
            <a:ext uri="{FF2B5EF4-FFF2-40B4-BE49-F238E27FC236}">
              <a16:creationId xmlns:a16="http://schemas.microsoft.com/office/drawing/2014/main" id="{8D4C5BF0-0F66-F05E-B443-BA9B243DC992}"/>
            </a:ext>
          </a:extLst>
        </cdr:cNvPr>
        <cdr:cNvSpPr txBox="1"/>
      </cdr:nvSpPr>
      <cdr:spPr>
        <a:xfrm xmlns:a="http://schemas.openxmlformats.org/drawingml/2006/main">
          <a:off x="2067293" y="608751"/>
          <a:ext cx="1025155" cy="290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n-US" sz="1200" b="1" kern="1200"/>
        </a:p>
      </cdr:txBody>
    </cdr:sp>
  </cdr:relSizeAnchor>
  <cdr:relSizeAnchor xmlns:cdr="http://schemas.openxmlformats.org/drawingml/2006/chartDrawing">
    <cdr:from>
      <cdr:x>0.24665</cdr:x>
      <cdr:y>0.31014</cdr:y>
    </cdr:from>
    <cdr:to>
      <cdr:x>0.27783</cdr:x>
      <cdr:y>0.35511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65047183-6EBF-64D7-2070-ABBCDE837E25}"/>
            </a:ext>
          </a:extLst>
        </cdr:cNvPr>
        <cdr:cNvSpPr/>
      </cdr:nvSpPr>
      <cdr:spPr>
        <a:xfrm xmlns:a="http://schemas.openxmlformats.org/drawingml/2006/main">
          <a:off x="2342295" y="1952625"/>
          <a:ext cx="296130" cy="28316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kern="1200"/>
        </a:p>
      </cdr:txBody>
    </cdr:sp>
  </cdr:relSizeAnchor>
  <cdr:relSizeAnchor xmlns:cdr="http://schemas.openxmlformats.org/drawingml/2006/chartDrawing">
    <cdr:from>
      <cdr:x>0</cdr:x>
      <cdr:y>0.95915</cdr:y>
    </cdr:from>
    <cdr:to>
      <cdr:x>0.90471</cdr:x>
      <cdr:y>0.99697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584D023-892E-5202-2844-FBB2334569CC}"/>
            </a:ext>
          </a:extLst>
        </cdr:cNvPr>
        <cdr:cNvSpPr txBox="1"/>
      </cdr:nvSpPr>
      <cdr:spPr>
        <a:xfrm xmlns:a="http://schemas.openxmlformats.org/drawingml/2006/main">
          <a:off x="0" y="6038832"/>
          <a:ext cx="8591550" cy="238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 baseline="300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</a:t>
          </a:r>
          <a:r>
            <a:rPr lang="en-US" sz="100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Acute POD selected for the 1,1-Dichloroethane Risk Evaluation is circled. There were no acute inhalation studies identified for 1,1-dichloroethane.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340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F23BFA-D3E8-2373-5353-248B9FE7DF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0.23602</cdr:x>
      <cdr:y>0.78206</cdr:y>
    </cdr:from>
    <cdr:to>
      <cdr:x>0.26411</cdr:x>
      <cdr:y>0.80535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CE19D8CD-85B9-DEB4-BA61-853E570A3FD7}"/>
            </a:ext>
          </a:extLst>
        </cdr:cNvPr>
        <cdr:cNvSpPr txBox="1"/>
      </cdr:nvSpPr>
      <cdr:spPr>
        <a:xfrm xmlns:a="http://schemas.openxmlformats.org/drawingml/2006/main">
          <a:off x="3034862" y="6838293"/>
          <a:ext cx="361293" cy="203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0.92816</cdr:y>
    </cdr:from>
    <cdr:to>
      <cdr:x>0.6244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EE5EF77-C432-1BCD-F74D-71B347402B6D}"/>
            </a:ext>
          </a:extLst>
        </cdr:cNvPr>
        <cdr:cNvSpPr txBox="1"/>
      </cdr:nvSpPr>
      <cdr:spPr>
        <a:xfrm xmlns:a="http://schemas.openxmlformats.org/drawingml/2006/main">
          <a:off x="0" y="5406443"/>
          <a:ext cx="5352709" cy="418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1050" b="0" baseline="300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</a:t>
          </a:r>
          <a:r>
            <a:rPr lang="en-US" sz="105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Intermediate POD selected for the 1,1-Dichloroethane Risk Evaluation is circled. </a:t>
          </a:r>
          <a:br>
            <a:rPr lang="en-US" sz="105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r>
            <a:rPr lang="en-US" sz="105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*Asterisk denotes studies not suitable for dose-response.</a:t>
          </a:r>
          <a:endParaRPr lang="en-US" sz="9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0.18979</cdr:x>
      <cdr:y>0.47101</cdr:y>
    </cdr:from>
    <cdr:to>
      <cdr:x>0.21023</cdr:x>
      <cdr:y>0.50407</cdr:y>
    </cdr:to>
    <cdr:sp macro="" textlink="">
      <cdr:nvSpPr>
        <cdr:cNvPr id="3" name="Oval 2">
          <a:extLst xmlns:a="http://schemas.openxmlformats.org/drawingml/2006/main">
            <a:ext uri="{FF2B5EF4-FFF2-40B4-BE49-F238E27FC236}">
              <a16:creationId xmlns:a16="http://schemas.microsoft.com/office/drawing/2014/main" id="{CDC40BED-664C-0D2A-9CD4-22E0FD737203}"/>
            </a:ext>
          </a:extLst>
        </cdr:cNvPr>
        <cdr:cNvSpPr/>
      </cdr:nvSpPr>
      <cdr:spPr>
        <a:xfrm xmlns:a="http://schemas.openxmlformats.org/drawingml/2006/main">
          <a:off x="1626950" y="2743597"/>
          <a:ext cx="175260" cy="192554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kern="12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0094C-2E85-AE87-BDDC-CE1CE9B618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0.23602</cdr:x>
      <cdr:y>0.78206</cdr:y>
    </cdr:from>
    <cdr:to>
      <cdr:x>0.26411</cdr:x>
      <cdr:y>0.80535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CE19D8CD-85B9-DEB4-BA61-853E570A3FD7}"/>
            </a:ext>
          </a:extLst>
        </cdr:cNvPr>
        <cdr:cNvSpPr txBox="1"/>
      </cdr:nvSpPr>
      <cdr:spPr>
        <a:xfrm xmlns:a="http://schemas.openxmlformats.org/drawingml/2006/main">
          <a:off x="3034862" y="6838293"/>
          <a:ext cx="361293" cy="203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0.92985</cdr:y>
    </cdr:from>
    <cdr:to>
      <cdr:x>0.61936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EE5EF77-C432-1BCD-F74D-71B347402B6D}"/>
            </a:ext>
          </a:extLst>
        </cdr:cNvPr>
        <cdr:cNvSpPr txBox="1"/>
      </cdr:nvSpPr>
      <cdr:spPr>
        <a:xfrm xmlns:a="http://schemas.openxmlformats.org/drawingml/2006/main">
          <a:off x="0" y="5429250"/>
          <a:ext cx="5315399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1050" b="0" baseline="300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</a:t>
          </a:r>
          <a:r>
            <a:rPr lang="en-US" sz="105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Intermediate POD selected for the 1,1-Dichloroethane Risk Evaluation is circled. </a:t>
          </a:r>
          <a:br>
            <a:rPr lang="en-US" sz="105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</a:br>
          <a:r>
            <a:rPr lang="en-US" sz="1050" b="0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*Asterisk denotes studies not suitable for dose-response.</a:t>
          </a:r>
          <a:endParaRPr lang="en-US" sz="9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0.28816</cdr:x>
      <cdr:y>0.39322</cdr:y>
    </cdr:from>
    <cdr:to>
      <cdr:x>0.30583</cdr:x>
      <cdr:y>0.42954</cdr:y>
    </cdr:to>
    <cdr:sp macro="" textlink="">
      <cdr:nvSpPr>
        <cdr:cNvPr id="3" name="Oval 2">
          <a:extLst xmlns:a="http://schemas.openxmlformats.org/drawingml/2006/main">
            <a:ext uri="{FF2B5EF4-FFF2-40B4-BE49-F238E27FC236}">
              <a16:creationId xmlns:a16="http://schemas.microsoft.com/office/drawing/2014/main" id="{CDC40BED-664C-0D2A-9CD4-22E0FD737203}"/>
            </a:ext>
          </a:extLst>
        </cdr:cNvPr>
        <cdr:cNvSpPr/>
      </cdr:nvSpPr>
      <cdr:spPr>
        <a:xfrm xmlns:a="http://schemas.openxmlformats.org/drawingml/2006/main">
          <a:off x="2472968" y="2295936"/>
          <a:ext cx="151644" cy="212066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kern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20\projects\CEB\ExistingChems\Work%20Plan%20Chemicals\DCM\Risk%20Evaluation\2018.03%20-%20TD14%20-%20Risk%20Evaluation\Current%20Drafts\Methylene%20Chloride%20Calcs_2018.11.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B/ExistingChems/Work%20Plan%20Chemicals/DCM/Risk%20Evaluation/2018.03%20-%20TD14%20-%20Risk%20Evaluation/Current%20Drafts/Methylene%20Chloride%20Calcs_2018.11.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20\projects\CEB\ExistingChems\Work%20Plan%20Chemicals\PERC\Risk%20Evaluation\Engineering%20Assessment\Calculation%20Spreadsheets\PCE%20Exposure%20Data%20Summary_work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B/ExistingChems/Work%20Plan%20Chemicals/PERC/Risk%20Evaluation/Engineering%20Assessment/Calculation%20Spreadsheets/PCE%20Exposure%20Data%20Summary_work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piezio\Desktop\2016\2016%20TRI%20Data%20for%2010%20Work%20Plan%20Chemicals_2017.08.06%20-%20Copy.xlsx" TargetMode="External"/></Relationships>
</file>

<file path=xl/externalLinks/_rels/externalLink6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sepa.sharepoint.com/sites/ocspp_Work/wpc/TSCA%20Scoping%20Next%2020%20HPS%20Review/Chlorinated%20Solvents/1,1-Dichloroethane%20(priority%201)/RE%20Documents/Supplemental%20Files/HERO%20and%20HEROnet%20Files/HERO/27.%201%201%20Dichloroethane%20.%20Draft%20TRV%20Calculator%20.%20Public%20Release%20.%20HERO%20.%20July%202024.xlsm" TargetMode="External"/><Relationship Id="rId2" Type="http://schemas.microsoft.com/office/2019/04/relationships/externalLinkLongPath" Target="HERO/27.%201%201%20Dichloroethane%20.%20Draft%20TRV%20Calculator%20.%20Public%20Release%20.%20HERO%20.%20July%202024.xlsm?BDB6078D" TargetMode="External"/><Relationship Id="rId1" Type="http://schemas.openxmlformats.org/officeDocument/2006/relationships/externalLinkPath" Target="file:///\\BDB6078D\27.%201%201%20Dichloroethane%20.%20Draft%20TRV%20Calculator%20.%20Public%20Release%20.%20HERO%20.%20July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ICS"/>
      <sheetName val="STEL Subset Corrected"/>
      <sheetName val=" TWA Subset Corrected"/>
      <sheetName val="1A-Adhesives"/>
      <sheetName val="1A-Paints and Coatings"/>
      <sheetName val="1A-PU Foam"/>
      <sheetName val="1 - Cold Cleaning"/>
      <sheetName val="1 - Adhes Rem"/>
      <sheetName val="1 - Spot Cleaning"/>
      <sheetName val="1 - Furniture Stripping"/>
      <sheetName val="2 - MFG"/>
      <sheetName val="MFG_8-hr_HSIA"/>
      <sheetName val="2 - Import"/>
      <sheetName val="2 - PROC-Rxn"/>
      <sheetName val="Proc-Rxn_HSIA"/>
      <sheetName val="2 - PROC-Form"/>
      <sheetName val="2 -Sign Manufacturing"/>
      <sheetName val="2 - Fabric Finishing"/>
      <sheetName val="2 - Laboratory"/>
      <sheetName val="2 - Plastic Mfg"/>
      <sheetName val="Plastics_HSIA"/>
      <sheetName val="2 - CTA Film"/>
      <sheetName val="2 - Printing"/>
      <sheetName val="2 - Pharm"/>
      <sheetName val="2 - Other Comm"/>
      <sheetName val="Strip-Automotive Refinish"/>
      <sheetName val="Strip-Art"/>
      <sheetName val="Strip-Aircraft"/>
      <sheetName val="Strip-Ship"/>
      <sheetName val="Summary 8-hr"/>
      <sheetName val="Summary 8-hr_Stripper"/>
      <sheetName val="Summary -Short Term"/>
      <sheetName val="1 - Spot Cleaning_PERC"/>
      <sheetName val="Cleaning Solvent"/>
      <sheetName val="Unknown"/>
      <sheetName val="Working Data Sheet"/>
      <sheetName val="Auto and Machine Repair"/>
      <sheetName val="Stripping-Not Incl"/>
      <sheetName val="Constants"/>
      <sheetName val="Version"/>
      <sheetName val="Data Extraction"/>
      <sheetName val="Source List from PF"/>
      <sheetName val="Facility Data"/>
      <sheetName val="Exposure Data"/>
      <sheetName val="Release Data"/>
      <sheetName val="Values"/>
      <sheetName val="Duplicates - Not Extracted"/>
      <sheetName val="NA"/>
      <sheetName val="Data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1">
          <cell r="C11">
            <v>8</v>
          </cell>
        </row>
        <row r="12">
          <cell r="C12">
            <v>8</v>
          </cell>
        </row>
        <row r="13">
          <cell r="C13">
            <v>250</v>
          </cell>
        </row>
        <row r="14">
          <cell r="C14">
            <v>31</v>
          </cell>
        </row>
        <row r="15">
          <cell r="C15">
            <v>40</v>
          </cell>
        </row>
        <row r="17">
          <cell r="C17">
            <v>271560</v>
          </cell>
        </row>
        <row r="18">
          <cell r="C18">
            <v>350400</v>
          </cell>
        </row>
        <row r="19">
          <cell r="C19">
            <v>683280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ICS"/>
      <sheetName val="STEL Subset Corrected"/>
      <sheetName val=" TWA Subset Corrected"/>
      <sheetName val="1A-Adhesives"/>
      <sheetName val="1A-Paints and Coatings"/>
      <sheetName val="1A-PU Foam"/>
      <sheetName val="1 - Cold Cleaning"/>
      <sheetName val="1 - Adhes Rem"/>
      <sheetName val="1 - Spot Cleaning"/>
      <sheetName val="1 - Furniture Stripping"/>
      <sheetName val="2 - MFG"/>
      <sheetName val="MFG_8-hr_HSIA"/>
      <sheetName val="2 - Import"/>
      <sheetName val="2 - PROC-Rxn"/>
      <sheetName val="Proc-Rxn_HSIA"/>
      <sheetName val="2 - PROC-Form"/>
      <sheetName val="2 -Sign Manufacturing"/>
      <sheetName val="2 - Fabric Finishing"/>
      <sheetName val="2 - Laboratory"/>
      <sheetName val="2 - Plastic Mfg"/>
      <sheetName val="Plastics_HSIA"/>
      <sheetName val="2 - CTA Film"/>
      <sheetName val="2 - Printing"/>
      <sheetName val="2 - Pharm"/>
      <sheetName val="2 - Other Comm"/>
      <sheetName val="Strip-Automotive Refinish"/>
      <sheetName val="Strip-Art"/>
      <sheetName val="Strip-Aircraft"/>
      <sheetName val="Strip-Ship"/>
      <sheetName val="Summary 8-hr"/>
      <sheetName val="Summary 8-hr_Stripper"/>
      <sheetName val="Summary -Short Term"/>
      <sheetName val="1 - Spot Cleaning_PERC"/>
      <sheetName val="Cleaning Solvent"/>
      <sheetName val="Unknown"/>
      <sheetName val="Working Data Sheet"/>
      <sheetName val="Auto and Machine Repair"/>
      <sheetName val="Stripping-Not Incl"/>
      <sheetName val="Constants"/>
      <sheetName val="Version"/>
      <sheetName val="Data Extraction"/>
      <sheetName val="Source List from PF"/>
      <sheetName val="Facility Data"/>
      <sheetName val="Exposure Data"/>
      <sheetName val="Release Data"/>
      <sheetName val="Values"/>
      <sheetName val="Duplicates - Not Extracted"/>
      <sheetName val="NA"/>
      <sheetName val="Data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C"/>
      <sheetName val="Summary"/>
      <sheetName val="Manufacture"/>
      <sheetName val="Formulation"/>
      <sheetName val="Open-Top Degreasing"/>
      <sheetName val="Closed-Loop Degreasing"/>
      <sheetName val="Cold Cleaning"/>
      <sheetName val="Degreasing (unspecified)"/>
      <sheetName val="Aerosol Degreasing"/>
      <sheetName val="Dry Cleaning"/>
      <sheetName val="Adhesive-Coatings"/>
      <sheetName val="Chemical Maskant"/>
      <sheetName val="MWF"/>
      <sheetName val="Wipe Cleaning"/>
      <sheetName val="Other Spot Cleaning"/>
      <sheetName val="Printing"/>
      <sheetName val="Photocopying"/>
      <sheetName val="Photographic Film"/>
      <sheetName val="Misc. Cleaning"/>
      <sheetName val="Constants"/>
      <sheetName val="Intermediate"/>
      <sheetName val="Other Cleaning"/>
      <sheetName val="Sources"/>
      <sheetName val="Vers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>
        <row r="3">
          <cell r="C3">
            <v>8</v>
          </cell>
        </row>
        <row r="4">
          <cell r="C4">
            <v>8</v>
          </cell>
        </row>
        <row r="5">
          <cell r="C5">
            <v>8</v>
          </cell>
        </row>
        <row r="6">
          <cell r="C6">
            <v>250</v>
          </cell>
        </row>
        <row r="7">
          <cell r="C7">
            <v>40</v>
          </cell>
        </row>
        <row r="8">
          <cell r="C8">
            <v>31</v>
          </cell>
        </row>
        <row r="10">
          <cell r="C10">
            <v>350400</v>
          </cell>
        </row>
        <row r="11">
          <cell r="C11">
            <v>271560</v>
          </cell>
        </row>
        <row r="12">
          <cell r="C12">
            <v>683280</v>
          </cell>
        </row>
        <row r="16">
          <cell r="C16">
            <v>8</v>
          </cell>
        </row>
        <row r="17">
          <cell r="C17">
            <v>8</v>
          </cell>
        </row>
        <row r="18">
          <cell r="C18">
            <v>12</v>
          </cell>
        </row>
        <row r="19">
          <cell r="C19">
            <v>293</v>
          </cell>
        </row>
        <row r="20">
          <cell r="C20">
            <v>258</v>
          </cell>
        </row>
        <row r="21">
          <cell r="C21">
            <v>40</v>
          </cell>
        </row>
        <row r="22">
          <cell r="C22">
            <v>31</v>
          </cell>
        </row>
        <row r="24">
          <cell r="C24">
            <v>350400</v>
          </cell>
        </row>
        <row r="25">
          <cell r="C25">
            <v>271560</v>
          </cell>
        </row>
        <row r="26">
          <cell r="C26">
            <v>683280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C"/>
      <sheetName val="Summary"/>
      <sheetName val="Manufacture"/>
      <sheetName val="Formulation"/>
      <sheetName val="Open-Top Degreasing"/>
      <sheetName val="Closed-Loop Degreasing"/>
      <sheetName val="Cold Cleaning"/>
      <sheetName val="Degreasing (unspecified)"/>
      <sheetName val="Aerosol Degreasing"/>
      <sheetName val="Dry Cleaning"/>
      <sheetName val="Adhesive-Coatings"/>
      <sheetName val="Chemical Maskant"/>
      <sheetName val="MWF"/>
      <sheetName val="Wipe Cleaning"/>
      <sheetName val="Other Spot Cleaning"/>
      <sheetName val="Printing"/>
      <sheetName val="Photocopying"/>
      <sheetName val="Photographic Film"/>
      <sheetName val="Misc. Cleaning"/>
      <sheetName val="Constants"/>
      <sheetName val="Intermediate"/>
      <sheetName val="Other Cleaning"/>
      <sheetName val="Sources"/>
      <sheetName val="Vers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 Table 1_2016v15"/>
      <sheetName val="TRI Table 3a_2015v15"/>
      <sheetName val="TRI Table 3b_2015v15"/>
      <sheetName val="Table 2"/>
      <sheetName val="Table 1_Scoping"/>
      <sheetName val="Chemicals"/>
      <sheetName val="2012 NAIC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assword"/>
      <sheetName val="Cover Page"/>
      <sheetName val="READ ME"/>
      <sheetName val="Effect Type&amp;Measure-Resp Site"/>
      <sheetName val="Unit Conversions - IR - BW"/>
      <sheetName val="Data Entry"/>
      <sheetName val="Calculator"/>
      <sheetName val="Figure"/>
      <sheetName val="TRV Derivation"/>
      <sheetName val="Default BW IR-Formatted by age"/>
      <sheetName val="Default BW IR-Formatted by LS"/>
      <sheetName val="Index"/>
      <sheetName val="For Figure"/>
      <sheetName val="For Figure by EG"/>
      <sheetName val="For Figure Lab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Behavior</v>
          </cell>
        </row>
        <row r="5">
          <cell r="A5" t="str">
            <v>Behavior</v>
          </cell>
        </row>
        <row r="6">
          <cell r="A6" t="str">
            <v>Growth</v>
          </cell>
        </row>
        <row r="7">
          <cell r="A7" t="str">
            <v>Growth</v>
          </cell>
        </row>
        <row r="8">
          <cell r="A8" t="str">
            <v>Growth</v>
          </cell>
        </row>
        <row r="9">
          <cell r="A9" t="str">
            <v>Growth</v>
          </cell>
        </row>
        <row r="10">
          <cell r="A10" t="str">
            <v>Growth</v>
          </cell>
        </row>
        <row r="11">
          <cell r="A11" t="str">
            <v>Growth</v>
          </cell>
        </row>
        <row r="12">
          <cell r="A12" t="str">
            <v>Survival</v>
          </cell>
        </row>
        <row r="13">
          <cell r="A13" t="str">
            <v>Survival</v>
          </cell>
        </row>
        <row r="14">
          <cell r="A14" t="str">
            <v>Survival</v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</sheetData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03958A-1508-41A5-B6F0-7A49FD656B4D}" name="Table22" displayName="Table22" ref="A1:C44" insertRowShift="1" totalsRowShown="0" headerRowDxfId="15" dataDxfId="13" headerRowBorderDxfId="14" tableBorderDxfId="12" totalsRowBorderDxfId="11">
  <autoFilter ref="A1:C44" xr:uid="{5F03958A-1508-41A5-B6F0-7A49FD656B4D}"/>
  <sortState xmlns:xlrd2="http://schemas.microsoft.com/office/spreadsheetml/2017/richdata2" ref="A2:C39">
    <sortCondition ref="B1:B39"/>
  </sortState>
  <tableColumns count="3">
    <tableColumn id="1" xr3:uid="{55D84C24-2651-4ED4-9B7E-5456292326A9}" name="HEROID" dataDxfId="10" dataCellStyle="Normal 2"/>
    <tableColumn id="2" xr3:uid="{B0F64A36-55ED-452C-940F-6D87A1387AC3}" name="Reference" dataDxfId="9" dataCellStyle="Normal 2"/>
    <tableColumn id="3" xr3:uid="{EE2F4127-0747-4D65-84C1-30464B8A7209}" name="Reference key" dataDxfId="8" dataCellStyle="Normal 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D365-0B87-47DE-9833-0D4AE2ED55F0}">
  <dimension ref="A1:B21"/>
  <sheetViews>
    <sheetView showGridLines="0" tabSelected="1" topLeftCell="B1" zoomScaleNormal="100" workbookViewId="0">
      <selection activeCell="B1" sqref="B1"/>
    </sheetView>
  </sheetViews>
  <sheetFormatPr defaultRowHeight="15" x14ac:dyDescent="0.25"/>
  <cols>
    <col min="2" max="2" width="193.140625" bestFit="1" customWidth="1"/>
  </cols>
  <sheetData>
    <row r="1" spans="1:2" ht="15.75" x14ac:dyDescent="0.25">
      <c r="A1" s="126"/>
      <c r="B1" s="127"/>
    </row>
    <row r="2" spans="1:2" ht="18.75" x14ac:dyDescent="0.3">
      <c r="A2" s="127"/>
      <c r="B2" s="128"/>
    </row>
    <row r="3" spans="1:2" ht="18.75" x14ac:dyDescent="0.3">
      <c r="A3" s="127"/>
      <c r="B3" s="129"/>
    </row>
    <row r="4" spans="1:2" ht="15.75" x14ac:dyDescent="0.25">
      <c r="A4" s="127"/>
      <c r="B4" s="127"/>
    </row>
    <row r="5" spans="1:2" ht="22.5" x14ac:dyDescent="0.3">
      <c r="A5" s="127"/>
      <c r="B5" s="130" t="s">
        <v>217</v>
      </c>
    </row>
    <row r="6" spans="1:2" ht="15.75" x14ac:dyDescent="0.25">
      <c r="A6" s="127"/>
    </row>
    <row r="7" spans="1:2" ht="20.25" x14ac:dyDescent="0.3">
      <c r="A7" s="127"/>
      <c r="B7" s="131" t="s">
        <v>218</v>
      </c>
    </row>
    <row r="8" spans="1:2" ht="15.75" x14ac:dyDescent="0.25">
      <c r="A8" s="127"/>
    </row>
    <row r="9" spans="1:2" ht="20.25" x14ac:dyDescent="0.3">
      <c r="A9" s="127"/>
      <c r="B9" s="132" t="s">
        <v>220</v>
      </c>
    </row>
    <row r="10" spans="1:2" ht="15.75" x14ac:dyDescent="0.25">
      <c r="A10" s="127"/>
    </row>
    <row r="11" spans="1:2" ht="20.25" x14ac:dyDescent="0.25">
      <c r="A11" s="127"/>
      <c r="B11" s="133" t="s">
        <v>219</v>
      </c>
    </row>
    <row r="12" spans="1:2" ht="15.75" x14ac:dyDescent="0.25">
      <c r="A12" s="127"/>
      <c r="B12" s="127"/>
    </row>
    <row r="13" spans="1:2" ht="15.75" x14ac:dyDescent="0.25">
      <c r="A13" s="127"/>
    </row>
    <row r="14" spans="1:2" ht="15.75" x14ac:dyDescent="0.25">
      <c r="A14" s="127"/>
    </row>
    <row r="15" spans="1:2" ht="15.75" x14ac:dyDescent="0.25">
      <c r="A15" s="127"/>
    </row>
    <row r="21" spans="2:2" ht="15.75" x14ac:dyDescent="0.25">
      <c r="B21" s="134"/>
    </row>
  </sheetData>
  <sheetProtection sheet="1" objects="1" scenarios="1" formatCells="0" formatColumns="0" formatRows="0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52962-32C6-4596-83CE-9A2547FF2AF4}">
  <dimension ref="A1:U18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2.75" x14ac:dyDescent="0.25"/>
  <cols>
    <col min="1" max="1" width="9.140625" style="20"/>
    <col min="2" max="2" width="14.5703125" style="20" bestFit="1" customWidth="1"/>
    <col min="3" max="3" width="21" style="20" bestFit="1" customWidth="1"/>
    <col min="4" max="4" width="19.7109375" style="20" bestFit="1" customWidth="1"/>
    <col min="5" max="5" width="19.7109375" style="20" customWidth="1"/>
    <col min="6" max="6" width="24.140625" style="20" bestFit="1" customWidth="1"/>
    <col min="7" max="7" width="18.140625" style="20" bestFit="1" customWidth="1"/>
    <col min="8" max="8" width="7.140625" style="20" bestFit="1" customWidth="1"/>
    <col min="9" max="9" width="4.7109375" style="20" bestFit="1" customWidth="1"/>
    <col min="10" max="10" width="6.42578125" style="20" bestFit="1" customWidth="1"/>
    <col min="11" max="12" width="8.42578125" style="20" bestFit="1" customWidth="1"/>
    <col min="13" max="13" width="12.140625" style="20" bestFit="1" customWidth="1"/>
    <col min="14" max="14" width="13.140625" style="20" bestFit="1" customWidth="1"/>
    <col min="15" max="15" width="27.85546875" style="85" bestFit="1" customWidth="1"/>
    <col min="16" max="16" width="12" style="20" bestFit="1" customWidth="1"/>
    <col min="17" max="17" width="12.85546875" style="20" bestFit="1" customWidth="1"/>
    <col min="18" max="18" width="12.5703125" style="89" bestFit="1" customWidth="1"/>
    <col min="19" max="19" width="12" style="20" bestFit="1" customWidth="1"/>
    <col min="20" max="20" width="12.85546875" style="20" bestFit="1" customWidth="1"/>
    <col min="21" max="21" width="12.5703125" style="20" bestFit="1" customWidth="1"/>
    <col min="22" max="16384" width="9.140625" style="20"/>
  </cols>
  <sheetData>
    <row r="1" spans="1:21" s="85" customFormat="1" x14ac:dyDescent="0.25">
      <c r="A1" s="88" t="s">
        <v>61</v>
      </c>
      <c r="B1" s="21" t="s">
        <v>60</v>
      </c>
      <c r="C1" s="21" t="s">
        <v>59</v>
      </c>
      <c r="D1" s="21" t="s">
        <v>58</v>
      </c>
      <c r="E1" s="21" t="s">
        <v>209</v>
      </c>
      <c r="F1" s="21" t="s">
        <v>210</v>
      </c>
      <c r="G1" s="21" t="s">
        <v>57</v>
      </c>
      <c r="H1" s="21" t="s">
        <v>56</v>
      </c>
      <c r="I1" s="21" t="s">
        <v>55</v>
      </c>
      <c r="J1" s="21" t="s">
        <v>54</v>
      </c>
      <c r="K1" s="21" t="s">
        <v>53</v>
      </c>
      <c r="L1" s="21" t="s">
        <v>52</v>
      </c>
      <c r="M1" s="21" t="s">
        <v>51</v>
      </c>
      <c r="N1" s="60" t="s">
        <v>157</v>
      </c>
      <c r="O1" s="60" t="s">
        <v>49</v>
      </c>
      <c r="P1" s="60" t="s">
        <v>48</v>
      </c>
      <c r="Q1" s="60" t="s">
        <v>47</v>
      </c>
      <c r="R1" s="22" t="s">
        <v>46</v>
      </c>
      <c r="S1" s="60" t="s">
        <v>45</v>
      </c>
      <c r="T1" s="60" t="s">
        <v>44</v>
      </c>
      <c r="U1" s="60" t="s">
        <v>43</v>
      </c>
    </row>
    <row r="2" spans="1:21" s="85" customFormat="1" x14ac:dyDescent="0.25">
      <c r="A2" s="23" t="s">
        <v>151</v>
      </c>
      <c r="B2" s="23" t="s">
        <v>4</v>
      </c>
      <c r="C2" s="23" t="s">
        <v>37</v>
      </c>
      <c r="D2" s="23" t="s">
        <v>156</v>
      </c>
      <c r="E2" s="23" t="s">
        <v>211</v>
      </c>
      <c r="F2" s="23" t="s">
        <v>2</v>
      </c>
      <c r="G2" s="23" t="s">
        <v>98</v>
      </c>
      <c r="H2" s="23" t="s">
        <v>1</v>
      </c>
      <c r="I2" s="23" t="s">
        <v>10</v>
      </c>
      <c r="J2" s="24"/>
      <c r="K2" s="24"/>
      <c r="L2" s="24">
        <v>32.6</v>
      </c>
      <c r="M2" s="23" t="str">
        <f>VLOOKUP('Acute oral data'!G2,'Study reference key'!$B$2:$C$50,2,FALSE)</f>
        <v>[30]</v>
      </c>
      <c r="N2" s="25" t="str">
        <f>C2</f>
        <v>Resp</v>
      </c>
      <c r="O2" s="26" t="str">
        <f>D2&amp;", "&amp;H2&amp;" "&amp;I2&amp;" "&amp;M2</f>
        <v>Lung histo &amp; BALF, Rat (M) [30]</v>
      </c>
      <c r="P2" s="27" t="str">
        <f t="shared" ref="P2:R7" si="0">IF(J2&lt;&gt;"",J2,"")</f>
        <v/>
      </c>
      <c r="Q2" s="27" t="str">
        <f t="shared" si="0"/>
        <v/>
      </c>
      <c r="R2" s="28">
        <f t="shared" si="0"/>
        <v>32.6</v>
      </c>
      <c r="S2" s="26"/>
      <c r="T2" s="26"/>
      <c r="U2" s="26"/>
    </row>
    <row r="3" spans="1:21" s="85" customFormat="1" x14ac:dyDescent="0.25">
      <c r="A3" s="20" t="s">
        <v>151</v>
      </c>
      <c r="B3" s="29" t="s">
        <v>4</v>
      </c>
      <c r="C3" s="29" t="s">
        <v>17</v>
      </c>
      <c r="D3" s="29" t="s">
        <v>155</v>
      </c>
      <c r="E3" s="29" t="s">
        <v>211</v>
      </c>
      <c r="F3" s="29" t="s">
        <v>2</v>
      </c>
      <c r="G3" s="29" t="s">
        <v>12</v>
      </c>
      <c r="H3" s="29" t="s">
        <v>11</v>
      </c>
      <c r="I3" s="29" t="s">
        <v>10</v>
      </c>
      <c r="J3" s="30">
        <v>19.899999999999999</v>
      </c>
      <c r="K3" s="30">
        <v>26</v>
      </c>
      <c r="L3" s="30">
        <v>39</v>
      </c>
      <c r="M3" s="29" t="str">
        <f>VLOOKUP('Acute oral data'!G3,'Study reference key'!$B$2:$C$50,2,FALSE)</f>
        <v>[33]</v>
      </c>
      <c r="N3" s="154" t="str">
        <f>C3</f>
        <v>Kidney</v>
      </c>
      <c r="O3" s="31" t="str">
        <f t="shared" ref="O3:O13" si="1">D3&amp;", "&amp;H3&amp;" "&amp;I3&amp;" "&amp;M3</f>
        <v>Kidney wt, Mouse (M) [33]</v>
      </c>
      <c r="P3" s="32">
        <f t="shared" si="0"/>
        <v>19.899999999999999</v>
      </c>
      <c r="Q3" s="32">
        <f t="shared" si="0"/>
        <v>26</v>
      </c>
      <c r="R3" s="33">
        <f t="shared" si="0"/>
        <v>39</v>
      </c>
      <c r="S3" s="31"/>
      <c r="T3" s="31"/>
      <c r="U3" s="31"/>
    </row>
    <row r="4" spans="1:21" s="85" customFormat="1" x14ac:dyDescent="0.25">
      <c r="A4" s="34" t="s">
        <v>151</v>
      </c>
      <c r="B4" s="34" t="s">
        <v>4</v>
      </c>
      <c r="C4" s="34" t="s">
        <v>17</v>
      </c>
      <c r="D4" s="34" t="s">
        <v>154</v>
      </c>
      <c r="E4" s="34" t="s">
        <v>211</v>
      </c>
      <c r="F4" s="34" t="s">
        <v>2</v>
      </c>
      <c r="G4" s="34" t="s">
        <v>115</v>
      </c>
      <c r="H4" s="34" t="s">
        <v>11</v>
      </c>
      <c r="I4" s="34" t="s">
        <v>10</v>
      </c>
      <c r="J4" s="35"/>
      <c r="K4" s="35">
        <v>130</v>
      </c>
      <c r="L4" s="35">
        <v>195</v>
      </c>
      <c r="M4" s="34" t="str">
        <f>VLOOKUP('Acute oral data'!G4,'Study reference key'!$B$2:$C$50,2,FALSE)</f>
        <v>[22]</v>
      </c>
      <c r="N4" s="155"/>
      <c r="O4" s="36" t="str">
        <f t="shared" si="1"/>
        <v>Kidney histo, Mouse (M) [22]</v>
      </c>
      <c r="P4" s="37" t="str">
        <f t="shared" si="0"/>
        <v/>
      </c>
      <c r="Q4" s="37">
        <f t="shared" si="0"/>
        <v>130</v>
      </c>
      <c r="R4" s="38">
        <f t="shared" si="0"/>
        <v>195</v>
      </c>
      <c r="S4" s="36"/>
      <c r="T4" s="36"/>
      <c r="U4" s="36"/>
    </row>
    <row r="5" spans="1:21" s="85" customFormat="1" x14ac:dyDescent="0.25">
      <c r="A5" s="20" t="s">
        <v>151</v>
      </c>
      <c r="B5" s="39" t="s">
        <v>4</v>
      </c>
      <c r="C5" s="39" t="s">
        <v>3</v>
      </c>
      <c r="D5" s="39" t="s">
        <v>7</v>
      </c>
      <c r="E5" s="39" t="s">
        <v>211</v>
      </c>
      <c r="F5" s="39" t="s">
        <v>2</v>
      </c>
      <c r="G5" s="40" t="s">
        <v>123</v>
      </c>
      <c r="H5" s="40" t="s">
        <v>1</v>
      </c>
      <c r="I5" s="39" t="s">
        <v>24</v>
      </c>
      <c r="J5" s="41"/>
      <c r="K5" s="41">
        <v>33.5</v>
      </c>
      <c r="L5" s="42"/>
      <c r="M5" s="39" t="str">
        <f>VLOOKUP('Acute oral data'!G5,'Study reference key'!$B$2:$C$50,2,FALSE)</f>
        <v>[18]</v>
      </c>
      <c r="N5" s="156" t="str">
        <f>C6</f>
        <v>Death</v>
      </c>
      <c r="O5" s="43" t="str">
        <f t="shared" si="1"/>
        <v>No effect, Rat (M,F) [18]</v>
      </c>
      <c r="P5" s="44" t="str">
        <f t="shared" si="0"/>
        <v/>
      </c>
      <c r="Q5" s="44">
        <f t="shared" si="0"/>
        <v>33.5</v>
      </c>
      <c r="R5" s="45" t="str">
        <f t="shared" si="0"/>
        <v/>
      </c>
      <c r="S5" s="43"/>
      <c r="T5" s="43"/>
      <c r="U5" s="43"/>
    </row>
    <row r="6" spans="1:21" s="85" customFormat="1" x14ac:dyDescent="0.25">
      <c r="A6" s="20" t="s">
        <v>151</v>
      </c>
      <c r="B6" s="29" t="s">
        <v>4</v>
      </c>
      <c r="C6" s="29" t="s">
        <v>3</v>
      </c>
      <c r="D6" s="29" t="s">
        <v>3</v>
      </c>
      <c r="E6" s="29" t="s">
        <v>211</v>
      </c>
      <c r="F6" s="29" t="s">
        <v>2</v>
      </c>
      <c r="G6" s="46" t="s">
        <v>12</v>
      </c>
      <c r="H6" s="46" t="s">
        <v>11</v>
      </c>
      <c r="I6" s="46" t="s">
        <v>10</v>
      </c>
      <c r="J6" s="30">
        <v>16.77</v>
      </c>
      <c r="K6" s="30">
        <v>39</v>
      </c>
      <c r="L6" s="47">
        <v>52</v>
      </c>
      <c r="M6" s="29" t="str">
        <f>VLOOKUP('Acute oral data'!G6,'Study reference key'!$B$2:$C$50,2,FALSE)</f>
        <v>[33]</v>
      </c>
      <c r="N6" s="154"/>
      <c r="O6" s="31" t="str">
        <f t="shared" si="1"/>
        <v>Death, Mouse (M) [33]</v>
      </c>
      <c r="P6" s="32">
        <f t="shared" si="0"/>
        <v>16.77</v>
      </c>
      <c r="Q6" s="32">
        <f t="shared" si="0"/>
        <v>39</v>
      </c>
      <c r="R6" s="33">
        <f t="shared" si="0"/>
        <v>52</v>
      </c>
      <c r="S6" s="31"/>
      <c r="T6" s="31"/>
      <c r="U6" s="31"/>
    </row>
    <row r="7" spans="1:21" x14ac:dyDescent="0.25">
      <c r="A7" s="20" t="s">
        <v>151</v>
      </c>
      <c r="B7" s="29" t="s">
        <v>4</v>
      </c>
      <c r="C7" s="29" t="s">
        <v>3</v>
      </c>
      <c r="D7" s="29" t="s">
        <v>7</v>
      </c>
      <c r="E7" s="29" t="s">
        <v>211</v>
      </c>
      <c r="F7" s="29" t="s">
        <v>2</v>
      </c>
      <c r="G7" s="46" t="s">
        <v>117</v>
      </c>
      <c r="H7" s="46" t="s">
        <v>1</v>
      </c>
      <c r="I7" s="29" t="s">
        <v>10</v>
      </c>
      <c r="J7" s="30"/>
      <c r="K7" s="30">
        <v>156.25</v>
      </c>
      <c r="L7" s="47"/>
      <c r="M7" s="29" t="str">
        <f>VLOOKUP('Acute oral data'!G7,'Study reference key'!$B$2:$C$50,2,FALSE)</f>
        <v>[21]</v>
      </c>
      <c r="N7" s="154"/>
      <c r="O7" s="31" t="str">
        <f t="shared" si="1"/>
        <v>No effect, Rat (M) [21]</v>
      </c>
      <c r="P7" s="32" t="str">
        <f t="shared" si="0"/>
        <v/>
      </c>
      <c r="Q7" s="32">
        <f t="shared" si="0"/>
        <v>156.25</v>
      </c>
      <c r="R7" s="33" t="str">
        <f t="shared" si="0"/>
        <v/>
      </c>
      <c r="S7" s="31"/>
      <c r="T7" s="31"/>
      <c r="U7" s="31"/>
    </row>
    <row r="8" spans="1:21" s="85" customFormat="1" x14ac:dyDescent="0.25">
      <c r="A8" s="34" t="s">
        <v>151</v>
      </c>
      <c r="B8" s="34" t="s">
        <v>4</v>
      </c>
      <c r="C8" s="34" t="s">
        <v>3</v>
      </c>
      <c r="D8" s="34" t="s">
        <v>3</v>
      </c>
      <c r="E8" s="34" t="s">
        <v>212</v>
      </c>
      <c r="F8" s="34" t="s">
        <v>65</v>
      </c>
      <c r="G8" s="34" t="s">
        <v>111</v>
      </c>
      <c r="H8" s="34" t="s">
        <v>1</v>
      </c>
      <c r="I8" s="34" t="s">
        <v>10</v>
      </c>
      <c r="J8" s="35"/>
      <c r="K8" s="35">
        <v>1000</v>
      </c>
      <c r="L8" s="35">
        <v>2000</v>
      </c>
      <c r="M8" s="34" t="str">
        <f>VLOOKUP('Acute oral data'!G8,'Study reference key'!$B$2:$C$50,2,FALSE)</f>
        <v>[41]</v>
      </c>
      <c r="N8" s="155"/>
      <c r="O8" s="36" t="str">
        <f t="shared" si="1"/>
        <v>Death, Rat (M) [41]</v>
      </c>
      <c r="P8" s="37" t="str">
        <f t="shared" ref="P8:P13" si="2">IF(J8&lt;&gt;"",J8,"")</f>
        <v/>
      </c>
      <c r="Q8" s="37"/>
      <c r="R8" s="38"/>
      <c r="S8" s="36"/>
      <c r="T8" s="36">
        <f>IF(K8&lt;&gt;"",K8,"")</f>
        <v>1000</v>
      </c>
      <c r="U8" s="36">
        <f>IF(L8&lt;&gt;"",L8,"")</f>
        <v>2000</v>
      </c>
    </row>
    <row r="9" spans="1:21" s="85" customFormat="1" x14ac:dyDescent="0.25">
      <c r="A9" s="23" t="s">
        <v>151</v>
      </c>
      <c r="B9" s="23" t="s">
        <v>4</v>
      </c>
      <c r="C9" s="23" t="s">
        <v>27</v>
      </c>
      <c r="D9" s="23" t="s">
        <v>153</v>
      </c>
      <c r="E9" s="23" t="s">
        <v>212</v>
      </c>
      <c r="F9" s="23" t="s">
        <v>65</v>
      </c>
      <c r="G9" s="23" t="s">
        <v>111</v>
      </c>
      <c r="H9" s="23" t="s">
        <v>1</v>
      </c>
      <c r="I9" s="23" t="s">
        <v>10</v>
      </c>
      <c r="J9" s="24"/>
      <c r="K9" s="24">
        <v>240</v>
      </c>
      <c r="L9" s="24">
        <v>480</v>
      </c>
      <c r="M9" s="23" t="str">
        <f>VLOOKUP('Acute oral data'!G9,'Study reference key'!$B$2:$C$50,2,FALSE)</f>
        <v>[41]</v>
      </c>
      <c r="N9" s="25" t="str">
        <f>C9</f>
        <v>Neuro</v>
      </c>
      <c r="O9" s="26" t="str">
        <f t="shared" si="1"/>
        <v>Sedation, Rat (M) [41]</v>
      </c>
      <c r="P9" s="27" t="str">
        <f t="shared" si="2"/>
        <v/>
      </c>
      <c r="Q9" s="27"/>
      <c r="R9" s="28"/>
      <c r="S9" s="26"/>
      <c r="T9" s="26">
        <f>IF(K9&lt;&gt;"",K9,"")</f>
        <v>240</v>
      </c>
      <c r="U9" s="26">
        <f>IF(L9&lt;&gt;"",L9,"")</f>
        <v>480</v>
      </c>
    </row>
    <row r="10" spans="1:21" s="85" customFormat="1" x14ac:dyDescent="0.25">
      <c r="A10" s="20" t="s">
        <v>151</v>
      </c>
      <c r="B10" s="39" t="s">
        <v>4</v>
      </c>
      <c r="C10" s="39" t="s">
        <v>20</v>
      </c>
      <c r="D10" s="39" t="s">
        <v>7</v>
      </c>
      <c r="E10" s="39" t="s">
        <v>211</v>
      </c>
      <c r="F10" s="39" t="s">
        <v>2</v>
      </c>
      <c r="G10" s="40" t="s">
        <v>123</v>
      </c>
      <c r="H10" s="40" t="s">
        <v>1</v>
      </c>
      <c r="I10" s="39" t="s">
        <v>24</v>
      </c>
      <c r="J10" s="41"/>
      <c r="K10" s="41">
        <v>33.5</v>
      </c>
      <c r="L10" s="42"/>
      <c r="M10" s="39" t="str">
        <f>VLOOKUP('Acute oral data'!G10,'Study reference key'!$B$2:$C$50,2,FALSE)</f>
        <v>[18]</v>
      </c>
      <c r="N10" s="156" t="str">
        <f>C11</f>
        <v>Liver</v>
      </c>
      <c r="O10" s="43" t="str">
        <f t="shared" si="1"/>
        <v>No effect, Rat (M,F) [18]</v>
      </c>
      <c r="P10" s="44" t="str">
        <f t="shared" si="2"/>
        <v/>
      </c>
      <c r="Q10" s="44">
        <f t="shared" ref="Q10:R13" si="3">IF(K10&lt;&gt;"",K10,"")</f>
        <v>33.5</v>
      </c>
      <c r="R10" s="45" t="str">
        <f t="shared" si="3"/>
        <v/>
      </c>
      <c r="S10" s="43"/>
      <c r="T10" s="43"/>
      <c r="U10" s="43"/>
    </row>
    <row r="11" spans="1:21" s="85" customFormat="1" x14ac:dyDescent="0.25">
      <c r="A11" s="20" t="s">
        <v>151</v>
      </c>
      <c r="B11" s="29" t="s">
        <v>4</v>
      </c>
      <c r="C11" s="29" t="s">
        <v>20</v>
      </c>
      <c r="D11" s="29" t="s">
        <v>7</v>
      </c>
      <c r="E11" s="29" t="s">
        <v>211</v>
      </c>
      <c r="F11" s="29" t="s">
        <v>2</v>
      </c>
      <c r="G11" s="46" t="s">
        <v>12</v>
      </c>
      <c r="H11" s="46" t="s">
        <v>11</v>
      </c>
      <c r="I11" s="46" t="s">
        <v>10</v>
      </c>
      <c r="J11" s="30"/>
      <c r="K11" s="30">
        <v>39</v>
      </c>
      <c r="L11" s="47"/>
      <c r="M11" s="29" t="str">
        <f>VLOOKUP('Acute oral data'!G11,'Study reference key'!$B$2:$C$50,2,FALSE)</f>
        <v>[33]</v>
      </c>
      <c r="N11" s="154"/>
      <c r="O11" s="31" t="str">
        <f t="shared" si="1"/>
        <v>No effect, Mouse (M) [33]</v>
      </c>
      <c r="P11" s="32" t="str">
        <f t="shared" si="2"/>
        <v/>
      </c>
      <c r="Q11" s="32">
        <f t="shared" si="3"/>
        <v>39</v>
      </c>
      <c r="R11" s="33" t="str">
        <f t="shared" si="3"/>
        <v/>
      </c>
      <c r="S11" s="31"/>
      <c r="T11" s="31"/>
      <c r="U11" s="31"/>
    </row>
    <row r="12" spans="1:21" s="85" customFormat="1" x14ac:dyDescent="0.25">
      <c r="A12" s="34" t="s">
        <v>151</v>
      </c>
      <c r="B12" s="34" t="s">
        <v>4</v>
      </c>
      <c r="C12" s="34" t="s">
        <v>20</v>
      </c>
      <c r="D12" s="34" t="s">
        <v>152</v>
      </c>
      <c r="E12" s="34" t="s">
        <v>211</v>
      </c>
      <c r="F12" s="34" t="s">
        <v>2</v>
      </c>
      <c r="G12" s="34" t="s">
        <v>145</v>
      </c>
      <c r="H12" s="34" t="s">
        <v>1</v>
      </c>
      <c r="I12" s="34" t="s">
        <v>0</v>
      </c>
      <c r="J12" s="35"/>
      <c r="K12" s="35"/>
      <c r="L12" s="35">
        <v>151</v>
      </c>
      <c r="M12" s="34" t="str">
        <f>VLOOKUP('Acute oral data'!G12,'Study reference key'!$B$2:$C$50,2,FALSE)</f>
        <v>[4]</v>
      </c>
      <c r="N12" s="155"/>
      <c r="O12" s="36" t="str">
        <f t="shared" si="1"/>
        <v>Liver histo &amp; serum chem, Rat (F) [4]</v>
      </c>
      <c r="P12" s="37" t="str">
        <f t="shared" si="2"/>
        <v/>
      </c>
      <c r="Q12" s="37" t="str">
        <f t="shared" si="3"/>
        <v/>
      </c>
      <c r="R12" s="38">
        <f t="shared" si="3"/>
        <v>151</v>
      </c>
      <c r="S12" s="36"/>
      <c r="T12" s="36"/>
      <c r="U12" s="36"/>
    </row>
    <row r="13" spans="1:21" x14ac:dyDescent="0.25">
      <c r="A13" s="34" t="s">
        <v>151</v>
      </c>
      <c r="B13" s="23" t="s">
        <v>4</v>
      </c>
      <c r="C13" s="23" t="s">
        <v>15</v>
      </c>
      <c r="D13" s="23" t="s">
        <v>7</v>
      </c>
      <c r="E13" s="23" t="s">
        <v>211</v>
      </c>
      <c r="F13" s="23" t="s">
        <v>2</v>
      </c>
      <c r="G13" s="48" t="s">
        <v>117</v>
      </c>
      <c r="H13" s="48" t="s">
        <v>1</v>
      </c>
      <c r="I13" s="48" t="s">
        <v>10</v>
      </c>
      <c r="J13" s="24"/>
      <c r="K13" s="24">
        <v>156.25</v>
      </c>
      <c r="L13" s="49"/>
      <c r="M13" s="23" t="str">
        <f>VLOOKUP('Acute oral data'!G13,'Study reference key'!$B$2:$C$50,2,FALSE)</f>
        <v>[21]</v>
      </c>
      <c r="N13" s="25" t="str">
        <f>C13</f>
        <v>BW</v>
      </c>
      <c r="O13" s="26" t="str">
        <f t="shared" si="1"/>
        <v>No effect, Rat (M) [21]</v>
      </c>
      <c r="P13" s="27" t="str">
        <f t="shared" si="2"/>
        <v/>
      </c>
      <c r="Q13" s="27">
        <f t="shared" si="3"/>
        <v>156.25</v>
      </c>
      <c r="R13" s="28" t="str">
        <f t="shared" si="3"/>
        <v/>
      </c>
      <c r="S13" s="26"/>
      <c r="T13" s="26"/>
      <c r="U13" s="26"/>
    </row>
    <row r="15" spans="1:21" x14ac:dyDescent="0.25">
      <c r="Q15" s="85"/>
    </row>
    <row r="16" spans="1:21" x14ac:dyDescent="0.25">
      <c r="Q16" s="85"/>
      <c r="R16" s="90"/>
    </row>
    <row r="17" spans="17:18" x14ac:dyDescent="0.25">
      <c r="Q17" s="85"/>
      <c r="R17" s="90"/>
    </row>
    <row r="18" spans="17:18" x14ac:dyDescent="0.25">
      <c r="Q18" s="85"/>
      <c r="R18" s="90"/>
    </row>
  </sheetData>
  <sheetProtection sheet="1" objects="1" scenarios="1" formatCells="0" formatColumns="0" formatRows="0"/>
  <mergeCells count="3">
    <mergeCell ref="N3:N4"/>
    <mergeCell ref="N5:N8"/>
    <mergeCell ref="N10:N12"/>
  </mergeCells>
  <conditionalFormatting sqref="F1:F1048576">
    <cfRule type="containsText" dxfId="7" priority="1" operator="containsText" text="1,1">
      <formula>NOT(ISERROR(SEARCH("1,1",F1)))</formula>
    </cfRule>
  </conditionalFormatting>
  <dataValidations count="1">
    <dataValidation allowBlank="1" showInputMessage="1" showErrorMessage="1" sqref="K11 D10:E13 I11 I10:K10 I5:K7 I12:K13 D5:E7" xr:uid="{052E7951-DE6A-45C4-8E0A-D533218944EC}"/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5C74A-D6DC-4FC1-9173-D527D55A5718}">
  <dimension ref="A1:U24"/>
  <sheetViews>
    <sheetView zoomScaleNormal="100" workbookViewId="0"/>
  </sheetViews>
  <sheetFormatPr defaultColWidth="9.140625" defaultRowHeight="12.75" x14ac:dyDescent="0.25"/>
  <cols>
    <col min="1" max="1" width="9.28515625" style="8" bestFit="1" customWidth="1"/>
    <col min="2" max="2" width="15.140625" style="8" bestFit="1" customWidth="1"/>
    <col min="3" max="3" width="21.7109375" style="8" bestFit="1" customWidth="1"/>
    <col min="4" max="4" width="19.7109375" style="8" bestFit="1" customWidth="1"/>
    <col min="5" max="5" width="16.28515625" style="8" bestFit="1" customWidth="1"/>
    <col min="6" max="6" width="24.140625" style="8" bestFit="1" customWidth="1"/>
    <col min="7" max="7" width="19.28515625" style="8" bestFit="1" customWidth="1"/>
    <col min="8" max="8" width="9" style="8" bestFit="1" customWidth="1"/>
    <col min="9" max="9" width="5.85546875" style="8" bestFit="1" customWidth="1"/>
    <col min="10" max="10" width="5.5703125" style="8" bestFit="1" customWidth="1"/>
    <col min="11" max="11" width="6.42578125" style="8" bestFit="1" customWidth="1"/>
    <col min="12" max="12" width="6" style="8" bestFit="1" customWidth="1"/>
    <col min="13" max="13" width="12.28515625" style="8" bestFit="1" customWidth="1"/>
    <col min="14" max="14" width="14.85546875" style="58" bestFit="1" customWidth="1"/>
    <col min="15" max="15" width="31.5703125" style="8" bestFit="1" customWidth="1"/>
    <col min="16" max="16" width="12.28515625" style="8" bestFit="1" customWidth="1"/>
    <col min="17" max="17" width="13.28515625" style="8" bestFit="1" customWidth="1"/>
    <col min="18" max="18" width="12.7109375" style="59" bestFit="1" customWidth="1"/>
    <col min="19" max="19" width="12.28515625" style="8" bestFit="1" customWidth="1"/>
    <col min="20" max="20" width="13.28515625" style="8" bestFit="1" customWidth="1"/>
    <col min="21" max="21" width="12.7109375" style="8" bestFit="1" customWidth="1"/>
    <col min="22" max="16384" width="9.140625" style="63"/>
  </cols>
  <sheetData>
    <row r="1" spans="1:21" s="99" customFormat="1" x14ac:dyDescent="0.2">
      <c r="A1" s="21" t="s">
        <v>61</v>
      </c>
      <c r="B1" s="21" t="s">
        <v>60</v>
      </c>
      <c r="C1" s="21" t="s">
        <v>59</v>
      </c>
      <c r="D1" s="21" t="s">
        <v>58</v>
      </c>
      <c r="E1" s="21" t="s">
        <v>209</v>
      </c>
      <c r="F1" s="21" t="s">
        <v>210</v>
      </c>
      <c r="G1" s="21" t="s">
        <v>57</v>
      </c>
      <c r="H1" s="21" t="s">
        <v>56</v>
      </c>
      <c r="I1" s="21" t="s">
        <v>55</v>
      </c>
      <c r="J1" s="21" t="s">
        <v>54</v>
      </c>
      <c r="K1" s="21" t="s">
        <v>53</v>
      </c>
      <c r="L1" s="21" t="s">
        <v>52</v>
      </c>
      <c r="M1" s="21" t="s">
        <v>51</v>
      </c>
      <c r="N1" s="60" t="s">
        <v>50</v>
      </c>
      <c r="O1" s="60" t="s">
        <v>49</v>
      </c>
      <c r="P1" s="60" t="s">
        <v>48</v>
      </c>
      <c r="Q1" s="60" t="s">
        <v>47</v>
      </c>
      <c r="R1" s="22" t="s">
        <v>46</v>
      </c>
      <c r="S1" s="60" t="s">
        <v>45</v>
      </c>
      <c r="T1" s="60" t="s">
        <v>44</v>
      </c>
      <c r="U1" s="60" t="s">
        <v>43</v>
      </c>
    </row>
    <row r="2" spans="1:21" x14ac:dyDescent="0.25">
      <c r="A2" s="20" t="s">
        <v>5</v>
      </c>
      <c r="B2" s="20" t="s">
        <v>4</v>
      </c>
      <c r="C2" s="20" t="s">
        <v>40</v>
      </c>
      <c r="D2" s="20" t="s">
        <v>42</v>
      </c>
      <c r="E2" s="20" t="s">
        <v>211</v>
      </c>
      <c r="F2" s="20" t="s">
        <v>2</v>
      </c>
      <c r="G2" s="20" t="s">
        <v>39</v>
      </c>
      <c r="H2" s="20" t="s">
        <v>11</v>
      </c>
      <c r="I2" s="20" t="s">
        <v>0</v>
      </c>
      <c r="J2" s="20"/>
      <c r="K2" s="20">
        <v>1.2</v>
      </c>
      <c r="L2" s="20">
        <v>2.8</v>
      </c>
      <c r="M2" s="20" t="str">
        <f>VLOOKUP('Acute inhalation data'!G2,'Study reference key'!$B$2:$C$50,2,FALSE)</f>
        <v>[31]</v>
      </c>
      <c r="N2" s="61" t="str">
        <f>C2</f>
        <v>Immune/Hemato</v>
      </c>
      <c r="O2" s="50" t="str">
        <f t="shared" ref="O2:O24" si="0">D2&amp;", "&amp;H2&amp;" "&amp;I2&amp;" "&amp;M2</f>
        <v>Death from strep, Mouse (F) [31]</v>
      </c>
      <c r="P2" s="50" t="str">
        <f t="shared" ref="P2:P24" si="1">IF(J2&lt;&gt;"",J2,"")</f>
        <v/>
      </c>
      <c r="Q2" s="51">
        <f t="shared" ref="Q2:Q24" si="2">IF(K2&lt;&gt;"",K2,"")</f>
        <v>1.2</v>
      </c>
      <c r="R2" s="52">
        <f t="shared" ref="R2:R24" si="3">IF(L2&lt;&gt;"",L2,"")</f>
        <v>2.8</v>
      </c>
      <c r="S2" s="50"/>
      <c r="T2" s="50"/>
      <c r="U2" s="50"/>
    </row>
    <row r="3" spans="1:21" x14ac:dyDescent="0.25">
      <c r="A3" s="20" t="s">
        <v>5</v>
      </c>
      <c r="B3" s="20" t="s">
        <v>4</v>
      </c>
      <c r="C3" s="20" t="s">
        <v>40</v>
      </c>
      <c r="D3" s="9" t="s">
        <v>7</v>
      </c>
      <c r="E3" s="9" t="s">
        <v>211</v>
      </c>
      <c r="F3" s="9" t="s">
        <v>2</v>
      </c>
      <c r="G3" s="9" t="s">
        <v>39</v>
      </c>
      <c r="H3" s="9" t="s">
        <v>41</v>
      </c>
      <c r="I3" s="9" t="s">
        <v>10</v>
      </c>
      <c r="J3" s="9"/>
      <c r="K3" s="10">
        <v>101.18609406952966</v>
      </c>
      <c r="L3" s="9"/>
      <c r="M3" s="20" t="str">
        <f>VLOOKUP('Acute inhalation data'!G3,'Study reference key'!$B$2:$C$50,2,FALSE)</f>
        <v>[31]</v>
      </c>
      <c r="N3" s="53"/>
      <c r="O3" s="50" t="str">
        <f t="shared" si="0"/>
        <v>No effect, Rat, 3 hr (M) [31]</v>
      </c>
      <c r="P3" s="50" t="str">
        <f t="shared" si="1"/>
        <v/>
      </c>
      <c r="Q3" s="51">
        <f t="shared" si="2"/>
        <v>101.18609406952966</v>
      </c>
      <c r="R3" s="52" t="str">
        <f t="shared" si="3"/>
        <v/>
      </c>
      <c r="S3" s="50"/>
      <c r="T3" s="50"/>
      <c r="U3" s="50"/>
    </row>
    <row r="4" spans="1:21" x14ac:dyDescent="0.25">
      <c r="A4" s="34" t="s">
        <v>5</v>
      </c>
      <c r="B4" s="34" t="s">
        <v>4</v>
      </c>
      <c r="C4" s="34" t="s">
        <v>40</v>
      </c>
      <c r="D4" s="11" t="s">
        <v>7</v>
      </c>
      <c r="E4" s="11" t="s">
        <v>211</v>
      </c>
      <c r="F4" s="11" t="s">
        <v>2</v>
      </c>
      <c r="G4" s="11" t="s">
        <v>39</v>
      </c>
      <c r="H4" s="11" t="s">
        <v>38</v>
      </c>
      <c r="I4" s="11" t="s">
        <v>10</v>
      </c>
      <c r="J4" s="12"/>
      <c r="K4" s="13">
        <v>168.64349011588277</v>
      </c>
      <c r="L4" s="12"/>
      <c r="M4" s="34" t="str">
        <f>VLOOKUP('Acute inhalation data'!G4,'Study reference key'!$B$2:$C$50,2,FALSE)</f>
        <v>[31]</v>
      </c>
      <c r="N4" s="60"/>
      <c r="O4" s="36" t="str">
        <f t="shared" si="0"/>
        <v>No effect, Rat, 5hr (M) [31]</v>
      </c>
      <c r="P4" s="36" t="str">
        <f t="shared" si="1"/>
        <v/>
      </c>
      <c r="Q4" s="54">
        <f t="shared" si="2"/>
        <v>168.64349011588277</v>
      </c>
      <c r="R4" s="55" t="str">
        <f t="shared" si="3"/>
        <v/>
      </c>
      <c r="S4" s="64"/>
      <c r="T4" s="36"/>
      <c r="U4" s="36"/>
    </row>
    <row r="5" spans="1:21" x14ac:dyDescent="0.25">
      <c r="A5" s="20" t="s">
        <v>5</v>
      </c>
      <c r="B5" s="20" t="s">
        <v>4</v>
      </c>
      <c r="C5" s="20" t="s">
        <v>37</v>
      </c>
      <c r="D5" s="20" t="s">
        <v>36</v>
      </c>
      <c r="E5" s="20" t="s">
        <v>211</v>
      </c>
      <c r="F5" s="20" t="s">
        <v>2</v>
      </c>
      <c r="G5" s="20" t="s">
        <v>214</v>
      </c>
      <c r="H5" s="20" t="s">
        <v>30</v>
      </c>
      <c r="I5" s="20" t="s">
        <v>24</v>
      </c>
      <c r="J5" s="20">
        <v>1.75</v>
      </c>
      <c r="K5" s="20">
        <v>7.06</v>
      </c>
      <c r="L5" s="20">
        <v>26.5</v>
      </c>
      <c r="M5" s="20" t="str">
        <f>VLOOKUP('Acute inhalation data'!G5,'Study reference key'!$B$2:$C$50,2,FALSE)</f>
        <v>[8]</v>
      </c>
      <c r="N5" s="53" t="str">
        <f>C5</f>
        <v>Resp</v>
      </c>
      <c r="O5" s="50" t="str">
        <f t="shared" si="0"/>
        <v>Nasal histo, Rat, 4 hr (M,F) [8]</v>
      </c>
      <c r="P5" s="50">
        <f t="shared" si="1"/>
        <v>1.75</v>
      </c>
      <c r="Q5" s="51">
        <f t="shared" si="2"/>
        <v>7.06</v>
      </c>
      <c r="R5" s="52">
        <f t="shared" si="3"/>
        <v>26.5</v>
      </c>
      <c r="S5" s="50"/>
      <c r="T5" s="50"/>
      <c r="U5" s="50"/>
    </row>
    <row r="6" spans="1:21" x14ac:dyDescent="0.25">
      <c r="A6" s="34" t="s">
        <v>5</v>
      </c>
      <c r="B6" s="34" t="s">
        <v>4</v>
      </c>
      <c r="C6" s="34" t="s">
        <v>37</v>
      </c>
      <c r="D6" s="34" t="s">
        <v>36</v>
      </c>
      <c r="E6" s="34" t="s">
        <v>211</v>
      </c>
      <c r="F6" s="34" t="s">
        <v>2</v>
      </c>
      <c r="G6" s="34" t="s">
        <v>214</v>
      </c>
      <c r="H6" s="34" t="s">
        <v>35</v>
      </c>
      <c r="I6" s="34" t="s">
        <v>24</v>
      </c>
      <c r="J6" s="34">
        <v>9.7799999999999994</v>
      </c>
      <c r="K6" s="34">
        <v>14.3</v>
      </c>
      <c r="L6" s="34">
        <v>29.01</v>
      </c>
      <c r="M6" s="34" t="str">
        <f>VLOOKUP('Acute inhalation data'!G6,'Study reference key'!$B$2:$C$50,2,FALSE)</f>
        <v>[8]</v>
      </c>
      <c r="N6" s="60"/>
      <c r="O6" s="36" t="str">
        <f t="shared" si="0"/>
        <v>Nasal histo, Rat, 8 hr (M,F) [8]</v>
      </c>
      <c r="P6" s="36">
        <f t="shared" si="1"/>
        <v>9.7799999999999994</v>
      </c>
      <c r="Q6" s="54">
        <f t="shared" si="2"/>
        <v>14.3</v>
      </c>
      <c r="R6" s="55">
        <f t="shared" si="3"/>
        <v>29.01</v>
      </c>
      <c r="S6" s="36"/>
      <c r="T6" s="36"/>
      <c r="U6" s="36"/>
    </row>
    <row r="7" spans="1:21" x14ac:dyDescent="0.25">
      <c r="A7" s="20" t="s">
        <v>5</v>
      </c>
      <c r="B7" s="20" t="s">
        <v>4</v>
      </c>
      <c r="C7" s="20" t="s">
        <v>27</v>
      </c>
      <c r="D7" s="20" t="s">
        <v>32</v>
      </c>
      <c r="E7" s="20" t="s">
        <v>211</v>
      </c>
      <c r="F7" s="20" t="s">
        <v>2</v>
      </c>
      <c r="G7" s="20" t="s">
        <v>31</v>
      </c>
      <c r="H7" s="20" t="s">
        <v>34</v>
      </c>
      <c r="I7" s="20" t="s">
        <v>10</v>
      </c>
      <c r="J7" s="20"/>
      <c r="K7" s="20"/>
      <c r="L7" s="20">
        <v>246.9</v>
      </c>
      <c r="M7" s="20" t="str">
        <f>VLOOKUP('Acute inhalation data'!G7,'Study reference key'!$B$2:$C$50,2,FALSE)</f>
        <v>[38]</v>
      </c>
      <c r="N7" s="53" t="str">
        <f>C7</f>
        <v>Neuro</v>
      </c>
      <c r="O7" s="50" t="str">
        <f t="shared" si="0"/>
        <v>Brain histo, Rat, 1.5 hr (M) [38]</v>
      </c>
      <c r="P7" s="50" t="str">
        <f t="shared" si="1"/>
        <v/>
      </c>
      <c r="Q7" s="51" t="str">
        <f t="shared" si="2"/>
        <v/>
      </c>
      <c r="R7" s="52">
        <f t="shared" si="3"/>
        <v>246.9</v>
      </c>
      <c r="S7" s="50"/>
      <c r="T7" s="50"/>
      <c r="U7" s="50"/>
    </row>
    <row r="8" spans="1:21" x14ac:dyDescent="0.25">
      <c r="A8" s="20" t="s">
        <v>5</v>
      </c>
      <c r="B8" s="20" t="s">
        <v>4</v>
      </c>
      <c r="C8" s="20" t="s">
        <v>27</v>
      </c>
      <c r="D8" s="9" t="s">
        <v>33</v>
      </c>
      <c r="E8" s="9" t="s">
        <v>211</v>
      </c>
      <c r="F8" s="9" t="s">
        <v>2</v>
      </c>
      <c r="G8" s="9" t="s">
        <v>214</v>
      </c>
      <c r="H8" s="9" t="s">
        <v>1</v>
      </c>
      <c r="I8" s="9" t="s">
        <v>0</v>
      </c>
      <c r="J8" s="10"/>
      <c r="K8" s="10">
        <v>132.48632583503749</v>
      </c>
      <c r="L8" s="10">
        <v>410.00605316973412</v>
      </c>
      <c r="M8" s="20" t="str">
        <f>VLOOKUP('Acute inhalation data'!G8,'Study reference key'!$B$2:$C$50,2,FALSE)</f>
        <v>[8]</v>
      </c>
      <c r="N8" s="53"/>
      <c r="O8" s="50" t="str">
        <f t="shared" si="0"/>
        <v>FOB, Rat (F) [8]</v>
      </c>
      <c r="P8" s="50" t="str">
        <f t="shared" si="1"/>
        <v/>
      </c>
      <c r="Q8" s="51">
        <f t="shared" si="2"/>
        <v>132.48632583503749</v>
      </c>
      <c r="R8" s="52">
        <f t="shared" si="3"/>
        <v>410.00605316973412</v>
      </c>
      <c r="S8" s="50"/>
      <c r="T8" s="50"/>
      <c r="U8" s="50"/>
    </row>
    <row r="9" spans="1:21" x14ac:dyDescent="0.25">
      <c r="A9" s="20" t="s">
        <v>5</v>
      </c>
      <c r="B9" s="20" t="s">
        <v>4</v>
      </c>
      <c r="C9" s="20" t="s">
        <v>27</v>
      </c>
      <c r="D9" s="9" t="s">
        <v>32</v>
      </c>
      <c r="E9" s="9" t="s">
        <v>211</v>
      </c>
      <c r="F9" s="9" t="s">
        <v>2</v>
      </c>
      <c r="G9" s="9" t="s">
        <v>31</v>
      </c>
      <c r="H9" s="9" t="s">
        <v>30</v>
      </c>
      <c r="I9" s="9" t="s">
        <v>10</v>
      </c>
      <c r="J9" s="14"/>
      <c r="K9" s="9"/>
      <c r="L9" s="14">
        <v>661.66666666666663</v>
      </c>
      <c r="M9" s="20" t="str">
        <f>VLOOKUP('Acute inhalation data'!G9,'Study reference key'!$B$2:$C$50,2,FALSE)</f>
        <v>[38]</v>
      </c>
      <c r="N9" s="53"/>
      <c r="O9" s="50" t="str">
        <f t="shared" si="0"/>
        <v>Brain histo, Rat, 4 hr (M) [38]</v>
      </c>
      <c r="P9" s="50" t="str">
        <f t="shared" si="1"/>
        <v/>
      </c>
      <c r="Q9" s="51" t="str">
        <f t="shared" si="2"/>
        <v/>
      </c>
      <c r="R9" s="52">
        <f t="shared" si="3"/>
        <v>661.66666666666663</v>
      </c>
      <c r="S9" s="50"/>
      <c r="T9" s="50"/>
      <c r="U9" s="50"/>
    </row>
    <row r="10" spans="1:21" x14ac:dyDescent="0.25">
      <c r="A10" s="20" t="s">
        <v>5</v>
      </c>
      <c r="B10" s="20" t="s">
        <v>4</v>
      </c>
      <c r="C10" s="20" t="s">
        <v>27</v>
      </c>
      <c r="D10" s="9" t="s">
        <v>29</v>
      </c>
      <c r="E10" s="9" t="s">
        <v>211</v>
      </c>
      <c r="F10" s="9" t="s">
        <v>2</v>
      </c>
      <c r="G10" s="9" t="s">
        <v>28</v>
      </c>
      <c r="H10" s="9" t="s">
        <v>1</v>
      </c>
      <c r="I10" s="9" t="s">
        <v>6</v>
      </c>
      <c r="J10" s="9"/>
      <c r="K10" s="14"/>
      <c r="L10" s="14">
        <v>1284.3333333333333</v>
      </c>
      <c r="M10" s="20" t="str">
        <f>VLOOKUP('Acute inhalation data'!G10,'Study reference key'!$B$2:$C$50,2,FALSE)</f>
        <v>[7]</v>
      </c>
      <c r="N10" s="53"/>
      <c r="O10" s="50" t="str">
        <f t="shared" si="0"/>
        <v>Clin signs, Rat (M, F)  [7]</v>
      </c>
      <c r="P10" s="50" t="str">
        <f t="shared" si="1"/>
        <v/>
      </c>
      <c r="Q10" s="51" t="str">
        <f t="shared" si="2"/>
        <v/>
      </c>
      <c r="R10" s="52">
        <f t="shared" si="3"/>
        <v>1284.3333333333333</v>
      </c>
      <c r="S10" s="50"/>
      <c r="T10" s="50"/>
      <c r="U10" s="50"/>
    </row>
    <row r="11" spans="1:21" x14ac:dyDescent="0.25">
      <c r="A11" s="34" t="s">
        <v>5</v>
      </c>
      <c r="B11" s="34" t="s">
        <v>4</v>
      </c>
      <c r="C11" s="34" t="s">
        <v>27</v>
      </c>
      <c r="D11" s="34" t="s">
        <v>26</v>
      </c>
      <c r="E11" s="34" t="s">
        <v>211</v>
      </c>
      <c r="F11" s="34" t="s">
        <v>2</v>
      </c>
      <c r="G11" s="34" t="s">
        <v>25</v>
      </c>
      <c r="H11" s="34" t="s">
        <v>1</v>
      </c>
      <c r="I11" s="34" t="s">
        <v>24</v>
      </c>
      <c r="J11" s="34"/>
      <c r="K11" s="34">
        <v>1250</v>
      </c>
      <c r="L11" s="34">
        <v>2500</v>
      </c>
      <c r="M11" s="34" t="str">
        <f>VLOOKUP('Acute inhalation data'!G11,'Study reference key'!$B$2:$C$50,2,FALSE)</f>
        <v>[28]</v>
      </c>
      <c r="N11" s="60"/>
      <c r="O11" s="36" t="str">
        <f t="shared" si="0"/>
        <v>Brain histo &amp; clin signs, Rat (M,F) [28]</v>
      </c>
      <c r="P11" s="36" t="str">
        <f t="shared" si="1"/>
        <v/>
      </c>
      <c r="Q11" s="54">
        <f t="shared" si="2"/>
        <v>1250</v>
      </c>
      <c r="R11" s="55">
        <f t="shared" si="3"/>
        <v>2500</v>
      </c>
      <c r="S11" s="36"/>
      <c r="T11" s="36"/>
      <c r="U11" s="36"/>
    </row>
    <row r="12" spans="1:21" x14ac:dyDescent="0.25">
      <c r="A12" s="20" t="s">
        <v>5</v>
      </c>
      <c r="B12" s="20" t="s">
        <v>4</v>
      </c>
      <c r="C12" s="20" t="s">
        <v>20</v>
      </c>
      <c r="D12" s="20" t="s">
        <v>22</v>
      </c>
      <c r="E12" s="20" t="s">
        <v>211</v>
      </c>
      <c r="F12" s="20" t="s">
        <v>2</v>
      </c>
      <c r="G12" s="20" t="s">
        <v>12</v>
      </c>
      <c r="H12" s="20" t="s">
        <v>11</v>
      </c>
      <c r="I12" s="20" t="s">
        <v>10</v>
      </c>
      <c r="J12" s="20"/>
      <c r="K12" s="20">
        <v>107</v>
      </c>
      <c r="L12" s="20">
        <v>337</v>
      </c>
      <c r="M12" s="20" t="str">
        <f>VLOOKUP('Acute inhalation data'!G12,'Study reference key'!$B$2:$C$50,2,FALSE)</f>
        <v>[33]</v>
      </c>
      <c r="N12" s="53" t="str">
        <f>C12</f>
        <v>Liver</v>
      </c>
      <c r="O12" s="50" t="str">
        <f t="shared" si="0"/>
        <v>Serum chem, Mouse (M) [33]</v>
      </c>
      <c r="P12" s="50" t="str">
        <f t="shared" si="1"/>
        <v/>
      </c>
      <c r="Q12" s="51">
        <f t="shared" si="2"/>
        <v>107</v>
      </c>
      <c r="R12" s="52">
        <f t="shared" si="3"/>
        <v>337</v>
      </c>
      <c r="S12" s="50"/>
      <c r="T12" s="50"/>
      <c r="U12" s="50"/>
    </row>
    <row r="13" spans="1:21" x14ac:dyDescent="0.25">
      <c r="A13" s="20" t="s">
        <v>5</v>
      </c>
      <c r="B13" s="20" t="s">
        <v>4</v>
      </c>
      <c r="C13" s="20" t="s">
        <v>20</v>
      </c>
      <c r="D13" s="9" t="s">
        <v>23</v>
      </c>
      <c r="E13" s="9" t="s">
        <v>211</v>
      </c>
      <c r="F13" s="9" t="s">
        <v>2</v>
      </c>
      <c r="G13" s="9" t="s">
        <v>214</v>
      </c>
      <c r="H13" s="9" t="s">
        <v>1</v>
      </c>
      <c r="I13" s="9" t="s">
        <v>0</v>
      </c>
      <c r="J13" s="10"/>
      <c r="K13" s="10">
        <v>132.48632583503749</v>
      </c>
      <c r="L13" s="10">
        <v>410.00605316973412</v>
      </c>
      <c r="M13" s="20" t="str">
        <f>VLOOKUP('Acute inhalation data'!G13,'Study reference key'!$B$2:$C$50,2,FALSE)</f>
        <v>[8]</v>
      </c>
      <c r="N13" s="53"/>
      <c r="O13" s="50" t="str">
        <f t="shared" si="0"/>
        <v>Liver histo, Rat (F) [8]</v>
      </c>
      <c r="P13" s="50" t="str">
        <f t="shared" si="1"/>
        <v/>
      </c>
      <c r="Q13" s="51">
        <f t="shared" si="2"/>
        <v>132.48632583503749</v>
      </c>
      <c r="R13" s="52">
        <f t="shared" si="3"/>
        <v>410.00605316973412</v>
      </c>
      <c r="S13" s="50"/>
      <c r="T13" s="50"/>
      <c r="U13" s="50"/>
    </row>
    <row r="14" spans="1:21" x14ac:dyDescent="0.25">
      <c r="A14" s="20" t="s">
        <v>5</v>
      </c>
      <c r="B14" s="20" t="s">
        <v>4</v>
      </c>
      <c r="C14" s="20" t="s">
        <v>20</v>
      </c>
      <c r="D14" s="9" t="s">
        <v>22</v>
      </c>
      <c r="E14" s="9" t="s">
        <v>211</v>
      </c>
      <c r="F14" s="9" t="s">
        <v>2</v>
      </c>
      <c r="G14" s="9" t="s">
        <v>21</v>
      </c>
      <c r="H14" s="9" t="s">
        <v>1</v>
      </c>
      <c r="I14" s="9" t="s">
        <v>10</v>
      </c>
      <c r="J14" s="10"/>
      <c r="K14" s="10">
        <v>421.16666666666663</v>
      </c>
      <c r="L14" s="10">
        <v>579.16666666666663</v>
      </c>
      <c r="M14" s="20" t="str">
        <f>VLOOKUP('Acute inhalation data'!G14,'Study reference key'!$B$2:$C$50,2,FALSE)</f>
        <v>[2]</v>
      </c>
      <c r="N14" s="53"/>
      <c r="O14" s="50" t="str">
        <f t="shared" si="0"/>
        <v>Serum chem, Rat (M) [2]</v>
      </c>
      <c r="P14" s="50" t="str">
        <f t="shared" si="1"/>
        <v/>
      </c>
      <c r="Q14" s="51">
        <f t="shared" si="2"/>
        <v>421.16666666666663</v>
      </c>
      <c r="R14" s="52">
        <f t="shared" si="3"/>
        <v>579.16666666666663</v>
      </c>
      <c r="S14" s="50"/>
      <c r="T14" s="50"/>
      <c r="U14" s="50"/>
    </row>
    <row r="15" spans="1:21" x14ac:dyDescent="0.25">
      <c r="A15" s="34" t="s">
        <v>5</v>
      </c>
      <c r="B15" s="34" t="s">
        <v>4</v>
      </c>
      <c r="C15" s="34" t="s">
        <v>20</v>
      </c>
      <c r="D15" s="11" t="s">
        <v>19</v>
      </c>
      <c r="E15" s="11" t="s">
        <v>211</v>
      </c>
      <c r="F15" s="11" t="s">
        <v>2</v>
      </c>
      <c r="G15" s="11" t="s">
        <v>13</v>
      </c>
      <c r="H15" s="11" t="s">
        <v>11</v>
      </c>
      <c r="I15" s="11" t="s">
        <v>10</v>
      </c>
      <c r="J15" s="15"/>
      <c r="K15" s="15">
        <v>843.21745057941371</v>
      </c>
      <c r="L15" s="15">
        <v>1011.8609406952966</v>
      </c>
      <c r="M15" s="34" t="str">
        <f>VLOOKUP('Acute inhalation data'!G15,'Study reference key'!$B$2:$C$50,2,FALSE)</f>
        <v>[11]</v>
      </c>
      <c r="N15" s="60"/>
      <c r="O15" s="36" t="str">
        <f t="shared" si="0"/>
        <v>Liver wt &amp; histo, Mouse (M) [11]</v>
      </c>
      <c r="P15" s="36" t="str">
        <f t="shared" si="1"/>
        <v/>
      </c>
      <c r="Q15" s="54">
        <f t="shared" si="2"/>
        <v>843.21745057941371</v>
      </c>
      <c r="R15" s="55">
        <f t="shared" si="3"/>
        <v>1011.8609406952966</v>
      </c>
      <c r="S15" s="36"/>
      <c r="T15" s="36"/>
      <c r="U15" s="36"/>
    </row>
    <row r="16" spans="1:21" x14ac:dyDescent="0.25">
      <c r="A16" s="20" t="s">
        <v>5</v>
      </c>
      <c r="B16" s="20" t="s">
        <v>4</v>
      </c>
      <c r="C16" s="20" t="s">
        <v>17</v>
      </c>
      <c r="D16" s="20" t="s">
        <v>18</v>
      </c>
      <c r="E16" s="20" t="s">
        <v>211</v>
      </c>
      <c r="F16" s="20" t="s">
        <v>2</v>
      </c>
      <c r="G16" s="20" t="s">
        <v>12</v>
      </c>
      <c r="H16" s="20" t="s">
        <v>11</v>
      </c>
      <c r="I16" s="20" t="s">
        <v>10</v>
      </c>
      <c r="J16" s="20">
        <v>207</v>
      </c>
      <c r="K16" s="20">
        <v>107</v>
      </c>
      <c r="L16" s="20">
        <v>337</v>
      </c>
      <c r="M16" s="20" t="str">
        <f>VLOOKUP('Acute inhalation data'!G16,'Study reference key'!$B$2:$C$50,2,FALSE)</f>
        <v>[33]</v>
      </c>
      <c r="N16" s="53" t="str">
        <f>C16</f>
        <v>Kidney</v>
      </c>
      <c r="O16" s="50" t="str">
        <f t="shared" si="0"/>
        <v>Kidney wt &amp; BUN, Mouse (M) [33]</v>
      </c>
      <c r="P16" s="50">
        <f t="shared" si="1"/>
        <v>207</v>
      </c>
      <c r="Q16" s="51">
        <f t="shared" si="2"/>
        <v>107</v>
      </c>
      <c r="R16" s="52">
        <f t="shared" si="3"/>
        <v>337</v>
      </c>
      <c r="S16" s="50"/>
      <c r="T16" s="50"/>
      <c r="U16" s="50"/>
    </row>
    <row r="17" spans="1:21" ht="12.95" customHeight="1" x14ac:dyDescent="0.25">
      <c r="A17" s="20" t="s">
        <v>5</v>
      </c>
      <c r="B17" s="20" t="s">
        <v>4</v>
      </c>
      <c r="C17" s="20" t="s">
        <v>17</v>
      </c>
      <c r="D17" s="9" t="s">
        <v>16</v>
      </c>
      <c r="E17" s="9" t="s">
        <v>211</v>
      </c>
      <c r="F17" s="9" t="s">
        <v>2</v>
      </c>
      <c r="G17" s="9" t="s">
        <v>13</v>
      </c>
      <c r="H17" s="9" t="s">
        <v>11</v>
      </c>
      <c r="I17" s="9" t="s">
        <v>10</v>
      </c>
      <c r="J17" s="14"/>
      <c r="K17" s="16"/>
      <c r="L17" s="14">
        <v>674.57396046353097</v>
      </c>
      <c r="M17" s="20" t="str">
        <f>VLOOKUP('Acute inhalation data'!G17,'Study reference key'!$B$2:$C$50,2,FALSE)</f>
        <v>[11]</v>
      </c>
      <c r="N17" s="53"/>
      <c r="O17" s="50" t="str">
        <f t="shared" si="0"/>
        <v>Kidney wt &amp; histo, Mouse (M) [11]</v>
      </c>
      <c r="P17" s="50" t="str">
        <f t="shared" si="1"/>
        <v/>
      </c>
      <c r="Q17" s="51" t="str">
        <f t="shared" si="2"/>
        <v/>
      </c>
      <c r="R17" s="52">
        <f t="shared" si="3"/>
        <v>674.57396046353097</v>
      </c>
      <c r="S17" s="50"/>
      <c r="T17" s="50"/>
      <c r="U17" s="50"/>
    </row>
    <row r="18" spans="1:21" ht="12.75" customHeight="1" x14ac:dyDescent="0.25">
      <c r="A18" s="34" t="s">
        <v>5</v>
      </c>
      <c r="B18" s="34" t="s">
        <v>4</v>
      </c>
      <c r="C18" s="34" t="s">
        <v>17</v>
      </c>
      <c r="D18" s="11" t="s">
        <v>16</v>
      </c>
      <c r="E18" s="11" t="s">
        <v>211</v>
      </c>
      <c r="F18" s="11" t="s">
        <v>2</v>
      </c>
      <c r="G18" s="11" t="s">
        <v>214</v>
      </c>
      <c r="H18" s="11" t="s">
        <v>1</v>
      </c>
      <c r="I18" s="11" t="s">
        <v>6</v>
      </c>
      <c r="J18" s="15"/>
      <c r="K18" s="15">
        <v>410.00605316973412</v>
      </c>
      <c r="L18" s="15">
        <v>1368.7105657805043</v>
      </c>
      <c r="M18" s="34" t="str">
        <f>VLOOKUP('Acute inhalation data'!G18,'Study reference key'!$B$2:$C$50,2,FALSE)</f>
        <v>[8]</v>
      </c>
      <c r="N18" s="60"/>
      <c r="O18" s="36" t="str">
        <f t="shared" si="0"/>
        <v>Kidney wt &amp; histo, Rat (M, F)  [8]</v>
      </c>
      <c r="P18" s="36" t="str">
        <f t="shared" si="1"/>
        <v/>
      </c>
      <c r="Q18" s="54">
        <f t="shared" si="2"/>
        <v>410.00605316973412</v>
      </c>
      <c r="R18" s="55">
        <f t="shared" si="3"/>
        <v>1368.7105657805043</v>
      </c>
      <c r="S18" s="36"/>
      <c r="T18" s="36"/>
      <c r="U18" s="36"/>
    </row>
    <row r="19" spans="1:21" ht="12.95" customHeight="1" x14ac:dyDescent="0.25">
      <c r="A19" s="23" t="s">
        <v>5</v>
      </c>
      <c r="B19" s="23" t="s">
        <v>4</v>
      </c>
      <c r="C19" s="23" t="s">
        <v>15</v>
      </c>
      <c r="D19" s="17" t="s">
        <v>14</v>
      </c>
      <c r="E19" s="17" t="s">
        <v>211</v>
      </c>
      <c r="F19" s="17" t="s">
        <v>2</v>
      </c>
      <c r="G19" s="17" t="s">
        <v>214</v>
      </c>
      <c r="H19" s="17" t="s">
        <v>1</v>
      </c>
      <c r="I19" s="17" t="s">
        <v>6</v>
      </c>
      <c r="J19" s="18"/>
      <c r="K19" s="18">
        <v>132.48632583503749</v>
      </c>
      <c r="L19" s="18">
        <v>410.00605316973412</v>
      </c>
      <c r="M19" s="34" t="str">
        <f>VLOOKUP('Acute inhalation data'!G19,'Study reference key'!$B$2:$C$50,2,FALSE)</f>
        <v>[8]</v>
      </c>
      <c r="N19" s="25" t="str">
        <f>C19</f>
        <v>BW</v>
      </c>
      <c r="O19" s="26" t="str">
        <f t="shared" si="0"/>
        <v>Body wt, Rat (M, F)  [8]</v>
      </c>
      <c r="P19" s="26" t="str">
        <f t="shared" si="1"/>
        <v/>
      </c>
      <c r="Q19" s="56">
        <f t="shared" si="2"/>
        <v>132.48632583503749</v>
      </c>
      <c r="R19" s="57">
        <f t="shared" si="3"/>
        <v>410.00605316973412</v>
      </c>
      <c r="S19" s="26"/>
      <c r="T19" s="26"/>
      <c r="U19" s="26"/>
    </row>
    <row r="20" spans="1:21" ht="12.75" customHeight="1" x14ac:dyDescent="0.25">
      <c r="A20" s="20" t="s">
        <v>5</v>
      </c>
      <c r="B20" s="20" t="s">
        <v>4</v>
      </c>
      <c r="C20" s="20" t="s">
        <v>3</v>
      </c>
      <c r="D20" s="20" t="s">
        <v>3</v>
      </c>
      <c r="E20" s="20" t="s">
        <v>211</v>
      </c>
      <c r="F20" s="20" t="s">
        <v>2</v>
      </c>
      <c r="G20" s="20" t="s">
        <v>13</v>
      </c>
      <c r="H20" s="20" t="s">
        <v>11</v>
      </c>
      <c r="I20" s="20" t="s">
        <v>10</v>
      </c>
      <c r="J20" s="20"/>
      <c r="K20" s="20"/>
      <c r="L20" s="20">
        <v>675</v>
      </c>
      <c r="M20" s="20" t="str">
        <f>VLOOKUP('Acute inhalation data'!G20,'Study reference key'!$B$2:$C$50,2,FALSE)</f>
        <v>[11]</v>
      </c>
      <c r="N20" s="53" t="str">
        <f>C20</f>
        <v>Death</v>
      </c>
      <c r="O20" s="50" t="str">
        <f t="shared" si="0"/>
        <v>Death, Mouse (M) [11]</v>
      </c>
      <c r="P20" s="50" t="str">
        <f t="shared" si="1"/>
        <v/>
      </c>
      <c r="Q20" s="51" t="str">
        <f t="shared" si="2"/>
        <v/>
      </c>
      <c r="R20" s="52">
        <f t="shared" si="3"/>
        <v>675</v>
      </c>
      <c r="S20" s="50"/>
      <c r="T20" s="50"/>
      <c r="U20" s="50"/>
    </row>
    <row r="21" spans="1:21" ht="12" customHeight="1" x14ac:dyDescent="0.25">
      <c r="A21" s="20" t="s">
        <v>5</v>
      </c>
      <c r="B21" s="20" t="s">
        <v>4</v>
      </c>
      <c r="C21" s="20" t="s">
        <v>3</v>
      </c>
      <c r="D21" s="9" t="s">
        <v>3</v>
      </c>
      <c r="E21" s="9" t="s">
        <v>211</v>
      </c>
      <c r="F21" s="9" t="s">
        <v>2</v>
      </c>
      <c r="G21" s="9" t="s">
        <v>12</v>
      </c>
      <c r="H21" s="9" t="s">
        <v>11</v>
      </c>
      <c r="I21" s="9" t="s">
        <v>10</v>
      </c>
      <c r="J21" s="10"/>
      <c r="K21" s="10">
        <v>336.66666666666663</v>
      </c>
      <c r="L21" s="10">
        <v>723.16666666666663</v>
      </c>
      <c r="M21" s="20" t="str">
        <f>VLOOKUP('Acute inhalation data'!G21,'Study reference key'!$B$2:$C$50,2,FALSE)</f>
        <v>[33]</v>
      </c>
      <c r="N21" s="53"/>
      <c r="O21" s="50" t="str">
        <f t="shared" si="0"/>
        <v>Death, Mouse (M) [33]</v>
      </c>
      <c r="P21" s="50" t="str">
        <f t="shared" si="1"/>
        <v/>
      </c>
      <c r="Q21" s="51">
        <f t="shared" si="2"/>
        <v>336.66666666666663</v>
      </c>
      <c r="R21" s="52">
        <f t="shared" si="3"/>
        <v>723.16666666666663</v>
      </c>
      <c r="S21" s="50"/>
      <c r="T21" s="50"/>
      <c r="U21" s="50"/>
    </row>
    <row r="22" spans="1:21" x14ac:dyDescent="0.25">
      <c r="A22" s="20" t="s">
        <v>5</v>
      </c>
      <c r="B22" s="20" t="s">
        <v>4</v>
      </c>
      <c r="C22" s="20" t="s">
        <v>3</v>
      </c>
      <c r="D22" s="9" t="s">
        <v>3</v>
      </c>
      <c r="E22" s="9" t="s">
        <v>211</v>
      </c>
      <c r="F22" s="9" t="s">
        <v>2</v>
      </c>
      <c r="G22" s="9" t="s">
        <v>9</v>
      </c>
      <c r="H22" s="9" t="s">
        <v>1</v>
      </c>
      <c r="I22" s="9" t="s">
        <v>8</v>
      </c>
      <c r="J22" s="9"/>
      <c r="K22" s="9">
        <v>350</v>
      </c>
      <c r="L22" s="9">
        <v>700</v>
      </c>
      <c r="M22" s="20" t="str">
        <f>VLOOKUP('Acute inhalation data'!G22,'Study reference key'!$B$2:$C$50,2,FALSE)</f>
        <v>[32]</v>
      </c>
      <c r="N22" s="53"/>
      <c r="O22" s="50" t="str">
        <f t="shared" si="0"/>
        <v>Death, Rat (NS) [32]</v>
      </c>
      <c r="P22" s="50" t="str">
        <f t="shared" si="1"/>
        <v/>
      </c>
      <c r="Q22" s="51">
        <f t="shared" si="2"/>
        <v>350</v>
      </c>
      <c r="R22" s="52">
        <f t="shared" si="3"/>
        <v>700</v>
      </c>
      <c r="S22" s="50"/>
      <c r="T22" s="50"/>
      <c r="U22" s="50"/>
    </row>
    <row r="23" spans="1:21" x14ac:dyDescent="0.25">
      <c r="A23" s="20" t="s">
        <v>5</v>
      </c>
      <c r="B23" s="20" t="s">
        <v>4</v>
      </c>
      <c r="C23" s="20" t="s">
        <v>3</v>
      </c>
      <c r="D23" s="9" t="s">
        <v>7</v>
      </c>
      <c r="E23" s="9" t="s">
        <v>211</v>
      </c>
      <c r="F23" s="9" t="s">
        <v>2</v>
      </c>
      <c r="G23" s="9" t="s">
        <v>214</v>
      </c>
      <c r="H23" s="9" t="s">
        <v>1</v>
      </c>
      <c r="I23" s="9" t="s">
        <v>6</v>
      </c>
      <c r="J23" s="16"/>
      <c r="K23" s="10">
        <v>1368.7105657805043</v>
      </c>
      <c r="L23" s="10"/>
      <c r="M23" s="20" t="str">
        <f>VLOOKUP('Acute inhalation data'!G23,'Study reference key'!$B$2:$C$50,2,FALSE)</f>
        <v>[8]</v>
      </c>
      <c r="N23" s="53"/>
      <c r="O23" s="50" t="str">
        <f t="shared" si="0"/>
        <v>No effect, Rat (M, F)  [8]</v>
      </c>
      <c r="P23" s="50" t="str">
        <f t="shared" si="1"/>
        <v/>
      </c>
      <c r="Q23" s="51">
        <f t="shared" si="2"/>
        <v>1368.7105657805043</v>
      </c>
      <c r="R23" s="52" t="str">
        <f t="shared" si="3"/>
        <v/>
      </c>
      <c r="S23" s="50"/>
      <c r="T23" s="50"/>
      <c r="U23" s="50"/>
    </row>
    <row r="24" spans="1:21" x14ac:dyDescent="0.25">
      <c r="A24" s="34" t="s">
        <v>5</v>
      </c>
      <c r="B24" s="34" t="s">
        <v>4</v>
      </c>
      <c r="C24" s="34" t="s">
        <v>3</v>
      </c>
      <c r="D24" s="11" t="s">
        <v>3</v>
      </c>
      <c r="E24" s="11" t="s">
        <v>211</v>
      </c>
      <c r="F24" s="11" t="s">
        <v>2</v>
      </c>
      <c r="G24" s="11" t="s">
        <v>208</v>
      </c>
      <c r="H24" s="11" t="s">
        <v>1</v>
      </c>
      <c r="I24" s="11" t="s">
        <v>0</v>
      </c>
      <c r="J24" s="11"/>
      <c r="K24" s="19"/>
      <c r="L24" s="19">
        <v>1699.9263803680981</v>
      </c>
      <c r="M24" s="34" t="str">
        <f>VLOOKUP('Acute inhalation data'!G24,'Study reference key'!$B$2:$C$50,2,FALSE)</f>
        <v>[10]</v>
      </c>
      <c r="N24" s="60"/>
      <c r="O24" s="36" t="str">
        <f t="shared" si="0"/>
        <v>Death, Rat (F) [10]</v>
      </c>
      <c r="P24" s="36" t="str">
        <f t="shared" si="1"/>
        <v/>
      </c>
      <c r="Q24" s="54" t="str">
        <f t="shared" si="2"/>
        <v/>
      </c>
      <c r="R24" s="55">
        <f t="shared" si="3"/>
        <v>1699.9263803680981</v>
      </c>
      <c r="S24" s="36"/>
      <c r="T24" s="36"/>
      <c r="U24" s="36"/>
    </row>
  </sheetData>
  <sheetProtection sheet="1" objects="1" scenarios="1" formatCells="0" formatColumns="0" formatRows="0"/>
  <conditionalFormatting sqref="F1 G2:G24 F25:F1048576">
    <cfRule type="containsText" dxfId="6" priority="1" operator="containsText" text="1,1">
      <formula>NOT(ISERROR(SEARCH("1,1",F1)))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9250C-A64C-45BC-94FE-F333D0E5DD6D}">
  <dimension ref="A1:U110"/>
  <sheetViews>
    <sheetView zoomScaleNormal="100" workbookViewId="0">
      <pane ySplit="1" topLeftCell="A80" activePane="bottomLeft" state="frozen"/>
      <selection pane="bottomLeft" activeCell="G74" sqref="G74"/>
    </sheetView>
  </sheetViews>
  <sheetFormatPr defaultColWidth="9.140625" defaultRowHeight="12.75" x14ac:dyDescent="0.25"/>
  <cols>
    <col min="1" max="1" width="5.7109375" style="20" bestFit="1" customWidth="1"/>
    <col min="2" max="2" width="20.28515625" style="20" bestFit="1" customWidth="1"/>
    <col min="3" max="3" width="21.7109375" style="20" bestFit="1" customWidth="1"/>
    <col min="4" max="4" width="20.7109375" style="20" bestFit="1" customWidth="1"/>
    <col min="5" max="5" width="16.28515625" style="20" bestFit="1" customWidth="1"/>
    <col min="6" max="6" width="24.140625" style="20" bestFit="1" customWidth="1"/>
    <col min="7" max="7" width="20.140625" style="20" bestFit="1" customWidth="1"/>
    <col min="8" max="8" width="11.140625" style="20" bestFit="1" customWidth="1"/>
    <col min="9" max="9" width="5" style="20" bestFit="1" customWidth="1"/>
    <col min="10" max="10" width="9.140625" style="80" bestFit="1" customWidth="1"/>
    <col min="11" max="11" width="10" style="83" bestFit="1" customWidth="1"/>
    <col min="12" max="12" width="9.5703125" style="73" bestFit="1" customWidth="1"/>
    <col min="13" max="13" width="12.28515625" style="20" bestFit="1" customWidth="1"/>
    <col min="14" max="14" width="14.140625" style="20" bestFit="1" customWidth="1"/>
    <col min="15" max="15" width="42.140625" style="20" bestFit="1" customWidth="1"/>
    <col min="16" max="16" width="12.28515625" style="20" bestFit="1" customWidth="1"/>
    <col min="17" max="17" width="13.28515625" style="73" bestFit="1" customWidth="1"/>
    <col min="18" max="18" width="12.7109375" style="86" bestFit="1" customWidth="1"/>
    <col min="19" max="19" width="12.28515625" style="20" bestFit="1" customWidth="1"/>
    <col min="20" max="20" width="13.28515625" style="20" bestFit="1" customWidth="1"/>
    <col min="21" max="21" width="12.7109375" style="20" bestFit="1" customWidth="1"/>
    <col min="22" max="16384" width="9.140625" style="29"/>
  </cols>
  <sheetData>
    <row r="1" spans="1:21" s="125" customFormat="1" x14ac:dyDescent="0.25">
      <c r="A1" s="92" t="s">
        <v>61</v>
      </c>
      <c r="B1" s="92" t="s">
        <v>60</v>
      </c>
      <c r="C1" s="92" t="s">
        <v>59</v>
      </c>
      <c r="D1" s="92" t="s">
        <v>58</v>
      </c>
      <c r="E1" s="92" t="s">
        <v>209</v>
      </c>
      <c r="F1" s="92" t="s">
        <v>210</v>
      </c>
      <c r="G1" s="92" t="s">
        <v>57</v>
      </c>
      <c r="H1" s="92" t="s">
        <v>56</v>
      </c>
      <c r="I1" s="92" t="s">
        <v>55</v>
      </c>
      <c r="J1" s="65" t="s">
        <v>185</v>
      </c>
      <c r="K1" s="66" t="s">
        <v>184</v>
      </c>
      <c r="L1" s="100" t="s">
        <v>183</v>
      </c>
      <c r="M1" s="92" t="s">
        <v>51</v>
      </c>
      <c r="N1" s="82" t="s">
        <v>157</v>
      </c>
      <c r="O1" s="62" t="s">
        <v>49</v>
      </c>
      <c r="P1" s="62" t="s">
        <v>48</v>
      </c>
      <c r="Q1" s="67" t="s">
        <v>47</v>
      </c>
      <c r="R1" s="68" t="s">
        <v>46</v>
      </c>
      <c r="S1" s="62" t="s">
        <v>45</v>
      </c>
      <c r="T1" s="62" t="s">
        <v>44</v>
      </c>
      <c r="U1" s="62" t="s">
        <v>43</v>
      </c>
    </row>
    <row r="2" spans="1:21" x14ac:dyDescent="0.25">
      <c r="A2" s="20" t="s">
        <v>151</v>
      </c>
      <c r="B2" s="20" t="s">
        <v>216</v>
      </c>
      <c r="C2" s="20" t="s">
        <v>40</v>
      </c>
      <c r="D2" s="20" t="s">
        <v>182</v>
      </c>
      <c r="E2" s="29" t="s">
        <v>211</v>
      </c>
      <c r="F2" s="29" t="s">
        <v>2</v>
      </c>
      <c r="G2" s="20" t="s">
        <v>113</v>
      </c>
      <c r="H2" s="20" t="s">
        <v>11</v>
      </c>
      <c r="I2" s="20" t="s">
        <v>10</v>
      </c>
      <c r="K2" s="73"/>
      <c r="L2" s="73">
        <v>0.63600000000000001</v>
      </c>
      <c r="M2" s="20" t="str">
        <f>VLOOKUP('Intermediate oral data'!G2,'Study reference key'!$B$2:$C$50,2,FALSE)</f>
        <v>[23]</v>
      </c>
      <c r="N2" s="157" t="s">
        <v>40</v>
      </c>
      <c r="O2" s="50" t="str">
        <f>D2&amp;", "&amp;H2&amp;" "&amp;I2&amp;" "&amp;M2</f>
        <v>Immune response, Mouse (M) [23]</v>
      </c>
      <c r="P2" s="50" t="str">
        <f t="shared" ref="P2:P12" si="0">IF(J2&lt;&gt;"",J2,"")</f>
        <v/>
      </c>
      <c r="Q2" s="74" t="str">
        <f t="shared" ref="Q2:Q12" si="1">IF(K2&lt;&gt;"",K2,"")</f>
        <v/>
      </c>
      <c r="R2" s="33">
        <f t="shared" ref="R2:R12" si="2">IF(L2&lt;&gt;"",L2,"")</f>
        <v>0.63600000000000001</v>
      </c>
      <c r="S2" s="50"/>
      <c r="T2" s="50"/>
      <c r="U2" s="50"/>
    </row>
    <row r="3" spans="1:21" x14ac:dyDescent="0.25">
      <c r="A3" s="20" t="s">
        <v>215</v>
      </c>
      <c r="B3" s="20" t="s">
        <v>216</v>
      </c>
      <c r="C3" s="20" t="s">
        <v>40</v>
      </c>
      <c r="D3" s="20" t="s">
        <v>7</v>
      </c>
      <c r="E3" s="29" t="s">
        <v>211</v>
      </c>
      <c r="F3" s="29" t="s">
        <v>2</v>
      </c>
      <c r="G3" s="20" t="s">
        <v>92</v>
      </c>
      <c r="H3" s="20" t="s">
        <v>1</v>
      </c>
      <c r="I3" s="20" t="s">
        <v>24</v>
      </c>
      <c r="K3" s="73">
        <v>16.071428571428573</v>
      </c>
      <c r="L3" s="75"/>
      <c r="M3" s="20" t="str">
        <f>VLOOKUP('Intermediate oral data'!G3,'Study reference key'!$B$2:$C$50,2,FALSE)</f>
        <v>[34]</v>
      </c>
      <c r="N3" s="157"/>
      <c r="O3" s="50" t="str">
        <f t="shared" ref="O3:O66" si="3">D3&amp;", "&amp;H3&amp;" "&amp;I3&amp;" "&amp;M3</f>
        <v>No effect, Rat (M,F) [34]</v>
      </c>
      <c r="P3" s="50" t="str">
        <f t="shared" si="0"/>
        <v/>
      </c>
      <c r="Q3" s="74">
        <f t="shared" si="1"/>
        <v>16.071428571428573</v>
      </c>
      <c r="R3" s="33" t="str">
        <f t="shared" si="2"/>
        <v/>
      </c>
      <c r="S3" s="50"/>
      <c r="T3" s="50"/>
      <c r="U3" s="50"/>
    </row>
    <row r="4" spans="1:21" x14ac:dyDescent="0.25">
      <c r="A4" s="20" t="s">
        <v>215</v>
      </c>
      <c r="B4" s="69" t="s">
        <v>216</v>
      </c>
      <c r="C4" s="20" t="s">
        <v>40</v>
      </c>
      <c r="D4" s="69" t="s">
        <v>7</v>
      </c>
      <c r="E4" s="46" t="s">
        <v>211</v>
      </c>
      <c r="F4" s="46" t="s">
        <v>2</v>
      </c>
      <c r="G4" s="69" t="s">
        <v>92</v>
      </c>
      <c r="H4" s="69" t="s">
        <v>1</v>
      </c>
      <c r="I4" s="69" t="s">
        <v>10</v>
      </c>
      <c r="J4" s="79"/>
      <c r="K4" s="75">
        <v>17.857142857142858</v>
      </c>
      <c r="L4" s="75"/>
      <c r="M4" s="20" t="str">
        <f>VLOOKUP('Intermediate oral data'!G4,'Study reference key'!$B$2:$C$50,2,FALSE)</f>
        <v>[34]</v>
      </c>
      <c r="N4" s="157"/>
      <c r="O4" s="50" t="str">
        <f t="shared" si="3"/>
        <v>No effect, Rat (M) [34]</v>
      </c>
      <c r="P4" s="50" t="str">
        <f t="shared" si="0"/>
        <v/>
      </c>
      <c r="Q4" s="74">
        <f t="shared" si="1"/>
        <v>17.857142857142858</v>
      </c>
      <c r="R4" s="33" t="str">
        <f t="shared" si="2"/>
        <v/>
      </c>
      <c r="S4" s="50"/>
      <c r="T4" s="50"/>
      <c r="U4" s="50"/>
    </row>
    <row r="5" spans="1:21" x14ac:dyDescent="0.25">
      <c r="A5" s="20" t="s">
        <v>151</v>
      </c>
      <c r="B5" s="20" t="s">
        <v>216</v>
      </c>
      <c r="C5" s="20" t="s">
        <v>40</v>
      </c>
      <c r="D5" s="20" t="s">
        <v>7</v>
      </c>
      <c r="E5" s="29" t="s">
        <v>211</v>
      </c>
      <c r="F5" s="29" t="s">
        <v>2</v>
      </c>
      <c r="G5" s="20" t="s">
        <v>103</v>
      </c>
      <c r="H5" s="20" t="s">
        <v>163</v>
      </c>
      <c r="I5" s="20" t="s">
        <v>24</v>
      </c>
      <c r="J5" s="80" t="s">
        <v>62</v>
      </c>
      <c r="K5" s="73">
        <v>21.428571428571431</v>
      </c>
      <c r="M5" s="20" t="str">
        <f>VLOOKUP('Intermediate oral data'!G5,'Study reference key'!$B$2:$C$50,2,FALSE)</f>
        <v>[26]</v>
      </c>
      <c r="N5" s="157"/>
      <c r="O5" s="50" t="str">
        <f t="shared" si="3"/>
        <v>No effect, Rat F344 G (M,F) [26]</v>
      </c>
      <c r="P5" s="50" t="str">
        <f t="shared" si="0"/>
        <v xml:space="preserve"> </v>
      </c>
      <c r="Q5" s="74">
        <f t="shared" si="1"/>
        <v>21.428571428571431</v>
      </c>
      <c r="R5" s="33" t="str">
        <f t="shared" si="2"/>
        <v/>
      </c>
      <c r="S5" s="50"/>
      <c r="T5" s="50"/>
      <c r="U5" s="50"/>
    </row>
    <row r="6" spans="1:21" x14ac:dyDescent="0.25">
      <c r="A6" s="20" t="s">
        <v>215</v>
      </c>
      <c r="B6" s="69" t="s">
        <v>216</v>
      </c>
      <c r="C6" s="20" t="s">
        <v>40</v>
      </c>
      <c r="D6" s="20" t="s">
        <v>160</v>
      </c>
      <c r="E6" s="29" t="s">
        <v>211</v>
      </c>
      <c r="F6" s="46" t="s">
        <v>2</v>
      </c>
      <c r="G6" s="69" t="s">
        <v>113</v>
      </c>
      <c r="H6" s="69" t="s">
        <v>158</v>
      </c>
      <c r="I6" s="69" t="s">
        <v>10</v>
      </c>
      <c r="K6" s="73">
        <v>24.57</v>
      </c>
      <c r="L6" s="75"/>
      <c r="M6" s="20" t="str">
        <f>VLOOKUP('Intermediate oral data'!G6,'Study reference key'!$B$2:$C$50,2,FALSE)</f>
        <v>[23]</v>
      </c>
      <c r="N6" s="157"/>
      <c r="O6" s="50" t="str">
        <f t="shared" si="3"/>
        <v>*No effect, Mouse DW (M) [23]</v>
      </c>
      <c r="P6" s="50" t="str">
        <f t="shared" si="0"/>
        <v/>
      </c>
      <c r="Q6" s="74">
        <f t="shared" si="1"/>
        <v>24.57</v>
      </c>
      <c r="R6" s="33" t="str">
        <f t="shared" si="2"/>
        <v/>
      </c>
      <c r="S6" s="50"/>
      <c r="T6" s="50"/>
      <c r="U6" s="50"/>
    </row>
    <row r="7" spans="1:21" x14ac:dyDescent="0.25">
      <c r="A7" s="20" t="s">
        <v>215</v>
      </c>
      <c r="B7" s="69" t="s">
        <v>216</v>
      </c>
      <c r="C7" s="20" t="s">
        <v>40</v>
      </c>
      <c r="D7" s="20" t="s">
        <v>7</v>
      </c>
      <c r="E7" s="29" t="s">
        <v>211</v>
      </c>
      <c r="F7" s="46" t="s">
        <v>2</v>
      </c>
      <c r="G7" s="69" t="s">
        <v>143</v>
      </c>
      <c r="H7" s="69" t="s">
        <v>1</v>
      </c>
      <c r="I7" s="69" t="s">
        <v>24</v>
      </c>
      <c r="J7" s="79"/>
      <c r="K7" s="73">
        <v>25</v>
      </c>
      <c r="L7" s="75"/>
      <c r="M7" s="20" t="str">
        <f>VLOOKUP('Intermediate oral data'!G7,'Study reference key'!$B$2:$C$50,2,FALSE)</f>
        <v>[5]</v>
      </c>
      <c r="N7" s="157"/>
      <c r="O7" s="50" t="str">
        <f t="shared" si="3"/>
        <v>No effect, Rat (M,F) [5]</v>
      </c>
      <c r="P7" s="50" t="str">
        <f t="shared" si="0"/>
        <v/>
      </c>
      <c r="Q7" s="74">
        <f t="shared" si="1"/>
        <v>25</v>
      </c>
      <c r="R7" s="33" t="str">
        <f t="shared" si="2"/>
        <v/>
      </c>
      <c r="S7" s="50"/>
      <c r="T7" s="50"/>
      <c r="U7" s="50"/>
    </row>
    <row r="8" spans="1:21" x14ac:dyDescent="0.25">
      <c r="A8" s="20" t="s">
        <v>215</v>
      </c>
      <c r="B8" s="20" t="s">
        <v>216</v>
      </c>
      <c r="C8" s="20" t="s">
        <v>40</v>
      </c>
      <c r="D8" s="20" t="s">
        <v>181</v>
      </c>
      <c r="E8" s="29" t="s">
        <v>211</v>
      </c>
      <c r="F8" s="29" t="s">
        <v>2</v>
      </c>
      <c r="G8" s="20" t="s">
        <v>143</v>
      </c>
      <c r="H8" s="20" t="s">
        <v>1</v>
      </c>
      <c r="I8" s="20" t="s">
        <v>0</v>
      </c>
      <c r="K8" s="73">
        <v>18.75</v>
      </c>
      <c r="L8" s="75">
        <v>37.5</v>
      </c>
      <c r="M8" s="20" t="str">
        <f>VLOOKUP('Intermediate oral data'!G8,'Study reference key'!$B$2:$C$50,2,FALSE)</f>
        <v>[5]</v>
      </c>
      <c r="N8" s="157"/>
      <c r="O8" s="50" t="str">
        <f t="shared" si="3"/>
        <v>Decr RBCs, Rat (F) [5]</v>
      </c>
      <c r="P8" s="50" t="str">
        <f t="shared" si="0"/>
        <v/>
      </c>
      <c r="Q8" s="74">
        <f t="shared" si="1"/>
        <v>18.75</v>
      </c>
      <c r="R8" s="33">
        <f t="shared" si="2"/>
        <v>37.5</v>
      </c>
      <c r="S8" s="50"/>
      <c r="T8" s="50"/>
      <c r="U8" s="50"/>
    </row>
    <row r="9" spans="1:21" x14ac:dyDescent="0.25">
      <c r="A9" s="20" t="s">
        <v>151</v>
      </c>
      <c r="B9" s="20" t="s">
        <v>216</v>
      </c>
      <c r="C9" s="20" t="s">
        <v>40</v>
      </c>
      <c r="D9" s="20" t="s">
        <v>160</v>
      </c>
      <c r="E9" s="29" t="s">
        <v>211</v>
      </c>
      <c r="F9" s="29" t="s">
        <v>2</v>
      </c>
      <c r="G9" s="76" t="s">
        <v>90</v>
      </c>
      <c r="H9" s="20" t="s">
        <v>1</v>
      </c>
      <c r="I9" s="20" t="s">
        <v>10</v>
      </c>
      <c r="J9" s="20"/>
      <c r="K9" s="73">
        <v>38.75</v>
      </c>
      <c r="M9" s="20" t="str">
        <f>VLOOKUP('Intermediate oral data'!G9,'Study reference key'!$B$2:$C$50,2,FALSE)</f>
        <v>[35]</v>
      </c>
      <c r="N9" s="157"/>
      <c r="O9" s="50" t="str">
        <f t="shared" si="3"/>
        <v>*No effect, Rat (M) [35]</v>
      </c>
      <c r="P9" s="50" t="str">
        <f t="shared" si="0"/>
        <v/>
      </c>
      <c r="Q9" s="74">
        <f t="shared" si="1"/>
        <v>38.75</v>
      </c>
      <c r="R9" s="33" t="str">
        <f t="shared" si="2"/>
        <v/>
      </c>
      <c r="S9" s="50"/>
      <c r="T9" s="50"/>
      <c r="U9" s="50"/>
    </row>
    <row r="10" spans="1:21" x14ac:dyDescent="0.25">
      <c r="A10" s="20" t="s">
        <v>151</v>
      </c>
      <c r="B10" s="20" t="s">
        <v>216</v>
      </c>
      <c r="C10" s="20" t="s">
        <v>40</v>
      </c>
      <c r="D10" s="20" t="s">
        <v>160</v>
      </c>
      <c r="E10" s="29" t="s">
        <v>211</v>
      </c>
      <c r="F10" s="29" t="s">
        <v>2</v>
      </c>
      <c r="G10" s="20" t="s">
        <v>103</v>
      </c>
      <c r="H10" s="20" t="s">
        <v>162</v>
      </c>
      <c r="I10" s="20" t="s">
        <v>24</v>
      </c>
      <c r="J10" s="73"/>
      <c r="K10" s="73">
        <v>123</v>
      </c>
      <c r="M10" s="20" t="str">
        <f>VLOOKUP('Intermediate oral data'!G10,'Study reference key'!$B$2:$C$50,2,FALSE)</f>
        <v>[26]</v>
      </c>
      <c r="N10" s="157"/>
      <c r="O10" s="50" t="str">
        <f t="shared" si="3"/>
        <v>*No effect, Rat OM DW (M,F) [26]</v>
      </c>
      <c r="P10" s="50" t="str">
        <f t="shared" si="0"/>
        <v/>
      </c>
      <c r="Q10" s="74">
        <f t="shared" si="1"/>
        <v>123</v>
      </c>
      <c r="R10" s="33" t="str">
        <f t="shared" si="2"/>
        <v/>
      </c>
      <c r="S10" s="50"/>
      <c r="T10" s="50"/>
      <c r="U10" s="50"/>
    </row>
    <row r="11" spans="1:21" x14ac:dyDescent="0.25">
      <c r="A11" s="20" t="s">
        <v>151</v>
      </c>
      <c r="B11" s="20" t="s">
        <v>216</v>
      </c>
      <c r="C11" s="20" t="s">
        <v>40</v>
      </c>
      <c r="D11" s="20" t="s">
        <v>160</v>
      </c>
      <c r="E11" s="29" t="s">
        <v>211</v>
      </c>
      <c r="F11" s="29" t="s">
        <v>2</v>
      </c>
      <c r="G11" s="20" t="s">
        <v>103</v>
      </c>
      <c r="H11" s="20" t="s">
        <v>161</v>
      </c>
      <c r="I11" s="20" t="s">
        <v>24</v>
      </c>
      <c r="J11" s="73"/>
      <c r="K11" s="73">
        <v>128.75</v>
      </c>
      <c r="M11" s="20" t="str">
        <f>VLOOKUP('Intermediate oral data'!G11,'Study reference key'!$B$2:$C$50,2,FALSE)</f>
        <v>[26]</v>
      </c>
      <c r="N11" s="157"/>
      <c r="O11" s="50" t="str">
        <f t="shared" si="3"/>
        <v>*No effect, Rat F344 DW (M,F) [26]</v>
      </c>
      <c r="P11" s="50" t="str">
        <f t="shared" si="0"/>
        <v/>
      </c>
      <c r="Q11" s="74">
        <f t="shared" si="1"/>
        <v>128.75</v>
      </c>
      <c r="R11" s="33" t="str">
        <f t="shared" si="2"/>
        <v/>
      </c>
      <c r="S11" s="50"/>
      <c r="T11" s="50"/>
      <c r="U11" s="50"/>
    </row>
    <row r="12" spans="1:21" x14ac:dyDescent="0.25">
      <c r="A12" s="20" t="s">
        <v>151</v>
      </c>
      <c r="B12" s="20" t="s">
        <v>216</v>
      </c>
      <c r="C12" s="20" t="s">
        <v>40</v>
      </c>
      <c r="D12" s="20" t="s">
        <v>160</v>
      </c>
      <c r="E12" s="29" t="s">
        <v>211</v>
      </c>
      <c r="F12" s="29" t="s">
        <v>2</v>
      </c>
      <c r="G12" s="20" t="s">
        <v>103</v>
      </c>
      <c r="H12" s="20" t="s">
        <v>159</v>
      </c>
      <c r="I12" s="20" t="s">
        <v>24</v>
      </c>
      <c r="J12" s="73"/>
      <c r="K12" s="73">
        <v>129.5</v>
      </c>
      <c r="M12" s="20" t="str">
        <f>VLOOKUP('Intermediate oral data'!G12,'Study reference key'!$B$2:$C$50,2,FALSE)</f>
        <v>[26]</v>
      </c>
      <c r="N12" s="157"/>
      <c r="O12" s="50" t="str">
        <f t="shared" si="3"/>
        <v>*No effect, Rat SD DW (M,F) [26]</v>
      </c>
      <c r="P12" s="50" t="str">
        <f t="shared" si="0"/>
        <v/>
      </c>
      <c r="Q12" s="74">
        <f t="shared" si="1"/>
        <v>129.5</v>
      </c>
      <c r="R12" s="33" t="str">
        <f t="shared" si="2"/>
        <v/>
      </c>
      <c r="S12" s="50"/>
      <c r="T12" s="50"/>
      <c r="U12" s="50"/>
    </row>
    <row r="13" spans="1:21" x14ac:dyDescent="0.25">
      <c r="A13" s="20" t="s">
        <v>215</v>
      </c>
      <c r="B13" s="69" t="s">
        <v>216</v>
      </c>
      <c r="C13" s="20" t="s">
        <v>40</v>
      </c>
      <c r="D13" s="20" t="s">
        <v>7</v>
      </c>
      <c r="E13" s="20" t="s">
        <v>212</v>
      </c>
      <c r="F13" s="46" t="s">
        <v>65</v>
      </c>
      <c r="G13" s="20" t="s">
        <v>111</v>
      </c>
      <c r="H13" s="69" t="s">
        <v>1</v>
      </c>
      <c r="I13" s="20" t="s">
        <v>10</v>
      </c>
      <c r="J13" s="73"/>
      <c r="K13" s="73">
        <v>171</v>
      </c>
      <c r="L13" s="75"/>
      <c r="M13" s="20" t="str">
        <f>VLOOKUP('Intermediate oral data'!G13,'Study reference key'!$B$2:$C$50,2,FALSE)</f>
        <v>[41]</v>
      </c>
      <c r="N13" s="157"/>
      <c r="O13" s="50" t="str">
        <f t="shared" si="3"/>
        <v>No effect, Rat (M) [41]</v>
      </c>
      <c r="P13" s="50"/>
      <c r="Q13" s="74"/>
      <c r="R13" s="33"/>
      <c r="S13" s="50" t="str">
        <f>IF(J13&lt;&gt;"",J13,"")</f>
        <v/>
      </c>
      <c r="T13" s="50">
        <f>IF(K13&lt;&gt;"",K13,"")</f>
        <v>171</v>
      </c>
      <c r="U13" s="50" t="str">
        <f>IF(L13&lt;&gt;"",L13,"")</f>
        <v/>
      </c>
    </row>
    <row r="14" spans="1:21" x14ac:dyDescent="0.25">
      <c r="A14" s="20" t="s">
        <v>151</v>
      </c>
      <c r="B14" s="20" t="s">
        <v>216</v>
      </c>
      <c r="C14" s="20" t="s">
        <v>40</v>
      </c>
      <c r="D14" s="20" t="s">
        <v>180</v>
      </c>
      <c r="E14" s="29" t="s">
        <v>211</v>
      </c>
      <c r="F14" s="29" t="s">
        <v>2</v>
      </c>
      <c r="G14" s="20" t="s">
        <v>103</v>
      </c>
      <c r="H14" s="20" t="s">
        <v>158</v>
      </c>
      <c r="I14" s="20" t="s">
        <v>0</v>
      </c>
      <c r="J14" s="73"/>
      <c r="K14" s="73">
        <v>153.66</v>
      </c>
      <c r="L14" s="73">
        <v>322.14</v>
      </c>
      <c r="M14" s="20" t="str">
        <f>VLOOKUP('Intermediate oral data'!G14,'Study reference key'!$B$2:$C$50,2,FALSE)</f>
        <v>[26]</v>
      </c>
      <c r="N14" s="157"/>
      <c r="O14" s="50" t="str">
        <f t="shared" si="3"/>
        <v>Thymus wt, Mouse DW (F) [26]</v>
      </c>
      <c r="P14" s="50" t="str">
        <f>IF(J14&lt;&gt;"",J14,"")</f>
        <v/>
      </c>
      <c r="Q14" s="74">
        <f>IF(K14&lt;&gt;"",K14,"")</f>
        <v>153.66</v>
      </c>
      <c r="R14" s="74">
        <f>IF(L14&lt;&gt;"",L14,"")</f>
        <v>322.14</v>
      </c>
      <c r="S14" s="50"/>
      <c r="T14" s="50"/>
      <c r="U14" s="50"/>
    </row>
    <row r="15" spans="1:21" x14ac:dyDescent="0.25">
      <c r="A15" s="34" t="s">
        <v>215</v>
      </c>
      <c r="B15" s="70" t="s">
        <v>216</v>
      </c>
      <c r="C15" s="34" t="s">
        <v>40</v>
      </c>
      <c r="D15" s="34" t="s">
        <v>7</v>
      </c>
      <c r="E15" s="34" t="s">
        <v>212</v>
      </c>
      <c r="F15" s="70" t="s">
        <v>65</v>
      </c>
      <c r="G15" s="34" t="s">
        <v>111</v>
      </c>
      <c r="H15" s="70" t="s">
        <v>1</v>
      </c>
      <c r="I15" s="70" t="s">
        <v>10</v>
      </c>
      <c r="J15" s="71"/>
      <c r="K15" s="35">
        <v>1000</v>
      </c>
      <c r="L15" s="71"/>
      <c r="M15" s="34" t="str">
        <f>VLOOKUP('Intermediate oral data'!G15,'Study reference key'!$B$2:$C$50,2,FALSE)</f>
        <v>[41]</v>
      </c>
      <c r="N15" s="155"/>
      <c r="O15" s="50" t="str">
        <f t="shared" si="3"/>
        <v>No effect, Rat (M) [41]</v>
      </c>
      <c r="P15" s="104"/>
      <c r="Q15" s="37"/>
      <c r="R15" s="38"/>
      <c r="S15" s="104" t="str">
        <f>IF(J15&lt;&gt;"",J15,"")</f>
        <v/>
      </c>
      <c r="T15" s="104">
        <f>IF(K15&lt;&gt;"",K15,"")</f>
        <v>1000</v>
      </c>
      <c r="U15" s="104" t="str">
        <f>IF(L15&lt;&gt;"",L15,"")</f>
        <v/>
      </c>
    </row>
    <row r="16" spans="1:21" x14ac:dyDescent="0.25">
      <c r="A16" s="20" t="s">
        <v>151</v>
      </c>
      <c r="B16" s="20" t="s">
        <v>216</v>
      </c>
      <c r="C16" s="20" t="s">
        <v>17</v>
      </c>
      <c r="D16" s="20" t="s">
        <v>179</v>
      </c>
      <c r="E16" s="20" t="s">
        <v>211</v>
      </c>
      <c r="F16" s="20" t="s">
        <v>2</v>
      </c>
      <c r="G16" s="20" t="s">
        <v>103</v>
      </c>
      <c r="H16" s="20" t="s">
        <v>163</v>
      </c>
      <c r="I16" s="20" t="s">
        <v>10</v>
      </c>
      <c r="J16" s="73">
        <v>3.4</v>
      </c>
      <c r="K16" s="73"/>
      <c r="L16" s="73">
        <v>5</v>
      </c>
      <c r="M16" s="20" t="str">
        <f>VLOOKUP('Intermediate oral data'!G16,'Study reference key'!$B$2:$C$50,2,FALSE)</f>
        <v>[26]</v>
      </c>
      <c r="N16" s="156" t="s">
        <v>17</v>
      </c>
      <c r="O16" s="50" t="str">
        <f t="shared" si="3"/>
        <v>Increased Abs. Kidney wt, Rat F344 G (M) [26]</v>
      </c>
      <c r="P16" s="50">
        <f>IF(J16&lt;&gt;"",J16,"")</f>
        <v>3.4</v>
      </c>
      <c r="Q16" s="74" t="str">
        <f>IF(K16&lt;&gt;"",K16,"")</f>
        <v/>
      </c>
      <c r="R16" s="33">
        <f>IF(L16&lt;&gt;"",L16,"")</f>
        <v>5</v>
      </c>
      <c r="S16" s="50"/>
      <c r="T16" s="50"/>
      <c r="U16" s="50"/>
    </row>
    <row r="17" spans="1:21" x14ac:dyDescent="0.25">
      <c r="A17" s="20" t="s">
        <v>151</v>
      </c>
      <c r="B17" s="20" t="s">
        <v>216</v>
      </c>
      <c r="C17" s="20" t="s">
        <v>17</v>
      </c>
      <c r="D17" s="20" t="s">
        <v>178</v>
      </c>
      <c r="E17" s="20" t="s">
        <v>211</v>
      </c>
      <c r="F17" s="20" t="s">
        <v>2</v>
      </c>
      <c r="G17" s="20" t="s">
        <v>103</v>
      </c>
      <c r="H17" s="20" t="s">
        <v>163</v>
      </c>
      <c r="I17" s="20" t="s">
        <v>10</v>
      </c>
      <c r="J17" s="73">
        <v>6.5</v>
      </c>
      <c r="K17" s="73"/>
      <c r="L17" s="73">
        <v>10.3</v>
      </c>
      <c r="M17" s="20" t="str">
        <f>VLOOKUP('Intermediate oral data'!G17,'Study reference key'!$B$2:$C$50,2,FALSE)</f>
        <v>[26]</v>
      </c>
      <c r="N17" s="157"/>
      <c r="O17" s="50" t="str">
        <f t="shared" si="3"/>
        <v>Increased Rel. Kidney wt, Rat F344 G (M) [26]</v>
      </c>
      <c r="P17" s="50">
        <f t="shared" ref="P17:P27" si="4">IF(J17&lt;&gt;"",J17,"")</f>
        <v>6.5</v>
      </c>
      <c r="Q17" s="74"/>
      <c r="R17" s="33">
        <f t="shared" ref="R17:R27" si="5">IF(L17&lt;&gt;"",L17,"")</f>
        <v>10.3</v>
      </c>
      <c r="S17" s="50"/>
      <c r="T17" s="50"/>
      <c r="U17" s="50"/>
    </row>
    <row r="18" spans="1:21" x14ac:dyDescent="0.25">
      <c r="A18" s="20" t="s">
        <v>215</v>
      </c>
      <c r="B18" s="20" t="s">
        <v>216</v>
      </c>
      <c r="C18" s="20" t="s">
        <v>17</v>
      </c>
      <c r="D18" s="20" t="s">
        <v>7</v>
      </c>
      <c r="E18" s="20" t="s">
        <v>211</v>
      </c>
      <c r="F18" s="20" t="s">
        <v>2</v>
      </c>
      <c r="G18" s="20" t="s">
        <v>113</v>
      </c>
      <c r="H18" s="20" t="s">
        <v>11</v>
      </c>
      <c r="I18" s="20" t="s">
        <v>24</v>
      </c>
      <c r="J18" s="73"/>
      <c r="K18" s="73">
        <v>6.37</v>
      </c>
      <c r="L18" s="75"/>
      <c r="M18" s="20" t="str">
        <f>VLOOKUP('Intermediate oral data'!G18,'Study reference key'!$B$2:$C$50,2,FALSE)</f>
        <v>[23]</v>
      </c>
      <c r="N18" s="157"/>
      <c r="O18" s="50" t="str">
        <f t="shared" si="3"/>
        <v>No effect, Mouse (M,F) [23]</v>
      </c>
      <c r="P18" s="50" t="str">
        <f t="shared" si="4"/>
        <v/>
      </c>
      <c r="Q18" s="74">
        <f t="shared" ref="Q18:Q27" si="6">IF(K18&lt;&gt;"",K18,"")</f>
        <v>6.37</v>
      </c>
      <c r="R18" s="33" t="str">
        <f t="shared" si="5"/>
        <v/>
      </c>
      <c r="S18" s="50"/>
      <c r="T18" s="50"/>
      <c r="U18" s="50"/>
    </row>
    <row r="19" spans="1:21" x14ac:dyDescent="0.25">
      <c r="A19" s="20" t="s">
        <v>151</v>
      </c>
      <c r="B19" s="20" t="s">
        <v>216</v>
      </c>
      <c r="C19" s="20" t="s">
        <v>17</v>
      </c>
      <c r="D19" s="20" t="s">
        <v>177</v>
      </c>
      <c r="E19" s="20" t="s">
        <v>211</v>
      </c>
      <c r="F19" s="20" t="s">
        <v>2</v>
      </c>
      <c r="G19" s="20" t="s">
        <v>103</v>
      </c>
      <c r="H19" s="20" t="s">
        <v>161</v>
      </c>
      <c r="I19" s="20" t="s">
        <v>0</v>
      </c>
      <c r="J19" s="73"/>
      <c r="K19" s="73"/>
      <c r="L19" s="73">
        <v>14.5</v>
      </c>
      <c r="M19" s="20" t="str">
        <f>VLOOKUP('Intermediate oral data'!G19,'Study reference key'!$B$2:$C$50,2,FALSE)</f>
        <v>[26]</v>
      </c>
      <c r="N19" s="157"/>
      <c r="O19" s="50" t="str">
        <f t="shared" si="3"/>
        <v>*Kidney wt, Rat F344 DW (F) [26]</v>
      </c>
      <c r="P19" s="50" t="str">
        <f t="shared" si="4"/>
        <v/>
      </c>
      <c r="Q19" s="74" t="str">
        <f t="shared" si="6"/>
        <v/>
      </c>
      <c r="R19" s="33">
        <f t="shared" si="5"/>
        <v>14.5</v>
      </c>
      <c r="S19" s="50"/>
      <c r="T19" s="50"/>
      <c r="U19" s="50"/>
    </row>
    <row r="20" spans="1:21" x14ac:dyDescent="0.25">
      <c r="A20" s="20" t="s">
        <v>151</v>
      </c>
      <c r="B20" s="20" t="s">
        <v>216</v>
      </c>
      <c r="C20" s="20" t="s">
        <v>17</v>
      </c>
      <c r="D20" s="20" t="s">
        <v>155</v>
      </c>
      <c r="E20" s="20" t="s">
        <v>211</v>
      </c>
      <c r="F20" s="20" t="s">
        <v>2</v>
      </c>
      <c r="G20" s="20" t="s">
        <v>92</v>
      </c>
      <c r="H20" s="20" t="s">
        <v>1</v>
      </c>
      <c r="I20" s="20" t="s">
        <v>24</v>
      </c>
      <c r="J20" s="73"/>
      <c r="K20" s="73">
        <v>5</v>
      </c>
      <c r="L20" s="73">
        <v>15</v>
      </c>
      <c r="M20" s="20" t="str">
        <f>VLOOKUP('Intermediate oral data'!G20,'Study reference key'!$B$2:$C$50,2,FALSE)</f>
        <v>[34]</v>
      </c>
      <c r="N20" s="157"/>
      <c r="O20" s="50" t="str">
        <f t="shared" si="3"/>
        <v>Kidney wt, Rat (M,F) [34]</v>
      </c>
      <c r="P20" s="50" t="str">
        <f t="shared" si="4"/>
        <v/>
      </c>
      <c r="Q20" s="74">
        <f t="shared" si="6"/>
        <v>5</v>
      </c>
      <c r="R20" s="33">
        <f t="shared" si="5"/>
        <v>15</v>
      </c>
      <c r="S20" s="50"/>
      <c r="T20" s="50"/>
      <c r="U20" s="50"/>
    </row>
    <row r="21" spans="1:21" x14ac:dyDescent="0.25">
      <c r="A21" s="20" t="s">
        <v>151</v>
      </c>
      <c r="B21" s="20" t="s">
        <v>216</v>
      </c>
      <c r="C21" s="20" t="s">
        <v>17</v>
      </c>
      <c r="D21" s="20" t="s">
        <v>155</v>
      </c>
      <c r="E21" s="20" t="s">
        <v>211</v>
      </c>
      <c r="F21" s="20" t="s">
        <v>2</v>
      </c>
      <c r="G21" s="20" t="s">
        <v>143</v>
      </c>
      <c r="H21" s="20" t="s">
        <v>1</v>
      </c>
      <c r="I21" s="20" t="s">
        <v>24</v>
      </c>
      <c r="J21" s="73"/>
      <c r="K21" s="73">
        <v>9</v>
      </c>
      <c r="L21" s="73">
        <v>18</v>
      </c>
      <c r="M21" s="20" t="str">
        <f>VLOOKUP('Intermediate oral data'!G21,'Study reference key'!$B$2:$C$50,2,FALSE)</f>
        <v>[5]</v>
      </c>
      <c r="N21" s="157"/>
      <c r="O21" s="50" t="str">
        <f t="shared" si="3"/>
        <v>Kidney wt, Rat (M,F) [5]</v>
      </c>
      <c r="P21" s="50" t="str">
        <f t="shared" si="4"/>
        <v/>
      </c>
      <c r="Q21" s="74">
        <f t="shared" si="6"/>
        <v>9</v>
      </c>
      <c r="R21" s="33">
        <f t="shared" si="5"/>
        <v>18</v>
      </c>
      <c r="S21" s="50"/>
      <c r="T21" s="50"/>
      <c r="U21" s="50"/>
    </row>
    <row r="22" spans="1:21" x14ac:dyDescent="0.25">
      <c r="A22" s="20" t="s">
        <v>151</v>
      </c>
      <c r="B22" s="20" t="s">
        <v>216</v>
      </c>
      <c r="C22" s="20" t="s">
        <v>17</v>
      </c>
      <c r="D22" s="20" t="s">
        <v>177</v>
      </c>
      <c r="E22" s="20" t="s">
        <v>211</v>
      </c>
      <c r="F22" s="20" t="s">
        <v>2</v>
      </c>
      <c r="G22" s="20" t="s">
        <v>103</v>
      </c>
      <c r="H22" s="20" t="s">
        <v>159</v>
      </c>
      <c r="I22" s="20" t="s">
        <v>0</v>
      </c>
      <c r="J22" s="73"/>
      <c r="K22" s="73"/>
      <c r="L22" s="73">
        <v>19</v>
      </c>
      <c r="M22" s="20" t="str">
        <f>VLOOKUP('Intermediate oral data'!G22,'Study reference key'!$B$2:$C$50,2,FALSE)</f>
        <v>[26]</v>
      </c>
      <c r="N22" s="157"/>
      <c r="O22" s="50" t="str">
        <f t="shared" si="3"/>
        <v>*Kidney wt, Rat SD DW (F) [26]</v>
      </c>
      <c r="P22" s="50" t="str">
        <f t="shared" si="4"/>
        <v/>
      </c>
      <c r="Q22" s="74" t="str">
        <f t="shared" si="6"/>
        <v/>
      </c>
      <c r="R22" s="33">
        <f t="shared" si="5"/>
        <v>19</v>
      </c>
      <c r="S22" s="50"/>
      <c r="T22" s="50"/>
      <c r="U22" s="50"/>
    </row>
    <row r="23" spans="1:21" x14ac:dyDescent="0.25">
      <c r="A23" s="20" t="s">
        <v>151</v>
      </c>
      <c r="B23" s="20" t="s">
        <v>216</v>
      </c>
      <c r="C23" s="20" t="s">
        <v>17</v>
      </c>
      <c r="D23" s="20" t="s">
        <v>177</v>
      </c>
      <c r="E23" s="20" t="s">
        <v>211</v>
      </c>
      <c r="F23" s="20" t="s">
        <v>2</v>
      </c>
      <c r="G23" s="20" t="s">
        <v>103</v>
      </c>
      <c r="H23" s="20" t="s">
        <v>162</v>
      </c>
      <c r="I23" s="20" t="s">
        <v>0</v>
      </c>
      <c r="J23" s="73"/>
      <c r="K23" s="73"/>
      <c r="L23" s="73">
        <v>20.5</v>
      </c>
      <c r="M23" s="20" t="str">
        <f>VLOOKUP('Intermediate oral data'!G23,'Study reference key'!$B$2:$C$50,2,FALSE)</f>
        <v>[26]</v>
      </c>
      <c r="N23" s="157"/>
      <c r="O23" s="50" t="str">
        <f t="shared" si="3"/>
        <v>*Kidney wt, Rat OM DW (F) [26]</v>
      </c>
      <c r="P23" s="50" t="str">
        <f t="shared" si="4"/>
        <v/>
      </c>
      <c r="Q23" s="74" t="str">
        <f t="shared" si="6"/>
        <v/>
      </c>
      <c r="R23" s="33">
        <f t="shared" si="5"/>
        <v>20.5</v>
      </c>
      <c r="S23" s="50"/>
      <c r="T23" s="50"/>
      <c r="U23" s="50"/>
    </row>
    <row r="24" spans="1:21" x14ac:dyDescent="0.25">
      <c r="A24" s="20" t="s">
        <v>215</v>
      </c>
      <c r="B24" s="69" t="s">
        <v>216</v>
      </c>
      <c r="C24" s="20" t="s">
        <v>17</v>
      </c>
      <c r="D24" s="20" t="s">
        <v>160</v>
      </c>
      <c r="E24" s="20" t="s">
        <v>211</v>
      </c>
      <c r="F24" s="69" t="s">
        <v>2</v>
      </c>
      <c r="G24" s="69" t="s">
        <v>113</v>
      </c>
      <c r="H24" s="69" t="s">
        <v>158</v>
      </c>
      <c r="I24" s="69" t="s">
        <v>10</v>
      </c>
      <c r="J24" s="73"/>
      <c r="K24" s="73">
        <v>24.57</v>
      </c>
      <c r="L24" s="75"/>
      <c r="M24" s="20" t="str">
        <f>VLOOKUP('Intermediate oral data'!G24,'Study reference key'!$B$2:$C$50,2,FALSE)</f>
        <v>[23]</v>
      </c>
      <c r="N24" s="157"/>
      <c r="O24" s="50" t="str">
        <f t="shared" si="3"/>
        <v>*No effect, Mouse DW (M) [23]</v>
      </c>
      <c r="P24" s="50" t="str">
        <f t="shared" si="4"/>
        <v/>
      </c>
      <c r="Q24" s="74">
        <f t="shared" si="6"/>
        <v>24.57</v>
      </c>
      <c r="R24" s="33" t="str">
        <f t="shared" si="5"/>
        <v/>
      </c>
      <c r="S24" s="50"/>
      <c r="T24" s="50"/>
      <c r="U24" s="50"/>
    </row>
    <row r="25" spans="1:21" x14ac:dyDescent="0.25">
      <c r="A25" s="20" t="s">
        <v>215</v>
      </c>
      <c r="B25" s="69" t="s">
        <v>216</v>
      </c>
      <c r="C25" s="20" t="s">
        <v>17</v>
      </c>
      <c r="D25" s="20" t="s">
        <v>7</v>
      </c>
      <c r="E25" s="20" t="s">
        <v>211</v>
      </c>
      <c r="F25" s="69" t="s">
        <v>2</v>
      </c>
      <c r="G25" s="69" t="s">
        <v>143</v>
      </c>
      <c r="H25" s="69" t="s">
        <v>1</v>
      </c>
      <c r="I25" s="69" t="s">
        <v>24</v>
      </c>
      <c r="J25" s="75"/>
      <c r="K25" s="73">
        <v>25</v>
      </c>
      <c r="L25" s="75"/>
      <c r="M25" s="20" t="str">
        <f>VLOOKUP('Intermediate oral data'!G25,'Study reference key'!$B$2:$C$50,2,FALSE)</f>
        <v>[5]</v>
      </c>
      <c r="N25" s="157"/>
      <c r="O25" s="50" t="str">
        <f t="shared" si="3"/>
        <v>No effect, Rat (M,F) [5]</v>
      </c>
      <c r="P25" s="50" t="str">
        <f t="shared" si="4"/>
        <v/>
      </c>
      <c r="Q25" s="74">
        <f t="shared" si="6"/>
        <v>25</v>
      </c>
      <c r="R25" s="33" t="str">
        <f t="shared" si="5"/>
        <v/>
      </c>
      <c r="S25" s="50"/>
      <c r="T25" s="50"/>
      <c r="U25" s="50"/>
    </row>
    <row r="26" spans="1:21" x14ac:dyDescent="0.25">
      <c r="A26" s="20" t="s">
        <v>151</v>
      </c>
      <c r="B26" s="20" t="s">
        <v>216</v>
      </c>
      <c r="C26" s="20" t="s">
        <v>17</v>
      </c>
      <c r="D26" s="20" t="s">
        <v>155</v>
      </c>
      <c r="E26" s="20" t="s">
        <v>211</v>
      </c>
      <c r="F26" s="20" t="s">
        <v>2</v>
      </c>
      <c r="G26" s="20" t="s">
        <v>103</v>
      </c>
      <c r="H26" s="20" t="s">
        <v>158</v>
      </c>
      <c r="I26" s="20" t="s">
        <v>0</v>
      </c>
      <c r="J26" s="73"/>
      <c r="K26" s="73"/>
      <c r="L26" s="73">
        <v>31.720000000000002</v>
      </c>
      <c r="M26" s="20" t="str">
        <f>VLOOKUP('Intermediate oral data'!G26,'Study reference key'!$B$2:$C$50,2,FALSE)</f>
        <v>[26]</v>
      </c>
      <c r="N26" s="157"/>
      <c r="O26" s="50" t="str">
        <f t="shared" si="3"/>
        <v>Kidney wt, Mouse DW (F) [26]</v>
      </c>
      <c r="P26" s="50" t="str">
        <f t="shared" si="4"/>
        <v/>
      </c>
      <c r="Q26" s="74" t="str">
        <f t="shared" si="6"/>
        <v/>
      </c>
      <c r="R26" s="33">
        <f t="shared" si="5"/>
        <v>31.720000000000002</v>
      </c>
      <c r="S26" s="50"/>
      <c r="T26" s="50"/>
      <c r="U26" s="50"/>
    </row>
    <row r="27" spans="1:21" x14ac:dyDescent="0.25">
      <c r="A27" s="20" t="s">
        <v>151</v>
      </c>
      <c r="B27" s="20" t="s">
        <v>216</v>
      </c>
      <c r="C27" s="20" t="s">
        <v>17</v>
      </c>
      <c r="D27" s="20" t="s">
        <v>160</v>
      </c>
      <c r="E27" s="20" t="s">
        <v>211</v>
      </c>
      <c r="F27" s="20" t="s">
        <v>2</v>
      </c>
      <c r="G27" s="76" t="s">
        <v>90</v>
      </c>
      <c r="H27" s="20" t="s">
        <v>1</v>
      </c>
      <c r="I27" s="20" t="s">
        <v>10</v>
      </c>
      <c r="J27" s="73"/>
      <c r="K27" s="73">
        <v>38.75</v>
      </c>
      <c r="M27" s="20" t="str">
        <f>VLOOKUP('Intermediate oral data'!G27,'Study reference key'!$B$2:$C$50,2,FALSE)</f>
        <v>[35]</v>
      </c>
      <c r="N27" s="157"/>
      <c r="O27" s="50" t="str">
        <f t="shared" si="3"/>
        <v>*No effect, Rat (M) [35]</v>
      </c>
      <c r="P27" s="50" t="str">
        <f t="shared" si="4"/>
        <v/>
      </c>
      <c r="Q27" s="74">
        <f t="shared" si="6"/>
        <v>38.75</v>
      </c>
      <c r="R27" s="33" t="str">
        <f t="shared" si="5"/>
        <v/>
      </c>
      <c r="S27" s="50"/>
      <c r="T27" s="50"/>
      <c r="U27" s="50"/>
    </row>
    <row r="28" spans="1:21" x14ac:dyDescent="0.25">
      <c r="A28" s="20" t="s">
        <v>215</v>
      </c>
      <c r="B28" s="69" t="s">
        <v>216</v>
      </c>
      <c r="C28" s="20" t="s">
        <v>17</v>
      </c>
      <c r="D28" s="20" t="s">
        <v>7</v>
      </c>
      <c r="E28" s="20" t="s">
        <v>212</v>
      </c>
      <c r="F28" s="69" t="s">
        <v>65</v>
      </c>
      <c r="G28" s="20" t="s">
        <v>111</v>
      </c>
      <c r="H28" s="69" t="s">
        <v>1</v>
      </c>
      <c r="I28" s="20" t="s">
        <v>10</v>
      </c>
      <c r="J28" s="73"/>
      <c r="K28" s="73">
        <v>171</v>
      </c>
      <c r="L28" s="75"/>
      <c r="M28" s="20" t="str">
        <f>VLOOKUP('Intermediate oral data'!G28,'Study reference key'!$B$2:$C$50,2,FALSE)</f>
        <v>[41]</v>
      </c>
      <c r="N28" s="157"/>
      <c r="O28" s="50" t="str">
        <f t="shared" si="3"/>
        <v>No effect, Rat (M) [41]</v>
      </c>
      <c r="P28" s="50"/>
      <c r="Q28" s="74"/>
      <c r="R28" s="33"/>
      <c r="S28" s="50" t="str">
        <f t="shared" ref="S28:U29" si="7">IF(J28&lt;&gt;"",J28,"")</f>
        <v/>
      </c>
      <c r="T28" s="50">
        <f t="shared" si="7"/>
        <v>171</v>
      </c>
      <c r="U28" s="50" t="str">
        <f t="shared" si="7"/>
        <v/>
      </c>
    </row>
    <row r="29" spans="1:21" x14ac:dyDescent="0.25">
      <c r="A29" s="34" t="s">
        <v>215</v>
      </c>
      <c r="B29" s="70" t="s">
        <v>216</v>
      </c>
      <c r="C29" s="34" t="s">
        <v>17</v>
      </c>
      <c r="D29" s="34" t="s">
        <v>7</v>
      </c>
      <c r="E29" s="34" t="s">
        <v>212</v>
      </c>
      <c r="F29" s="70" t="s">
        <v>65</v>
      </c>
      <c r="G29" s="34" t="s">
        <v>111</v>
      </c>
      <c r="H29" s="70" t="s">
        <v>1</v>
      </c>
      <c r="I29" s="70" t="s">
        <v>10</v>
      </c>
      <c r="J29" s="71"/>
      <c r="K29" s="35">
        <v>1000</v>
      </c>
      <c r="L29" s="71"/>
      <c r="M29" s="124" t="str">
        <f>VLOOKUP('Intermediate oral data'!G29,'Study reference key'!$B$2:$C$50,2,FALSE)</f>
        <v>[41]</v>
      </c>
      <c r="N29" s="155"/>
      <c r="O29" s="50" t="str">
        <f t="shared" si="3"/>
        <v>No effect, Rat (M) [41]</v>
      </c>
      <c r="P29" s="104"/>
      <c r="Q29" s="37"/>
      <c r="R29" s="38"/>
      <c r="S29" s="104" t="str">
        <f t="shared" si="7"/>
        <v/>
      </c>
      <c r="T29" s="104">
        <f t="shared" si="7"/>
        <v>1000</v>
      </c>
      <c r="U29" s="104" t="str">
        <f t="shared" si="7"/>
        <v/>
      </c>
    </row>
    <row r="30" spans="1:21" x14ac:dyDescent="0.25">
      <c r="A30" s="20" t="s">
        <v>215</v>
      </c>
      <c r="B30" s="20" t="s">
        <v>216</v>
      </c>
      <c r="C30" s="20" t="s">
        <v>15</v>
      </c>
      <c r="D30" s="20" t="s">
        <v>7</v>
      </c>
      <c r="E30" s="20" t="s">
        <v>211</v>
      </c>
      <c r="F30" s="20" t="s">
        <v>2</v>
      </c>
      <c r="G30" s="20" t="s">
        <v>113</v>
      </c>
      <c r="H30" s="20" t="s">
        <v>11</v>
      </c>
      <c r="I30" s="20" t="s">
        <v>24</v>
      </c>
      <c r="J30" s="73"/>
      <c r="K30" s="73">
        <v>6.37</v>
      </c>
      <c r="L30" s="75"/>
      <c r="M30" s="20" t="str">
        <f>VLOOKUP('Intermediate oral data'!G30,'Study reference key'!$B$2:$C$50,2,FALSE)</f>
        <v>[23]</v>
      </c>
      <c r="N30" s="156" t="s">
        <v>15</v>
      </c>
      <c r="O30" s="50" t="str">
        <f t="shared" si="3"/>
        <v>No effect, Mouse (M,F) [23]</v>
      </c>
      <c r="P30" s="50" t="str">
        <f t="shared" ref="P30:P44" si="8">IF(J30&lt;&gt;"",J30,"")</f>
        <v/>
      </c>
      <c r="Q30" s="74">
        <f t="shared" ref="Q30:Q44" si="9">IF(K30&lt;&gt;"",K30,"")</f>
        <v>6.37</v>
      </c>
      <c r="R30" s="33" t="str">
        <f t="shared" ref="R30:R44" si="10">IF(L30&lt;&gt;"",L30,"")</f>
        <v/>
      </c>
      <c r="S30" s="50"/>
      <c r="T30" s="50"/>
      <c r="U30" s="50"/>
    </row>
    <row r="31" spans="1:21" x14ac:dyDescent="0.25">
      <c r="A31" s="20" t="s">
        <v>151</v>
      </c>
      <c r="B31" s="20" t="s">
        <v>216</v>
      </c>
      <c r="C31" s="20" t="s">
        <v>15</v>
      </c>
      <c r="D31" s="20" t="s">
        <v>14</v>
      </c>
      <c r="E31" s="20" t="s">
        <v>211</v>
      </c>
      <c r="F31" s="20" t="s">
        <v>2</v>
      </c>
      <c r="G31" s="20" t="s">
        <v>105</v>
      </c>
      <c r="H31" s="20" t="s">
        <v>1</v>
      </c>
      <c r="I31" s="20" t="s">
        <v>0</v>
      </c>
      <c r="K31" s="73"/>
      <c r="L31" s="73">
        <v>7</v>
      </c>
      <c r="M31" s="20" t="str">
        <f>VLOOKUP('Intermediate oral data'!G31,'Study reference key'!$B$2:$C$50,2,FALSE)</f>
        <v>[25]</v>
      </c>
      <c r="N31" s="157"/>
      <c r="O31" s="50" t="str">
        <f t="shared" si="3"/>
        <v>Body wt, Rat (F) [25]</v>
      </c>
      <c r="P31" s="50" t="str">
        <f t="shared" si="8"/>
        <v/>
      </c>
      <c r="Q31" s="74" t="str">
        <f t="shared" si="9"/>
        <v/>
      </c>
      <c r="R31" s="33">
        <f t="shared" si="10"/>
        <v>7</v>
      </c>
      <c r="S31" s="50"/>
      <c r="T31" s="50"/>
      <c r="U31" s="50"/>
    </row>
    <row r="32" spans="1:21" x14ac:dyDescent="0.25">
      <c r="A32" s="20" t="s">
        <v>215</v>
      </c>
      <c r="B32" s="69" t="s">
        <v>216</v>
      </c>
      <c r="C32" s="20" t="s">
        <v>15</v>
      </c>
      <c r="D32" s="20" t="s">
        <v>7</v>
      </c>
      <c r="E32" s="20" t="s">
        <v>211</v>
      </c>
      <c r="F32" s="20" t="s">
        <v>2</v>
      </c>
      <c r="G32" s="69" t="s">
        <v>172</v>
      </c>
      <c r="H32" s="69" t="s">
        <v>1</v>
      </c>
      <c r="I32" s="69" t="s">
        <v>10</v>
      </c>
      <c r="K32" s="73">
        <v>13.25</v>
      </c>
      <c r="L32" s="75"/>
      <c r="M32" s="20" t="str">
        <f>VLOOKUP('Intermediate oral data'!G32,'Study reference key'!$B$2:$C$50,2,FALSE)</f>
        <v>[1]</v>
      </c>
      <c r="N32" s="157"/>
      <c r="O32" s="50" t="str">
        <f t="shared" si="3"/>
        <v>No effect, Rat (M) [1]</v>
      </c>
      <c r="P32" s="50" t="str">
        <f t="shared" si="8"/>
        <v/>
      </c>
      <c r="Q32" s="74">
        <f t="shared" si="9"/>
        <v>13.25</v>
      </c>
      <c r="R32" s="33" t="str">
        <f t="shared" si="10"/>
        <v/>
      </c>
      <c r="S32" s="50"/>
      <c r="T32" s="50"/>
      <c r="U32" s="50"/>
    </row>
    <row r="33" spans="1:21" x14ac:dyDescent="0.25">
      <c r="A33" s="20" t="s">
        <v>215</v>
      </c>
      <c r="B33" s="20" t="s">
        <v>216</v>
      </c>
      <c r="C33" s="20" t="s">
        <v>15</v>
      </c>
      <c r="D33" s="20" t="s">
        <v>7</v>
      </c>
      <c r="E33" s="20" t="s">
        <v>211</v>
      </c>
      <c r="F33" s="20" t="s">
        <v>2</v>
      </c>
      <c r="G33" s="20" t="s">
        <v>172</v>
      </c>
      <c r="H33" s="20" t="s">
        <v>1</v>
      </c>
      <c r="I33" s="20" t="s">
        <v>0</v>
      </c>
      <c r="K33" s="73">
        <v>16</v>
      </c>
      <c r="L33" s="75"/>
      <c r="M33" s="20" t="str">
        <f>VLOOKUP('Intermediate oral data'!G33,'Study reference key'!$B$2:$C$50,2,FALSE)</f>
        <v>[1]</v>
      </c>
      <c r="N33" s="157"/>
      <c r="O33" s="50" t="str">
        <f t="shared" si="3"/>
        <v>No effect, Rat (F) [1]</v>
      </c>
      <c r="P33" s="50" t="str">
        <f t="shared" si="8"/>
        <v/>
      </c>
      <c r="Q33" s="74">
        <f t="shared" si="9"/>
        <v>16</v>
      </c>
      <c r="R33" s="33" t="str">
        <f t="shared" si="10"/>
        <v/>
      </c>
      <c r="S33" s="50"/>
      <c r="T33" s="50"/>
      <c r="U33" s="50"/>
    </row>
    <row r="34" spans="1:21" x14ac:dyDescent="0.25">
      <c r="A34" s="20" t="s">
        <v>215</v>
      </c>
      <c r="B34" s="20" t="s">
        <v>216</v>
      </c>
      <c r="C34" s="20" t="s">
        <v>15</v>
      </c>
      <c r="D34" s="20" t="s">
        <v>7</v>
      </c>
      <c r="E34" s="20" t="s">
        <v>211</v>
      </c>
      <c r="F34" s="20" t="s">
        <v>2</v>
      </c>
      <c r="G34" s="20" t="s">
        <v>92</v>
      </c>
      <c r="H34" s="20" t="s">
        <v>1</v>
      </c>
      <c r="I34" s="20" t="s">
        <v>24</v>
      </c>
      <c r="K34" s="73">
        <v>16.071428571428573</v>
      </c>
      <c r="L34" s="75"/>
      <c r="M34" s="20" t="str">
        <f>VLOOKUP('Intermediate oral data'!G34,'Study reference key'!$B$2:$C$50,2,FALSE)</f>
        <v>[34]</v>
      </c>
      <c r="N34" s="157"/>
      <c r="O34" s="50" t="str">
        <f t="shared" si="3"/>
        <v>No effect, Rat (M,F) [34]</v>
      </c>
      <c r="P34" s="50" t="str">
        <f t="shared" si="8"/>
        <v/>
      </c>
      <c r="Q34" s="74">
        <f t="shared" si="9"/>
        <v>16.071428571428573</v>
      </c>
      <c r="R34" s="33" t="str">
        <f t="shared" si="10"/>
        <v/>
      </c>
      <c r="S34" s="50"/>
      <c r="T34" s="50"/>
      <c r="U34" s="50"/>
    </row>
    <row r="35" spans="1:21" x14ac:dyDescent="0.25">
      <c r="A35" s="20" t="s">
        <v>215</v>
      </c>
      <c r="B35" s="20" t="s">
        <v>216</v>
      </c>
      <c r="C35" s="20" t="s">
        <v>15</v>
      </c>
      <c r="D35" s="20" t="s">
        <v>7</v>
      </c>
      <c r="E35" s="20" t="s">
        <v>211</v>
      </c>
      <c r="F35" s="69" t="s">
        <v>2</v>
      </c>
      <c r="G35" s="69" t="s">
        <v>92</v>
      </c>
      <c r="H35" s="69" t="s">
        <v>1</v>
      </c>
      <c r="I35" s="69" t="s">
        <v>10</v>
      </c>
      <c r="J35" s="79"/>
      <c r="K35" s="73">
        <v>17.857142857142858</v>
      </c>
      <c r="L35" s="75"/>
      <c r="M35" s="20" t="str">
        <f>VLOOKUP('Intermediate oral data'!G35,'Study reference key'!$B$2:$C$50,2,FALSE)</f>
        <v>[34]</v>
      </c>
      <c r="N35" s="157"/>
      <c r="O35" s="50" t="str">
        <f t="shared" si="3"/>
        <v>No effect, Rat (M) [34]</v>
      </c>
      <c r="P35" s="50" t="str">
        <f t="shared" si="8"/>
        <v/>
      </c>
      <c r="Q35" s="74">
        <f t="shared" si="9"/>
        <v>17.857142857142858</v>
      </c>
      <c r="R35" s="33" t="str">
        <f t="shared" si="10"/>
        <v/>
      </c>
      <c r="S35" s="50"/>
      <c r="T35" s="50"/>
      <c r="U35" s="50"/>
    </row>
    <row r="36" spans="1:21" x14ac:dyDescent="0.25">
      <c r="A36" s="20" t="s">
        <v>151</v>
      </c>
      <c r="B36" s="20" t="s">
        <v>216</v>
      </c>
      <c r="C36" s="20" t="s">
        <v>15</v>
      </c>
      <c r="D36" s="20" t="s">
        <v>176</v>
      </c>
      <c r="E36" s="20" t="s">
        <v>211</v>
      </c>
      <c r="F36" s="20" t="s">
        <v>2</v>
      </c>
      <c r="G36" s="76" t="s">
        <v>90</v>
      </c>
      <c r="H36" s="20" t="s">
        <v>1</v>
      </c>
      <c r="I36" s="20" t="s">
        <v>10</v>
      </c>
      <c r="K36" s="73">
        <v>7.75</v>
      </c>
      <c r="L36" s="73">
        <v>19.75</v>
      </c>
      <c r="M36" s="20" t="str">
        <f>VLOOKUP('Intermediate oral data'!G36,'Study reference key'!$B$2:$C$50,2,FALSE)</f>
        <v>[35]</v>
      </c>
      <c r="N36" s="157"/>
      <c r="O36" s="50" t="str">
        <f t="shared" si="3"/>
        <v>*Parental body wt, Rat (M) [35]</v>
      </c>
      <c r="P36" s="50" t="str">
        <f t="shared" si="8"/>
        <v/>
      </c>
      <c r="Q36" s="74">
        <f t="shared" si="9"/>
        <v>7.75</v>
      </c>
      <c r="R36" s="33">
        <f t="shared" si="10"/>
        <v>19.75</v>
      </c>
      <c r="S36" s="50"/>
      <c r="T36" s="50"/>
      <c r="U36" s="50"/>
    </row>
    <row r="37" spans="1:21" x14ac:dyDescent="0.25">
      <c r="A37" s="20" t="s">
        <v>151</v>
      </c>
      <c r="B37" s="20" t="s">
        <v>216</v>
      </c>
      <c r="C37" s="20" t="s">
        <v>15</v>
      </c>
      <c r="D37" s="20" t="s">
        <v>7</v>
      </c>
      <c r="E37" s="20" t="s">
        <v>211</v>
      </c>
      <c r="F37" s="20" t="s">
        <v>2</v>
      </c>
      <c r="G37" s="20" t="s">
        <v>103</v>
      </c>
      <c r="H37" s="20" t="s">
        <v>163</v>
      </c>
      <c r="I37" s="20" t="s">
        <v>24</v>
      </c>
      <c r="K37" s="73">
        <v>21.428571428571431</v>
      </c>
      <c r="M37" s="20" t="str">
        <f>VLOOKUP('Intermediate oral data'!G37,'Study reference key'!$B$2:$C$50,2,FALSE)</f>
        <v>[26]</v>
      </c>
      <c r="N37" s="157"/>
      <c r="O37" s="50" t="str">
        <f t="shared" si="3"/>
        <v>No effect, Rat F344 G (M,F) [26]</v>
      </c>
      <c r="P37" s="50" t="str">
        <f t="shared" si="8"/>
        <v/>
      </c>
      <c r="Q37" s="74">
        <f t="shared" si="9"/>
        <v>21.428571428571431</v>
      </c>
      <c r="R37" s="33" t="str">
        <f t="shared" si="10"/>
        <v/>
      </c>
      <c r="S37" s="50"/>
      <c r="T37" s="50"/>
      <c r="U37" s="50"/>
    </row>
    <row r="38" spans="1:21" x14ac:dyDescent="0.25">
      <c r="A38" s="20" t="s">
        <v>215</v>
      </c>
      <c r="B38" s="20" t="s">
        <v>216</v>
      </c>
      <c r="C38" s="20" t="s">
        <v>15</v>
      </c>
      <c r="D38" s="20" t="s">
        <v>175</v>
      </c>
      <c r="E38" s="20" t="s">
        <v>211</v>
      </c>
      <c r="F38" s="69" t="s">
        <v>2</v>
      </c>
      <c r="G38" s="69" t="s">
        <v>113</v>
      </c>
      <c r="H38" s="69" t="s">
        <v>158</v>
      </c>
      <c r="I38" s="69" t="s">
        <v>10</v>
      </c>
      <c r="K38" s="73">
        <v>3.12</v>
      </c>
      <c r="L38" s="75">
        <v>24.57</v>
      </c>
      <c r="M38" s="20" t="str">
        <f>VLOOKUP('Intermediate oral data'!G38,'Study reference key'!$B$2:$C$50,2,FALSE)</f>
        <v>[23]</v>
      </c>
      <c r="N38" s="157"/>
      <c r="O38" s="50" t="str">
        <f t="shared" si="3"/>
        <v>*Body wt, Mouse DW (M) [23]</v>
      </c>
      <c r="P38" s="50" t="str">
        <f t="shared" si="8"/>
        <v/>
      </c>
      <c r="Q38" s="74">
        <f t="shared" si="9"/>
        <v>3.12</v>
      </c>
      <c r="R38" s="33">
        <f t="shared" si="10"/>
        <v>24.57</v>
      </c>
      <c r="S38" s="50"/>
      <c r="T38" s="50"/>
      <c r="U38" s="50"/>
    </row>
    <row r="39" spans="1:21" x14ac:dyDescent="0.25">
      <c r="A39" s="20" t="s">
        <v>215</v>
      </c>
      <c r="B39" s="20" t="s">
        <v>216</v>
      </c>
      <c r="C39" s="20" t="s">
        <v>15</v>
      </c>
      <c r="D39" s="20" t="s">
        <v>7</v>
      </c>
      <c r="E39" s="20" t="s">
        <v>211</v>
      </c>
      <c r="F39" s="69" t="s">
        <v>2</v>
      </c>
      <c r="G39" s="69" t="s">
        <v>143</v>
      </c>
      <c r="H39" s="69" t="s">
        <v>1</v>
      </c>
      <c r="I39" s="69" t="s">
        <v>24</v>
      </c>
      <c r="J39" s="79"/>
      <c r="K39" s="73">
        <v>25</v>
      </c>
      <c r="L39" s="75"/>
      <c r="M39" s="20" t="str">
        <f>VLOOKUP('Intermediate oral data'!G39,'Study reference key'!$B$2:$C$50,2,FALSE)</f>
        <v>[5]</v>
      </c>
      <c r="N39" s="157"/>
      <c r="O39" s="50" t="str">
        <f t="shared" si="3"/>
        <v>No effect, Rat (M,F) [5]</v>
      </c>
      <c r="P39" s="50" t="str">
        <f t="shared" si="8"/>
        <v/>
      </c>
      <c r="Q39" s="74">
        <f t="shared" si="9"/>
        <v>25</v>
      </c>
      <c r="R39" s="33" t="str">
        <f t="shared" si="10"/>
        <v/>
      </c>
      <c r="S39" s="50"/>
      <c r="T39" s="50"/>
      <c r="U39" s="50"/>
    </row>
    <row r="40" spans="1:21" x14ac:dyDescent="0.25">
      <c r="A40" s="20" t="s">
        <v>215</v>
      </c>
      <c r="B40" s="20" t="s">
        <v>216</v>
      </c>
      <c r="C40" s="20" t="s">
        <v>15</v>
      </c>
      <c r="D40" s="20" t="s">
        <v>14</v>
      </c>
      <c r="E40" s="20" t="s">
        <v>211</v>
      </c>
      <c r="F40" s="20" t="s">
        <v>2</v>
      </c>
      <c r="G40" s="20" t="s">
        <v>143</v>
      </c>
      <c r="H40" s="20" t="s">
        <v>1</v>
      </c>
      <c r="I40" s="69" t="s">
        <v>10</v>
      </c>
      <c r="K40" s="73">
        <v>18.75</v>
      </c>
      <c r="L40" s="75">
        <v>37.5</v>
      </c>
      <c r="M40" s="20" t="str">
        <f>VLOOKUP('Intermediate oral data'!G40,'Study reference key'!$B$2:$C$50,2,FALSE)</f>
        <v>[5]</v>
      </c>
      <c r="N40" s="157"/>
      <c r="O40" s="50" t="str">
        <f t="shared" si="3"/>
        <v>Body wt, Rat (M) [5]</v>
      </c>
      <c r="P40" s="50" t="str">
        <f t="shared" si="8"/>
        <v/>
      </c>
      <c r="Q40" s="74">
        <f t="shared" si="9"/>
        <v>18.75</v>
      </c>
      <c r="R40" s="33">
        <f t="shared" si="10"/>
        <v>37.5</v>
      </c>
      <c r="S40" s="50"/>
      <c r="T40" s="50"/>
      <c r="U40" s="50"/>
    </row>
    <row r="41" spans="1:21" x14ac:dyDescent="0.25">
      <c r="A41" s="20" t="s">
        <v>151</v>
      </c>
      <c r="B41" s="20" t="s">
        <v>216</v>
      </c>
      <c r="C41" s="20" t="s">
        <v>15</v>
      </c>
      <c r="D41" s="20" t="s">
        <v>14</v>
      </c>
      <c r="E41" s="20" t="s">
        <v>211</v>
      </c>
      <c r="F41" s="20" t="s">
        <v>2</v>
      </c>
      <c r="G41" s="76" t="s">
        <v>67</v>
      </c>
      <c r="H41" s="20" t="s">
        <v>1</v>
      </c>
      <c r="I41" s="20" t="s">
        <v>0</v>
      </c>
      <c r="J41" s="80">
        <v>10</v>
      </c>
      <c r="K41" s="73">
        <v>37.9</v>
      </c>
      <c r="L41" s="73">
        <v>47.5</v>
      </c>
      <c r="M41" s="20" t="str">
        <f>VLOOKUP('Intermediate oral data'!G41,'Study reference key'!$B$2:$C$50,2,FALSE)</f>
        <v>[27]</v>
      </c>
      <c r="N41" s="157"/>
      <c r="O41" s="50" t="str">
        <f t="shared" si="3"/>
        <v>Body wt, Rat (F) [27]</v>
      </c>
      <c r="P41" s="50">
        <f t="shared" si="8"/>
        <v>10</v>
      </c>
      <c r="Q41" s="74">
        <f t="shared" si="9"/>
        <v>37.9</v>
      </c>
      <c r="R41" s="33">
        <f t="shared" si="10"/>
        <v>47.5</v>
      </c>
      <c r="S41" s="50"/>
      <c r="T41" s="50"/>
      <c r="U41" s="50"/>
    </row>
    <row r="42" spans="1:21" x14ac:dyDescent="0.25">
      <c r="A42" s="20" t="s">
        <v>151</v>
      </c>
      <c r="B42" s="20" t="s">
        <v>216</v>
      </c>
      <c r="C42" s="20" t="s">
        <v>15</v>
      </c>
      <c r="D42" s="20" t="s">
        <v>175</v>
      </c>
      <c r="E42" s="20" t="s">
        <v>211</v>
      </c>
      <c r="F42" s="20" t="s">
        <v>2</v>
      </c>
      <c r="G42" s="20" t="s">
        <v>103</v>
      </c>
      <c r="H42" s="20" t="s">
        <v>161</v>
      </c>
      <c r="I42" s="20" t="s">
        <v>24</v>
      </c>
      <c r="K42" s="73">
        <v>36.75</v>
      </c>
      <c r="L42" s="73">
        <v>64.75</v>
      </c>
      <c r="M42" s="20" t="str">
        <f>VLOOKUP('Intermediate oral data'!G42,'Study reference key'!$B$2:$C$50,2,FALSE)</f>
        <v>[26]</v>
      </c>
      <c r="N42" s="157"/>
      <c r="O42" s="50" t="str">
        <f t="shared" si="3"/>
        <v>*Body wt, Rat F344 DW (M,F) [26]</v>
      </c>
      <c r="P42" s="50" t="str">
        <f t="shared" si="8"/>
        <v/>
      </c>
      <c r="Q42" s="74">
        <f t="shared" si="9"/>
        <v>36.75</v>
      </c>
      <c r="R42" s="33">
        <f t="shared" si="10"/>
        <v>64.75</v>
      </c>
      <c r="S42" s="50"/>
      <c r="T42" s="50"/>
      <c r="U42" s="50"/>
    </row>
    <row r="43" spans="1:21" x14ac:dyDescent="0.25">
      <c r="A43" s="20" t="s">
        <v>151</v>
      </c>
      <c r="B43" s="20" t="s">
        <v>216</v>
      </c>
      <c r="C43" s="20" t="s">
        <v>15</v>
      </c>
      <c r="D43" s="20" t="s">
        <v>175</v>
      </c>
      <c r="E43" s="20" t="s">
        <v>211</v>
      </c>
      <c r="F43" s="20" t="s">
        <v>2</v>
      </c>
      <c r="G43" s="20" t="s">
        <v>103</v>
      </c>
      <c r="H43" s="20" t="s">
        <v>162</v>
      </c>
      <c r="I43" s="20" t="s">
        <v>10</v>
      </c>
      <c r="K43" s="73">
        <v>36.5</v>
      </c>
      <c r="L43" s="73">
        <v>66.5</v>
      </c>
      <c r="M43" s="20" t="str">
        <f>VLOOKUP('Intermediate oral data'!G43,'Study reference key'!$B$2:$C$50,2,FALSE)</f>
        <v>[26]</v>
      </c>
      <c r="N43" s="157"/>
      <c r="O43" s="50" t="str">
        <f t="shared" si="3"/>
        <v>*Body wt, Rat OM DW (M) [26]</v>
      </c>
      <c r="P43" s="50" t="str">
        <f t="shared" si="8"/>
        <v/>
      </c>
      <c r="Q43" s="74">
        <f t="shared" si="9"/>
        <v>36.5</v>
      </c>
      <c r="R43" s="33">
        <f t="shared" si="10"/>
        <v>66.5</v>
      </c>
      <c r="S43" s="50"/>
      <c r="T43" s="50"/>
      <c r="U43" s="50"/>
    </row>
    <row r="44" spans="1:21" x14ac:dyDescent="0.25">
      <c r="A44" s="20" t="s">
        <v>151</v>
      </c>
      <c r="B44" s="20" t="s">
        <v>216</v>
      </c>
      <c r="C44" s="20" t="s">
        <v>15</v>
      </c>
      <c r="D44" s="20" t="s">
        <v>160</v>
      </c>
      <c r="E44" s="20" t="s">
        <v>211</v>
      </c>
      <c r="F44" s="20" t="s">
        <v>2</v>
      </c>
      <c r="G44" s="20" t="s">
        <v>103</v>
      </c>
      <c r="H44" s="20" t="s">
        <v>159</v>
      </c>
      <c r="I44" s="20" t="s">
        <v>24</v>
      </c>
      <c r="K44" s="73">
        <v>129.5</v>
      </c>
      <c r="M44" s="20" t="str">
        <f>VLOOKUP('Intermediate oral data'!G44,'Study reference key'!$B$2:$C$50,2,FALSE)</f>
        <v>[26]</v>
      </c>
      <c r="N44" s="157"/>
      <c r="O44" s="50" t="str">
        <f t="shared" si="3"/>
        <v>*No effect, Rat SD DW (M,F) [26]</v>
      </c>
      <c r="P44" s="50" t="str">
        <f t="shared" si="8"/>
        <v/>
      </c>
      <c r="Q44" s="74">
        <f t="shared" si="9"/>
        <v>129.5</v>
      </c>
      <c r="R44" s="33" t="str">
        <f t="shared" si="10"/>
        <v/>
      </c>
      <c r="S44" s="50"/>
      <c r="T44" s="50"/>
      <c r="U44" s="50"/>
    </row>
    <row r="45" spans="1:21" x14ac:dyDescent="0.25">
      <c r="A45" s="20" t="s">
        <v>215</v>
      </c>
      <c r="B45" s="20" t="s">
        <v>216</v>
      </c>
      <c r="C45" s="20" t="s">
        <v>15</v>
      </c>
      <c r="D45" s="69" t="s">
        <v>7</v>
      </c>
      <c r="E45" s="20" t="s">
        <v>212</v>
      </c>
      <c r="F45" s="69" t="s">
        <v>65</v>
      </c>
      <c r="G45" s="69" t="s">
        <v>107</v>
      </c>
      <c r="H45" s="69" t="s">
        <v>11</v>
      </c>
      <c r="I45" s="20" t="s">
        <v>24</v>
      </c>
      <c r="J45" s="79"/>
      <c r="K45" s="73">
        <v>293.42857142857144</v>
      </c>
      <c r="L45" s="75"/>
      <c r="M45" s="20" t="str">
        <f>VLOOKUP('Intermediate oral data'!G45,'Study reference key'!$B$2:$C$50,2,FALSE)</f>
        <v>[42]</v>
      </c>
      <c r="N45" s="157"/>
      <c r="O45" s="50" t="str">
        <f t="shared" si="3"/>
        <v>No effect, Mouse (M,F) [42]</v>
      </c>
      <c r="P45" s="50"/>
      <c r="Q45" s="74"/>
      <c r="R45" s="33"/>
      <c r="S45" s="50" t="str">
        <f t="shared" ref="S45:U47" si="11">IF(J45&lt;&gt;"",J45,"")</f>
        <v/>
      </c>
      <c r="T45" s="51">
        <f t="shared" si="11"/>
        <v>293.42857142857144</v>
      </c>
      <c r="U45" s="50" t="str">
        <f t="shared" si="11"/>
        <v/>
      </c>
    </row>
    <row r="46" spans="1:21" x14ac:dyDescent="0.25">
      <c r="A46" s="20" t="s">
        <v>151</v>
      </c>
      <c r="B46" s="20" t="s">
        <v>216</v>
      </c>
      <c r="C46" s="20" t="s">
        <v>15</v>
      </c>
      <c r="D46" s="20" t="s">
        <v>14</v>
      </c>
      <c r="E46" s="20" t="s">
        <v>212</v>
      </c>
      <c r="F46" s="20" t="s">
        <v>65</v>
      </c>
      <c r="G46" s="20" t="s">
        <v>111</v>
      </c>
      <c r="H46" s="69" t="s">
        <v>1</v>
      </c>
      <c r="I46" s="20" t="s">
        <v>10</v>
      </c>
      <c r="J46" s="80">
        <v>300</v>
      </c>
      <c r="K46" s="73">
        <v>171</v>
      </c>
      <c r="L46" s="73">
        <v>343</v>
      </c>
      <c r="M46" s="20" t="str">
        <f>VLOOKUP('Intermediate oral data'!G46,'Study reference key'!$B$2:$C$50,2,FALSE)</f>
        <v>[41]</v>
      </c>
      <c r="N46" s="157"/>
      <c r="O46" s="50" t="str">
        <f t="shared" si="3"/>
        <v>Body wt, Rat (M) [41]</v>
      </c>
      <c r="P46" s="50"/>
      <c r="Q46" s="74"/>
      <c r="R46" s="33"/>
      <c r="S46" s="50">
        <f t="shared" si="11"/>
        <v>300</v>
      </c>
      <c r="T46" s="51">
        <f t="shared" si="11"/>
        <v>171</v>
      </c>
      <c r="U46" s="50">
        <f t="shared" si="11"/>
        <v>343</v>
      </c>
    </row>
    <row r="47" spans="1:21" x14ac:dyDescent="0.25">
      <c r="A47" s="20" t="s">
        <v>151</v>
      </c>
      <c r="B47" s="20" t="s">
        <v>216</v>
      </c>
      <c r="C47" s="20" t="s">
        <v>15</v>
      </c>
      <c r="D47" s="20" t="s">
        <v>14</v>
      </c>
      <c r="E47" s="20" t="s">
        <v>212</v>
      </c>
      <c r="F47" s="20" t="s">
        <v>65</v>
      </c>
      <c r="G47" s="20" t="s">
        <v>111</v>
      </c>
      <c r="H47" s="20" t="s">
        <v>1</v>
      </c>
      <c r="I47" s="20" t="s">
        <v>10</v>
      </c>
      <c r="J47" s="80">
        <v>280</v>
      </c>
      <c r="K47" s="73">
        <v>240</v>
      </c>
      <c r="L47" s="73">
        <v>480</v>
      </c>
      <c r="M47" s="20" t="str">
        <f>VLOOKUP('Intermediate oral data'!G47,'Study reference key'!$B$2:$C$50,2,FALSE)</f>
        <v>[41]</v>
      </c>
      <c r="N47" s="157"/>
      <c r="O47" s="50" t="str">
        <f t="shared" si="3"/>
        <v>Body wt, Rat (M) [41]</v>
      </c>
      <c r="P47" s="50"/>
      <c r="Q47" s="74"/>
      <c r="R47" s="33"/>
      <c r="S47" s="50">
        <f t="shared" si="11"/>
        <v>280</v>
      </c>
      <c r="T47" s="51">
        <f t="shared" si="11"/>
        <v>240</v>
      </c>
      <c r="U47" s="50">
        <f t="shared" si="11"/>
        <v>480</v>
      </c>
    </row>
    <row r="48" spans="1:21" x14ac:dyDescent="0.25">
      <c r="A48" s="34" t="s">
        <v>151</v>
      </c>
      <c r="B48" s="34" t="s">
        <v>216</v>
      </c>
      <c r="C48" s="34" t="s">
        <v>15</v>
      </c>
      <c r="D48" s="34" t="s">
        <v>14</v>
      </c>
      <c r="E48" s="34" t="s">
        <v>211</v>
      </c>
      <c r="F48" s="34" t="s">
        <v>2</v>
      </c>
      <c r="G48" s="34" t="s">
        <v>103</v>
      </c>
      <c r="H48" s="34" t="s">
        <v>158</v>
      </c>
      <c r="I48" s="34" t="s">
        <v>10</v>
      </c>
      <c r="J48" s="78"/>
      <c r="K48" s="35">
        <v>352.3</v>
      </c>
      <c r="L48" s="35">
        <v>546.91</v>
      </c>
      <c r="M48" s="34" t="str">
        <f>VLOOKUP('Intermediate oral data'!G48,'Study reference key'!$B$2:$C$50,2,FALSE)</f>
        <v>[26]</v>
      </c>
      <c r="N48" s="157"/>
      <c r="O48" s="50" t="str">
        <f t="shared" si="3"/>
        <v>Body wt, Mouse DW (M) [26]</v>
      </c>
      <c r="P48" s="104" t="str">
        <f t="shared" ref="P48:P60" si="12">IF(J48&lt;&gt;"",J48,"")</f>
        <v/>
      </c>
      <c r="Q48" s="37">
        <f t="shared" ref="Q48:Q60" si="13">IF(K48&lt;&gt;"",K48,"")</f>
        <v>352.3</v>
      </c>
      <c r="R48" s="38">
        <f t="shared" ref="R48:R60" si="14">IF(L48&lt;&gt;"",L48,"")</f>
        <v>546.91</v>
      </c>
      <c r="S48" s="104"/>
      <c r="T48" s="104"/>
      <c r="U48" s="104"/>
    </row>
    <row r="49" spans="1:21" x14ac:dyDescent="0.25">
      <c r="A49" s="20" t="s">
        <v>215</v>
      </c>
      <c r="B49" s="20" t="s">
        <v>216</v>
      </c>
      <c r="C49" s="20" t="s">
        <v>20</v>
      </c>
      <c r="D49" s="20" t="s">
        <v>7</v>
      </c>
      <c r="E49" s="20" t="s">
        <v>211</v>
      </c>
      <c r="F49" s="20" t="s">
        <v>2</v>
      </c>
      <c r="G49" s="20" t="s">
        <v>113</v>
      </c>
      <c r="H49" s="20" t="s">
        <v>11</v>
      </c>
      <c r="I49" s="20" t="s">
        <v>24</v>
      </c>
      <c r="J49" s="73"/>
      <c r="K49" s="73">
        <v>6.37</v>
      </c>
      <c r="L49" s="75"/>
      <c r="M49" s="20" t="str">
        <f>VLOOKUP('Intermediate oral data'!G49,'Study reference key'!$B$2:$C$50,2,FALSE)</f>
        <v>[23]</v>
      </c>
      <c r="N49" s="156" t="s">
        <v>20</v>
      </c>
      <c r="O49" s="50" t="str">
        <f t="shared" si="3"/>
        <v>No effect, Mouse (M,F) [23]</v>
      </c>
      <c r="P49" s="50" t="str">
        <f t="shared" si="12"/>
        <v/>
      </c>
      <c r="Q49" s="74">
        <f t="shared" si="13"/>
        <v>6.37</v>
      </c>
      <c r="R49" s="33" t="str">
        <f t="shared" si="14"/>
        <v/>
      </c>
      <c r="S49" s="50"/>
      <c r="T49" s="50"/>
      <c r="U49" s="50"/>
    </row>
    <row r="50" spans="1:21" x14ac:dyDescent="0.25">
      <c r="A50" s="20" t="s">
        <v>151</v>
      </c>
      <c r="B50" s="20" t="s">
        <v>216</v>
      </c>
      <c r="C50" s="20" t="s">
        <v>20</v>
      </c>
      <c r="D50" s="20" t="s">
        <v>80</v>
      </c>
      <c r="E50" s="20" t="s">
        <v>211</v>
      </c>
      <c r="F50" s="20" t="s">
        <v>2</v>
      </c>
      <c r="G50" s="20" t="s">
        <v>92</v>
      </c>
      <c r="H50" s="20" t="s">
        <v>1</v>
      </c>
      <c r="I50" s="20" t="s">
        <v>0</v>
      </c>
      <c r="J50" s="73"/>
      <c r="K50" s="73">
        <v>5</v>
      </c>
      <c r="L50" s="73">
        <v>15</v>
      </c>
      <c r="M50" s="20" t="str">
        <f>VLOOKUP('Intermediate oral data'!G50,'Study reference key'!$B$2:$C$50,2,FALSE)</f>
        <v>[34]</v>
      </c>
      <c r="N50" s="157"/>
      <c r="O50" s="50" t="str">
        <f t="shared" si="3"/>
        <v>Liver wt, Rat (F) [34]</v>
      </c>
      <c r="P50" s="50" t="str">
        <f t="shared" si="12"/>
        <v/>
      </c>
      <c r="Q50" s="74">
        <f t="shared" si="13"/>
        <v>5</v>
      </c>
      <c r="R50" s="33">
        <f t="shared" si="14"/>
        <v>15</v>
      </c>
      <c r="S50" s="50"/>
      <c r="T50" s="50"/>
      <c r="U50" s="50"/>
    </row>
    <row r="51" spans="1:21" x14ac:dyDescent="0.25">
      <c r="A51" s="20" t="s">
        <v>215</v>
      </c>
      <c r="B51" s="20" t="s">
        <v>216</v>
      </c>
      <c r="C51" s="20" t="s">
        <v>20</v>
      </c>
      <c r="D51" s="69" t="s">
        <v>7</v>
      </c>
      <c r="E51" s="69" t="s">
        <v>211</v>
      </c>
      <c r="F51" s="69" t="s">
        <v>2</v>
      </c>
      <c r="G51" s="69" t="s">
        <v>92</v>
      </c>
      <c r="H51" s="69" t="s">
        <v>1</v>
      </c>
      <c r="I51" s="69" t="s">
        <v>10</v>
      </c>
      <c r="J51" s="75"/>
      <c r="K51" s="73">
        <v>17.857142857142858</v>
      </c>
      <c r="L51" s="75"/>
      <c r="M51" s="20" t="str">
        <f>VLOOKUP('Intermediate oral data'!G51,'Study reference key'!$B$2:$C$50,2,FALSE)</f>
        <v>[34]</v>
      </c>
      <c r="N51" s="157"/>
      <c r="O51" s="50" t="str">
        <f t="shared" si="3"/>
        <v>No effect, Rat (M) [34]</v>
      </c>
      <c r="P51" s="50" t="str">
        <f t="shared" si="12"/>
        <v/>
      </c>
      <c r="Q51" s="74">
        <f t="shared" si="13"/>
        <v>17.857142857142858</v>
      </c>
      <c r="R51" s="33" t="str">
        <f t="shared" si="14"/>
        <v/>
      </c>
      <c r="S51" s="50"/>
      <c r="T51" s="50"/>
      <c r="U51" s="50"/>
    </row>
    <row r="52" spans="1:21" x14ac:dyDescent="0.25">
      <c r="A52" s="20" t="s">
        <v>215</v>
      </c>
      <c r="B52" s="20" t="s">
        <v>216</v>
      </c>
      <c r="C52" s="20" t="s">
        <v>20</v>
      </c>
      <c r="D52" s="20" t="s">
        <v>7</v>
      </c>
      <c r="E52" s="20" t="s">
        <v>211</v>
      </c>
      <c r="F52" s="20" t="s">
        <v>2</v>
      </c>
      <c r="G52" s="20" t="s">
        <v>103</v>
      </c>
      <c r="H52" s="20" t="s">
        <v>163</v>
      </c>
      <c r="I52" s="20" t="s">
        <v>24</v>
      </c>
      <c r="J52" s="73"/>
      <c r="K52" s="73">
        <v>21.428571428571431</v>
      </c>
      <c r="M52" s="20" t="str">
        <f>VLOOKUP('Intermediate oral data'!G52,'Study reference key'!$B$2:$C$50,2,FALSE)</f>
        <v>[26]</v>
      </c>
      <c r="N52" s="157"/>
      <c r="O52" s="50" t="str">
        <f t="shared" si="3"/>
        <v>No effect, Rat F344 G (M,F) [26]</v>
      </c>
      <c r="P52" s="50" t="str">
        <f t="shared" si="12"/>
        <v/>
      </c>
      <c r="Q52" s="74">
        <f t="shared" si="13"/>
        <v>21.428571428571431</v>
      </c>
      <c r="R52" s="33" t="str">
        <f t="shared" si="14"/>
        <v/>
      </c>
      <c r="S52" s="50"/>
      <c r="T52" s="50"/>
      <c r="U52" s="50"/>
    </row>
    <row r="53" spans="1:21" x14ac:dyDescent="0.25">
      <c r="A53" s="20" t="s">
        <v>151</v>
      </c>
      <c r="B53" s="20" t="s">
        <v>216</v>
      </c>
      <c r="C53" s="20" t="s">
        <v>20</v>
      </c>
      <c r="D53" s="20" t="s">
        <v>174</v>
      </c>
      <c r="E53" s="20" t="s">
        <v>211</v>
      </c>
      <c r="F53" s="20" t="s">
        <v>2</v>
      </c>
      <c r="G53" s="20" t="s">
        <v>143</v>
      </c>
      <c r="H53" s="20" t="s">
        <v>1</v>
      </c>
      <c r="I53" s="20" t="s">
        <v>10</v>
      </c>
      <c r="J53" s="73"/>
      <c r="K53" s="73">
        <v>7.2</v>
      </c>
      <c r="L53" s="73">
        <v>24</v>
      </c>
      <c r="M53" s="20" t="str">
        <f>VLOOKUP('Intermediate oral data'!G53,'Study reference key'!$B$2:$C$50,2,FALSE)</f>
        <v>[5]</v>
      </c>
      <c r="N53" s="157"/>
      <c r="O53" s="50" t="str">
        <f t="shared" si="3"/>
        <v>Liver wt &amp; serum chem, Rat (M) [5]</v>
      </c>
      <c r="P53" s="50" t="str">
        <f t="shared" si="12"/>
        <v/>
      </c>
      <c r="Q53" s="74">
        <f t="shared" si="13"/>
        <v>7.2</v>
      </c>
      <c r="R53" s="33">
        <f t="shared" si="14"/>
        <v>24</v>
      </c>
      <c r="S53" s="50"/>
      <c r="T53" s="50"/>
      <c r="U53" s="50"/>
    </row>
    <row r="54" spans="1:21" x14ac:dyDescent="0.25">
      <c r="A54" s="20" t="s">
        <v>215</v>
      </c>
      <c r="B54" s="20" t="s">
        <v>216</v>
      </c>
      <c r="C54" s="20" t="s">
        <v>20</v>
      </c>
      <c r="D54" s="20" t="s">
        <v>160</v>
      </c>
      <c r="E54" s="20" t="s">
        <v>211</v>
      </c>
      <c r="F54" s="20" t="s">
        <v>2</v>
      </c>
      <c r="G54" s="20" t="s">
        <v>113</v>
      </c>
      <c r="H54" s="20" t="s">
        <v>158</v>
      </c>
      <c r="I54" s="20" t="s">
        <v>10</v>
      </c>
      <c r="J54" s="73"/>
      <c r="K54" s="73">
        <v>24.57</v>
      </c>
      <c r="M54" s="20" t="str">
        <f>VLOOKUP('Intermediate oral data'!G54,'Study reference key'!$B$2:$C$50,2,FALSE)</f>
        <v>[23]</v>
      </c>
      <c r="N54" s="157"/>
      <c r="O54" s="50" t="str">
        <f t="shared" si="3"/>
        <v>*No effect, Mouse DW (M) [23]</v>
      </c>
      <c r="P54" s="50" t="str">
        <f t="shared" si="12"/>
        <v/>
      </c>
      <c r="Q54" s="74">
        <f t="shared" si="13"/>
        <v>24.57</v>
      </c>
      <c r="R54" s="33" t="str">
        <f t="shared" si="14"/>
        <v/>
      </c>
      <c r="S54" s="50"/>
      <c r="T54" s="50"/>
      <c r="U54" s="50"/>
    </row>
    <row r="55" spans="1:21" x14ac:dyDescent="0.25">
      <c r="A55" s="20" t="s">
        <v>215</v>
      </c>
      <c r="B55" s="20" t="s">
        <v>216</v>
      </c>
      <c r="C55" s="20" t="s">
        <v>20</v>
      </c>
      <c r="D55" s="20" t="s">
        <v>7</v>
      </c>
      <c r="E55" s="20" t="s">
        <v>211</v>
      </c>
      <c r="F55" s="20" t="s">
        <v>2</v>
      </c>
      <c r="G55" s="20" t="s">
        <v>143</v>
      </c>
      <c r="H55" s="20" t="s">
        <v>1</v>
      </c>
      <c r="I55" s="20" t="s">
        <v>24</v>
      </c>
      <c r="J55" s="73"/>
      <c r="K55" s="73">
        <v>25</v>
      </c>
      <c r="M55" s="20" t="str">
        <f>VLOOKUP('Intermediate oral data'!G55,'Study reference key'!$B$2:$C$50,2,FALSE)</f>
        <v>[5]</v>
      </c>
      <c r="N55" s="157"/>
      <c r="O55" s="50" t="str">
        <f t="shared" si="3"/>
        <v>No effect, Rat (M,F) [5]</v>
      </c>
      <c r="P55" s="50" t="str">
        <f t="shared" si="12"/>
        <v/>
      </c>
      <c r="Q55" s="74">
        <f t="shared" si="13"/>
        <v>25</v>
      </c>
      <c r="R55" s="33" t="str">
        <f t="shared" si="14"/>
        <v/>
      </c>
      <c r="S55" s="50"/>
      <c r="T55" s="50"/>
      <c r="U55" s="50"/>
    </row>
    <row r="56" spans="1:21" x14ac:dyDescent="0.25">
      <c r="A56" s="20" t="s">
        <v>215</v>
      </c>
      <c r="B56" s="20" t="s">
        <v>216</v>
      </c>
      <c r="C56" s="20" t="s">
        <v>20</v>
      </c>
      <c r="D56" s="20" t="s">
        <v>160</v>
      </c>
      <c r="E56" s="20" t="s">
        <v>211</v>
      </c>
      <c r="F56" s="20" t="s">
        <v>2</v>
      </c>
      <c r="G56" s="76" t="s">
        <v>90</v>
      </c>
      <c r="H56" s="20" t="s">
        <v>1</v>
      </c>
      <c r="I56" s="20" t="s">
        <v>10</v>
      </c>
      <c r="J56" s="73"/>
      <c r="K56" s="73">
        <v>38.75</v>
      </c>
      <c r="M56" s="20" t="str">
        <f>VLOOKUP('Intermediate oral data'!G56,'Study reference key'!$B$2:$C$50,2,FALSE)</f>
        <v>[35]</v>
      </c>
      <c r="N56" s="157"/>
      <c r="O56" s="50" t="str">
        <f t="shared" si="3"/>
        <v>*No effect, Rat (M) [35]</v>
      </c>
      <c r="P56" s="50" t="str">
        <f t="shared" si="12"/>
        <v/>
      </c>
      <c r="Q56" s="74">
        <f t="shared" si="13"/>
        <v>38.75</v>
      </c>
      <c r="R56" s="33" t="str">
        <f t="shared" si="14"/>
        <v/>
      </c>
      <c r="S56" s="50"/>
      <c r="T56" s="50"/>
      <c r="U56" s="50"/>
    </row>
    <row r="57" spans="1:21" x14ac:dyDescent="0.25">
      <c r="A57" s="20" t="s">
        <v>215</v>
      </c>
      <c r="B57" s="20" t="s">
        <v>216</v>
      </c>
      <c r="C57" s="20" t="s">
        <v>20</v>
      </c>
      <c r="D57" s="20" t="s">
        <v>173</v>
      </c>
      <c r="E57" s="20" t="s">
        <v>211</v>
      </c>
      <c r="F57" s="20" t="s">
        <v>2</v>
      </c>
      <c r="G57" s="20" t="s">
        <v>172</v>
      </c>
      <c r="H57" s="20" t="s">
        <v>1</v>
      </c>
      <c r="I57" s="20" t="s">
        <v>0</v>
      </c>
      <c r="J57" s="73"/>
      <c r="K57" s="73"/>
      <c r="L57" s="73">
        <v>42.5</v>
      </c>
      <c r="M57" s="20" t="str">
        <f>VLOOKUP('Intermediate oral data'!G57,'Study reference key'!$B$2:$C$50,2,FALSE)</f>
        <v>[1]</v>
      </c>
      <c r="N57" s="157"/>
      <c r="O57" s="50" t="str">
        <f t="shared" si="3"/>
        <v>Fat content, Rat (F) [1]</v>
      </c>
      <c r="P57" s="50" t="str">
        <f t="shared" si="12"/>
        <v/>
      </c>
      <c r="Q57" s="74" t="str">
        <f t="shared" si="13"/>
        <v/>
      </c>
      <c r="R57" s="33">
        <f t="shared" si="14"/>
        <v>42.5</v>
      </c>
      <c r="S57" s="50"/>
      <c r="T57" s="50"/>
      <c r="U57" s="50"/>
    </row>
    <row r="58" spans="1:21" x14ac:dyDescent="0.25">
      <c r="A58" s="20" t="s">
        <v>215</v>
      </c>
      <c r="B58" s="20" t="s">
        <v>216</v>
      </c>
      <c r="C58" s="20" t="s">
        <v>20</v>
      </c>
      <c r="D58" s="20" t="s">
        <v>160</v>
      </c>
      <c r="E58" s="20" t="s">
        <v>211</v>
      </c>
      <c r="F58" s="20" t="s">
        <v>2</v>
      </c>
      <c r="G58" s="20" t="s">
        <v>103</v>
      </c>
      <c r="H58" s="20" t="s">
        <v>162</v>
      </c>
      <c r="I58" s="20" t="s">
        <v>24</v>
      </c>
      <c r="J58" s="73"/>
      <c r="K58" s="73">
        <v>123</v>
      </c>
      <c r="M58" s="20" t="str">
        <f>VLOOKUP('Intermediate oral data'!G58,'Study reference key'!$B$2:$C$50,2,FALSE)</f>
        <v>[26]</v>
      </c>
      <c r="N58" s="157"/>
      <c r="O58" s="50" t="str">
        <f t="shared" si="3"/>
        <v>*No effect, Rat OM DW (M,F) [26]</v>
      </c>
      <c r="P58" s="50" t="str">
        <f t="shared" si="12"/>
        <v/>
      </c>
      <c r="Q58" s="74">
        <f t="shared" si="13"/>
        <v>123</v>
      </c>
      <c r="R58" s="33" t="str">
        <f t="shared" si="14"/>
        <v/>
      </c>
      <c r="S58" s="50"/>
      <c r="T58" s="50"/>
      <c r="U58" s="50"/>
    </row>
    <row r="59" spans="1:21" x14ac:dyDescent="0.25">
      <c r="A59" s="20" t="s">
        <v>215</v>
      </c>
      <c r="B59" s="20" t="s">
        <v>216</v>
      </c>
      <c r="C59" s="20" t="s">
        <v>20</v>
      </c>
      <c r="D59" s="20" t="s">
        <v>160</v>
      </c>
      <c r="E59" s="20" t="s">
        <v>211</v>
      </c>
      <c r="F59" s="20" t="s">
        <v>2</v>
      </c>
      <c r="G59" s="20" t="s">
        <v>103</v>
      </c>
      <c r="H59" s="20" t="s">
        <v>161</v>
      </c>
      <c r="I59" s="20" t="s">
        <v>24</v>
      </c>
      <c r="J59" s="73"/>
      <c r="K59" s="73">
        <v>128.75</v>
      </c>
      <c r="M59" s="20" t="str">
        <f>VLOOKUP('Intermediate oral data'!G59,'Study reference key'!$B$2:$C$50,2,FALSE)</f>
        <v>[26]</v>
      </c>
      <c r="N59" s="157"/>
      <c r="O59" s="50" t="str">
        <f t="shared" si="3"/>
        <v>*No effect, Rat F344 DW (M,F) [26]</v>
      </c>
      <c r="P59" s="50" t="str">
        <f t="shared" si="12"/>
        <v/>
      </c>
      <c r="Q59" s="74">
        <f t="shared" si="13"/>
        <v>128.75</v>
      </c>
      <c r="R59" s="33" t="str">
        <f t="shared" si="14"/>
        <v/>
      </c>
      <c r="S59" s="50"/>
      <c r="T59" s="50"/>
      <c r="U59" s="50"/>
    </row>
    <row r="60" spans="1:21" x14ac:dyDescent="0.25">
      <c r="A60" s="20" t="s">
        <v>215</v>
      </c>
      <c r="B60" s="20" t="s">
        <v>216</v>
      </c>
      <c r="C60" s="20" t="s">
        <v>20</v>
      </c>
      <c r="D60" s="20" t="s">
        <v>160</v>
      </c>
      <c r="E60" s="20" t="s">
        <v>211</v>
      </c>
      <c r="F60" s="20" t="s">
        <v>2</v>
      </c>
      <c r="G60" s="20" t="s">
        <v>103</v>
      </c>
      <c r="H60" s="20" t="s">
        <v>159</v>
      </c>
      <c r="I60" s="20" t="s">
        <v>24</v>
      </c>
      <c r="J60" s="73"/>
      <c r="K60" s="73">
        <v>129.5</v>
      </c>
      <c r="M60" s="20" t="str">
        <f>VLOOKUP('Intermediate oral data'!G60,'Study reference key'!$B$2:$C$50,2,FALSE)</f>
        <v>[26]</v>
      </c>
      <c r="N60" s="157"/>
      <c r="O60" s="50" t="str">
        <f t="shared" si="3"/>
        <v>*No effect, Rat SD DW (M,F) [26]</v>
      </c>
      <c r="P60" s="50" t="str">
        <f t="shared" si="12"/>
        <v/>
      </c>
      <c r="Q60" s="74">
        <f t="shared" si="13"/>
        <v>129.5</v>
      </c>
      <c r="R60" s="33" t="str">
        <f t="shared" si="14"/>
        <v/>
      </c>
      <c r="S60" s="50"/>
      <c r="T60" s="50"/>
      <c r="U60" s="50"/>
    </row>
    <row r="61" spans="1:21" x14ac:dyDescent="0.25">
      <c r="A61" s="20" t="s">
        <v>215</v>
      </c>
      <c r="B61" s="20" t="s">
        <v>216</v>
      </c>
      <c r="C61" s="20" t="s">
        <v>20</v>
      </c>
      <c r="D61" s="20" t="s">
        <v>7</v>
      </c>
      <c r="E61" s="20" t="s">
        <v>212</v>
      </c>
      <c r="F61" s="69" t="s">
        <v>65</v>
      </c>
      <c r="G61" s="20" t="s">
        <v>111</v>
      </c>
      <c r="H61" s="69" t="s">
        <v>1</v>
      </c>
      <c r="I61" s="20" t="s">
        <v>10</v>
      </c>
      <c r="J61" s="73"/>
      <c r="K61" s="73">
        <v>171</v>
      </c>
      <c r="M61" s="20" t="str">
        <f>VLOOKUP('Intermediate oral data'!G61,'Study reference key'!$B$2:$C$50,2,FALSE)</f>
        <v>[41]</v>
      </c>
      <c r="N61" s="157"/>
      <c r="O61" s="50" t="str">
        <f t="shared" si="3"/>
        <v>No effect, Rat (M) [41]</v>
      </c>
      <c r="P61" s="50" t="str">
        <f>IF(J61&lt;&gt;"",J61,"")</f>
        <v/>
      </c>
      <c r="Q61" s="74"/>
      <c r="R61" s="33" t="str">
        <f>IF(L61&lt;&gt;"",L61,"")</f>
        <v/>
      </c>
      <c r="S61" s="50"/>
      <c r="T61" s="50">
        <v>171</v>
      </c>
      <c r="U61" s="50"/>
    </row>
    <row r="62" spans="1:21" x14ac:dyDescent="0.25">
      <c r="A62" s="20" t="s">
        <v>215</v>
      </c>
      <c r="B62" s="20" t="s">
        <v>216</v>
      </c>
      <c r="C62" s="20" t="s">
        <v>20</v>
      </c>
      <c r="D62" s="20" t="s">
        <v>7</v>
      </c>
      <c r="E62" s="20" t="s">
        <v>211</v>
      </c>
      <c r="F62" s="20" t="s">
        <v>2</v>
      </c>
      <c r="G62" s="20" t="s">
        <v>103</v>
      </c>
      <c r="H62" s="20" t="s">
        <v>158</v>
      </c>
      <c r="I62" s="20" t="s">
        <v>24</v>
      </c>
      <c r="J62" s="73"/>
      <c r="K62" s="73">
        <v>322.14</v>
      </c>
      <c r="M62" s="20" t="str">
        <f>VLOOKUP('Intermediate oral data'!G62,'Study reference key'!$B$2:$C$50,2,FALSE)</f>
        <v>[26]</v>
      </c>
      <c r="N62" s="157"/>
      <c r="O62" s="50" t="str">
        <f t="shared" si="3"/>
        <v>No effect, Mouse DW (M,F) [26]</v>
      </c>
      <c r="P62" s="50" t="str">
        <f>IF(J62&lt;&gt;"",J62,"")</f>
        <v/>
      </c>
      <c r="Q62" s="74">
        <f>IF(K62&lt;&gt;"",K62,"")</f>
        <v>322.14</v>
      </c>
      <c r="R62" s="33" t="str">
        <f>IF(L62&lt;&gt;"",L62,"")</f>
        <v/>
      </c>
      <c r="S62" s="50"/>
      <c r="T62" s="50"/>
      <c r="U62" s="50"/>
    </row>
    <row r="63" spans="1:21" x14ac:dyDescent="0.25">
      <c r="A63" s="34" t="s">
        <v>215</v>
      </c>
      <c r="B63" s="34" t="s">
        <v>216</v>
      </c>
      <c r="C63" s="34" t="s">
        <v>20</v>
      </c>
      <c r="D63" s="34" t="s">
        <v>7</v>
      </c>
      <c r="E63" s="34" t="s">
        <v>212</v>
      </c>
      <c r="F63" s="70" t="s">
        <v>65</v>
      </c>
      <c r="G63" s="34" t="s">
        <v>111</v>
      </c>
      <c r="H63" s="70" t="s">
        <v>1</v>
      </c>
      <c r="I63" s="70" t="s">
        <v>10</v>
      </c>
      <c r="J63" s="71"/>
      <c r="K63" s="35">
        <v>1000</v>
      </c>
      <c r="L63" s="35"/>
      <c r="M63" s="34" t="str">
        <f>VLOOKUP('Intermediate oral data'!G63,'Study reference key'!$B$2:$C$50,2,FALSE)</f>
        <v>[41]</v>
      </c>
      <c r="N63" s="155"/>
      <c r="O63" s="50" t="str">
        <f t="shared" si="3"/>
        <v>No effect, Rat (M) [41]</v>
      </c>
      <c r="P63" s="104"/>
      <c r="Q63" s="37"/>
      <c r="R63" s="38"/>
      <c r="S63" s="104" t="str">
        <f>IF(J63&lt;&gt;"",J63,"")</f>
        <v/>
      </c>
      <c r="T63" s="104">
        <f>IF(K63&lt;&gt;"",K63,"")</f>
        <v>1000</v>
      </c>
      <c r="U63" s="104" t="str">
        <f>IF(L63&lt;&gt;"",L63,"")</f>
        <v/>
      </c>
    </row>
    <row r="64" spans="1:21" x14ac:dyDescent="0.25">
      <c r="A64" s="20" t="s">
        <v>215</v>
      </c>
      <c r="B64" s="20" t="s">
        <v>216</v>
      </c>
      <c r="C64" s="20" t="s">
        <v>3</v>
      </c>
      <c r="D64" s="20" t="s">
        <v>7</v>
      </c>
      <c r="E64" s="20" t="s">
        <v>211</v>
      </c>
      <c r="F64" s="20" t="s">
        <v>2</v>
      </c>
      <c r="G64" s="20" t="s">
        <v>143</v>
      </c>
      <c r="H64" s="20" t="s">
        <v>1</v>
      </c>
      <c r="I64" s="69" t="s">
        <v>24</v>
      </c>
      <c r="J64" s="73"/>
      <c r="K64" s="73">
        <v>37.5</v>
      </c>
      <c r="L64" s="75"/>
      <c r="M64" s="20" t="str">
        <f>VLOOKUP('Intermediate oral data'!G64,'Study reference key'!$B$2:$C$50,2,FALSE)</f>
        <v>[5]</v>
      </c>
      <c r="N64" s="156" t="s">
        <v>3</v>
      </c>
      <c r="O64" s="50" t="str">
        <f t="shared" si="3"/>
        <v>No effect, Rat (M,F) [5]</v>
      </c>
      <c r="P64" s="50" t="str">
        <f t="shared" ref="P64:R70" si="15">IF(J64&lt;&gt;"",J64,"")</f>
        <v/>
      </c>
      <c r="Q64" s="74">
        <f t="shared" si="15"/>
        <v>37.5</v>
      </c>
      <c r="R64" s="33" t="str">
        <f t="shared" si="15"/>
        <v/>
      </c>
      <c r="S64" s="50"/>
      <c r="T64" s="50"/>
      <c r="U64" s="50"/>
    </row>
    <row r="65" spans="1:21" x14ac:dyDescent="0.25">
      <c r="A65" s="20" t="s">
        <v>151</v>
      </c>
      <c r="B65" s="20" t="s">
        <v>216</v>
      </c>
      <c r="C65" s="20" t="s">
        <v>3</v>
      </c>
      <c r="D65" s="20" t="s">
        <v>160</v>
      </c>
      <c r="E65" s="20" t="s">
        <v>211</v>
      </c>
      <c r="F65" s="20" t="s">
        <v>2</v>
      </c>
      <c r="G65" s="76" t="s">
        <v>90</v>
      </c>
      <c r="H65" s="20" t="s">
        <v>1</v>
      </c>
      <c r="I65" s="20" t="s">
        <v>10</v>
      </c>
      <c r="J65" s="81"/>
      <c r="K65" s="73">
        <v>38.75</v>
      </c>
      <c r="M65" s="20" t="str">
        <f>VLOOKUP('Intermediate oral data'!G65,'Study reference key'!$B$2:$C$50,2,FALSE)</f>
        <v>[35]</v>
      </c>
      <c r="N65" s="157"/>
      <c r="O65" s="50" t="str">
        <f t="shared" si="3"/>
        <v>*No effect, Rat (M) [35]</v>
      </c>
      <c r="P65" s="50" t="str">
        <f t="shared" si="15"/>
        <v/>
      </c>
      <c r="Q65" s="74">
        <f t="shared" si="15"/>
        <v>38.75</v>
      </c>
      <c r="R65" s="33" t="str">
        <f t="shared" si="15"/>
        <v/>
      </c>
      <c r="S65" s="50"/>
      <c r="T65" s="50"/>
      <c r="U65" s="50"/>
    </row>
    <row r="66" spans="1:21" x14ac:dyDescent="0.25">
      <c r="A66" s="20" t="s">
        <v>151</v>
      </c>
      <c r="B66" s="20" t="s">
        <v>216</v>
      </c>
      <c r="C66" s="20" t="s">
        <v>3</v>
      </c>
      <c r="D66" s="20" t="s">
        <v>3</v>
      </c>
      <c r="E66" s="20" t="s">
        <v>211</v>
      </c>
      <c r="F66" s="20" t="s">
        <v>2</v>
      </c>
      <c r="G66" s="20" t="s">
        <v>103</v>
      </c>
      <c r="H66" s="20" t="s">
        <v>163</v>
      </c>
      <c r="I66" s="20" t="s">
        <v>10</v>
      </c>
      <c r="J66" s="73"/>
      <c r="K66" s="73">
        <v>21.428571428571431</v>
      </c>
      <c r="L66" s="73">
        <v>42.857142857142861</v>
      </c>
      <c r="M66" s="20" t="str">
        <f>VLOOKUP('Intermediate oral data'!G66,'Study reference key'!$B$2:$C$50,2,FALSE)</f>
        <v>[26]</v>
      </c>
      <c r="N66" s="157"/>
      <c r="O66" s="50" t="str">
        <f t="shared" si="3"/>
        <v>Death, Rat F344 G (M) [26]</v>
      </c>
      <c r="P66" s="50" t="str">
        <f t="shared" si="15"/>
        <v/>
      </c>
      <c r="Q66" s="74">
        <f t="shared" si="15"/>
        <v>21.428571428571431</v>
      </c>
      <c r="R66" s="33">
        <f t="shared" si="15"/>
        <v>42.857142857142861</v>
      </c>
      <c r="S66" s="50"/>
      <c r="T66" s="50"/>
      <c r="U66" s="50"/>
    </row>
    <row r="67" spans="1:21" x14ac:dyDescent="0.25">
      <c r="A67" s="20" t="s">
        <v>215</v>
      </c>
      <c r="B67" s="69" t="s">
        <v>216</v>
      </c>
      <c r="C67" s="20" t="s">
        <v>3</v>
      </c>
      <c r="D67" s="69" t="s">
        <v>3</v>
      </c>
      <c r="E67" s="69" t="s">
        <v>211</v>
      </c>
      <c r="F67" s="69" t="s">
        <v>2</v>
      </c>
      <c r="G67" s="69" t="s">
        <v>105</v>
      </c>
      <c r="H67" s="69" t="s">
        <v>1</v>
      </c>
      <c r="I67" s="69" t="s">
        <v>24</v>
      </c>
      <c r="J67" s="75"/>
      <c r="K67" s="75">
        <v>28.392857142857142</v>
      </c>
      <c r="L67" s="75">
        <v>44.821428571428569</v>
      </c>
      <c r="M67" s="20" t="str">
        <f>VLOOKUP('Intermediate oral data'!G67,'Study reference key'!$B$2:$C$50,2,FALSE)</f>
        <v>[25]</v>
      </c>
      <c r="N67" s="157"/>
      <c r="O67" s="50" t="str">
        <f t="shared" ref="O67:O110" si="16">D67&amp;", "&amp;H67&amp;" "&amp;I67&amp;" "&amp;M67</f>
        <v>Death, Rat (M,F) [25]</v>
      </c>
      <c r="P67" s="50" t="str">
        <f t="shared" si="15"/>
        <v/>
      </c>
      <c r="Q67" s="74">
        <f t="shared" si="15"/>
        <v>28.392857142857142</v>
      </c>
      <c r="R67" s="33">
        <f t="shared" si="15"/>
        <v>44.821428571428569</v>
      </c>
      <c r="S67" s="50"/>
      <c r="T67" s="50"/>
      <c r="U67" s="50"/>
    </row>
    <row r="68" spans="1:21" x14ac:dyDescent="0.25">
      <c r="A68" s="20" t="s">
        <v>151</v>
      </c>
      <c r="B68" s="20" t="s">
        <v>216</v>
      </c>
      <c r="C68" s="20" t="s">
        <v>3</v>
      </c>
      <c r="D68" s="20" t="s">
        <v>3</v>
      </c>
      <c r="E68" s="20" t="s">
        <v>211</v>
      </c>
      <c r="F68" s="20" t="s">
        <v>2</v>
      </c>
      <c r="G68" s="76" t="s">
        <v>92</v>
      </c>
      <c r="H68" s="20" t="s">
        <v>1</v>
      </c>
      <c r="I68" s="20" t="s">
        <v>10</v>
      </c>
      <c r="J68" s="81"/>
      <c r="K68" s="73">
        <v>17.100000000000001</v>
      </c>
      <c r="L68" s="73">
        <v>51.4</v>
      </c>
      <c r="M68" s="20" t="str">
        <f>VLOOKUP('Intermediate oral data'!G68,'Study reference key'!$B$2:$C$50,2,FALSE)</f>
        <v>[34]</v>
      </c>
      <c r="N68" s="157"/>
      <c r="O68" s="50" t="str">
        <f t="shared" si="16"/>
        <v>Death, Rat (M) [34]</v>
      </c>
      <c r="P68" s="50" t="str">
        <f t="shared" si="15"/>
        <v/>
      </c>
      <c r="Q68" s="74">
        <f t="shared" si="15"/>
        <v>17.100000000000001</v>
      </c>
      <c r="R68" s="33">
        <f t="shared" si="15"/>
        <v>51.4</v>
      </c>
      <c r="S68" s="50"/>
      <c r="T68" s="50"/>
      <c r="U68" s="50"/>
    </row>
    <row r="69" spans="1:21" x14ac:dyDescent="0.25">
      <c r="A69" s="20" t="s">
        <v>215</v>
      </c>
      <c r="B69" s="69" t="s">
        <v>216</v>
      </c>
      <c r="C69" s="20" t="s">
        <v>3</v>
      </c>
      <c r="D69" s="20" t="s">
        <v>7</v>
      </c>
      <c r="E69" s="20" t="s">
        <v>211</v>
      </c>
      <c r="F69" s="20" t="s">
        <v>2</v>
      </c>
      <c r="G69" s="69" t="s">
        <v>67</v>
      </c>
      <c r="H69" s="69" t="s">
        <v>1</v>
      </c>
      <c r="I69" s="20" t="s">
        <v>0</v>
      </c>
      <c r="J69" s="73"/>
      <c r="K69" s="73">
        <v>60</v>
      </c>
      <c r="L69" s="75"/>
      <c r="M69" s="20" t="str">
        <f>VLOOKUP('Intermediate oral data'!G69,'Study reference key'!$B$2:$C$50,2,FALSE)</f>
        <v>[27]</v>
      </c>
      <c r="N69" s="157"/>
      <c r="O69" s="50" t="str">
        <f t="shared" si="16"/>
        <v>No effect, Rat (F) [27]</v>
      </c>
      <c r="P69" s="50" t="str">
        <f t="shared" si="15"/>
        <v/>
      </c>
      <c r="Q69" s="74">
        <f t="shared" si="15"/>
        <v>60</v>
      </c>
      <c r="R69" s="33" t="str">
        <f t="shared" si="15"/>
        <v/>
      </c>
      <c r="S69" s="50"/>
      <c r="T69" s="50"/>
      <c r="U69" s="50"/>
    </row>
    <row r="70" spans="1:21" x14ac:dyDescent="0.25">
      <c r="A70" s="20" t="s">
        <v>215</v>
      </c>
      <c r="B70" s="69" t="s">
        <v>216</v>
      </c>
      <c r="C70" s="20" t="s">
        <v>3</v>
      </c>
      <c r="D70" s="69" t="s">
        <v>3</v>
      </c>
      <c r="E70" s="69" t="s">
        <v>211</v>
      </c>
      <c r="F70" s="69" t="s">
        <v>2</v>
      </c>
      <c r="G70" s="69" t="s">
        <v>143</v>
      </c>
      <c r="H70" s="69" t="s">
        <v>1</v>
      </c>
      <c r="I70" s="69" t="s">
        <v>24</v>
      </c>
      <c r="J70" s="75"/>
      <c r="K70" s="73">
        <v>25</v>
      </c>
      <c r="L70" s="75">
        <v>75</v>
      </c>
      <c r="M70" s="20" t="str">
        <f>VLOOKUP('Intermediate oral data'!G70,'Study reference key'!$B$2:$C$50,2,FALSE)</f>
        <v>[5]</v>
      </c>
      <c r="N70" s="157"/>
      <c r="O70" s="50" t="str">
        <f t="shared" si="16"/>
        <v>Death, Rat (M,F) [5]</v>
      </c>
      <c r="P70" s="50" t="str">
        <f t="shared" si="15"/>
        <v/>
      </c>
      <c r="Q70" s="74">
        <f t="shared" si="15"/>
        <v>25</v>
      </c>
      <c r="R70" s="33">
        <f t="shared" si="15"/>
        <v>75</v>
      </c>
      <c r="S70" s="50"/>
      <c r="T70" s="50"/>
      <c r="U70" s="50"/>
    </row>
    <row r="71" spans="1:21" x14ac:dyDescent="0.25">
      <c r="A71" s="20" t="s">
        <v>215</v>
      </c>
      <c r="B71" s="69" t="s">
        <v>216</v>
      </c>
      <c r="C71" s="20" t="s">
        <v>3</v>
      </c>
      <c r="D71" s="20" t="s">
        <v>3</v>
      </c>
      <c r="E71" s="20" t="s">
        <v>212</v>
      </c>
      <c r="F71" s="69" t="s">
        <v>65</v>
      </c>
      <c r="G71" s="20" t="s">
        <v>111</v>
      </c>
      <c r="H71" s="69" t="s">
        <v>1</v>
      </c>
      <c r="I71" s="20" t="s">
        <v>10</v>
      </c>
      <c r="J71" s="73"/>
      <c r="K71" s="73">
        <v>171</v>
      </c>
      <c r="L71" s="73">
        <v>343</v>
      </c>
      <c r="M71" s="20" t="str">
        <f>VLOOKUP('Intermediate oral data'!G71,'Study reference key'!$B$2:$C$50,2,FALSE)</f>
        <v>[41]</v>
      </c>
      <c r="N71" s="157"/>
      <c r="O71" s="50" t="str">
        <f t="shared" si="16"/>
        <v>Death, Rat (M) [41]</v>
      </c>
      <c r="P71" s="50"/>
      <c r="Q71" s="74"/>
      <c r="R71" s="33"/>
      <c r="S71" s="50"/>
      <c r="T71" s="50">
        <f>IF(K71&lt;&gt;"",K71,"")</f>
        <v>171</v>
      </c>
      <c r="U71" s="50">
        <f>IF(L71&lt;&gt;"",L71,"")</f>
        <v>343</v>
      </c>
    </row>
    <row r="72" spans="1:21" x14ac:dyDescent="0.25">
      <c r="A72" s="20" t="s">
        <v>151</v>
      </c>
      <c r="B72" s="20" t="s">
        <v>216</v>
      </c>
      <c r="C72" s="20" t="s">
        <v>3</v>
      </c>
      <c r="D72" s="20" t="s">
        <v>3</v>
      </c>
      <c r="E72" s="20" t="s">
        <v>211</v>
      </c>
      <c r="F72" s="20" t="s">
        <v>2</v>
      </c>
      <c r="G72" s="20" t="s">
        <v>103</v>
      </c>
      <c r="H72" s="20" t="s">
        <v>158</v>
      </c>
      <c r="I72" s="20" t="s">
        <v>0</v>
      </c>
      <c r="J72" s="81"/>
      <c r="K72" s="73">
        <v>322.14</v>
      </c>
      <c r="L72" s="73">
        <v>640.38</v>
      </c>
      <c r="M72" s="20" t="str">
        <f>VLOOKUP('Intermediate oral data'!G72,'Study reference key'!$B$2:$C$50,2,FALSE)</f>
        <v>[26]</v>
      </c>
      <c r="N72" s="157"/>
      <c r="O72" s="50" t="str">
        <f t="shared" si="16"/>
        <v>Death, Mouse DW (F) [26]</v>
      </c>
      <c r="P72" s="50" t="str">
        <f>IF(J72&lt;&gt;"",J72,"")</f>
        <v/>
      </c>
      <c r="Q72" s="74">
        <f>IF(K72&lt;&gt;"",K72,"")</f>
        <v>322.14</v>
      </c>
      <c r="R72" s="33">
        <f>IF(L72&lt;&gt;"",L72,"")</f>
        <v>640.38</v>
      </c>
      <c r="S72" s="50"/>
      <c r="T72" s="50"/>
      <c r="U72" s="50"/>
    </row>
    <row r="73" spans="1:21" x14ac:dyDescent="0.25">
      <c r="A73" s="34" t="s">
        <v>215</v>
      </c>
      <c r="B73" s="70" t="s">
        <v>216</v>
      </c>
      <c r="C73" s="34" t="s">
        <v>3</v>
      </c>
      <c r="D73" s="34" t="s">
        <v>3</v>
      </c>
      <c r="E73" s="20" t="s">
        <v>212</v>
      </c>
      <c r="F73" s="70" t="s">
        <v>65</v>
      </c>
      <c r="G73" s="34" t="s">
        <v>111</v>
      </c>
      <c r="H73" s="70" t="s">
        <v>1</v>
      </c>
      <c r="I73" s="70" t="s">
        <v>10</v>
      </c>
      <c r="J73" s="71"/>
      <c r="K73" s="35">
        <v>1000</v>
      </c>
      <c r="L73" s="71">
        <v>2000</v>
      </c>
      <c r="M73" s="34" t="str">
        <f>VLOOKUP('Intermediate oral data'!G73,'Study reference key'!$B$2:$C$50,2,FALSE)</f>
        <v>[41]</v>
      </c>
      <c r="N73" s="155"/>
      <c r="O73" s="50" t="str">
        <f t="shared" si="16"/>
        <v>Death, Rat (M) [41]</v>
      </c>
      <c r="P73" s="104"/>
      <c r="Q73" s="37"/>
      <c r="R73" s="38"/>
      <c r="S73" s="104" t="str">
        <f t="shared" ref="S73:U74" si="17">IF(J73&lt;&gt;"",J73,"")</f>
        <v/>
      </c>
      <c r="T73" s="104">
        <f t="shared" si="17"/>
        <v>1000</v>
      </c>
      <c r="U73" s="104">
        <f t="shared" si="17"/>
        <v>2000</v>
      </c>
    </row>
    <row r="74" spans="1:21" x14ac:dyDescent="0.25">
      <c r="A74" s="23" t="s">
        <v>151</v>
      </c>
      <c r="B74" s="23" t="s">
        <v>216</v>
      </c>
      <c r="C74" s="23" t="s">
        <v>171</v>
      </c>
      <c r="D74" s="23" t="s">
        <v>170</v>
      </c>
      <c r="E74" s="23" t="s">
        <v>212</v>
      </c>
      <c r="F74" s="23" t="s">
        <v>65</v>
      </c>
      <c r="G74" s="23" t="s">
        <v>134</v>
      </c>
      <c r="H74" s="23" t="s">
        <v>1</v>
      </c>
      <c r="I74" s="23" t="s">
        <v>10</v>
      </c>
      <c r="J74" s="24"/>
      <c r="K74" s="24">
        <v>120</v>
      </c>
      <c r="L74" s="24"/>
      <c r="M74" s="23" t="str">
        <f>VLOOKUP('Intermediate oral data'!G74,'Study reference key'!$B$2:$C$50,2,FALSE)</f>
        <v>[39]</v>
      </c>
      <c r="N74" s="25" t="s">
        <v>169</v>
      </c>
      <c r="O74" s="50" t="str">
        <f t="shared" si="16"/>
        <v>Forestomach histo, Rat (M) [39]</v>
      </c>
      <c r="P74" s="26" t="str">
        <f t="shared" ref="P74:P84" si="18">IF(J74&lt;&gt;"",J74,"")</f>
        <v/>
      </c>
      <c r="Q74" s="27"/>
      <c r="R74" s="28" t="str">
        <f t="shared" ref="R74:R84" si="19">IF(L74&lt;&gt;"",L74,"")</f>
        <v/>
      </c>
      <c r="S74" s="26" t="str">
        <f t="shared" si="17"/>
        <v/>
      </c>
      <c r="T74" s="26">
        <f t="shared" si="17"/>
        <v>120</v>
      </c>
      <c r="U74" s="26" t="str">
        <f t="shared" si="17"/>
        <v/>
      </c>
    </row>
    <row r="75" spans="1:21" x14ac:dyDescent="0.25">
      <c r="A75" s="20" t="s">
        <v>215</v>
      </c>
      <c r="B75" s="69" t="s">
        <v>216</v>
      </c>
      <c r="C75" s="20" t="s">
        <v>166</v>
      </c>
      <c r="D75" s="69" t="s">
        <v>7</v>
      </c>
      <c r="E75" s="69" t="s">
        <v>211</v>
      </c>
      <c r="F75" s="69" t="s">
        <v>2</v>
      </c>
      <c r="G75" s="69" t="s">
        <v>92</v>
      </c>
      <c r="H75" s="69" t="s">
        <v>1</v>
      </c>
      <c r="I75" s="69" t="s">
        <v>10</v>
      </c>
      <c r="J75" s="75"/>
      <c r="K75" s="75">
        <v>17.857142857142858</v>
      </c>
      <c r="L75" s="75"/>
      <c r="M75" s="20" t="str">
        <f>VLOOKUP('Intermediate oral data'!G75,'Study reference key'!$B$2:$C$50,2,FALSE)</f>
        <v>[34]</v>
      </c>
      <c r="N75" s="156" t="s">
        <v>82</v>
      </c>
      <c r="O75" s="50" t="str">
        <f t="shared" si="16"/>
        <v>No effect, Rat (M) [34]</v>
      </c>
      <c r="P75" s="50" t="str">
        <f t="shared" si="18"/>
        <v/>
      </c>
      <c r="Q75" s="74">
        <f t="shared" ref="Q75:Q84" si="20">IF(K75&lt;&gt;"",K75,"")</f>
        <v>17.857142857142858</v>
      </c>
      <c r="R75" s="33" t="str">
        <f t="shared" si="19"/>
        <v/>
      </c>
      <c r="S75" s="50"/>
      <c r="T75" s="50"/>
      <c r="U75" s="50"/>
    </row>
    <row r="76" spans="1:21" x14ac:dyDescent="0.25">
      <c r="A76" s="20" t="s">
        <v>151</v>
      </c>
      <c r="B76" s="20" t="s">
        <v>216</v>
      </c>
      <c r="C76" s="20" t="s">
        <v>166</v>
      </c>
      <c r="D76" s="20" t="s">
        <v>7</v>
      </c>
      <c r="E76" s="20" t="s">
        <v>211</v>
      </c>
      <c r="F76" s="20" t="s">
        <v>2</v>
      </c>
      <c r="G76" s="20" t="s">
        <v>103</v>
      </c>
      <c r="H76" s="20" t="s">
        <v>163</v>
      </c>
      <c r="I76" s="20" t="s">
        <v>24</v>
      </c>
      <c r="J76" s="73"/>
      <c r="K76" s="73">
        <v>21</v>
      </c>
      <c r="M76" s="20" t="str">
        <f>VLOOKUP('Intermediate oral data'!G76,'Study reference key'!$B$2:$C$50,2,FALSE)</f>
        <v>[26]</v>
      </c>
      <c r="N76" s="154"/>
      <c r="O76" s="50" t="str">
        <f t="shared" si="16"/>
        <v>No effect, Rat F344 G (M,F) [26]</v>
      </c>
      <c r="P76" s="50" t="str">
        <f t="shared" si="18"/>
        <v/>
      </c>
      <c r="Q76" s="74">
        <f t="shared" si="20"/>
        <v>21</v>
      </c>
      <c r="R76" s="33" t="str">
        <f t="shared" si="19"/>
        <v/>
      </c>
      <c r="S76" s="50"/>
      <c r="T76" s="50"/>
      <c r="U76" s="50"/>
    </row>
    <row r="77" spans="1:21" x14ac:dyDescent="0.25">
      <c r="A77" s="20" t="s">
        <v>151</v>
      </c>
      <c r="B77" s="20" t="s">
        <v>216</v>
      </c>
      <c r="C77" s="20" t="s">
        <v>166</v>
      </c>
      <c r="D77" s="20" t="s">
        <v>168</v>
      </c>
      <c r="E77" s="20" t="s">
        <v>211</v>
      </c>
      <c r="F77" s="20" t="s">
        <v>2</v>
      </c>
      <c r="G77" s="76" t="s">
        <v>90</v>
      </c>
      <c r="H77" s="20" t="s">
        <v>1</v>
      </c>
      <c r="I77" s="20" t="s">
        <v>10</v>
      </c>
      <c r="J77" s="73"/>
      <c r="K77" s="73">
        <v>49.75</v>
      </c>
      <c r="L77" s="73">
        <v>96.25</v>
      </c>
      <c r="M77" s="20" t="str">
        <f>VLOOKUP('Intermediate oral data'!G77,'Study reference key'!$B$2:$C$50,2,FALSE)</f>
        <v>[35]</v>
      </c>
      <c r="N77" s="154"/>
      <c r="O77" s="50" t="str">
        <f t="shared" si="16"/>
        <v>*F1 pup wt, Rat (M) [35]</v>
      </c>
      <c r="P77" s="50" t="str">
        <f t="shared" si="18"/>
        <v/>
      </c>
      <c r="Q77" s="74">
        <f t="shared" si="20"/>
        <v>49.75</v>
      </c>
      <c r="R77" s="33">
        <f t="shared" si="19"/>
        <v>96.25</v>
      </c>
      <c r="S77" s="50"/>
      <c r="T77" s="50"/>
      <c r="U77" s="50"/>
    </row>
    <row r="78" spans="1:21" x14ac:dyDescent="0.25">
      <c r="A78" s="20" t="s">
        <v>215</v>
      </c>
      <c r="B78" s="69" t="s">
        <v>216</v>
      </c>
      <c r="C78" s="20" t="s">
        <v>166</v>
      </c>
      <c r="D78" s="69" t="s">
        <v>7</v>
      </c>
      <c r="E78" s="69" t="s">
        <v>211</v>
      </c>
      <c r="F78" s="69" t="s">
        <v>2</v>
      </c>
      <c r="G78" s="69" t="s">
        <v>143</v>
      </c>
      <c r="H78" s="69" t="s">
        <v>1</v>
      </c>
      <c r="I78" s="69" t="s">
        <v>24</v>
      </c>
      <c r="J78" s="75"/>
      <c r="K78" s="73">
        <v>25</v>
      </c>
      <c r="L78" s="75"/>
      <c r="M78" s="20" t="str">
        <f>VLOOKUP('Intermediate oral data'!G78,'Study reference key'!$B$2:$C$50,2,FALSE)</f>
        <v>[5]</v>
      </c>
      <c r="N78" s="154"/>
      <c r="O78" s="50" t="str">
        <f t="shared" si="16"/>
        <v>No effect, Rat (M,F) [5]</v>
      </c>
      <c r="P78" s="50" t="str">
        <f t="shared" si="18"/>
        <v/>
      </c>
      <c r="Q78" s="74">
        <f t="shared" si="20"/>
        <v>25</v>
      </c>
      <c r="R78" s="33" t="str">
        <f t="shared" si="19"/>
        <v/>
      </c>
      <c r="S78" s="50"/>
      <c r="T78" s="50"/>
      <c r="U78" s="50"/>
    </row>
    <row r="79" spans="1:21" x14ac:dyDescent="0.25">
      <c r="A79" s="20" t="s">
        <v>215</v>
      </c>
      <c r="B79" s="20" t="s">
        <v>216</v>
      </c>
      <c r="C79" s="20" t="s">
        <v>166</v>
      </c>
      <c r="D79" s="20" t="s">
        <v>7</v>
      </c>
      <c r="E79" s="20" t="s">
        <v>211</v>
      </c>
      <c r="F79" s="20" t="s">
        <v>2</v>
      </c>
      <c r="G79" s="20" t="s">
        <v>143</v>
      </c>
      <c r="H79" s="20" t="s">
        <v>1</v>
      </c>
      <c r="I79" s="20" t="s">
        <v>24</v>
      </c>
      <c r="J79" s="73"/>
      <c r="K79" s="73">
        <v>37.5</v>
      </c>
      <c r="L79" s="75"/>
      <c r="M79" s="20" t="str">
        <f>VLOOKUP('Intermediate oral data'!G79,'Study reference key'!$B$2:$C$50,2,FALSE)</f>
        <v>[5]</v>
      </c>
      <c r="N79" s="154"/>
      <c r="O79" s="50" t="str">
        <f t="shared" si="16"/>
        <v>No effect, Rat (M,F) [5]</v>
      </c>
      <c r="P79" s="50" t="str">
        <f t="shared" si="18"/>
        <v/>
      </c>
      <c r="Q79" s="74">
        <f t="shared" si="20"/>
        <v>37.5</v>
      </c>
      <c r="R79" s="33" t="str">
        <f t="shared" si="19"/>
        <v/>
      </c>
      <c r="S79" s="50"/>
      <c r="T79" s="50"/>
      <c r="U79" s="50"/>
    </row>
    <row r="80" spans="1:21" x14ac:dyDescent="0.25">
      <c r="A80" s="20" t="s">
        <v>215</v>
      </c>
      <c r="B80" s="69" t="s">
        <v>216</v>
      </c>
      <c r="C80" s="20" t="s">
        <v>166</v>
      </c>
      <c r="D80" s="20" t="s">
        <v>167</v>
      </c>
      <c r="E80" s="20" t="s">
        <v>211</v>
      </c>
      <c r="F80" s="20" t="s">
        <v>2</v>
      </c>
      <c r="G80" s="69" t="s">
        <v>67</v>
      </c>
      <c r="H80" s="69" t="s">
        <v>1</v>
      </c>
      <c r="I80" s="20" t="s">
        <v>0</v>
      </c>
      <c r="J80" s="73"/>
      <c r="K80" s="73">
        <v>40</v>
      </c>
      <c r="L80" s="75">
        <v>50</v>
      </c>
      <c r="M80" s="20" t="str">
        <f>VLOOKUP('Intermediate oral data'!G80,'Study reference key'!$B$2:$C$50,2,FALSE)</f>
        <v>[27]</v>
      </c>
      <c r="N80" s="154"/>
      <c r="O80" s="50" t="str">
        <f t="shared" si="16"/>
        <v>Fetal resorptions, Rat (F) [27]</v>
      </c>
      <c r="P80" s="50" t="str">
        <f t="shared" si="18"/>
        <v/>
      </c>
      <c r="Q80" s="74">
        <f t="shared" si="20"/>
        <v>40</v>
      </c>
      <c r="R80" s="33">
        <f t="shared" si="19"/>
        <v>50</v>
      </c>
      <c r="S80" s="50"/>
      <c r="T80" s="50"/>
      <c r="U80" s="50"/>
    </row>
    <row r="81" spans="1:21" x14ac:dyDescent="0.25">
      <c r="A81" s="20" t="s">
        <v>151</v>
      </c>
      <c r="B81" s="20" t="s">
        <v>216</v>
      </c>
      <c r="C81" s="20" t="s">
        <v>166</v>
      </c>
      <c r="D81" s="20" t="s">
        <v>160</v>
      </c>
      <c r="E81" s="20" t="s">
        <v>211</v>
      </c>
      <c r="F81" s="20" t="s">
        <v>2</v>
      </c>
      <c r="G81" s="20" t="s">
        <v>103</v>
      </c>
      <c r="H81" s="20" t="s">
        <v>162</v>
      </c>
      <c r="I81" s="20" t="s">
        <v>24</v>
      </c>
      <c r="J81" s="73"/>
      <c r="K81" s="73">
        <v>123</v>
      </c>
      <c r="M81" s="20" t="str">
        <f>VLOOKUP('Intermediate oral data'!G81,'Study reference key'!$B$2:$C$50,2,FALSE)</f>
        <v>[26]</v>
      </c>
      <c r="N81" s="154"/>
      <c r="O81" s="50" t="str">
        <f t="shared" si="16"/>
        <v>*No effect, Rat OM DW (M,F) [26]</v>
      </c>
      <c r="P81" s="50" t="str">
        <f t="shared" si="18"/>
        <v/>
      </c>
      <c r="Q81" s="74">
        <f t="shared" si="20"/>
        <v>123</v>
      </c>
      <c r="R81" s="33" t="str">
        <f t="shared" si="19"/>
        <v/>
      </c>
      <c r="S81" s="50"/>
      <c r="T81" s="50"/>
      <c r="U81" s="50"/>
    </row>
    <row r="82" spans="1:21" x14ac:dyDescent="0.25">
      <c r="A82" s="20" t="s">
        <v>151</v>
      </c>
      <c r="B82" s="20" t="s">
        <v>216</v>
      </c>
      <c r="C82" s="20" t="s">
        <v>166</v>
      </c>
      <c r="D82" s="20" t="s">
        <v>160</v>
      </c>
      <c r="E82" s="20" t="s">
        <v>211</v>
      </c>
      <c r="F82" s="20" t="s">
        <v>2</v>
      </c>
      <c r="G82" s="20" t="s">
        <v>103</v>
      </c>
      <c r="H82" s="20" t="s">
        <v>161</v>
      </c>
      <c r="I82" s="20" t="s">
        <v>24</v>
      </c>
      <c r="J82" s="73"/>
      <c r="K82" s="73">
        <v>128.75</v>
      </c>
      <c r="M82" s="20" t="str">
        <f>VLOOKUP('Intermediate oral data'!G82,'Study reference key'!$B$2:$C$50,2,FALSE)</f>
        <v>[26]</v>
      </c>
      <c r="N82" s="154"/>
      <c r="O82" s="50" t="str">
        <f t="shared" si="16"/>
        <v>*No effect, Rat F344 DW (M,F) [26]</v>
      </c>
      <c r="P82" s="50" t="str">
        <f t="shared" si="18"/>
        <v/>
      </c>
      <c r="Q82" s="74">
        <f t="shared" si="20"/>
        <v>128.75</v>
      </c>
      <c r="R82" s="33" t="str">
        <f t="shared" si="19"/>
        <v/>
      </c>
      <c r="S82" s="50"/>
      <c r="T82" s="50"/>
      <c r="U82" s="50"/>
    </row>
    <row r="83" spans="1:21" x14ac:dyDescent="0.25">
      <c r="A83" s="20" t="s">
        <v>151</v>
      </c>
      <c r="B83" s="20" t="s">
        <v>216</v>
      </c>
      <c r="C83" s="20" t="s">
        <v>166</v>
      </c>
      <c r="D83" s="20" t="s">
        <v>160</v>
      </c>
      <c r="E83" s="20" t="s">
        <v>211</v>
      </c>
      <c r="F83" s="20" t="s">
        <v>2</v>
      </c>
      <c r="G83" s="20" t="s">
        <v>103</v>
      </c>
      <c r="H83" s="20" t="s">
        <v>159</v>
      </c>
      <c r="I83" s="20" t="s">
        <v>24</v>
      </c>
      <c r="J83" s="73"/>
      <c r="K83" s="73">
        <v>129.5</v>
      </c>
      <c r="M83" s="20" t="str">
        <f>VLOOKUP('Intermediate oral data'!G83,'Study reference key'!$B$2:$C$50,2,FALSE)</f>
        <v>[26]</v>
      </c>
      <c r="N83" s="154"/>
      <c r="O83" s="50" t="str">
        <f t="shared" si="16"/>
        <v>*No effect, Rat SD DW (M,F) [26]</v>
      </c>
      <c r="P83" s="50" t="str">
        <f t="shared" si="18"/>
        <v/>
      </c>
      <c r="Q83" s="74">
        <f t="shared" si="20"/>
        <v>129.5</v>
      </c>
      <c r="R83" s="33" t="str">
        <f t="shared" si="19"/>
        <v/>
      </c>
      <c r="S83" s="50"/>
      <c r="T83" s="50"/>
      <c r="U83" s="50"/>
    </row>
    <row r="84" spans="1:21" x14ac:dyDescent="0.25">
      <c r="A84" s="20" t="s">
        <v>215</v>
      </c>
      <c r="B84" s="20" t="s">
        <v>216</v>
      </c>
      <c r="C84" s="20" t="s">
        <v>166</v>
      </c>
      <c r="D84" s="20" t="s">
        <v>7</v>
      </c>
      <c r="E84" s="20" t="s">
        <v>211</v>
      </c>
      <c r="F84" s="20" t="s">
        <v>2</v>
      </c>
      <c r="G84" s="20" t="s">
        <v>103</v>
      </c>
      <c r="H84" s="20" t="s">
        <v>158</v>
      </c>
      <c r="I84" s="20" t="s">
        <v>24</v>
      </c>
      <c r="J84" s="73"/>
      <c r="K84" s="73">
        <v>322</v>
      </c>
      <c r="M84" s="20" t="str">
        <f>VLOOKUP('Intermediate oral data'!G84,'Study reference key'!$B$2:$C$50,2,FALSE)</f>
        <v>[26]</v>
      </c>
      <c r="N84" s="154"/>
      <c r="O84" s="50" t="str">
        <f t="shared" si="16"/>
        <v>No effect, Mouse DW (M,F) [26]</v>
      </c>
      <c r="P84" s="50" t="str">
        <f t="shared" si="18"/>
        <v/>
      </c>
      <c r="Q84" s="74">
        <f t="shared" si="20"/>
        <v>322</v>
      </c>
      <c r="R84" s="33" t="str">
        <f t="shared" si="19"/>
        <v/>
      </c>
      <c r="S84" s="50"/>
      <c r="T84" s="50"/>
      <c r="U84" s="50"/>
    </row>
    <row r="85" spans="1:21" x14ac:dyDescent="0.25">
      <c r="A85" s="20" t="s">
        <v>215</v>
      </c>
      <c r="B85" s="69" t="s">
        <v>216</v>
      </c>
      <c r="C85" s="20" t="s">
        <v>166</v>
      </c>
      <c r="D85" s="20" t="s">
        <v>7</v>
      </c>
      <c r="E85" s="20" t="s">
        <v>212</v>
      </c>
      <c r="F85" s="69" t="s">
        <v>65</v>
      </c>
      <c r="G85" s="20" t="s">
        <v>111</v>
      </c>
      <c r="H85" s="69" t="s">
        <v>1</v>
      </c>
      <c r="I85" s="20" t="s">
        <v>10</v>
      </c>
      <c r="J85" s="73"/>
      <c r="K85" s="73">
        <v>171</v>
      </c>
      <c r="L85" s="75"/>
      <c r="M85" s="20" t="str">
        <f>VLOOKUP('Intermediate oral data'!G85,'Study reference key'!$B$2:$C$50,2,FALSE)</f>
        <v>[41]</v>
      </c>
      <c r="N85" s="154"/>
      <c r="O85" s="50" t="str">
        <f t="shared" si="16"/>
        <v>No effect, Rat (M) [41]</v>
      </c>
      <c r="P85" s="50"/>
      <c r="Q85" s="74"/>
      <c r="R85" s="33"/>
      <c r="S85" s="50" t="str">
        <f t="shared" ref="S85:U86" si="21">IF(J85&lt;&gt;"",J85,"")</f>
        <v/>
      </c>
      <c r="T85" s="50">
        <f t="shared" si="21"/>
        <v>171</v>
      </c>
      <c r="U85" s="50" t="str">
        <f t="shared" si="21"/>
        <v/>
      </c>
    </row>
    <row r="86" spans="1:21" x14ac:dyDescent="0.25">
      <c r="A86" s="34" t="s">
        <v>215</v>
      </c>
      <c r="B86" s="70" t="s">
        <v>216</v>
      </c>
      <c r="C86" s="34" t="s">
        <v>166</v>
      </c>
      <c r="D86" s="34" t="s">
        <v>7</v>
      </c>
      <c r="E86" s="34" t="s">
        <v>212</v>
      </c>
      <c r="F86" s="70" t="s">
        <v>65</v>
      </c>
      <c r="G86" s="34" t="s">
        <v>111</v>
      </c>
      <c r="H86" s="70" t="s">
        <v>1</v>
      </c>
      <c r="I86" s="70" t="s">
        <v>10</v>
      </c>
      <c r="J86" s="71"/>
      <c r="K86" s="35">
        <v>1000</v>
      </c>
      <c r="L86" s="71"/>
      <c r="M86" s="34" t="str">
        <f>VLOOKUP('Intermediate oral data'!G86,'Study reference key'!$B$2:$C$50,2,FALSE)</f>
        <v>[41]</v>
      </c>
      <c r="N86" s="155"/>
      <c r="O86" s="50" t="str">
        <f t="shared" si="16"/>
        <v>No effect, Rat (M) [41]</v>
      </c>
      <c r="P86" s="104"/>
      <c r="Q86" s="37"/>
      <c r="R86" s="38"/>
      <c r="S86" s="104" t="str">
        <f t="shared" si="21"/>
        <v/>
      </c>
      <c r="T86" s="104">
        <f t="shared" si="21"/>
        <v>1000</v>
      </c>
      <c r="U86" s="104" t="str">
        <f t="shared" si="21"/>
        <v/>
      </c>
    </row>
    <row r="87" spans="1:21" x14ac:dyDescent="0.25">
      <c r="A87" s="20" t="s">
        <v>215</v>
      </c>
      <c r="B87" s="20" t="s">
        <v>216</v>
      </c>
      <c r="C87" s="20" t="s">
        <v>27</v>
      </c>
      <c r="D87" s="20" t="s">
        <v>7</v>
      </c>
      <c r="E87" s="20" t="s">
        <v>211</v>
      </c>
      <c r="F87" s="20" t="s">
        <v>2</v>
      </c>
      <c r="G87" s="20" t="s">
        <v>113</v>
      </c>
      <c r="H87" s="20" t="s">
        <v>11</v>
      </c>
      <c r="I87" s="20" t="s">
        <v>165</v>
      </c>
      <c r="J87" s="73"/>
      <c r="K87" s="73">
        <v>6.37</v>
      </c>
      <c r="L87" s="75"/>
      <c r="M87" s="20" t="str">
        <f>VLOOKUP('Intermediate oral data'!G87,'Study reference key'!$B$2:$C$50,2,FALSE)</f>
        <v>[23]</v>
      </c>
      <c r="N87" s="156" t="s">
        <v>27</v>
      </c>
      <c r="O87" s="50" t="str">
        <f t="shared" si="16"/>
        <v>No effect, Mouse M,F) [23]</v>
      </c>
      <c r="P87" s="50" t="str">
        <f t="shared" ref="P87:R94" si="22">IF(J87&lt;&gt;"",J87,"")</f>
        <v/>
      </c>
      <c r="Q87" s="74">
        <f t="shared" si="22"/>
        <v>6.37</v>
      </c>
      <c r="R87" s="33" t="str">
        <f t="shared" si="22"/>
        <v/>
      </c>
      <c r="S87" s="50"/>
      <c r="T87" s="50"/>
      <c r="U87" s="50"/>
    </row>
    <row r="88" spans="1:21" x14ac:dyDescent="0.25">
      <c r="A88" s="20" t="s">
        <v>215</v>
      </c>
      <c r="B88" s="20" t="s">
        <v>216</v>
      </c>
      <c r="C88" s="20" t="s">
        <v>27</v>
      </c>
      <c r="D88" s="20" t="s">
        <v>7</v>
      </c>
      <c r="E88" s="20" t="s">
        <v>211</v>
      </c>
      <c r="F88" s="20" t="s">
        <v>2</v>
      </c>
      <c r="G88" s="20" t="s">
        <v>92</v>
      </c>
      <c r="H88" s="20" t="s">
        <v>1</v>
      </c>
      <c r="I88" s="20" t="s">
        <v>24</v>
      </c>
      <c r="J88" s="73"/>
      <c r="K88" s="73">
        <v>16.071428571428573</v>
      </c>
      <c r="L88" s="75"/>
      <c r="M88" s="20" t="str">
        <f>VLOOKUP('Intermediate oral data'!G88,'Study reference key'!$B$2:$C$50,2,FALSE)</f>
        <v>[34]</v>
      </c>
      <c r="N88" s="157"/>
      <c r="O88" s="50" t="str">
        <f t="shared" si="16"/>
        <v>No effect, Rat (M,F) [34]</v>
      </c>
      <c r="P88" s="50" t="str">
        <f t="shared" si="22"/>
        <v/>
      </c>
      <c r="Q88" s="74">
        <f t="shared" si="22"/>
        <v>16.071428571428573</v>
      </c>
      <c r="R88" s="33" t="str">
        <f t="shared" si="22"/>
        <v/>
      </c>
      <c r="S88" s="50"/>
      <c r="T88" s="50"/>
      <c r="U88" s="50"/>
    </row>
    <row r="89" spans="1:21" x14ac:dyDescent="0.25">
      <c r="A89" s="20" t="s">
        <v>215</v>
      </c>
      <c r="B89" s="20" t="s">
        <v>216</v>
      </c>
      <c r="C89" s="20" t="s">
        <v>27</v>
      </c>
      <c r="D89" s="20" t="s">
        <v>7</v>
      </c>
      <c r="E89" s="20" t="s">
        <v>211</v>
      </c>
      <c r="F89" s="20" t="s">
        <v>2</v>
      </c>
      <c r="G89" s="20" t="s">
        <v>103</v>
      </c>
      <c r="H89" s="20" t="s">
        <v>163</v>
      </c>
      <c r="I89" s="20" t="s">
        <v>24</v>
      </c>
      <c r="J89" s="73"/>
      <c r="K89" s="73">
        <v>21</v>
      </c>
      <c r="M89" s="20" t="str">
        <f>VLOOKUP('Intermediate oral data'!G89,'Study reference key'!$B$2:$C$50,2,FALSE)</f>
        <v>[26]</v>
      </c>
      <c r="N89" s="157"/>
      <c r="O89" s="50" t="str">
        <f t="shared" si="16"/>
        <v>No effect, Rat F344 G (M,F) [26]</v>
      </c>
      <c r="P89" s="50" t="str">
        <f t="shared" si="22"/>
        <v/>
      </c>
      <c r="Q89" s="74">
        <f t="shared" si="22"/>
        <v>21</v>
      </c>
      <c r="R89" s="33" t="str">
        <f t="shared" si="22"/>
        <v/>
      </c>
      <c r="S89" s="50"/>
      <c r="T89" s="50"/>
      <c r="U89" s="50"/>
    </row>
    <row r="90" spans="1:21" x14ac:dyDescent="0.25">
      <c r="A90" s="20" t="s">
        <v>215</v>
      </c>
      <c r="B90" s="69" t="s">
        <v>216</v>
      </c>
      <c r="C90" s="20" t="s">
        <v>27</v>
      </c>
      <c r="D90" s="20" t="s">
        <v>160</v>
      </c>
      <c r="E90" s="20" t="s">
        <v>211</v>
      </c>
      <c r="F90" s="69" t="s">
        <v>2</v>
      </c>
      <c r="G90" s="69" t="s">
        <v>113</v>
      </c>
      <c r="H90" s="69" t="s">
        <v>158</v>
      </c>
      <c r="I90" s="69" t="s">
        <v>10</v>
      </c>
      <c r="J90" s="73"/>
      <c r="K90" s="73">
        <v>24.57</v>
      </c>
      <c r="L90" s="75"/>
      <c r="M90" s="20" t="str">
        <f>VLOOKUP('Intermediate oral data'!G90,'Study reference key'!$B$2:$C$50,2,FALSE)</f>
        <v>[23]</v>
      </c>
      <c r="N90" s="157"/>
      <c r="O90" s="50" t="str">
        <f t="shared" si="16"/>
        <v>*No effect, Mouse DW (M) [23]</v>
      </c>
      <c r="P90" s="50" t="str">
        <f t="shared" si="22"/>
        <v/>
      </c>
      <c r="Q90" s="74">
        <f t="shared" si="22"/>
        <v>24.57</v>
      </c>
      <c r="R90" s="33" t="str">
        <f t="shared" si="22"/>
        <v/>
      </c>
      <c r="S90" s="50"/>
      <c r="T90" s="50"/>
      <c r="U90" s="50"/>
    </row>
    <row r="91" spans="1:21" x14ac:dyDescent="0.25">
      <c r="A91" s="20" t="s">
        <v>215</v>
      </c>
      <c r="B91" s="69" t="s">
        <v>216</v>
      </c>
      <c r="C91" s="20" t="s">
        <v>27</v>
      </c>
      <c r="D91" s="69" t="s">
        <v>7</v>
      </c>
      <c r="E91" s="69" t="s">
        <v>211</v>
      </c>
      <c r="F91" s="69" t="s">
        <v>2</v>
      </c>
      <c r="G91" s="69" t="s">
        <v>143</v>
      </c>
      <c r="H91" s="69" t="s">
        <v>1</v>
      </c>
      <c r="I91" s="69" t="s">
        <v>24</v>
      </c>
      <c r="J91" s="75"/>
      <c r="K91" s="73">
        <v>25</v>
      </c>
      <c r="L91" s="75"/>
      <c r="M91" s="20" t="str">
        <f>VLOOKUP('Intermediate oral data'!G91,'Study reference key'!$B$2:$C$50,2,FALSE)</f>
        <v>[5]</v>
      </c>
      <c r="N91" s="157"/>
      <c r="O91" s="50" t="str">
        <f t="shared" si="16"/>
        <v>No effect, Rat (M,F) [5]</v>
      </c>
      <c r="P91" s="50" t="str">
        <f t="shared" si="22"/>
        <v/>
      </c>
      <c r="Q91" s="74">
        <f t="shared" si="22"/>
        <v>25</v>
      </c>
      <c r="R91" s="33" t="str">
        <f t="shared" si="22"/>
        <v/>
      </c>
      <c r="S91" s="50"/>
      <c r="T91" s="50"/>
      <c r="U91" s="50"/>
    </row>
    <row r="92" spans="1:21" x14ac:dyDescent="0.25">
      <c r="A92" s="20" t="s">
        <v>215</v>
      </c>
      <c r="B92" s="20" t="s">
        <v>216</v>
      </c>
      <c r="C92" s="20" t="s">
        <v>27</v>
      </c>
      <c r="D92" s="20" t="s">
        <v>7</v>
      </c>
      <c r="E92" s="20" t="s">
        <v>211</v>
      </c>
      <c r="F92" s="20" t="s">
        <v>2</v>
      </c>
      <c r="G92" s="20" t="s">
        <v>143</v>
      </c>
      <c r="H92" s="20" t="s">
        <v>1</v>
      </c>
      <c r="I92" s="20" t="s">
        <v>24</v>
      </c>
      <c r="J92" s="73"/>
      <c r="K92" s="73">
        <v>37.5</v>
      </c>
      <c r="L92" s="75"/>
      <c r="M92" s="20" t="str">
        <f>VLOOKUP('Intermediate oral data'!G92,'Study reference key'!$B$2:$C$50,2,FALSE)</f>
        <v>[5]</v>
      </c>
      <c r="N92" s="157"/>
      <c r="O92" s="50" t="str">
        <f t="shared" si="16"/>
        <v>No effect, Rat (M,F) [5]</v>
      </c>
      <c r="P92" s="50" t="str">
        <f t="shared" si="22"/>
        <v/>
      </c>
      <c r="Q92" s="74">
        <f t="shared" si="22"/>
        <v>37.5</v>
      </c>
      <c r="R92" s="33" t="str">
        <f t="shared" si="22"/>
        <v/>
      </c>
      <c r="S92" s="50"/>
      <c r="T92" s="50"/>
      <c r="U92" s="50"/>
    </row>
    <row r="93" spans="1:21" x14ac:dyDescent="0.25">
      <c r="A93" s="20" t="s">
        <v>151</v>
      </c>
      <c r="B93" s="20" t="s">
        <v>216</v>
      </c>
      <c r="C93" s="20" t="s">
        <v>27</v>
      </c>
      <c r="D93" s="20" t="s">
        <v>160</v>
      </c>
      <c r="E93" s="20" t="s">
        <v>211</v>
      </c>
      <c r="F93" s="20" t="s">
        <v>2</v>
      </c>
      <c r="G93" s="76" t="s">
        <v>90</v>
      </c>
      <c r="H93" s="20" t="s">
        <v>1</v>
      </c>
      <c r="I93" s="20" t="s">
        <v>10</v>
      </c>
      <c r="J93" s="81"/>
      <c r="K93" s="73">
        <v>38.75</v>
      </c>
      <c r="M93" s="20" t="str">
        <f>VLOOKUP('Intermediate oral data'!G93,'Study reference key'!$B$2:$C$50,2,FALSE)</f>
        <v>[35]</v>
      </c>
      <c r="N93" s="157"/>
      <c r="O93" s="50" t="str">
        <f t="shared" si="16"/>
        <v>*No effect, Rat (M) [35]</v>
      </c>
      <c r="P93" s="50" t="str">
        <f t="shared" si="22"/>
        <v/>
      </c>
      <c r="Q93" s="74">
        <f t="shared" si="22"/>
        <v>38.75</v>
      </c>
      <c r="R93" s="33" t="str">
        <f t="shared" si="22"/>
        <v/>
      </c>
      <c r="S93" s="50"/>
      <c r="T93" s="50"/>
      <c r="U93" s="50"/>
    </row>
    <row r="94" spans="1:21" x14ac:dyDescent="0.25">
      <c r="A94" s="20" t="s">
        <v>215</v>
      </c>
      <c r="B94" s="20" t="s">
        <v>216</v>
      </c>
      <c r="C94" s="20" t="s">
        <v>27</v>
      </c>
      <c r="D94" s="20" t="s">
        <v>160</v>
      </c>
      <c r="E94" s="20" t="s">
        <v>211</v>
      </c>
      <c r="F94" s="20" t="s">
        <v>2</v>
      </c>
      <c r="G94" s="20" t="s">
        <v>103</v>
      </c>
      <c r="H94" s="20" t="s">
        <v>162</v>
      </c>
      <c r="I94" s="20" t="s">
        <v>24</v>
      </c>
      <c r="J94" s="73"/>
      <c r="K94" s="73">
        <v>123</v>
      </c>
      <c r="M94" s="20" t="str">
        <f>VLOOKUP('Intermediate oral data'!G94,'Study reference key'!$B$2:$C$50,2,FALSE)</f>
        <v>[26]</v>
      </c>
      <c r="N94" s="157"/>
      <c r="O94" s="50" t="str">
        <f t="shared" si="16"/>
        <v>*No effect, Rat OM DW (M,F) [26]</v>
      </c>
      <c r="P94" s="50" t="str">
        <f t="shared" si="22"/>
        <v/>
      </c>
      <c r="Q94" s="74">
        <f t="shared" si="22"/>
        <v>123</v>
      </c>
      <c r="R94" s="33" t="str">
        <f t="shared" si="22"/>
        <v/>
      </c>
      <c r="S94" s="50"/>
      <c r="T94" s="50"/>
      <c r="U94" s="50"/>
    </row>
    <row r="95" spans="1:21" x14ac:dyDescent="0.25">
      <c r="A95" s="20" t="s">
        <v>215</v>
      </c>
      <c r="B95" s="20" t="s">
        <v>216</v>
      </c>
      <c r="C95" s="20" t="s">
        <v>27</v>
      </c>
      <c r="D95" s="20" t="s">
        <v>160</v>
      </c>
      <c r="E95" s="20" t="s">
        <v>211</v>
      </c>
      <c r="F95" s="20" t="s">
        <v>2</v>
      </c>
      <c r="G95" s="20" t="s">
        <v>103</v>
      </c>
      <c r="H95" s="20" t="s">
        <v>161</v>
      </c>
      <c r="I95" s="20" t="s">
        <v>24</v>
      </c>
      <c r="J95" s="73"/>
      <c r="K95" s="73">
        <v>128.75</v>
      </c>
      <c r="L95" s="75"/>
      <c r="M95" s="20" t="str">
        <f>VLOOKUP('Intermediate oral data'!G95,'Study reference key'!$B$2:$C$50,2,FALSE)</f>
        <v>[26]</v>
      </c>
      <c r="N95" s="157"/>
      <c r="O95" s="50" t="str">
        <f t="shared" si="16"/>
        <v>*No effect, Rat F344 DW (M,F) [26]</v>
      </c>
      <c r="P95" s="50" t="str">
        <f t="shared" ref="P95:Q97" si="23">IF(J95&lt;&gt;"",J95,"")</f>
        <v/>
      </c>
      <c r="Q95" s="74">
        <f t="shared" si="23"/>
        <v>128.75</v>
      </c>
      <c r="R95" s="33"/>
      <c r="S95" s="50"/>
      <c r="T95" s="50"/>
      <c r="U95" s="50"/>
    </row>
    <row r="96" spans="1:21" x14ac:dyDescent="0.25">
      <c r="A96" s="20" t="s">
        <v>215</v>
      </c>
      <c r="B96" s="20" t="s">
        <v>216</v>
      </c>
      <c r="C96" s="20" t="s">
        <v>27</v>
      </c>
      <c r="D96" s="20" t="s">
        <v>160</v>
      </c>
      <c r="E96" s="20" t="s">
        <v>211</v>
      </c>
      <c r="F96" s="20" t="s">
        <v>2</v>
      </c>
      <c r="G96" s="20" t="s">
        <v>103</v>
      </c>
      <c r="H96" s="20" t="s">
        <v>159</v>
      </c>
      <c r="I96" s="20" t="s">
        <v>24</v>
      </c>
      <c r="J96" s="73"/>
      <c r="K96" s="73">
        <v>129.5</v>
      </c>
      <c r="M96" s="20" t="str">
        <f>VLOOKUP('Intermediate oral data'!G96,'Study reference key'!$B$2:$C$50,2,FALSE)</f>
        <v>[26]</v>
      </c>
      <c r="N96" s="157"/>
      <c r="O96" s="50" t="str">
        <f t="shared" si="16"/>
        <v>*No effect, Rat SD DW (M,F) [26]</v>
      </c>
      <c r="P96" s="50" t="str">
        <f t="shared" si="23"/>
        <v/>
      </c>
      <c r="Q96" s="74">
        <f t="shared" si="23"/>
        <v>129.5</v>
      </c>
      <c r="R96" s="33"/>
      <c r="S96" s="50"/>
      <c r="T96" s="50"/>
      <c r="U96" s="50"/>
    </row>
    <row r="97" spans="1:21" x14ac:dyDescent="0.25">
      <c r="A97" s="20" t="s">
        <v>215</v>
      </c>
      <c r="B97" s="20" t="s">
        <v>216</v>
      </c>
      <c r="C97" s="20" t="s">
        <v>27</v>
      </c>
      <c r="D97" s="20" t="s">
        <v>7</v>
      </c>
      <c r="E97" s="20" t="s">
        <v>211</v>
      </c>
      <c r="F97" s="20" t="s">
        <v>2</v>
      </c>
      <c r="G97" s="20" t="s">
        <v>103</v>
      </c>
      <c r="H97" s="20" t="s">
        <v>158</v>
      </c>
      <c r="I97" s="20" t="s">
        <v>24</v>
      </c>
      <c r="J97" s="73"/>
      <c r="K97" s="73">
        <v>322</v>
      </c>
      <c r="M97" s="20" t="str">
        <f>VLOOKUP('Intermediate oral data'!G97,'Study reference key'!$B$2:$C$50,2,FALSE)</f>
        <v>[26]</v>
      </c>
      <c r="N97" s="157"/>
      <c r="O97" s="50" t="str">
        <f t="shared" si="16"/>
        <v>No effect, Mouse DW (M,F) [26]</v>
      </c>
      <c r="P97" s="50" t="str">
        <f t="shared" si="23"/>
        <v/>
      </c>
      <c r="Q97" s="74">
        <f t="shared" si="23"/>
        <v>322</v>
      </c>
      <c r="R97" s="33"/>
      <c r="S97" s="50"/>
      <c r="T97" s="50"/>
      <c r="U97" s="50"/>
    </row>
    <row r="98" spans="1:21" x14ac:dyDescent="0.25">
      <c r="A98" s="20" t="s">
        <v>215</v>
      </c>
      <c r="B98" s="69" t="s">
        <v>216</v>
      </c>
      <c r="C98" s="20" t="s">
        <v>27</v>
      </c>
      <c r="D98" s="20" t="s">
        <v>164</v>
      </c>
      <c r="E98" s="20" t="s">
        <v>212</v>
      </c>
      <c r="F98" s="69" t="s">
        <v>65</v>
      </c>
      <c r="G98" s="20" t="s">
        <v>111</v>
      </c>
      <c r="H98" s="69" t="s">
        <v>1</v>
      </c>
      <c r="I98" s="20" t="s">
        <v>10</v>
      </c>
      <c r="J98" s="73"/>
      <c r="K98" s="73">
        <v>171</v>
      </c>
      <c r="L98" s="75">
        <v>343</v>
      </c>
      <c r="M98" s="20" t="str">
        <f>VLOOKUP('Intermediate oral data'!G98,'Study reference key'!$B$2:$C$50,2,FALSE)</f>
        <v>[41]</v>
      </c>
      <c r="N98" s="157"/>
      <c r="O98" s="50" t="str">
        <f t="shared" si="16"/>
        <v>CNS depression, Rat (M) [41]</v>
      </c>
      <c r="P98" s="50"/>
      <c r="Q98" s="74"/>
      <c r="R98" s="33"/>
      <c r="S98" s="50" t="str">
        <f t="shared" ref="S98:U99" si="24">IF(J98&lt;&gt;"",J98,"")</f>
        <v/>
      </c>
      <c r="T98" s="50">
        <f t="shared" si="24"/>
        <v>171</v>
      </c>
      <c r="U98" s="50">
        <f t="shared" si="24"/>
        <v>343</v>
      </c>
    </row>
    <row r="99" spans="1:21" x14ac:dyDescent="0.25">
      <c r="A99" s="34" t="s">
        <v>215</v>
      </c>
      <c r="B99" s="70" t="s">
        <v>216</v>
      </c>
      <c r="C99" s="34" t="s">
        <v>27</v>
      </c>
      <c r="D99" s="34" t="s">
        <v>164</v>
      </c>
      <c r="E99" s="34" t="s">
        <v>212</v>
      </c>
      <c r="F99" s="70" t="s">
        <v>65</v>
      </c>
      <c r="G99" s="34" t="s">
        <v>111</v>
      </c>
      <c r="H99" s="70" t="s">
        <v>1</v>
      </c>
      <c r="I99" s="70" t="s">
        <v>10</v>
      </c>
      <c r="J99" s="71"/>
      <c r="K99" s="35">
        <v>240</v>
      </c>
      <c r="L99" s="71">
        <v>500</v>
      </c>
      <c r="M99" s="34" t="str">
        <f>VLOOKUP('Intermediate oral data'!G99,'Study reference key'!$B$2:$C$50,2,FALSE)</f>
        <v>[41]</v>
      </c>
      <c r="N99" s="155"/>
      <c r="O99" s="50" t="str">
        <f t="shared" si="16"/>
        <v>CNS depression, Rat (M) [41]</v>
      </c>
      <c r="P99" s="104"/>
      <c r="Q99" s="37"/>
      <c r="R99" s="38"/>
      <c r="S99" s="104" t="str">
        <f t="shared" si="24"/>
        <v/>
      </c>
      <c r="T99" s="104">
        <f t="shared" si="24"/>
        <v>240</v>
      </c>
      <c r="U99" s="104">
        <f t="shared" si="24"/>
        <v>500</v>
      </c>
    </row>
    <row r="100" spans="1:21" x14ac:dyDescent="0.25">
      <c r="A100" s="20" t="s">
        <v>215</v>
      </c>
      <c r="B100" s="20" t="s">
        <v>216</v>
      </c>
      <c r="C100" s="20" t="s">
        <v>37</v>
      </c>
      <c r="D100" s="20" t="s">
        <v>7</v>
      </c>
      <c r="E100" s="20" t="s">
        <v>211</v>
      </c>
      <c r="F100" s="20" t="s">
        <v>2</v>
      </c>
      <c r="G100" s="76" t="s">
        <v>113</v>
      </c>
      <c r="H100" s="20" t="s">
        <v>11</v>
      </c>
      <c r="I100" s="20" t="s">
        <v>24</v>
      </c>
      <c r="J100" s="73" t="s">
        <v>62</v>
      </c>
      <c r="K100" s="73">
        <v>6.37</v>
      </c>
      <c r="M100" s="20" t="str">
        <f>VLOOKUP('Intermediate oral data'!G100,'Study reference key'!$B$2:$C$50,2,FALSE)</f>
        <v>[23]</v>
      </c>
      <c r="N100" s="156" t="s">
        <v>37</v>
      </c>
      <c r="O100" s="50" t="str">
        <f t="shared" si="16"/>
        <v>No effect, Mouse (M,F) [23]</v>
      </c>
      <c r="P100" s="50" t="str">
        <f t="shared" ref="P100:R107" si="25">IF(J100&lt;&gt;"",J100,"")</f>
        <v xml:space="preserve"> </v>
      </c>
      <c r="Q100" s="74">
        <f t="shared" si="25"/>
        <v>6.37</v>
      </c>
      <c r="R100" s="33" t="str">
        <f t="shared" si="25"/>
        <v/>
      </c>
      <c r="S100" s="50"/>
      <c r="T100" s="50"/>
      <c r="U100" s="50"/>
    </row>
    <row r="101" spans="1:21" x14ac:dyDescent="0.25">
      <c r="A101" s="20" t="s">
        <v>215</v>
      </c>
      <c r="B101" s="20" t="s">
        <v>216</v>
      </c>
      <c r="C101" s="20" t="s">
        <v>37</v>
      </c>
      <c r="D101" s="20" t="s">
        <v>7</v>
      </c>
      <c r="E101" s="20" t="s">
        <v>211</v>
      </c>
      <c r="F101" s="20" t="s">
        <v>2</v>
      </c>
      <c r="G101" s="76" t="s">
        <v>92</v>
      </c>
      <c r="H101" s="20" t="s">
        <v>1</v>
      </c>
      <c r="I101" s="20" t="s">
        <v>24</v>
      </c>
      <c r="J101" s="73"/>
      <c r="K101" s="73">
        <v>16.071428571428573</v>
      </c>
      <c r="M101" s="20" t="str">
        <f>VLOOKUP('Intermediate oral data'!G101,'Study reference key'!$B$2:$C$50,2,FALSE)</f>
        <v>[34]</v>
      </c>
      <c r="N101" s="157"/>
      <c r="O101" s="50" t="str">
        <f t="shared" si="16"/>
        <v>No effect, Rat (M,F) [34]</v>
      </c>
      <c r="P101" s="50" t="str">
        <f t="shared" si="25"/>
        <v/>
      </c>
      <c r="Q101" s="74">
        <f t="shared" si="25"/>
        <v>16.071428571428573</v>
      </c>
      <c r="R101" s="33" t="str">
        <f t="shared" si="25"/>
        <v/>
      </c>
      <c r="S101" s="50"/>
      <c r="T101" s="50"/>
      <c r="U101" s="50"/>
    </row>
    <row r="102" spans="1:21" x14ac:dyDescent="0.25">
      <c r="A102" s="20" t="s">
        <v>215</v>
      </c>
      <c r="B102" s="20" t="s">
        <v>216</v>
      </c>
      <c r="C102" s="20" t="s">
        <v>37</v>
      </c>
      <c r="D102" s="20" t="s">
        <v>7</v>
      </c>
      <c r="E102" s="20" t="s">
        <v>211</v>
      </c>
      <c r="F102" s="20" t="s">
        <v>2</v>
      </c>
      <c r="G102" s="20" t="s">
        <v>103</v>
      </c>
      <c r="H102" s="20" t="s">
        <v>163</v>
      </c>
      <c r="I102" s="20" t="s">
        <v>24</v>
      </c>
      <c r="J102" s="73"/>
      <c r="K102" s="73">
        <v>21</v>
      </c>
      <c r="M102" s="20" t="str">
        <f>VLOOKUP('Intermediate oral data'!G102,'Study reference key'!$B$2:$C$50,2,FALSE)</f>
        <v>[26]</v>
      </c>
      <c r="N102" s="157"/>
      <c r="O102" s="50" t="str">
        <f t="shared" si="16"/>
        <v>No effect, Rat F344 G (M,F) [26]</v>
      </c>
      <c r="P102" s="50" t="str">
        <f t="shared" si="25"/>
        <v/>
      </c>
      <c r="Q102" s="74">
        <f t="shared" si="25"/>
        <v>21</v>
      </c>
      <c r="R102" s="33" t="str">
        <f t="shared" si="25"/>
        <v/>
      </c>
      <c r="S102" s="50"/>
      <c r="T102" s="50"/>
      <c r="U102" s="50"/>
    </row>
    <row r="103" spans="1:21" x14ac:dyDescent="0.25">
      <c r="A103" s="20" t="s">
        <v>215</v>
      </c>
      <c r="B103" s="20" t="s">
        <v>216</v>
      </c>
      <c r="C103" s="20" t="s">
        <v>37</v>
      </c>
      <c r="D103" s="20" t="s">
        <v>160</v>
      </c>
      <c r="E103" s="20" t="s">
        <v>211</v>
      </c>
      <c r="F103" s="20" t="s">
        <v>2</v>
      </c>
      <c r="G103" s="76" t="s">
        <v>113</v>
      </c>
      <c r="H103" s="20" t="s">
        <v>158</v>
      </c>
      <c r="I103" s="20" t="s">
        <v>10</v>
      </c>
      <c r="J103" s="73"/>
      <c r="K103" s="73">
        <v>24.57</v>
      </c>
      <c r="M103" s="20" t="str">
        <f>VLOOKUP('Intermediate oral data'!G103,'Study reference key'!$B$2:$C$50,2,FALSE)</f>
        <v>[23]</v>
      </c>
      <c r="N103" s="157"/>
      <c r="O103" s="50" t="str">
        <f t="shared" si="16"/>
        <v>*No effect, Mouse DW (M) [23]</v>
      </c>
      <c r="P103" s="50" t="str">
        <f t="shared" si="25"/>
        <v/>
      </c>
      <c r="Q103" s="74">
        <f t="shared" si="25"/>
        <v>24.57</v>
      </c>
      <c r="R103" s="33" t="str">
        <f t="shared" si="25"/>
        <v/>
      </c>
      <c r="S103" s="50"/>
      <c r="T103" s="50"/>
      <c r="U103" s="50"/>
    </row>
    <row r="104" spans="1:21" x14ac:dyDescent="0.25">
      <c r="A104" s="20" t="s">
        <v>215</v>
      </c>
      <c r="B104" s="20" t="s">
        <v>216</v>
      </c>
      <c r="C104" s="20" t="s">
        <v>37</v>
      </c>
      <c r="D104" s="20" t="s">
        <v>7</v>
      </c>
      <c r="E104" s="20" t="s">
        <v>211</v>
      </c>
      <c r="F104" s="20" t="s">
        <v>2</v>
      </c>
      <c r="G104" s="76" t="s">
        <v>143</v>
      </c>
      <c r="H104" s="20" t="s">
        <v>1</v>
      </c>
      <c r="I104" s="20" t="s">
        <v>24</v>
      </c>
      <c r="J104" s="73"/>
      <c r="K104" s="73">
        <v>25</v>
      </c>
      <c r="M104" s="20" t="str">
        <f>VLOOKUP('Intermediate oral data'!G104,'Study reference key'!$B$2:$C$50,2,FALSE)</f>
        <v>[5]</v>
      </c>
      <c r="N104" s="157"/>
      <c r="O104" s="50" t="str">
        <f t="shared" si="16"/>
        <v>No effect, Rat (M,F) [5]</v>
      </c>
      <c r="P104" s="50" t="str">
        <f t="shared" si="25"/>
        <v/>
      </c>
      <c r="Q104" s="74">
        <f t="shared" si="25"/>
        <v>25</v>
      </c>
      <c r="R104" s="33" t="str">
        <f t="shared" si="25"/>
        <v/>
      </c>
      <c r="S104" s="50"/>
      <c r="T104" s="50"/>
      <c r="U104" s="50"/>
    </row>
    <row r="105" spans="1:21" x14ac:dyDescent="0.25">
      <c r="A105" s="20" t="s">
        <v>215</v>
      </c>
      <c r="B105" s="20" t="s">
        <v>216</v>
      </c>
      <c r="C105" s="20" t="s">
        <v>37</v>
      </c>
      <c r="D105" s="20" t="s">
        <v>7</v>
      </c>
      <c r="E105" s="20" t="s">
        <v>211</v>
      </c>
      <c r="F105" s="20" t="s">
        <v>2</v>
      </c>
      <c r="G105" s="76" t="s">
        <v>143</v>
      </c>
      <c r="H105" s="20" t="s">
        <v>1</v>
      </c>
      <c r="I105" s="20" t="s">
        <v>24</v>
      </c>
      <c r="J105" s="73"/>
      <c r="K105" s="73">
        <v>37.5</v>
      </c>
      <c r="M105" s="20" t="str">
        <f>VLOOKUP('Intermediate oral data'!G105,'Study reference key'!$B$2:$C$50,2,FALSE)</f>
        <v>[5]</v>
      </c>
      <c r="N105" s="157"/>
      <c r="O105" s="50" t="str">
        <f t="shared" si="16"/>
        <v>No effect, Rat (M,F) [5]</v>
      </c>
      <c r="P105" s="50" t="str">
        <f t="shared" si="25"/>
        <v/>
      </c>
      <c r="Q105" s="74">
        <f t="shared" si="25"/>
        <v>37.5</v>
      </c>
      <c r="R105" s="33" t="str">
        <f t="shared" si="25"/>
        <v/>
      </c>
      <c r="S105" s="50"/>
      <c r="T105" s="50"/>
      <c r="U105" s="50"/>
    </row>
    <row r="106" spans="1:21" x14ac:dyDescent="0.25">
      <c r="A106" s="20" t="s">
        <v>215</v>
      </c>
      <c r="B106" s="20" t="s">
        <v>216</v>
      </c>
      <c r="C106" s="20" t="s">
        <v>37</v>
      </c>
      <c r="D106" s="20" t="s">
        <v>160</v>
      </c>
      <c r="E106" s="20" t="s">
        <v>211</v>
      </c>
      <c r="F106" s="20" t="s">
        <v>2</v>
      </c>
      <c r="G106" s="76" t="s">
        <v>90</v>
      </c>
      <c r="H106" s="20" t="s">
        <v>1</v>
      </c>
      <c r="I106" s="20" t="s">
        <v>10</v>
      </c>
      <c r="J106" s="81"/>
      <c r="K106" s="73">
        <v>38.75</v>
      </c>
      <c r="M106" s="20" t="str">
        <f>VLOOKUP('Intermediate oral data'!G106,'Study reference key'!$B$2:$C$50,2,FALSE)</f>
        <v>[35]</v>
      </c>
      <c r="N106" s="157"/>
      <c r="O106" s="50" t="str">
        <f t="shared" si="16"/>
        <v>*No effect, Rat (M) [35]</v>
      </c>
      <c r="P106" s="50" t="str">
        <f t="shared" si="25"/>
        <v/>
      </c>
      <c r="Q106" s="74">
        <f t="shared" si="25"/>
        <v>38.75</v>
      </c>
      <c r="R106" s="33" t="str">
        <f t="shared" si="25"/>
        <v/>
      </c>
      <c r="S106" s="50"/>
      <c r="T106" s="50"/>
      <c r="U106" s="50"/>
    </row>
    <row r="107" spans="1:21" x14ac:dyDescent="0.25">
      <c r="A107" s="20" t="s">
        <v>215</v>
      </c>
      <c r="B107" s="20" t="s">
        <v>216</v>
      </c>
      <c r="C107" s="20" t="s">
        <v>37</v>
      </c>
      <c r="D107" s="20" t="s">
        <v>160</v>
      </c>
      <c r="E107" s="20" t="s">
        <v>211</v>
      </c>
      <c r="F107" s="20" t="s">
        <v>2</v>
      </c>
      <c r="G107" s="20" t="s">
        <v>103</v>
      </c>
      <c r="H107" s="20" t="s">
        <v>162</v>
      </c>
      <c r="I107" s="20" t="s">
        <v>24</v>
      </c>
      <c r="J107" s="73"/>
      <c r="K107" s="73">
        <v>123</v>
      </c>
      <c r="M107" s="20" t="str">
        <f>VLOOKUP('Intermediate oral data'!G107,'Study reference key'!$B$2:$C$50,2,FALSE)</f>
        <v>[26]</v>
      </c>
      <c r="N107" s="157"/>
      <c r="O107" s="50" t="str">
        <f t="shared" si="16"/>
        <v>*No effect, Rat OM DW (M,F) [26]</v>
      </c>
      <c r="P107" s="50" t="str">
        <f t="shared" si="25"/>
        <v/>
      </c>
      <c r="Q107" s="74">
        <f t="shared" si="25"/>
        <v>123</v>
      </c>
      <c r="R107" s="33" t="str">
        <f t="shared" si="25"/>
        <v/>
      </c>
      <c r="S107" s="50"/>
      <c r="T107" s="50"/>
      <c r="U107" s="50"/>
    </row>
    <row r="108" spans="1:21" x14ac:dyDescent="0.25">
      <c r="A108" s="20" t="s">
        <v>215</v>
      </c>
      <c r="B108" s="20" t="s">
        <v>216</v>
      </c>
      <c r="C108" s="20" t="s">
        <v>37</v>
      </c>
      <c r="D108" s="20" t="s">
        <v>160</v>
      </c>
      <c r="E108" s="20" t="s">
        <v>211</v>
      </c>
      <c r="F108" s="20" t="s">
        <v>2</v>
      </c>
      <c r="G108" s="20" t="s">
        <v>103</v>
      </c>
      <c r="H108" s="20" t="s">
        <v>161</v>
      </c>
      <c r="I108" s="20" t="s">
        <v>24</v>
      </c>
      <c r="J108" s="73"/>
      <c r="K108" s="73">
        <v>128.75</v>
      </c>
      <c r="L108" s="75"/>
      <c r="M108" s="20" t="str">
        <f>VLOOKUP('Intermediate oral data'!G108,'Study reference key'!$B$2:$C$50,2,FALSE)</f>
        <v>[26]</v>
      </c>
      <c r="N108" s="157"/>
      <c r="O108" s="50" t="str">
        <f t="shared" si="16"/>
        <v>*No effect, Rat F344 DW (M,F) [26]</v>
      </c>
      <c r="P108" s="50" t="str">
        <f t="shared" ref="P108:Q110" si="26">IF(J108&lt;&gt;"",J108,"")</f>
        <v/>
      </c>
      <c r="Q108" s="74">
        <f t="shared" si="26"/>
        <v>128.75</v>
      </c>
      <c r="R108" s="33"/>
      <c r="S108" s="50"/>
      <c r="T108" s="50"/>
      <c r="U108" s="50"/>
    </row>
    <row r="109" spans="1:21" x14ac:dyDescent="0.25">
      <c r="A109" s="20" t="s">
        <v>215</v>
      </c>
      <c r="B109" s="20" t="s">
        <v>216</v>
      </c>
      <c r="C109" s="20" t="s">
        <v>37</v>
      </c>
      <c r="D109" s="20" t="s">
        <v>160</v>
      </c>
      <c r="E109" s="20" t="s">
        <v>211</v>
      </c>
      <c r="F109" s="20" t="s">
        <v>2</v>
      </c>
      <c r="G109" s="20" t="s">
        <v>103</v>
      </c>
      <c r="H109" s="20" t="s">
        <v>159</v>
      </c>
      <c r="I109" s="20" t="s">
        <v>24</v>
      </c>
      <c r="J109" s="73"/>
      <c r="K109" s="73">
        <v>129.5</v>
      </c>
      <c r="M109" s="20" t="str">
        <f>VLOOKUP('Intermediate oral data'!G109,'Study reference key'!$B$2:$C$50,2,FALSE)</f>
        <v>[26]</v>
      </c>
      <c r="N109" s="157"/>
      <c r="O109" s="50" t="str">
        <f t="shared" si="16"/>
        <v>*No effect, Rat SD DW (M,F) [26]</v>
      </c>
      <c r="P109" s="50" t="str">
        <f t="shared" si="26"/>
        <v/>
      </c>
      <c r="Q109" s="74">
        <f t="shared" si="26"/>
        <v>129.5</v>
      </c>
      <c r="R109" s="33"/>
      <c r="S109" s="50"/>
      <c r="T109" s="50"/>
      <c r="U109" s="50"/>
    </row>
    <row r="110" spans="1:21" x14ac:dyDescent="0.25">
      <c r="A110" s="34" t="s">
        <v>215</v>
      </c>
      <c r="B110" s="34" t="s">
        <v>216</v>
      </c>
      <c r="C110" s="34" t="s">
        <v>37</v>
      </c>
      <c r="D110" s="34" t="s">
        <v>7</v>
      </c>
      <c r="E110" s="34" t="s">
        <v>211</v>
      </c>
      <c r="F110" s="34" t="s">
        <v>2</v>
      </c>
      <c r="G110" s="34" t="s">
        <v>103</v>
      </c>
      <c r="H110" s="34" t="s">
        <v>158</v>
      </c>
      <c r="I110" s="34" t="s">
        <v>24</v>
      </c>
      <c r="J110" s="35"/>
      <c r="K110" s="35">
        <v>322</v>
      </c>
      <c r="L110" s="35"/>
      <c r="M110" s="34" t="str">
        <f>VLOOKUP('Intermediate oral data'!G110,'Study reference key'!$B$2:$C$50,2,FALSE)</f>
        <v>[26]</v>
      </c>
      <c r="N110" s="155"/>
      <c r="O110" s="50" t="str">
        <f t="shared" si="16"/>
        <v>No effect, Mouse DW (M,F) [26]</v>
      </c>
      <c r="P110" s="104" t="str">
        <f t="shared" si="26"/>
        <v/>
      </c>
      <c r="Q110" s="37">
        <f t="shared" si="26"/>
        <v>322</v>
      </c>
      <c r="R110" s="38"/>
      <c r="S110" s="104"/>
      <c r="T110" s="104"/>
      <c r="U110" s="104"/>
    </row>
  </sheetData>
  <sheetProtection sheet="1" objects="1" scenarios="1" formatCells="0" formatColumns="0" formatRows="0"/>
  <mergeCells count="8">
    <mergeCell ref="N2:N15"/>
    <mergeCell ref="N16:N29"/>
    <mergeCell ref="N87:N99"/>
    <mergeCell ref="N100:N110"/>
    <mergeCell ref="N30:N48"/>
    <mergeCell ref="N49:N63"/>
    <mergeCell ref="N64:N73"/>
    <mergeCell ref="N75:N86"/>
  </mergeCells>
  <conditionalFormatting sqref="F1:F89 F91:F1048576">
    <cfRule type="containsText" dxfId="5" priority="2" operator="containsText" text="1,1">
      <formula>NOT(ISERROR(SEARCH("1,1",F1)))</formula>
    </cfRule>
  </conditionalFormatting>
  <dataValidations count="1">
    <dataValidation allowBlank="1" showInputMessage="1" showErrorMessage="1" sqref="J49:K49 I51:K52 I3:K15 I75:K76 I28:K30 I32:K35 I46:I47 I38:K40 I73:K73 I18:K18 I24:K25 I98:K99 J108 I61:K61 I63:K65 J85:J95 K85:K94 I78:K81 I85:I94 G85:G94 I67:K71 J45:K47 D85:D99 E85:F97 E98:G99 D32:G35 D73:G73 D67:G71 D78:G81 D63:G65 D61:G61 D38:G40 D75:G76 D18:G18 D3:G15 D45:G47 D24:G25 D28:G30 D51:G52 D49:G49" xr:uid="{C80E7847-5122-4DAE-95BB-215BDA5393CE}"/>
  </dataValidation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B60B-3A80-493C-930A-C87518175296}">
  <dimension ref="A1:U34"/>
  <sheetViews>
    <sheetView zoomScale="98" zoomScaleNormal="98" workbookViewId="0">
      <pane ySplit="1" topLeftCell="A2" activePane="bottomLeft" state="frozen"/>
      <selection pane="bottomLeft"/>
    </sheetView>
  </sheetViews>
  <sheetFormatPr defaultColWidth="9.140625" defaultRowHeight="12.75" x14ac:dyDescent="0.25"/>
  <cols>
    <col min="1" max="1" width="10" style="93" bestFit="1" customWidth="1"/>
    <col min="2" max="2" width="23.7109375" style="93" bestFit="1" customWidth="1"/>
    <col min="3" max="3" width="22.140625" style="93" bestFit="1" customWidth="1"/>
    <col min="4" max="4" width="17.5703125" style="93" bestFit="1" customWidth="1"/>
    <col min="5" max="5" width="18.28515625" style="93" bestFit="1" customWidth="1"/>
    <col min="6" max="6" width="24.5703125" style="93" bestFit="1" customWidth="1"/>
    <col min="7" max="7" width="19.5703125" style="93" bestFit="1" customWidth="1"/>
    <col min="8" max="8" width="12.42578125" style="93" bestFit="1" customWidth="1"/>
    <col min="9" max="9" width="5.140625" style="93" bestFit="1" customWidth="1"/>
    <col min="10" max="12" width="9.5703125" style="93" bestFit="1" customWidth="1"/>
    <col min="13" max="13" width="12.5703125" style="93" bestFit="1" customWidth="1"/>
    <col min="14" max="14" width="15.140625" style="94" bestFit="1" customWidth="1"/>
    <col min="15" max="15" width="29.140625" style="93" bestFit="1" customWidth="1"/>
    <col min="16" max="16" width="12.5703125" style="93" bestFit="1" customWidth="1"/>
    <col min="17" max="17" width="13.5703125" style="93" bestFit="1" customWidth="1"/>
    <col min="18" max="18" width="13" style="95" bestFit="1" customWidth="1"/>
    <col min="19" max="19" width="12.5703125" style="93" bestFit="1" customWidth="1"/>
    <col min="20" max="21" width="13.85546875" style="93" bestFit="1" customWidth="1"/>
    <col min="22" max="16384" width="9.140625" style="102"/>
  </cols>
  <sheetData>
    <row r="1" spans="1:21" s="101" customFormat="1" x14ac:dyDescent="0.2">
      <c r="A1" s="21" t="s">
        <v>61</v>
      </c>
      <c r="B1" s="21" t="s">
        <v>60</v>
      </c>
      <c r="C1" s="21" t="s">
        <v>59</v>
      </c>
      <c r="D1" s="21" t="s">
        <v>58</v>
      </c>
      <c r="E1" s="21" t="s">
        <v>209</v>
      </c>
      <c r="F1" s="21" t="s">
        <v>210</v>
      </c>
      <c r="G1" s="21" t="s">
        <v>57</v>
      </c>
      <c r="H1" s="21" t="s">
        <v>56</v>
      </c>
      <c r="I1" s="21" t="s">
        <v>55</v>
      </c>
      <c r="J1" s="21" t="s">
        <v>54</v>
      </c>
      <c r="K1" s="21" t="s">
        <v>53</v>
      </c>
      <c r="L1" s="21" t="s">
        <v>52</v>
      </c>
      <c r="M1" s="21" t="s">
        <v>51</v>
      </c>
      <c r="N1" s="60" t="s">
        <v>50</v>
      </c>
      <c r="O1" s="60" t="s">
        <v>49</v>
      </c>
      <c r="P1" s="60" t="s">
        <v>48</v>
      </c>
      <c r="Q1" s="60" t="s">
        <v>47</v>
      </c>
      <c r="R1" s="22" t="s">
        <v>46</v>
      </c>
      <c r="S1" s="60" t="s">
        <v>45</v>
      </c>
      <c r="T1" s="60" t="s">
        <v>44</v>
      </c>
      <c r="U1" s="60" t="s">
        <v>43</v>
      </c>
    </row>
    <row r="2" spans="1:21" s="101" customFormat="1" x14ac:dyDescent="0.2">
      <c r="A2" s="20" t="s">
        <v>5</v>
      </c>
      <c r="B2" s="20" t="s">
        <v>66</v>
      </c>
      <c r="C2" s="20" t="s">
        <v>82</v>
      </c>
      <c r="D2" s="20" t="s">
        <v>83</v>
      </c>
      <c r="E2" s="29" t="s">
        <v>211</v>
      </c>
      <c r="F2" s="20" t="s">
        <v>2</v>
      </c>
      <c r="G2" s="20" t="s">
        <v>71</v>
      </c>
      <c r="H2" s="20" t="s">
        <v>84</v>
      </c>
      <c r="I2" s="20" t="s">
        <v>10</v>
      </c>
      <c r="J2" s="80">
        <v>8.6303999999999998</v>
      </c>
      <c r="K2" s="80"/>
      <c r="L2" s="80">
        <v>25.675000000000001</v>
      </c>
      <c r="M2" s="20" t="str">
        <f>VLOOKUP('Intermediate inhalation data'!G2,'Study reference key'!$B$2:$C$50,2,FALSE)</f>
        <v>[37]</v>
      </c>
      <c r="N2" s="156" t="str">
        <f>C2</f>
        <v>Repro/Devel</v>
      </c>
      <c r="O2" s="50" t="str">
        <f t="shared" ref="O2:O34" si="0">D2&amp;", "&amp;H2&amp;" "&amp;I2&amp;" "&amp;M2</f>
        <v>Testes histo, Mouse, 4 wk (M) [37]</v>
      </c>
      <c r="P2" s="51">
        <f t="shared" ref="P2:P14" si="1">IF(J2&lt;&gt;"",J2,"")</f>
        <v>8.6303999999999998</v>
      </c>
      <c r="Q2" s="51" t="str">
        <f t="shared" ref="Q2:Q14" si="2">IF(K2&lt;&gt;"",K2,"")</f>
        <v/>
      </c>
      <c r="R2" s="52">
        <f t="shared" ref="R2:R14" si="3">IF(L2&lt;&gt;"",L2,"")</f>
        <v>25.675000000000001</v>
      </c>
      <c r="S2" s="109" t="str">
        <f t="shared" ref="S2:S34" si="4">IF($F2= "1,1-DCA",J2, " ")</f>
        <v xml:space="preserve"> </v>
      </c>
      <c r="T2" s="109" t="str">
        <f>IF(F2= "1,1-DCA",K2, "")</f>
        <v/>
      </c>
      <c r="U2" s="109" t="str">
        <f t="shared" ref="U2:U34" si="5">IF($F2= "1,1-DCA",L2, " ")</f>
        <v xml:space="preserve"> </v>
      </c>
    </row>
    <row r="3" spans="1:21" s="101" customFormat="1" x14ac:dyDescent="0.2">
      <c r="A3" s="20" t="s">
        <v>5</v>
      </c>
      <c r="B3" s="20" t="s">
        <v>66</v>
      </c>
      <c r="C3" s="20" t="s">
        <v>82</v>
      </c>
      <c r="D3" s="20" t="s">
        <v>85</v>
      </c>
      <c r="E3" s="20" t="s">
        <v>211</v>
      </c>
      <c r="F3" s="20" t="s">
        <v>2</v>
      </c>
      <c r="G3" s="20" t="s">
        <v>71</v>
      </c>
      <c r="H3" s="20" t="s">
        <v>84</v>
      </c>
      <c r="I3" s="20" t="s">
        <v>10</v>
      </c>
      <c r="J3" s="80">
        <v>21.24</v>
      </c>
      <c r="K3" s="80"/>
      <c r="L3" s="80">
        <v>25.675000000000001</v>
      </c>
      <c r="M3" s="20" t="str">
        <f>VLOOKUP('Intermediate inhalation data'!G3,'Study reference key'!$B$2:$C$50,2,FALSE)</f>
        <v>[37]</v>
      </c>
      <c r="N3" s="154"/>
      <c r="O3" s="50" t="str">
        <f t="shared" si="0"/>
        <v>Sperm conc, Mouse, 4 wk (M) [37]</v>
      </c>
      <c r="P3" s="51">
        <f t="shared" si="1"/>
        <v>21.24</v>
      </c>
      <c r="Q3" s="51" t="str">
        <f t="shared" si="2"/>
        <v/>
      </c>
      <c r="R3" s="52">
        <f t="shared" si="3"/>
        <v>25.675000000000001</v>
      </c>
      <c r="S3" s="109" t="str">
        <f t="shared" si="4"/>
        <v xml:space="preserve"> </v>
      </c>
      <c r="T3" s="109" t="str">
        <f t="shared" ref="T3:T34" si="6">IF(F3= "1,1-DCA",K3, "")</f>
        <v/>
      </c>
      <c r="U3" s="109" t="str">
        <f t="shared" si="5"/>
        <v xml:space="preserve"> </v>
      </c>
    </row>
    <row r="4" spans="1:21" s="101" customFormat="1" x14ac:dyDescent="0.2">
      <c r="A4" s="69" t="s">
        <v>5</v>
      </c>
      <c r="B4" s="20" t="s">
        <v>66</v>
      </c>
      <c r="C4" s="20" t="s">
        <v>82</v>
      </c>
      <c r="D4" s="69" t="s">
        <v>83</v>
      </c>
      <c r="E4" s="69" t="s">
        <v>211</v>
      </c>
      <c r="F4" s="96" t="s">
        <v>2</v>
      </c>
      <c r="G4" s="69" t="s">
        <v>71</v>
      </c>
      <c r="H4" s="69" t="s">
        <v>72</v>
      </c>
      <c r="I4" s="20" t="s">
        <v>10</v>
      </c>
      <c r="J4" s="79"/>
      <c r="K4" s="79">
        <v>25</v>
      </c>
      <c r="L4" s="79">
        <v>87.5</v>
      </c>
      <c r="M4" s="20" t="str">
        <f>VLOOKUP('Intermediate inhalation data'!G4,'Study reference key'!$B$2:$C$50,2,FALSE)</f>
        <v>[37]</v>
      </c>
      <c r="N4" s="154"/>
      <c r="O4" s="50" t="str">
        <f t="shared" si="0"/>
        <v>Testes histo, Mouse, 1 wk  (M) [37]</v>
      </c>
      <c r="P4" s="51" t="str">
        <f t="shared" si="1"/>
        <v/>
      </c>
      <c r="Q4" s="51">
        <f t="shared" si="2"/>
        <v>25</v>
      </c>
      <c r="R4" s="52">
        <f t="shared" si="3"/>
        <v>87.5</v>
      </c>
      <c r="S4" s="109" t="str">
        <f t="shared" si="4"/>
        <v xml:space="preserve"> </v>
      </c>
      <c r="T4" s="109" t="str">
        <f t="shared" si="6"/>
        <v/>
      </c>
      <c r="U4" s="109" t="str">
        <f t="shared" si="5"/>
        <v xml:space="preserve"> </v>
      </c>
    </row>
    <row r="5" spans="1:21" s="101" customFormat="1" x14ac:dyDescent="0.2">
      <c r="A5" s="69" t="s">
        <v>5</v>
      </c>
      <c r="B5" s="20" t="s">
        <v>66</v>
      </c>
      <c r="C5" s="20" t="s">
        <v>82</v>
      </c>
      <c r="D5" s="69" t="s">
        <v>7</v>
      </c>
      <c r="E5" s="69" t="s">
        <v>211</v>
      </c>
      <c r="F5" s="96" t="s">
        <v>2</v>
      </c>
      <c r="G5" s="69" t="s">
        <v>76</v>
      </c>
      <c r="H5" s="69" t="s">
        <v>1</v>
      </c>
      <c r="I5" s="20" t="s">
        <v>0</v>
      </c>
      <c r="J5" s="79"/>
      <c r="K5" s="79">
        <v>118.05044308111795</v>
      </c>
      <c r="L5" s="79"/>
      <c r="M5" s="20" t="str">
        <f>VLOOKUP('Intermediate inhalation data'!G5,'Study reference key'!$B$2:$C$50,2,FALSE)</f>
        <v>[29]</v>
      </c>
      <c r="N5" s="154"/>
      <c r="O5" s="50" t="str">
        <f t="shared" si="0"/>
        <v>No effect, Rat (F) [29]</v>
      </c>
      <c r="P5" s="51" t="str">
        <f t="shared" si="1"/>
        <v/>
      </c>
      <c r="Q5" s="51">
        <f t="shared" si="2"/>
        <v>118.05044308111795</v>
      </c>
      <c r="R5" s="52" t="str">
        <f t="shared" si="3"/>
        <v/>
      </c>
      <c r="S5" s="109" t="str">
        <f t="shared" si="4"/>
        <v xml:space="preserve"> </v>
      </c>
      <c r="T5" s="109" t="str">
        <f t="shared" si="6"/>
        <v/>
      </c>
      <c r="U5" s="109" t="str">
        <f t="shared" si="5"/>
        <v xml:space="preserve"> </v>
      </c>
    </row>
    <row r="6" spans="1:21" s="101" customFormat="1" x14ac:dyDescent="0.2">
      <c r="A6" s="69" t="s">
        <v>5</v>
      </c>
      <c r="B6" s="20" t="s">
        <v>66</v>
      </c>
      <c r="C6" s="20" t="s">
        <v>82</v>
      </c>
      <c r="D6" s="69" t="s">
        <v>7</v>
      </c>
      <c r="E6" s="69" t="s">
        <v>211</v>
      </c>
      <c r="F6" s="96" t="s">
        <v>2</v>
      </c>
      <c r="G6" s="69" t="s">
        <v>213</v>
      </c>
      <c r="H6" s="69" t="s">
        <v>1</v>
      </c>
      <c r="I6" s="20" t="s">
        <v>10</v>
      </c>
      <c r="J6" s="79"/>
      <c r="K6" s="79">
        <v>128.95833333333334</v>
      </c>
      <c r="L6" s="79"/>
      <c r="M6" s="20" t="str">
        <f>VLOOKUP('Intermediate inhalation data'!G6,'Study reference key'!$B$2:$C$50,2,FALSE)</f>
        <v>[14]</v>
      </c>
      <c r="N6" s="154"/>
      <c r="O6" s="50" t="str">
        <f t="shared" si="0"/>
        <v>No effect, Rat (M) [14]</v>
      </c>
      <c r="P6" s="51" t="str">
        <f t="shared" si="1"/>
        <v/>
      </c>
      <c r="Q6" s="51">
        <f t="shared" si="2"/>
        <v>128.95833333333334</v>
      </c>
      <c r="R6" s="52" t="str">
        <f t="shared" si="3"/>
        <v/>
      </c>
      <c r="S6" s="109" t="str">
        <f t="shared" si="4"/>
        <v xml:space="preserve"> </v>
      </c>
      <c r="T6" s="109" t="str">
        <f t="shared" si="6"/>
        <v/>
      </c>
      <c r="U6" s="109" t="str">
        <f t="shared" si="5"/>
        <v xml:space="preserve"> </v>
      </c>
    </row>
    <row r="7" spans="1:21" s="101" customFormat="1" x14ac:dyDescent="0.2">
      <c r="A7" s="69" t="s">
        <v>5</v>
      </c>
      <c r="B7" s="20" t="s">
        <v>66</v>
      </c>
      <c r="C7" s="20" t="s">
        <v>82</v>
      </c>
      <c r="D7" s="69" t="s">
        <v>7</v>
      </c>
      <c r="E7" s="69" t="s">
        <v>211</v>
      </c>
      <c r="F7" s="69" t="s">
        <v>2</v>
      </c>
      <c r="G7" s="69" t="s">
        <v>68</v>
      </c>
      <c r="H7" s="69" t="s">
        <v>1</v>
      </c>
      <c r="I7" s="20" t="s">
        <v>0</v>
      </c>
      <c r="J7" s="79"/>
      <c r="K7" s="79">
        <v>208</v>
      </c>
      <c r="L7" s="79"/>
      <c r="M7" s="20" t="str">
        <f>VLOOKUP('Intermediate inhalation data'!G7,'Study reference key'!$B$2:$C$50,2,FALSE)</f>
        <v>[9]</v>
      </c>
      <c r="N7" s="154"/>
      <c r="O7" s="50" t="str">
        <f t="shared" si="0"/>
        <v>No effect, Rat (F) [9]</v>
      </c>
      <c r="P7" s="51" t="str">
        <f t="shared" si="1"/>
        <v/>
      </c>
      <c r="Q7" s="51">
        <f t="shared" si="2"/>
        <v>208</v>
      </c>
      <c r="R7" s="52" t="str">
        <f t="shared" si="3"/>
        <v/>
      </c>
      <c r="S7" s="109" t="str">
        <f t="shared" si="4"/>
        <v xml:space="preserve"> </v>
      </c>
      <c r="T7" s="109" t="str">
        <f t="shared" si="6"/>
        <v/>
      </c>
      <c r="U7" s="109" t="str">
        <f t="shared" si="5"/>
        <v xml:space="preserve"> </v>
      </c>
    </row>
    <row r="8" spans="1:21" s="101" customFormat="1" x14ac:dyDescent="0.2">
      <c r="A8" s="69" t="s">
        <v>5</v>
      </c>
      <c r="B8" s="20" t="s">
        <v>66</v>
      </c>
      <c r="C8" s="20" t="s">
        <v>82</v>
      </c>
      <c r="D8" s="69" t="s">
        <v>7</v>
      </c>
      <c r="E8" s="69" t="s">
        <v>211</v>
      </c>
      <c r="F8" s="96" t="s">
        <v>2</v>
      </c>
      <c r="G8" s="69" t="s">
        <v>67</v>
      </c>
      <c r="H8" s="69" t="s">
        <v>1</v>
      </c>
      <c r="I8" s="20" t="s">
        <v>0</v>
      </c>
      <c r="J8" s="79"/>
      <c r="K8" s="79">
        <v>257.5</v>
      </c>
      <c r="L8" s="79"/>
      <c r="M8" s="20" t="str">
        <f>VLOOKUP('Intermediate inhalation data'!G8,'Study reference key'!$B$2:$C$50,2,FALSE)</f>
        <v>[27]</v>
      </c>
      <c r="N8" s="154"/>
      <c r="O8" s="50" t="str">
        <f t="shared" si="0"/>
        <v>No effect, Rat (F) [27]</v>
      </c>
      <c r="P8" s="51" t="str">
        <f t="shared" si="1"/>
        <v/>
      </c>
      <c r="Q8" s="51">
        <f t="shared" si="2"/>
        <v>257.5</v>
      </c>
      <c r="R8" s="52" t="str">
        <f t="shared" si="3"/>
        <v/>
      </c>
      <c r="S8" s="109" t="str">
        <f t="shared" si="4"/>
        <v xml:space="preserve"> </v>
      </c>
      <c r="T8" s="109" t="str">
        <f t="shared" si="6"/>
        <v/>
      </c>
      <c r="U8" s="109" t="str">
        <f t="shared" si="5"/>
        <v xml:space="preserve"> </v>
      </c>
    </row>
    <row r="9" spans="1:21" s="101" customFormat="1" x14ac:dyDescent="0.2">
      <c r="A9" s="70" t="s">
        <v>5</v>
      </c>
      <c r="B9" s="34" t="s">
        <v>66</v>
      </c>
      <c r="C9" s="34" t="s">
        <v>82</v>
      </c>
      <c r="D9" s="70" t="s">
        <v>81</v>
      </c>
      <c r="E9" s="70" t="s">
        <v>212</v>
      </c>
      <c r="F9" s="70" t="s">
        <v>65</v>
      </c>
      <c r="G9" s="70" t="s">
        <v>64</v>
      </c>
      <c r="H9" s="70" t="s">
        <v>1</v>
      </c>
      <c r="I9" s="34" t="s">
        <v>0</v>
      </c>
      <c r="J9" s="72"/>
      <c r="K9" s="72">
        <v>4483.5558282208594</v>
      </c>
      <c r="L9" s="72">
        <v>6634.4349011588274</v>
      </c>
      <c r="M9" s="34" t="str">
        <f>VLOOKUP('Intermediate inhalation data'!G9,'Study reference key'!$B$2:$C$50,2,FALSE)</f>
        <v>[43]</v>
      </c>
      <c r="N9" s="155"/>
      <c r="O9" s="36" t="str">
        <f t="shared" si="0"/>
        <v>Skeletal variations, Rat (F) [43]</v>
      </c>
      <c r="P9" s="54" t="str">
        <f t="shared" si="1"/>
        <v/>
      </c>
      <c r="Q9" s="54">
        <f t="shared" si="2"/>
        <v>4483.5558282208594</v>
      </c>
      <c r="R9" s="55">
        <f t="shared" si="3"/>
        <v>6634.4349011588274</v>
      </c>
      <c r="S9" s="110">
        <f>IF($F9= "1,1-DCA",J9, "")</f>
        <v>0</v>
      </c>
      <c r="T9" s="111">
        <f t="shared" si="6"/>
        <v>4483.5558282208594</v>
      </c>
      <c r="U9" s="111">
        <f t="shared" si="5"/>
        <v>6634.4349011588274</v>
      </c>
    </row>
    <row r="10" spans="1:21" s="101" customFormat="1" x14ac:dyDescent="0.2">
      <c r="A10" s="70" t="s">
        <v>5</v>
      </c>
      <c r="B10" s="23" t="s">
        <v>66</v>
      </c>
      <c r="C10" s="34" t="s">
        <v>17</v>
      </c>
      <c r="D10" s="70" t="s">
        <v>7</v>
      </c>
      <c r="E10" s="70" t="s">
        <v>211</v>
      </c>
      <c r="F10" s="97" t="s">
        <v>2</v>
      </c>
      <c r="G10" s="70" t="s">
        <v>213</v>
      </c>
      <c r="H10" s="70" t="s">
        <v>1</v>
      </c>
      <c r="I10" s="34" t="s">
        <v>10</v>
      </c>
      <c r="J10" s="72"/>
      <c r="K10" s="72">
        <v>128.95833333333334</v>
      </c>
      <c r="L10" s="72"/>
      <c r="M10" s="34" t="str">
        <f>VLOOKUP('Intermediate inhalation data'!G10,'Study reference key'!$B$2:$C$50,2,FALSE)</f>
        <v>[14]</v>
      </c>
      <c r="N10" s="62" t="str">
        <f>C10</f>
        <v>Kidney</v>
      </c>
      <c r="O10" s="104" t="str">
        <f t="shared" ref="O10" si="7">D10&amp;", "&amp;H10&amp;" "&amp;I10&amp;" "&amp;M10</f>
        <v>No effect, Rat (M) [14]</v>
      </c>
      <c r="P10" s="54" t="str">
        <f t="shared" si="1"/>
        <v/>
      </c>
      <c r="Q10" s="54">
        <f t="shared" si="2"/>
        <v>128.95833333333334</v>
      </c>
      <c r="R10" s="55" t="str">
        <f t="shared" si="3"/>
        <v/>
      </c>
      <c r="S10" s="110" t="str">
        <f t="shared" ref="S10" si="8">IF($F10= "1,1-DCA",J10, " ")</f>
        <v xml:space="preserve"> </v>
      </c>
      <c r="T10" s="111" t="str">
        <f t="shared" ref="T10" si="9">IF(F10= "1,1-DCA",K10, "")</f>
        <v/>
      </c>
      <c r="U10" s="111" t="str">
        <f t="shared" ref="U10" si="10">IF($F10= "1,1-DCA",L10, " ")</f>
        <v xml:space="preserve"> </v>
      </c>
    </row>
    <row r="11" spans="1:21" s="101" customFormat="1" x14ac:dyDescent="0.2">
      <c r="A11" s="20" t="s">
        <v>5</v>
      </c>
      <c r="B11" s="20" t="s">
        <v>66</v>
      </c>
      <c r="C11" s="20" t="s">
        <v>20</v>
      </c>
      <c r="D11" s="20" t="s">
        <v>80</v>
      </c>
      <c r="E11" s="20" t="s">
        <v>211</v>
      </c>
      <c r="F11" s="20" t="s">
        <v>2</v>
      </c>
      <c r="G11" s="20" t="s">
        <v>69</v>
      </c>
      <c r="H11" s="20" t="s">
        <v>11</v>
      </c>
      <c r="I11" s="20" t="s">
        <v>10</v>
      </c>
      <c r="J11" s="80">
        <v>51.72</v>
      </c>
      <c r="K11" s="80"/>
      <c r="L11" s="80">
        <v>90.894999999999996</v>
      </c>
      <c r="M11" s="20" t="str">
        <f>VLOOKUP('Intermediate inhalation data'!G11,'Study reference key'!$B$2:$C$50,2,FALSE)</f>
        <v>[36]</v>
      </c>
      <c r="N11" s="156" t="str">
        <f>C11</f>
        <v>Liver</v>
      </c>
      <c r="O11" s="50" t="str">
        <f t="shared" si="0"/>
        <v>Liver wt, Mouse (M) [36]</v>
      </c>
      <c r="P11" s="51">
        <f t="shared" si="1"/>
        <v>51.72</v>
      </c>
      <c r="Q11" s="51" t="str">
        <f t="shared" si="2"/>
        <v/>
      </c>
      <c r="R11" s="52">
        <f t="shared" si="3"/>
        <v>90.894999999999996</v>
      </c>
      <c r="S11" s="109" t="str">
        <f t="shared" si="4"/>
        <v xml:space="preserve"> </v>
      </c>
      <c r="T11" s="109" t="str">
        <f t="shared" si="6"/>
        <v/>
      </c>
      <c r="U11" s="109" t="str">
        <f t="shared" si="5"/>
        <v xml:space="preserve"> </v>
      </c>
    </row>
    <row r="12" spans="1:21" s="101" customFormat="1" x14ac:dyDescent="0.2">
      <c r="A12" s="69" t="s">
        <v>5</v>
      </c>
      <c r="B12" s="20" t="s">
        <v>66</v>
      </c>
      <c r="C12" s="20" t="s">
        <v>20</v>
      </c>
      <c r="D12" s="69" t="s">
        <v>7</v>
      </c>
      <c r="E12" s="69" t="s">
        <v>211</v>
      </c>
      <c r="F12" s="96" t="s">
        <v>2</v>
      </c>
      <c r="G12" s="69" t="s">
        <v>213</v>
      </c>
      <c r="H12" s="69" t="s">
        <v>1</v>
      </c>
      <c r="I12" s="20" t="s">
        <v>10</v>
      </c>
      <c r="J12" s="79"/>
      <c r="K12" s="79">
        <v>128.95833333333334</v>
      </c>
      <c r="L12" s="79"/>
      <c r="M12" s="20" t="str">
        <f>VLOOKUP('Intermediate inhalation data'!G12,'Study reference key'!$B$2:$C$50,2,FALSE)</f>
        <v>[14]</v>
      </c>
      <c r="N12" s="157"/>
      <c r="O12" s="50" t="str">
        <f t="shared" si="0"/>
        <v>No effect, Rat (M) [14]</v>
      </c>
      <c r="P12" s="51" t="str">
        <f t="shared" si="1"/>
        <v/>
      </c>
      <c r="Q12" s="51">
        <f t="shared" si="2"/>
        <v>128.95833333333334</v>
      </c>
      <c r="R12" s="52" t="str">
        <f t="shared" si="3"/>
        <v/>
      </c>
      <c r="S12" s="109" t="str">
        <f t="shared" si="4"/>
        <v xml:space="preserve"> </v>
      </c>
      <c r="T12" s="109" t="str">
        <f t="shared" si="6"/>
        <v/>
      </c>
      <c r="U12" s="109" t="str">
        <f t="shared" si="5"/>
        <v xml:space="preserve"> </v>
      </c>
    </row>
    <row r="13" spans="1:21" s="101" customFormat="1" x14ac:dyDescent="0.2">
      <c r="A13" s="69" t="s">
        <v>5</v>
      </c>
      <c r="B13" s="20" t="s">
        <v>66</v>
      </c>
      <c r="C13" s="20" t="s">
        <v>20</v>
      </c>
      <c r="D13" s="69" t="s">
        <v>22</v>
      </c>
      <c r="E13" s="69" t="s">
        <v>211</v>
      </c>
      <c r="F13" s="96" t="s">
        <v>2</v>
      </c>
      <c r="G13" s="69" t="s">
        <v>21</v>
      </c>
      <c r="H13" s="69" t="s">
        <v>79</v>
      </c>
      <c r="I13" s="20" t="s">
        <v>10</v>
      </c>
      <c r="J13" s="79"/>
      <c r="K13" s="79"/>
      <c r="L13" s="79">
        <v>856</v>
      </c>
      <c r="M13" s="20" t="str">
        <f>VLOOKUP('Intermediate inhalation data'!G13,'Study reference key'!$B$2:$C$50,2,FALSE)</f>
        <v>[2]</v>
      </c>
      <c r="N13" s="157"/>
      <c r="O13" s="50" t="str">
        <f t="shared" si="0"/>
        <v>Serum chem, Rat, 4 d (M) [2]</v>
      </c>
      <c r="P13" s="51" t="str">
        <f t="shared" si="1"/>
        <v/>
      </c>
      <c r="Q13" s="51" t="str">
        <f t="shared" si="2"/>
        <v/>
      </c>
      <c r="R13" s="52">
        <f t="shared" si="3"/>
        <v>856</v>
      </c>
      <c r="S13" s="109" t="str">
        <f t="shared" si="4"/>
        <v xml:space="preserve"> </v>
      </c>
      <c r="T13" s="109" t="str">
        <f t="shared" si="6"/>
        <v/>
      </c>
      <c r="U13" s="109" t="str">
        <f t="shared" si="5"/>
        <v xml:space="preserve"> </v>
      </c>
    </row>
    <row r="14" spans="1:21" s="101" customFormat="1" x14ac:dyDescent="0.2">
      <c r="A14" s="69" t="s">
        <v>5</v>
      </c>
      <c r="B14" s="20" t="s">
        <v>66</v>
      </c>
      <c r="C14" s="20" t="s">
        <v>20</v>
      </c>
      <c r="D14" s="69" t="s">
        <v>22</v>
      </c>
      <c r="E14" s="69" t="s">
        <v>211</v>
      </c>
      <c r="F14" s="96" t="s">
        <v>2</v>
      </c>
      <c r="G14" s="69" t="s">
        <v>21</v>
      </c>
      <c r="H14" s="69" t="s">
        <v>78</v>
      </c>
      <c r="I14" s="20" t="s">
        <v>10</v>
      </c>
      <c r="J14" s="79"/>
      <c r="K14" s="79"/>
      <c r="L14" s="79">
        <v>856</v>
      </c>
      <c r="M14" s="20" t="str">
        <f>VLOOKUP('Intermediate inhalation data'!G14,'Study reference key'!$B$2:$C$50,2,FALSE)</f>
        <v>[2]</v>
      </c>
      <c r="N14" s="157"/>
      <c r="O14" s="50" t="str">
        <f t="shared" si="0"/>
        <v>Serum chem, Rat, 2 d (M) [2]</v>
      </c>
      <c r="P14" s="51" t="str">
        <f t="shared" si="1"/>
        <v/>
      </c>
      <c r="Q14" s="51" t="str">
        <f t="shared" si="2"/>
        <v/>
      </c>
      <c r="R14" s="52">
        <f t="shared" si="3"/>
        <v>856</v>
      </c>
      <c r="S14" s="109" t="str">
        <f t="shared" si="4"/>
        <v xml:space="preserve"> </v>
      </c>
      <c r="T14" s="109" t="str">
        <f t="shared" si="6"/>
        <v/>
      </c>
      <c r="U14" s="109" t="str">
        <f t="shared" si="5"/>
        <v xml:space="preserve"> </v>
      </c>
    </row>
    <row r="15" spans="1:21" s="101" customFormat="1" x14ac:dyDescent="0.2">
      <c r="A15" s="70" t="s">
        <v>5</v>
      </c>
      <c r="B15" s="34" t="s">
        <v>66</v>
      </c>
      <c r="C15" s="34" t="s">
        <v>20</v>
      </c>
      <c r="D15" s="70" t="s">
        <v>7</v>
      </c>
      <c r="E15" s="70" t="s">
        <v>212</v>
      </c>
      <c r="F15" s="70" t="s">
        <v>65</v>
      </c>
      <c r="G15" s="70" t="s">
        <v>64</v>
      </c>
      <c r="H15" s="70" t="s">
        <v>1</v>
      </c>
      <c r="I15" s="34" t="s">
        <v>0</v>
      </c>
      <c r="J15" s="72"/>
      <c r="K15" s="72">
        <v>6634.4349011588274</v>
      </c>
      <c r="L15" s="72"/>
      <c r="M15" s="34" t="str">
        <f>VLOOKUP('Intermediate inhalation data'!G15,'Study reference key'!$B$2:$C$50,2,FALSE)</f>
        <v>[43]</v>
      </c>
      <c r="N15" s="155"/>
      <c r="O15" s="36" t="str">
        <f t="shared" si="0"/>
        <v>No effect, Rat (F) [43]</v>
      </c>
      <c r="P15" s="54" t="str">
        <f t="shared" ref="P15:P30" si="11">IF(J15&lt;&gt;"",J15,"")</f>
        <v/>
      </c>
      <c r="Q15" s="54"/>
      <c r="R15" s="55" t="str">
        <f t="shared" ref="R15:R30" si="12">IF(L15&lt;&gt;"",L15,"")</f>
        <v/>
      </c>
      <c r="S15" s="110">
        <f t="shared" si="4"/>
        <v>0</v>
      </c>
      <c r="T15" s="111">
        <f t="shared" si="6"/>
        <v>6634.4349011588274</v>
      </c>
      <c r="U15" s="111">
        <f t="shared" si="5"/>
        <v>0</v>
      </c>
    </row>
    <row r="16" spans="1:21" s="101" customFormat="1" x14ac:dyDescent="0.2">
      <c r="A16" s="69" t="s">
        <v>5</v>
      </c>
      <c r="B16" s="20" t="s">
        <v>66</v>
      </c>
      <c r="C16" s="20" t="s">
        <v>3</v>
      </c>
      <c r="D16" s="69" t="s">
        <v>7</v>
      </c>
      <c r="E16" s="69" t="s">
        <v>211</v>
      </c>
      <c r="F16" s="69" t="s">
        <v>2</v>
      </c>
      <c r="G16" s="69" t="s">
        <v>73</v>
      </c>
      <c r="H16" s="69" t="s">
        <v>11</v>
      </c>
      <c r="I16" s="69" t="s">
        <v>8</v>
      </c>
      <c r="J16" s="79"/>
      <c r="K16" s="79">
        <v>87.5</v>
      </c>
      <c r="L16" s="79"/>
      <c r="M16" s="20" t="str">
        <f>VLOOKUP('Intermediate inhalation data'!G16,'Study reference key'!$B$2:$C$50,2,FALSE)</f>
        <v>[12]</v>
      </c>
      <c r="N16" s="156" t="str">
        <f>C17</f>
        <v>Death</v>
      </c>
      <c r="O16" s="50" t="str">
        <f t="shared" si="0"/>
        <v>No effect, Mouse (NS) [12]</v>
      </c>
      <c r="P16" s="51" t="str">
        <f t="shared" si="11"/>
        <v/>
      </c>
      <c r="Q16" s="51">
        <f t="shared" ref="Q16:Q30" si="13">IF(K16&lt;&gt;"",K16,"")</f>
        <v>87.5</v>
      </c>
      <c r="R16" s="52" t="str">
        <f t="shared" si="12"/>
        <v/>
      </c>
      <c r="S16" s="109" t="str">
        <f t="shared" si="4"/>
        <v xml:space="preserve"> </v>
      </c>
      <c r="T16" s="109" t="str">
        <f t="shared" si="6"/>
        <v/>
      </c>
      <c r="U16" s="109" t="str">
        <f t="shared" si="5"/>
        <v xml:space="preserve"> </v>
      </c>
    </row>
    <row r="17" spans="1:21" s="101" customFormat="1" x14ac:dyDescent="0.2">
      <c r="A17" s="20" t="s">
        <v>5</v>
      </c>
      <c r="B17" s="20" t="s">
        <v>66</v>
      </c>
      <c r="C17" s="20" t="s">
        <v>3</v>
      </c>
      <c r="D17" s="20" t="s">
        <v>3</v>
      </c>
      <c r="E17" s="20" t="s">
        <v>211</v>
      </c>
      <c r="F17" s="20" t="s">
        <v>2</v>
      </c>
      <c r="G17" s="20" t="s">
        <v>76</v>
      </c>
      <c r="H17" s="20" t="s">
        <v>77</v>
      </c>
      <c r="I17" s="20" t="s">
        <v>0</v>
      </c>
      <c r="J17" s="80">
        <v>59.4</v>
      </c>
      <c r="K17" s="80"/>
      <c r="L17" s="80">
        <v>118</v>
      </c>
      <c r="M17" s="20" t="str">
        <f>VLOOKUP('Intermediate inhalation data'!G17,'Study reference key'!$B$2:$C$50,2,FALSE)</f>
        <v>[29]</v>
      </c>
      <c r="N17" s="157"/>
      <c r="O17" s="50" t="str">
        <f t="shared" si="0"/>
        <v>Death, Rabbit (F) [29]</v>
      </c>
      <c r="P17" s="51">
        <f t="shared" si="11"/>
        <v>59.4</v>
      </c>
      <c r="Q17" s="51" t="str">
        <f t="shared" si="13"/>
        <v/>
      </c>
      <c r="R17" s="52">
        <f t="shared" si="12"/>
        <v>118</v>
      </c>
      <c r="S17" s="109" t="str">
        <f t="shared" si="4"/>
        <v xml:space="preserve"> </v>
      </c>
      <c r="T17" s="109" t="str">
        <f t="shared" si="6"/>
        <v/>
      </c>
      <c r="U17" s="109" t="str">
        <f t="shared" si="5"/>
        <v xml:space="preserve"> </v>
      </c>
    </row>
    <row r="18" spans="1:21" s="101" customFormat="1" x14ac:dyDescent="0.2">
      <c r="A18" s="69" t="s">
        <v>5</v>
      </c>
      <c r="B18" s="20" t="s">
        <v>66</v>
      </c>
      <c r="C18" s="20" t="s">
        <v>3</v>
      </c>
      <c r="D18" s="69" t="s">
        <v>3</v>
      </c>
      <c r="E18" s="69" t="s">
        <v>211</v>
      </c>
      <c r="F18" s="69" t="s">
        <v>2</v>
      </c>
      <c r="G18" s="69" t="s">
        <v>73</v>
      </c>
      <c r="H18" s="69" t="s">
        <v>1</v>
      </c>
      <c r="I18" s="69" t="s">
        <v>8</v>
      </c>
      <c r="J18" s="79"/>
      <c r="K18" s="79"/>
      <c r="L18" s="79">
        <v>152.08333333333334</v>
      </c>
      <c r="M18" s="20" t="str">
        <f>VLOOKUP('Intermediate inhalation data'!G18,'Study reference key'!$B$2:$C$50,2,FALSE)</f>
        <v>[12]</v>
      </c>
      <c r="N18" s="157"/>
      <c r="O18" s="50" t="str">
        <f t="shared" si="0"/>
        <v>Death, Rat (NS) [12]</v>
      </c>
      <c r="P18" s="51" t="str">
        <f t="shared" si="11"/>
        <v/>
      </c>
      <c r="Q18" s="51" t="str">
        <f t="shared" si="13"/>
        <v/>
      </c>
      <c r="R18" s="52">
        <f t="shared" si="12"/>
        <v>152.08333333333334</v>
      </c>
      <c r="S18" s="109" t="str">
        <f t="shared" si="4"/>
        <v xml:space="preserve"> </v>
      </c>
      <c r="T18" s="109" t="str">
        <f t="shared" si="6"/>
        <v/>
      </c>
      <c r="U18" s="109" t="str">
        <f t="shared" si="5"/>
        <v xml:space="preserve"> </v>
      </c>
    </row>
    <row r="19" spans="1:21" s="101" customFormat="1" x14ac:dyDescent="0.2">
      <c r="A19" s="69" t="s">
        <v>5</v>
      </c>
      <c r="B19" s="20" t="s">
        <v>66</v>
      </c>
      <c r="C19" s="20" t="s">
        <v>3</v>
      </c>
      <c r="D19" s="69" t="s">
        <v>7</v>
      </c>
      <c r="E19" s="69" t="s">
        <v>211</v>
      </c>
      <c r="F19" s="69" t="s">
        <v>2</v>
      </c>
      <c r="G19" s="69" t="s">
        <v>68</v>
      </c>
      <c r="H19" s="69" t="s">
        <v>1</v>
      </c>
      <c r="I19" s="20" t="s">
        <v>0</v>
      </c>
      <c r="J19" s="79"/>
      <c r="K19" s="79">
        <v>208</v>
      </c>
      <c r="L19" s="79"/>
      <c r="M19" s="20" t="str">
        <f>VLOOKUP('Intermediate inhalation data'!G19,'Study reference key'!$B$2:$C$50,2,FALSE)</f>
        <v>[9]</v>
      </c>
      <c r="N19" s="157"/>
      <c r="O19" s="50" t="str">
        <f t="shared" si="0"/>
        <v>No effect, Rat (F) [9]</v>
      </c>
      <c r="P19" s="51" t="str">
        <f t="shared" si="11"/>
        <v/>
      </c>
      <c r="Q19" s="51">
        <f t="shared" si="13"/>
        <v>208</v>
      </c>
      <c r="R19" s="52" t="str">
        <f t="shared" si="12"/>
        <v/>
      </c>
      <c r="S19" s="109" t="str">
        <f t="shared" si="4"/>
        <v xml:space="preserve"> </v>
      </c>
      <c r="T19" s="109" t="str">
        <f t="shared" si="6"/>
        <v/>
      </c>
      <c r="U19" s="109" t="str">
        <f t="shared" si="5"/>
        <v xml:space="preserve"> </v>
      </c>
    </row>
    <row r="20" spans="1:21" s="101" customFormat="1" x14ac:dyDescent="0.2">
      <c r="A20" s="20" t="s">
        <v>5</v>
      </c>
      <c r="B20" s="20" t="s">
        <v>66</v>
      </c>
      <c r="C20" s="20" t="s">
        <v>3</v>
      </c>
      <c r="D20" s="20" t="s">
        <v>3</v>
      </c>
      <c r="E20" s="20" t="s">
        <v>211</v>
      </c>
      <c r="F20" s="20" t="s">
        <v>2</v>
      </c>
      <c r="G20" s="76" t="s">
        <v>213</v>
      </c>
      <c r="H20" s="20" t="s">
        <v>1</v>
      </c>
      <c r="I20" s="20" t="s">
        <v>10</v>
      </c>
      <c r="J20" s="80">
        <v>154</v>
      </c>
      <c r="K20" s="80">
        <v>129</v>
      </c>
      <c r="L20" s="80">
        <v>256</v>
      </c>
      <c r="M20" s="20" t="str">
        <f>VLOOKUP('Intermediate inhalation data'!G20,'Study reference key'!$B$2:$C$50,2,FALSE)</f>
        <v>[14]</v>
      </c>
      <c r="N20" s="157"/>
      <c r="O20" s="50" t="str">
        <f t="shared" si="0"/>
        <v>Death, Rat (M) [14]</v>
      </c>
      <c r="P20" s="51">
        <f t="shared" si="11"/>
        <v>154</v>
      </c>
      <c r="Q20" s="51">
        <f t="shared" si="13"/>
        <v>129</v>
      </c>
      <c r="R20" s="52">
        <f t="shared" si="12"/>
        <v>256</v>
      </c>
      <c r="S20" s="109" t="str">
        <f t="shared" si="4"/>
        <v xml:space="preserve"> </v>
      </c>
      <c r="T20" s="109" t="str">
        <f t="shared" si="6"/>
        <v/>
      </c>
      <c r="U20" s="109" t="str">
        <f t="shared" si="5"/>
        <v xml:space="preserve"> </v>
      </c>
    </row>
    <row r="21" spans="1:21" s="101" customFormat="1" x14ac:dyDescent="0.2">
      <c r="A21" s="20" t="s">
        <v>5</v>
      </c>
      <c r="B21" s="20" t="s">
        <v>66</v>
      </c>
      <c r="C21" s="20" t="s">
        <v>3</v>
      </c>
      <c r="D21" s="20" t="s">
        <v>3</v>
      </c>
      <c r="E21" s="20" t="s">
        <v>211</v>
      </c>
      <c r="F21" s="20" t="s">
        <v>2</v>
      </c>
      <c r="G21" s="20" t="s">
        <v>67</v>
      </c>
      <c r="H21" s="20" t="s">
        <v>1</v>
      </c>
      <c r="I21" s="20" t="s">
        <v>0</v>
      </c>
      <c r="J21" s="80"/>
      <c r="K21" s="80">
        <v>258</v>
      </c>
      <c r="L21" s="80">
        <v>333</v>
      </c>
      <c r="M21" s="20" t="str">
        <f>VLOOKUP('Intermediate inhalation data'!G21,'Study reference key'!$B$2:$C$50,2,FALSE)</f>
        <v>[27]</v>
      </c>
      <c r="N21" s="157"/>
      <c r="O21" s="50" t="str">
        <f t="shared" si="0"/>
        <v>Death, Rat (F) [27]</v>
      </c>
      <c r="P21" s="51" t="str">
        <f t="shared" si="11"/>
        <v/>
      </c>
      <c r="Q21" s="51">
        <f t="shared" si="13"/>
        <v>258</v>
      </c>
      <c r="R21" s="52">
        <f t="shared" si="12"/>
        <v>333</v>
      </c>
      <c r="S21" s="109" t="str">
        <f t="shared" si="4"/>
        <v xml:space="preserve"> </v>
      </c>
      <c r="T21" s="109" t="str">
        <f t="shared" si="6"/>
        <v/>
      </c>
      <c r="U21" s="109" t="str">
        <f t="shared" si="5"/>
        <v xml:space="preserve"> </v>
      </c>
    </row>
    <row r="22" spans="1:21" s="101" customFormat="1" x14ac:dyDescent="0.2">
      <c r="A22" s="20" t="s">
        <v>5</v>
      </c>
      <c r="B22" s="20" t="s">
        <v>66</v>
      </c>
      <c r="C22" s="20" t="s">
        <v>3</v>
      </c>
      <c r="D22" s="20" t="s">
        <v>3</v>
      </c>
      <c r="E22" s="20" t="s">
        <v>211</v>
      </c>
      <c r="F22" s="20" t="s">
        <v>2</v>
      </c>
      <c r="G22" s="76" t="s">
        <v>76</v>
      </c>
      <c r="H22" s="20" t="s">
        <v>1</v>
      </c>
      <c r="I22" s="20" t="s">
        <v>0</v>
      </c>
      <c r="J22" s="80"/>
      <c r="K22" s="80">
        <v>118</v>
      </c>
      <c r="L22" s="80">
        <v>353</v>
      </c>
      <c r="M22" s="20" t="str">
        <f>VLOOKUP('Intermediate inhalation data'!G22,'Study reference key'!$B$2:$C$50,2,FALSE)</f>
        <v>[29]</v>
      </c>
      <c r="N22" s="157"/>
      <c r="O22" s="50" t="str">
        <f t="shared" si="0"/>
        <v>Death, Rat (F) [29]</v>
      </c>
      <c r="P22" s="51" t="str">
        <f t="shared" si="11"/>
        <v/>
      </c>
      <c r="Q22" s="51">
        <f t="shared" si="13"/>
        <v>118</v>
      </c>
      <c r="R22" s="52">
        <f t="shared" si="12"/>
        <v>353</v>
      </c>
      <c r="S22" s="109" t="str">
        <f t="shared" si="4"/>
        <v xml:space="preserve"> </v>
      </c>
      <c r="T22" s="109" t="str">
        <f t="shared" si="6"/>
        <v/>
      </c>
      <c r="U22" s="109" t="str">
        <f t="shared" si="5"/>
        <v xml:space="preserve"> </v>
      </c>
    </row>
    <row r="23" spans="1:21" s="101" customFormat="1" x14ac:dyDescent="0.2">
      <c r="A23" s="69" t="s">
        <v>5</v>
      </c>
      <c r="B23" s="20" t="s">
        <v>66</v>
      </c>
      <c r="C23" s="20" t="s">
        <v>3</v>
      </c>
      <c r="D23" s="69" t="s">
        <v>75</v>
      </c>
      <c r="E23" s="69" t="s">
        <v>211</v>
      </c>
      <c r="F23" s="69" t="s">
        <v>2</v>
      </c>
      <c r="G23" s="69" t="s">
        <v>9</v>
      </c>
      <c r="H23" s="69" t="s">
        <v>1</v>
      </c>
      <c r="I23" s="20" t="s">
        <v>24</v>
      </c>
      <c r="J23" s="79"/>
      <c r="K23" s="79"/>
      <c r="L23" s="79">
        <v>472.20177232447179</v>
      </c>
      <c r="M23" s="20" t="str">
        <f>VLOOKUP('Intermediate inhalation data'!G23,'Study reference key'!$B$2:$C$50,2,FALSE)</f>
        <v>[32]</v>
      </c>
      <c r="N23" s="157"/>
      <c r="O23" s="50" t="str">
        <f t="shared" si="0"/>
        <v>*Death, Rat (M,F) [32]</v>
      </c>
      <c r="P23" s="51" t="str">
        <f t="shared" si="11"/>
        <v/>
      </c>
      <c r="Q23" s="51" t="str">
        <f t="shared" si="13"/>
        <v/>
      </c>
      <c r="R23" s="52">
        <f t="shared" si="12"/>
        <v>472.20177232447179</v>
      </c>
      <c r="S23" s="109" t="str">
        <f t="shared" si="4"/>
        <v xml:space="preserve"> </v>
      </c>
      <c r="T23" s="109" t="str">
        <f t="shared" si="6"/>
        <v/>
      </c>
      <c r="U23" s="109" t="str">
        <f t="shared" si="5"/>
        <v xml:space="preserve"> </v>
      </c>
    </row>
    <row r="24" spans="1:21" s="101" customFormat="1" x14ac:dyDescent="0.2">
      <c r="A24" s="70" t="s">
        <v>5</v>
      </c>
      <c r="B24" s="34" t="s">
        <v>66</v>
      </c>
      <c r="C24" s="34" t="s">
        <v>3</v>
      </c>
      <c r="D24" s="70" t="s">
        <v>3</v>
      </c>
      <c r="E24" s="70" t="s">
        <v>211</v>
      </c>
      <c r="F24" s="70" t="s">
        <v>2</v>
      </c>
      <c r="G24" s="70" t="s">
        <v>73</v>
      </c>
      <c r="H24" s="70" t="s">
        <v>74</v>
      </c>
      <c r="I24" s="70" t="s">
        <v>8</v>
      </c>
      <c r="J24" s="72"/>
      <c r="K24" s="72"/>
      <c r="L24" s="72">
        <v>1137.5</v>
      </c>
      <c r="M24" s="34" t="str">
        <f>VLOOKUP('Intermediate inhalation data'!G24,'Study reference key'!$B$2:$C$50,2,FALSE)</f>
        <v>[12]</v>
      </c>
      <c r="N24" s="155"/>
      <c r="O24" s="36" t="str">
        <f t="shared" si="0"/>
        <v>Death, Guinea pig (NS) [12]</v>
      </c>
      <c r="P24" s="54" t="str">
        <f t="shared" si="11"/>
        <v/>
      </c>
      <c r="Q24" s="54" t="str">
        <f t="shared" si="13"/>
        <v/>
      </c>
      <c r="R24" s="55">
        <f t="shared" si="12"/>
        <v>1137.5</v>
      </c>
      <c r="S24" s="110" t="str">
        <f t="shared" si="4"/>
        <v xml:space="preserve"> </v>
      </c>
      <c r="T24" s="111" t="str">
        <f t="shared" si="6"/>
        <v/>
      </c>
      <c r="U24" s="111" t="str">
        <f t="shared" si="5"/>
        <v xml:space="preserve"> </v>
      </c>
    </row>
    <row r="25" spans="1:21" s="101" customFormat="1" x14ac:dyDescent="0.2">
      <c r="A25" s="69" t="s">
        <v>5</v>
      </c>
      <c r="B25" s="20" t="s">
        <v>66</v>
      </c>
      <c r="C25" s="20" t="s">
        <v>15</v>
      </c>
      <c r="D25" s="69" t="s">
        <v>7</v>
      </c>
      <c r="E25" s="69" t="s">
        <v>211</v>
      </c>
      <c r="F25" s="69" t="s">
        <v>2</v>
      </c>
      <c r="G25" s="69" t="s">
        <v>73</v>
      </c>
      <c r="H25" s="69" t="s">
        <v>11</v>
      </c>
      <c r="I25" s="69" t="s">
        <v>8</v>
      </c>
      <c r="J25" s="79"/>
      <c r="K25" s="79">
        <v>87.5</v>
      </c>
      <c r="L25" s="79"/>
      <c r="M25" s="20" t="str">
        <f>VLOOKUP('Intermediate inhalation data'!G25,'Study reference key'!$B$2:$C$50,2,FALSE)</f>
        <v>[12]</v>
      </c>
      <c r="N25" s="156" t="str">
        <f>C27</f>
        <v>BW</v>
      </c>
      <c r="O25" s="50" t="str">
        <f t="shared" si="0"/>
        <v>No effect, Mouse (NS) [12]</v>
      </c>
      <c r="P25" s="51" t="str">
        <f t="shared" si="11"/>
        <v/>
      </c>
      <c r="Q25" s="51">
        <f t="shared" si="13"/>
        <v>87.5</v>
      </c>
      <c r="R25" s="114" t="str">
        <f t="shared" si="12"/>
        <v/>
      </c>
      <c r="S25" s="109" t="str">
        <f t="shared" si="4"/>
        <v xml:space="preserve"> </v>
      </c>
      <c r="T25" s="109" t="str">
        <f t="shared" si="6"/>
        <v/>
      </c>
      <c r="U25" s="109" t="str">
        <f t="shared" si="5"/>
        <v xml:space="preserve"> </v>
      </c>
    </row>
    <row r="26" spans="1:21" s="101" customFormat="1" x14ac:dyDescent="0.2">
      <c r="A26" s="69" t="s">
        <v>5</v>
      </c>
      <c r="B26" s="20" t="s">
        <v>66</v>
      </c>
      <c r="C26" s="20" t="s">
        <v>15</v>
      </c>
      <c r="D26" s="69" t="s">
        <v>7</v>
      </c>
      <c r="E26" s="69" t="s">
        <v>211</v>
      </c>
      <c r="F26" s="96" t="s">
        <v>2</v>
      </c>
      <c r="G26" s="69" t="s">
        <v>71</v>
      </c>
      <c r="H26" s="69" t="s">
        <v>72</v>
      </c>
      <c r="I26" s="20" t="s">
        <v>10</v>
      </c>
      <c r="J26" s="79"/>
      <c r="K26" s="79">
        <v>175</v>
      </c>
      <c r="L26" s="79"/>
      <c r="M26" s="20" t="str">
        <f>VLOOKUP('Intermediate inhalation data'!G26,'Study reference key'!$B$2:$C$50,2,FALSE)</f>
        <v>[37]</v>
      </c>
      <c r="N26" s="157"/>
      <c r="O26" s="50" t="str">
        <f t="shared" si="0"/>
        <v>No effect, Mouse, 1 wk  (M) [37]</v>
      </c>
      <c r="P26" s="51" t="str">
        <f t="shared" si="11"/>
        <v/>
      </c>
      <c r="Q26" s="51">
        <f t="shared" si="13"/>
        <v>175</v>
      </c>
      <c r="R26" s="52" t="str">
        <f t="shared" si="12"/>
        <v/>
      </c>
      <c r="S26" s="109" t="str">
        <f t="shared" si="4"/>
        <v xml:space="preserve"> </v>
      </c>
      <c r="T26" s="109" t="str">
        <f t="shared" si="6"/>
        <v/>
      </c>
      <c r="U26" s="109" t="str">
        <f t="shared" si="5"/>
        <v xml:space="preserve"> </v>
      </c>
    </row>
    <row r="27" spans="1:21" s="101" customFormat="1" x14ac:dyDescent="0.2">
      <c r="A27" s="69" t="s">
        <v>5</v>
      </c>
      <c r="B27" s="20" t="s">
        <v>66</v>
      </c>
      <c r="C27" s="20" t="s">
        <v>15</v>
      </c>
      <c r="D27" s="69" t="s">
        <v>14</v>
      </c>
      <c r="E27" s="69" t="s">
        <v>211</v>
      </c>
      <c r="F27" s="96" t="s">
        <v>2</v>
      </c>
      <c r="G27" s="69" t="s">
        <v>71</v>
      </c>
      <c r="H27" s="69" t="s">
        <v>70</v>
      </c>
      <c r="I27" s="20" t="s">
        <v>10</v>
      </c>
      <c r="J27" s="79"/>
      <c r="K27" s="79">
        <v>89.01</v>
      </c>
      <c r="L27" s="79">
        <v>176.7525</v>
      </c>
      <c r="M27" s="20" t="str">
        <f>VLOOKUP('Intermediate inhalation data'!G27,'Study reference key'!$B$2:$C$50,2,FALSE)</f>
        <v>[37]</v>
      </c>
      <c r="N27" s="157"/>
      <c r="O27" s="50" t="str">
        <f t="shared" si="0"/>
        <v>Body wt, Mouse, 4 wk  (M) [37]</v>
      </c>
      <c r="P27" s="51" t="str">
        <f t="shared" si="11"/>
        <v/>
      </c>
      <c r="Q27" s="51">
        <f t="shared" si="13"/>
        <v>89.01</v>
      </c>
      <c r="R27" s="52">
        <f t="shared" si="12"/>
        <v>176.7525</v>
      </c>
      <c r="S27" s="109" t="str">
        <f t="shared" si="4"/>
        <v xml:space="preserve"> </v>
      </c>
      <c r="T27" s="109" t="str">
        <f t="shared" si="6"/>
        <v/>
      </c>
      <c r="U27" s="109" t="str">
        <f t="shared" si="5"/>
        <v xml:space="preserve"> </v>
      </c>
    </row>
    <row r="28" spans="1:21" s="101" customFormat="1" x14ac:dyDescent="0.2">
      <c r="A28" s="69" t="s">
        <v>5</v>
      </c>
      <c r="B28" s="20" t="s">
        <v>66</v>
      </c>
      <c r="C28" s="20" t="s">
        <v>15</v>
      </c>
      <c r="D28" s="69" t="s">
        <v>14</v>
      </c>
      <c r="E28" s="69" t="s">
        <v>211</v>
      </c>
      <c r="F28" s="96" t="s">
        <v>2</v>
      </c>
      <c r="G28" s="69" t="s">
        <v>69</v>
      </c>
      <c r="H28" s="69" t="s">
        <v>63</v>
      </c>
      <c r="I28" s="20" t="s">
        <v>10</v>
      </c>
      <c r="J28" s="79">
        <v>162.78</v>
      </c>
      <c r="K28" s="79">
        <v>90.894999999999996</v>
      </c>
      <c r="L28" s="79">
        <v>182.77500000000001</v>
      </c>
      <c r="M28" s="20" t="str">
        <f>VLOOKUP('Intermediate inhalation data'!G28,'Study reference key'!$B$2:$C$50,2,FALSE)</f>
        <v>[36]</v>
      </c>
      <c r="N28" s="157"/>
      <c r="O28" s="50" t="str">
        <f t="shared" si="0"/>
        <v>Body wt, Mouse  (M) [36]</v>
      </c>
      <c r="P28" s="51">
        <f t="shared" si="11"/>
        <v>162.78</v>
      </c>
      <c r="Q28" s="51">
        <f t="shared" si="13"/>
        <v>90.894999999999996</v>
      </c>
      <c r="R28" s="52">
        <f t="shared" si="12"/>
        <v>182.77500000000001</v>
      </c>
      <c r="S28" s="109" t="str">
        <f t="shared" si="4"/>
        <v xml:space="preserve"> </v>
      </c>
      <c r="T28" s="109" t="str">
        <f t="shared" si="6"/>
        <v/>
      </c>
      <c r="U28" s="109" t="str">
        <f t="shared" si="5"/>
        <v xml:space="preserve"> </v>
      </c>
    </row>
    <row r="29" spans="1:21" s="101" customFormat="1" x14ac:dyDescent="0.2">
      <c r="A29" s="69" t="s">
        <v>5</v>
      </c>
      <c r="B29" s="20" t="s">
        <v>66</v>
      </c>
      <c r="C29" s="20" t="s">
        <v>15</v>
      </c>
      <c r="D29" s="69" t="s">
        <v>7</v>
      </c>
      <c r="E29" s="69" t="s">
        <v>211</v>
      </c>
      <c r="F29" s="69" t="s">
        <v>2</v>
      </c>
      <c r="G29" s="69" t="s">
        <v>68</v>
      </c>
      <c r="H29" s="69" t="s">
        <v>1</v>
      </c>
      <c r="I29" s="20" t="s">
        <v>0</v>
      </c>
      <c r="J29" s="79"/>
      <c r="K29" s="79">
        <v>208</v>
      </c>
      <c r="L29" s="79"/>
      <c r="M29" s="20" t="str">
        <f>VLOOKUP('Intermediate inhalation data'!G29,'Study reference key'!$B$2:$C$50,2,FALSE)</f>
        <v>[9]</v>
      </c>
      <c r="N29" s="157"/>
      <c r="O29" s="50" t="str">
        <f t="shared" si="0"/>
        <v>No effect, Rat (F) [9]</v>
      </c>
      <c r="P29" s="51" t="str">
        <f t="shared" si="11"/>
        <v/>
      </c>
      <c r="Q29" s="51">
        <f t="shared" si="13"/>
        <v>208</v>
      </c>
      <c r="R29" s="52" t="str">
        <f t="shared" si="12"/>
        <v/>
      </c>
      <c r="S29" s="109" t="str">
        <f t="shared" si="4"/>
        <v xml:space="preserve"> </v>
      </c>
      <c r="T29" s="109" t="str">
        <f t="shared" si="6"/>
        <v/>
      </c>
      <c r="U29" s="109" t="str">
        <f t="shared" si="5"/>
        <v xml:space="preserve"> </v>
      </c>
    </row>
    <row r="30" spans="1:21" s="101" customFormat="1" x14ac:dyDescent="0.2">
      <c r="A30" s="69" t="s">
        <v>5</v>
      </c>
      <c r="B30" s="20" t="s">
        <v>66</v>
      </c>
      <c r="C30" s="20" t="s">
        <v>15</v>
      </c>
      <c r="D30" s="69" t="s">
        <v>7</v>
      </c>
      <c r="E30" s="69" t="s">
        <v>211</v>
      </c>
      <c r="F30" s="96" t="s">
        <v>2</v>
      </c>
      <c r="G30" s="69" t="s">
        <v>67</v>
      </c>
      <c r="H30" s="69" t="s">
        <v>1</v>
      </c>
      <c r="I30" s="20" t="s">
        <v>0</v>
      </c>
      <c r="J30" s="79"/>
      <c r="K30" s="79">
        <v>257.5</v>
      </c>
      <c r="L30" s="79"/>
      <c r="M30" s="20" t="str">
        <f>VLOOKUP('Intermediate inhalation data'!G30,'Study reference key'!$B$2:$C$50,2,FALSE)</f>
        <v>[27]</v>
      </c>
      <c r="N30" s="157"/>
      <c r="O30" s="50" t="str">
        <f t="shared" si="0"/>
        <v>No effect, Rat (F) [27]</v>
      </c>
      <c r="P30" s="51" t="str">
        <f t="shared" si="11"/>
        <v/>
      </c>
      <c r="Q30" s="51">
        <f t="shared" si="13"/>
        <v>257.5</v>
      </c>
      <c r="R30" s="52" t="str">
        <f t="shared" si="12"/>
        <v/>
      </c>
      <c r="S30" s="109" t="str">
        <f t="shared" si="4"/>
        <v xml:space="preserve"> </v>
      </c>
      <c r="T30" s="109" t="str">
        <f t="shared" si="6"/>
        <v/>
      </c>
      <c r="U30" s="109" t="str">
        <f t="shared" si="5"/>
        <v xml:space="preserve"> </v>
      </c>
    </row>
    <row r="31" spans="1:21" s="101" customFormat="1" x14ac:dyDescent="0.2">
      <c r="A31" s="34" t="s">
        <v>5</v>
      </c>
      <c r="B31" s="34" t="s">
        <v>66</v>
      </c>
      <c r="C31" s="34" t="s">
        <v>15</v>
      </c>
      <c r="D31" s="34" t="s">
        <v>14</v>
      </c>
      <c r="E31" s="34" t="s">
        <v>212</v>
      </c>
      <c r="F31" s="34" t="s">
        <v>65</v>
      </c>
      <c r="G31" s="34" t="s">
        <v>64</v>
      </c>
      <c r="H31" s="34" t="s">
        <v>1</v>
      </c>
      <c r="I31" s="34" t="s">
        <v>0</v>
      </c>
      <c r="J31" s="78">
        <v>4525</v>
      </c>
      <c r="K31" s="78"/>
      <c r="L31" s="78">
        <v>4485</v>
      </c>
      <c r="M31" s="34" t="str">
        <f>VLOOKUP('Intermediate inhalation data'!G31,'Study reference key'!$B$2:$C$50,2,FALSE)</f>
        <v>[43]</v>
      </c>
      <c r="N31" s="155"/>
      <c r="O31" s="36" t="str">
        <f t="shared" si="0"/>
        <v>Body wt, Rat (F) [43]</v>
      </c>
      <c r="P31" s="54"/>
      <c r="Q31" s="54"/>
      <c r="R31" s="55"/>
      <c r="S31" s="110">
        <f t="shared" si="4"/>
        <v>4525</v>
      </c>
      <c r="T31" s="111">
        <f t="shared" si="6"/>
        <v>0</v>
      </c>
      <c r="U31" s="111">
        <f t="shared" si="5"/>
        <v>4485</v>
      </c>
    </row>
    <row r="32" spans="1:21" s="101" customFormat="1" x14ac:dyDescent="0.2">
      <c r="A32" s="69" t="s">
        <v>5</v>
      </c>
      <c r="B32" s="20" t="s">
        <v>66</v>
      </c>
      <c r="C32" s="29" t="s">
        <v>187</v>
      </c>
      <c r="D32" s="69" t="s">
        <v>7</v>
      </c>
      <c r="E32" s="69" t="s">
        <v>211</v>
      </c>
      <c r="F32" s="96" t="s">
        <v>2</v>
      </c>
      <c r="G32" s="69" t="s">
        <v>39</v>
      </c>
      <c r="H32" s="69" t="s">
        <v>63</v>
      </c>
      <c r="I32" s="20" t="s">
        <v>0</v>
      </c>
      <c r="J32" s="79"/>
      <c r="K32" s="79">
        <v>0.83</v>
      </c>
      <c r="L32" s="79"/>
      <c r="M32" s="20" t="str">
        <f>VLOOKUP('Intermediate inhalation data'!G32,'Study reference key'!$B$2:$C$50,2,FALSE)</f>
        <v>[31]</v>
      </c>
      <c r="N32" s="156" t="str">
        <f>C32</f>
        <v>Immune/
Hemato</v>
      </c>
      <c r="O32" s="50" t="str">
        <f t="shared" si="0"/>
        <v>No effect, Mouse  (F) [31]</v>
      </c>
      <c r="P32" s="51" t="str">
        <f t="shared" ref="P32:R34" si="14">IF(J32&lt;&gt;"",J32,"")</f>
        <v/>
      </c>
      <c r="Q32" s="51">
        <f t="shared" si="14"/>
        <v>0.83</v>
      </c>
      <c r="R32" s="52" t="str">
        <f t="shared" si="14"/>
        <v/>
      </c>
      <c r="S32" s="109" t="str">
        <f t="shared" si="4"/>
        <v xml:space="preserve"> </v>
      </c>
      <c r="T32" s="109" t="str">
        <f t="shared" si="6"/>
        <v/>
      </c>
      <c r="U32" s="109" t="str">
        <f t="shared" si="5"/>
        <v xml:space="preserve"> </v>
      </c>
    </row>
    <row r="33" spans="1:21" s="101" customFormat="1" x14ac:dyDescent="0.2">
      <c r="A33" s="69" t="s">
        <v>5</v>
      </c>
      <c r="B33" s="20" t="s">
        <v>66</v>
      </c>
      <c r="C33" s="29" t="s">
        <v>187</v>
      </c>
      <c r="D33" s="69" t="s">
        <v>7</v>
      </c>
      <c r="E33" s="69" t="s">
        <v>211</v>
      </c>
      <c r="F33" s="96" t="s">
        <v>2</v>
      </c>
      <c r="G33" s="69" t="s">
        <v>39</v>
      </c>
      <c r="H33" s="69" t="s">
        <v>1</v>
      </c>
      <c r="I33" s="20" t="s">
        <v>10</v>
      </c>
      <c r="J33" s="79"/>
      <c r="K33" s="79">
        <v>60.229817898529561</v>
      </c>
      <c r="L33" s="79"/>
      <c r="M33" s="20" t="str">
        <f>VLOOKUP('Intermediate inhalation data'!G33,'Study reference key'!$B$2:$C$50,2,FALSE)</f>
        <v>[31]</v>
      </c>
      <c r="N33" s="157"/>
      <c r="O33" s="50" t="str">
        <f t="shared" si="0"/>
        <v>No effect, Rat (M) [31]</v>
      </c>
      <c r="P33" s="51" t="str">
        <f t="shared" si="14"/>
        <v/>
      </c>
      <c r="Q33" s="51">
        <f t="shared" si="14"/>
        <v>60.229817898529561</v>
      </c>
      <c r="R33" s="52" t="str">
        <f t="shared" si="14"/>
        <v/>
      </c>
      <c r="S33" s="109" t="str">
        <f t="shared" si="4"/>
        <v xml:space="preserve"> </v>
      </c>
      <c r="T33" s="109" t="str">
        <f t="shared" si="6"/>
        <v/>
      </c>
      <c r="U33" s="109" t="str">
        <f t="shared" si="5"/>
        <v xml:space="preserve"> </v>
      </c>
    </row>
    <row r="34" spans="1:21" s="101" customFormat="1" x14ac:dyDescent="0.2">
      <c r="A34" s="70" t="s">
        <v>5</v>
      </c>
      <c r="B34" s="34" t="s">
        <v>66</v>
      </c>
      <c r="C34" s="34" t="s">
        <v>187</v>
      </c>
      <c r="D34" s="70" t="s">
        <v>7</v>
      </c>
      <c r="E34" s="70" t="s">
        <v>211</v>
      </c>
      <c r="F34" s="97" t="s">
        <v>2</v>
      </c>
      <c r="G34" s="70" t="s">
        <v>213</v>
      </c>
      <c r="H34" s="70" t="s">
        <v>1</v>
      </c>
      <c r="I34" s="34" t="s">
        <v>10</v>
      </c>
      <c r="J34" s="72"/>
      <c r="K34" s="72">
        <v>128.95833333333334</v>
      </c>
      <c r="L34" s="72"/>
      <c r="M34" s="34" t="str">
        <f>VLOOKUP('Intermediate inhalation data'!G34,'Study reference key'!$B$2:$C$50,2,FALSE)</f>
        <v>[14]</v>
      </c>
      <c r="N34" s="155"/>
      <c r="O34" s="36" t="str">
        <f t="shared" si="0"/>
        <v>No effect, Rat (M) [14]</v>
      </c>
      <c r="P34" s="54" t="str">
        <f t="shared" si="14"/>
        <v/>
      </c>
      <c r="Q34" s="54">
        <f t="shared" si="14"/>
        <v>128.95833333333334</v>
      </c>
      <c r="R34" s="55" t="str">
        <f t="shared" si="14"/>
        <v/>
      </c>
      <c r="S34" s="110" t="str">
        <f t="shared" si="4"/>
        <v xml:space="preserve"> </v>
      </c>
      <c r="T34" s="111" t="str">
        <f t="shared" si="6"/>
        <v/>
      </c>
      <c r="U34" s="111" t="str">
        <f t="shared" si="5"/>
        <v xml:space="preserve"> </v>
      </c>
    </row>
  </sheetData>
  <sheetProtection sheet="1" objects="1" scenarios="1" formatCells="0" formatColumns="0" formatRows="0"/>
  <mergeCells count="5">
    <mergeCell ref="N11:N15"/>
    <mergeCell ref="N32:N34"/>
    <mergeCell ref="N2:N9"/>
    <mergeCell ref="N16:N24"/>
    <mergeCell ref="N25:N31"/>
  </mergeCells>
  <conditionalFormatting sqref="C2:C10 C12:C16 C18:C19 C23:C30">
    <cfRule type="containsText" dxfId="4" priority="5" operator="containsText" text="Lung">
      <formula>NOT(ISERROR(SEARCH("Lung",C2)))</formula>
    </cfRule>
  </conditionalFormatting>
  <conditionalFormatting sqref="F1:F3 F11:F12 F16:F17 F19:F22 F31:F1048576">
    <cfRule type="containsText" dxfId="3" priority="1" operator="containsText" text="1,1">
      <formula>NOT(ISERROR(SEARCH("1,1",F1)))</formula>
    </cfRule>
  </conditionalFormatting>
  <conditionalFormatting sqref="F4:F10 F12:F16 F18:F19 F23:F30 F32:F1048576">
    <cfRule type="containsText" dxfId="2" priority="4" operator="containsText" text="1,1-">
      <formula>NOT(ISERROR(SEARCH("1,1-",F4)))</formula>
    </cfRule>
  </conditionalFormatting>
  <pageMargins left="0.75" right="0.75" top="1" bottom="1" header="0.5" footer="0.5"/>
  <pageSetup orientation="portrait" r:id="rId1"/>
  <headerFooter alignWithMargins="0"/>
  <ignoredErrors>
    <ignoredError sqref="T2 T3:T8 T11:T34 S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AD7E1-45E4-4670-923E-B7AED93E9C14}">
  <dimension ref="A1:V23"/>
  <sheetViews>
    <sheetView workbookViewId="0"/>
  </sheetViews>
  <sheetFormatPr defaultColWidth="9.140625" defaultRowHeight="12.75" x14ac:dyDescent="0.25"/>
  <cols>
    <col min="1" max="1" width="5.7109375" style="20" bestFit="1" customWidth="1"/>
    <col min="2" max="2" width="15.140625" style="20" bestFit="1" customWidth="1"/>
    <col min="3" max="3" width="21.7109375" style="20" bestFit="1" customWidth="1"/>
    <col min="4" max="4" width="14" style="20" bestFit="1" customWidth="1"/>
    <col min="5" max="5" width="16.28515625" style="20" bestFit="1" customWidth="1"/>
    <col min="6" max="6" width="24.140625" style="20" bestFit="1" customWidth="1"/>
    <col min="7" max="7" width="15.85546875" style="20" bestFit="1" customWidth="1"/>
    <col min="8" max="8" width="6.7109375" style="20" bestFit="1" customWidth="1"/>
    <col min="9" max="9" width="5" style="20" bestFit="1" customWidth="1"/>
    <col min="10" max="10" width="9.140625" style="73" bestFit="1" customWidth="1"/>
    <col min="11" max="11" width="10" style="73" bestFit="1" customWidth="1"/>
    <col min="12" max="12" width="9.5703125" style="73" bestFit="1" customWidth="1"/>
    <col min="13" max="13" width="12.28515625" style="20" bestFit="1" customWidth="1"/>
    <col min="14" max="14" width="15.140625" style="105" bestFit="1" customWidth="1"/>
    <col min="15" max="15" width="26" style="105" bestFit="1" customWidth="1"/>
    <col min="16" max="16" width="12.28515625" style="106" bestFit="1" customWidth="1"/>
    <col min="17" max="17" width="13.28515625" style="106" bestFit="1" customWidth="1"/>
    <col min="18" max="18" width="12.7109375" style="107" bestFit="1" customWidth="1"/>
    <col min="19" max="19" width="12.28515625" style="106" bestFit="1" customWidth="1"/>
    <col min="20" max="20" width="13.28515625" style="106" bestFit="1" customWidth="1"/>
    <col min="21" max="21" width="12.7109375" style="106" bestFit="1" customWidth="1"/>
    <col min="22" max="16384" width="9.140625" style="87"/>
  </cols>
  <sheetData>
    <row r="1" spans="1:21" s="98" customFormat="1" x14ac:dyDescent="0.25">
      <c r="A1" s="21" t="s">
        <v>61</v>
      </c>
      <c r="B1" s="21" t="s">
        <v>60</v>
      </c>
      <c r="C1" s="21" t="s">
        <v>59</v>
      </c>
      <c r="D1" s="21" t="s">
        <v>58</v>
      </c>
      <c r="E1" s="21" t="s">
        <v>209</v>
      </c>
      <c r="F1" s="21" t="s">
        <v>210</v>
      </c>
      <c r="G1" s="21" t="s">
        <v>57</v>
      </c>
      <c r="H1" s="21" t="s">
        <v>56</v>
      </c>
      <c r="I1" s="21" t="s">
        <v>55</v>
      </c>
      <c r="J1" s="100" t="s">
        <v>185</v>
      </c>
      <c r="K1" s="100" t="s">
        <v>184</v>
      </c>
      <c r="L1" s="100" t="s">
        <v>183</v>
      </c>
      <c r="M1" s="21" t="s">
        <v>51</v>
      </c>
      <c r="N1" s="60" t="s">
        <v>157</v>
      </c>
      <c r="O1" s="60" t="s">
        <v>49</v>
      </c>
      <c r="P1" s="67" t="s">
        <v>48</v>
      </c>
      <c r="Q1" s="67" t="s">
        <v>47</v>
      </c>
      <c r="R1" s="68" t="s">
        <v>46</v>
      </c>
      <c r="S1" s="67" t="s">
        <v>45</v>
      </c>
      <c r="T1" s="67" t="s">
        <v>44</v>
      </c>
      <c r="U1" s="67" t="s">
        <v>43</v>
      </c>
    </row>
    <row r="2" spans="1:21" x14ac:dyDescent="0.25">
      <c r="A2" s="39" t="s">
        <v>151</v>
      </c>
      <c r="B2" s="29" t="s">
        <v>188</v>
      </c>
      <c r="C2" s="39" t="s">
        <v>191</v>
      </c>
      <c r="D2" s="39" t="s">
        <v>192</v>
      </c>
      <c r="E2" s="39" t="s">
        <v>211</v>
      </c>
      <c r="F2" s="39" t="s">
        <v>2</v>
      </c>
      <c r="G2" s="39" t="s">
        <v>190</v>
      </c>
      <c r="H2" s="39" t="s">
        <v>11</v>
      </c>
      <c r="I2" s="39" t="s">
        <v>24</v>
      </c>
      <c r="J2" s="41"/>
      <c r="K2" s="41"/>
      <c r="L2" s="41">
        <v>6.5</v>
      </c>
      <c r="M2" s="39" t="str">
        <f>VLOOKUP('Chronic oral data'!G2,'Study reference key'!$B$2:$C$50,2,FALSE)</f>
        <v>[19]</v>
      </c>
      <c r="N2" s="160" t="s">
        <v>82</v>
      </c>
      <c r="O2" s="43" t="str">
        <f t="shared" ref="O2:O21" si="0">D2&amp;", "&amp;H2&amp;" "&amp;I2&amp;" "&amp;M2</f>
        <v>Pup wt, Mouse (M,F) [19]</v>
      </c>
      <c r="P2" s="44" t="str">
        <f t="shared" ref="P2:R3" si="1">IF(J2&lt;&gt;"",J2,"")</f>
        <v/>
      </c>
      <c r="Q2" s="44" t="str">
        <f t="shared" si="1"/>
        <v/>
      </c>
      <c r="R2" s="45">
        <f t="shared" si="1"/>
        <v>6.5</v>
      </c>
      <c r="S2" s="44"/>
      <c r="T2" s="44"/>
      <c r="U2" s="44"/>
    </row>
    <row r="3" spans="1:21" x14ac:dyDescent="0.25">
      <c r="A3" s="29" t="s">
        <v>151</v>
      </c>
      <c r="B3" s="29" t="s">
        <v>188</v>
      </c>
      <c r="C3" s="29" t="s">
        <v>191</v>
      </c>
      <c r="D3" s="29" t="s">
        <v>7</v>
      </c>
      <c r="E3" s="29" t="s">
        <v>211</v>
      </c>
      <c r="F3" s="29" t="s">
        <v>2</v>
      </c>
      <c r="G3" s="29" t="s">
        <v>105</v>
      </c>
      <c r="H3" s="29" t="s">
        <v>11</v>
      </c>
      <c r="I3" s="29" t="s">
        <v>0</v>
      </c>
      <c r="J3" s="30"/>
      <c r="K3" s="30">
        <v>13.835714285714287</v>
      </c>
      <c r="L3" s="30"/>
      <c r="M3" s="29" t="str">
        <f>VLOOKUP('Chronic oral data'!G3,'Study reference key'!$B$2:$C$50,2,FALSE)</f>
        <v>[25]</v>
      </c>
      <c r="N3" s="158"/>
      <c r="O3" s="31" t="str">
        <f t="shared" si="0"/>
        <v>No effect, Mouse (F) [25]</v>
      </c>
      <c r="P3" s="32" t="str">
        <f t="shared" si="1"/>
        <v/>
      </c>
      <c r="Q3" s="32">
        <f t="shared" si="1"/>
        <v>13.835714285714287</v>
      </c>
      <c r="R3" s="33" t="str">
        <f t="shared" si="1"/>
        <v/>
      </c>
      <c r="S3" s="32"/>
      <c r="T3" s="32"/>
      <c r="U3" s="32"/>
    </row>
    <row r="4" spans="1:21" x14ac:dyDescent="0.25">
      <c r="A4" s="34" t="s">
        <v>151</v>
      </c>
      <c r="B4" s="34" t="s">
        <v>188</v>
      </c>
      <c r="C4" s="34" t="s">
        <v>191</v>
      </c>
      <c r="D4" s="34" t="s">
        <v>7</v>
      </c>
      <c r="E4" s="34" t="s">
        <v>212</v>
      </c>
      <c r="F4" s="34" t="s">
        <v>65</v>
      </c>
      <c r="G4" s="34" t="s">
        <v>107</v>
      </c>
      <c r="H4" s="34" t="s">
        <v>11</v>
      </c>
      <c r="I4" s="34" t="s">
        <v>0</v>
      </c>
      <c r="J4" s="35"/>
      <c r="K4" s="35">
        <v>154.60714285714286</v>
      </c>
      <c r="L4" s="35"/>
      <c r="M4" s="34" t="str">
        <f>VLOOKUP('Chronic oral data'!G4,'Study reference key'!$B$2:$C$50,2,FALSE)</f>
        <v>[42]</v>
      </c>
      <c r="N4" s="159"/>
      <c r="O4" s="36" t="str">
        <f t="shared" si="0"/>
        <v>No effect, Mouse (F) [42]</v>
      </c>
      <c r="P4" s="37"/>
      <c r="Q4" s="37"/>
      <c r="R4" s="38"/>
      <c r="S4" s="37" t="str">
        <f>IF(J4&lt;&gt;"",J4,"")</f>
        <v/>
      </c>
      <c r="T4" s="37">
        <f>IF(K4&lt;&gt;"",K4,"")</f>
        <v>154.60714285714286</v>
      </c>
      <c r="U4" s="37" t="str">
        <f>IF(L4&lt;&gt;"",L4,"")</f>
        <v/>
      </c>
    </row>
    <row r="5" spans="1:21" x14ac:dyDescent="0.25">
      <c r="A5" s="29" t="s">
        <v>151</v>
      </c>
      <c r="B5" s="29" t="s">
        <v>188</v>
      </c>
      <c r="C5" s="29" t="s">
        <v>15</v>
      </c>
      <c r="D5" s="29" t="s">
        <v>7</v>
      </c>
      <c r="E5" s="29" t="s">
        <v>211</v>
      </c>
      <c r="F5" s="29" t="s">
        <v>2</v>
      </c>
      <c r="G5" s="29" t="s">
        <v>190</v>
      </c>
      <c r="H5" s="29" t="s">
        <v>11</v>
      </c>
      <c r="I5" s="29" t="s">
        <v>24</v>
      </c>
      <c r="J5" s="30"/>
      <c r="K5" s="30">
        <v>6.5</v>
      </c>
      <c r="L5" s="30"/>
      <c r="M5" s="29" t="str">
        <f>VLOOKUP('Chronic oral data'!G5,'Study reference key'!$B$2:$C$50,2,FALSE)</f>
        <v>[19]</v>
      </c>
      <c r="N5" s="158" t="s">
        <v>15</v>
      </c>
      <c r="O5" s="31" t="str">
        <f t="shared" si="0"/>
        <v>No effect, Mouse (M,F) [19]</v>
      </c>
      <c r="P5" s="32" t="str">
        <f>IF(J5&lt;&gt;"",J5,"")</f>
        <v/>
      </c>
      <c r="Q5" s="32">
        <f>IF(K5&lt;&gt;"",K5,"")</f>
        <v>6.5</v>
      </c>
      <c r="R5" s="33" t="str">
        <f>IF(L5&lt;&gt;"",L5,"")</f>
        <v/>
      </c>
      <c r="S5" s="32"/>
      <c r="T5" s="32"/>
      <c r="U5" s="32"/>
    </row>
    <row r="6" spans="1:21" x14ac:dyDescent="0.25">
      <c r="A6" s="29" t="s">
        <v>151</v>
      </c>
      <c r="B6" s="29" t="s">
        <v>188</v>
      </c>
      <c r="C6" s="29" t="s">
        <v>15</v>
      </c>
      <c r="D6" s="29" t="s">
        <v>7</v>
      </c>
      <c r="E6" s="29" t="s">
        <v>212</v>
      </c>
      <c r="F6" s="29" t="s">
        <v>65</v>
      </c>
      <c r="G6" s="29" t="s">
        <v>121</v>
      </c>
      <c r="H6" s="29" t="s">
        <v>11</v>
      </c>
      <c r="I6" s="29" t="s">
        <v>10</v>
      </c>
      <c r="J6" s="30"/>
      <c r="K6" s="30">
        <v>71</v>
      </c>
      <c r="L6" s="30"/>
      <c r="M6" s="29" t="str">
        <f>VLOOKUP('Chronic oral data'!G6,'Study reference key'!$B$2:$C$50,2,FALSE)</f>
        <v>[40]</v>
      </c>
      <c r="N6" s="158"/>
      <c r="O6" s="31" t="str">
        <f t="shared" si="0"/>
        <v>No effect, Mouse (M) [40]</v>
      </c>
      <c r="P6" s="32" t="str">
        <f>IF(J6&lt;&gt;"",J6,"")</f>
        <v/>
      </c>
      <c r="Q6" s="32"/>
      <c r="R6" s="33"/>
      <c r="S6" s="32" t="str">
        <f t="shared" ref="S6:U7" si="2">IF(J6&lt;&gt;"",J6,"")</f>
        <v/>
      </c>
      <c r="T6" s="32">
        <f t="shared" si="2"/>
        <v>71</v>
      </c>
      <c r="U6" s="32" t="str">
        <f t="shared" si="2"/>
        <v/>
      </c>
    </row>
    <row r="7" spans="1:21" x14ac:dyDescent="0.25">
      <c r="A7" s="34" t="s">
        <v>151</v>
      </c>
      <c r="B7" s="34" t="s">
        <v>188</v>
      </c>
      <c r="C7" s="34" t="s">
        <v>15</v>
      </c>
      <c r="D7" s="34" t="s">
        <v>7</v>
      </c>
      <c r="E7" s="34" t="s">
        <v>212</v>
      </c>
      <c r="F7" s="34" t="s">
        <v>65</v>
      </c>
      <c r="G7" s="34" t="s">
        <v>107</v>
      </c>
      <c r="H7" s="34" t="s">
        <v>11</v>
      </c>
      <c r="I7" s="34" t="s">
        <v>0</v>
      </c>
      <c r="J7" s="35"/>
      <c r="K7" s="35">
        <v>154.60714285714286</v>
      </c>
      <c r="L7" s="35"/>
      <c r="M7" s="34" t="str">
        <f>VLOOKUP('Chronic oral data'!G7,'Study reference key'!$B$2:$C$50,2,FALSE)</f>
        <v>[42]</v>
      </c>
      <c r="N7" s="159"/>
      <c r="O7" s="36" t="str">
        <f t="shared" si="0"/>
        <v>No effect, Mouse (F) [42]</v>
      </c>
      <c r="P7" s="37"/>
      <c r="Q7" s="37"/>
      <c r="R7" s="38"/>
      <c r="S7" s="37" t="str">
        <f t="shared" si="2"/>
        <v/>
      </c>
      <c r="T7" s="37">
        <f t="shared" si="2"/>
        <v>154.60714285714286</v>
      </c>
      <c r="U7" s="37" t="str">
        <f t="shared" si="2"/>
        <v/>
      </c>
    </row>
    <row r="8" spans="1:21" x14ac:dyDescent="0.25">
      <c r="A8" s="39" t="s">
        <v>151</v>
      </c>
      <c r="B8" s="29" t="s">
        <v>188</v>
      </c>
      <c r="C8" s="39" t="s">
        <v>20</v>
      </c>
      <c r="D8" s="39" t="s">
        <v>7</v>
      </c>
      <c r="E8" s="39" t="s">
        <v>211</v>
      </c>
      <c r="F8" s="39" t="s">
        <v>2</v>
      </c>
      <c r="G8" s="39" t="s">
        <v>105</v>
      </c>
      <c r="H8" s="39" t="s">
        <v>11</v>
      </c>
      <c r="I8" s="39" t="s">
        <v>0</v>
      </c>
      <c r="J8" s="41"/>
      <c r="K8" s="41">
        <v>13.835714285714287</v>
      </c>
      <c r="L8" s="41"/>
      <c r="M8" s="39" t="str">
        <f>VLOOKUP('Chronic oral data'!G8,'Study reference key'!$B$2:$C$50,2,FALSE)</f>
        <v>[25]</v>
      </c>
      <c r="N8" s="160" t="s">
        <v>20</v>
      </c>
      <c r="O8" s="43" t="str">
        <f t="shared" si="0"/>
        <v>No effect, Mouse (F) [25]</v>
      </c>
      <c r="P8" s="44" t="str">
        <f>IF(J8&lt;&gt;"",J8,"")</f>
        <v/>
      </c>
      <c r="Q8" s="44">
        <f>IF(K8&lt;&gt;"",K8,"")</f>
        <v>13.835714285714287</v>
      </c>
      <c r="R8" s="45" t="str">
        <f>IF(L8&lt;&gt;"",L8,"")</f>
        <v/>
      </c>
      <c r="S8" s="44"/>
      <c r="T8" s="44"/>
      <c r="U8" s="44"/>
    </row>
    <row r="9" spans="1:21" x14ac:dyDescent="0.25">
      <c r="A9" s="29" t="s">
        <v>151</v>
      </c>
      <c r="B9" s="29" t="s">
        <v>188</v>
      </c>
      <c r="C9" s="29" t="s">
        <v>20</v>
      </c>
      <c r="D9" s="29" t="s">
        <v>160</v>
      </c>
      <c r="E9" s="29" t="s">
        <v>212</v>
      </c>
      <c r="F9" s="29" t="s">
        <v>65</v>
      </c>
      <c r="G9" s="29" t="s">
        <v>121</v>
      </c>
      <c r="H9" s="29" t="s">
        <v>11</v>
      </c>
      <c r="I9" s="29" t="s">
        <v>10</v>
      </c>
      <c r="J9" s="30"/>
      <c r="K9" s="30">
        <v>71</v>
      </c>
      <c r="L9" s="30"/>
      <c r="M9" s="29" t="str">
        <f>VLOOKUP('Chronic oral data'!G9,'Study reference key'!$B$2:$C$50,2,FALSE)</f>
        <v>[40]</v>
      </c>
      <c r="N9" s="158"/>
      <c r="O9" s="31" t="str">
        <f t="shared" si="0"/>
        <v>*No effect, Mouse (M) [40]</v>
      </c>
      <c r="P9" s="32" t="str">
        <f>IF(J9&lt;&gt;"",J9,"")</f>
        <v/>
      </c>
      <c r="Q9" s="32"/>
      <c r="R9" s="33"/>
      <c r="S9" s="32" t="str">
        <f t="shared" ref="S9:U10" si="3">IF(J9&lt;&gt;"",J9,"")</f>
        <v/>
      </c>
      <c r="T9" s="32">
        <f t="shared" si="3"/>
        <v>71</v>
      </c>
      <c r="U9" s="32" t="str">
        <f t="shared" si="3"/>
        <v/>
      </c>
    </row>
    <row r="10" spans="1:21" x14ac:dyDescent="0.25">
      <c r="A10" s="34" t="s">
        <v>151</v>
      </c>
      <c r="B10" s="34" t="s">
        <v>188</v>
      </c>
      <c r="C10" s="34" t="s">
        <v>20</v>
      </c>
      <c r="D10" s="34" t="s">
        <v>7</v>
      </c>
      <c r="E10" s="34" t="s">
        <v>212</v>
      </c>
      <c r="F10" s="34" t="s">
        <v>65</v>
      </c>
      <c r="G10" s="34" t="s">
        <v>107</v>
      </c>
      <c r="H10" s="34" t="s">
        <v>11</v>
      </c>
      <c r="I10" s="34" t="s">
        <v>0</v>
      </c>
      <c r="J10" s="35"/>
      <c r="K10" s="35">
        <v>154.60714285714286</v>
      </c>
      <c r="L10" s="35"/>
      <c r="M10" s="34" t="str">
        <f>VLOOKUP('Chronic oral data'!G10,'Study reference key'!$B$2:$C$50,2,FALSE)</f>
        <v>[42]</v>
      </c>
      <c r="N10" s="159"/>
      <c r="O10" s="36" t="str">
        <f t="shared" si="0"/>
        <v>No effect, Mouse (F) [42]</v>
      </c>
      <c r="P10" s="37"/>
      <c r="Q10" s="37"/>
      <c r="R10" s="38"/>
      <c r="S10" s="37" t="str">
        <f t="shared" si="3"/>
        <v/>
      </c>
      <c r="T10" s="37">
        <f t="shared" si="3"/>
        <v>154.60714285714286</v>
      </c>
      <c r="U10" s="37" t="str">
        <f t="shared" si="3"/>
        <v/>
      </c>
    </row>
    <row r="11" spans="1:21" x14ac:dyDescent="0.25">
      <c r="A11" s="29" t="s">
        <v>151</v>
      </c>
      <c r="B11" s="29" t="s">
        <v>188</v>
      </c>
      <c r="C11" s="29" t="s">
        <v>17</v>
      </c>
      <c r="D11" s="29" t="s">
        <v>7</v>
      </c>
      <c r="E11" s="29" t="s">
        <v>211</v>
      </c>
      <c r="F11" s="29" t="s">
        <v>2</v>
      </c>
      <c r="G11" s="29" t="s">
        <v>105</v>
      </c>
      <c r="H11" s="29" t="s">
        <v>11</v>
      </c>
      <c r="I11" s="29" t="s">
        <v>0</v>
      </c>
      <c r="J11" s="30"/>
      <c r="K11" s="30">
        <v>13.835714285714287</v>
      </c>
      <c r="L11" s="30"/>
      <c r="M11" s="29" t="str">
        <f>VLOOKUP('Chronic oral data'!G11,'Study reference key'!$B$2:$C$50,2,FALSE)</f>
        <v>[25]</v>
      </c>
      <c r="N11" s="158" t="s">
        <v>17</v>
      </c>
      <c r="O11" s="31" t="str">
        <f t="shared" si="0"/>
        <v>No effect, Mouse (F) [25]</v>
      </c>
      <c r="P11" s="32" t="str">
        <f>IF(J11&lt;&gt;"",J11,"")</f>
        <v/>
      </c>
      <c r="Q11" s="32">
        <f>IF(K11&lt;&gt;"",K11,"")</f>
        <v>13.835714285714287</v>
      </c>
      <c r="R11" s="33" t="str">
        <f>IF(L11&lt;&gt;"",L11,"")</f>
        <v/>
      </c>
      <c r="S11" s="32"/>
      <c r="T11" s="32"/>
      <c r="U11" s="32"/>
    </row>
    <row r="12" spans="1:21" x14ac:dyDescent="0.25">
      <c r="A12" s="34" t="s">
        <v>151</v>
      </c>
      <c r="B12" s="34" t="s">
        <v>188</v>
      </c>
      <c r="C12" s="34" t="s">
        <v>17</v>
      </c>
      <c r="D12" s="34" t="s">
        <v>7</v>
      </c>
      <c r="E12" s="34" t="s">
        <v>212</v>
      </c>
      <c r="F12" s="34" t="s">
        <v>65</v>
      </c>
      <c r="G12" s="34" t="s">
        <v>107</v>
      </c>
      <c r="H12" s="34" t="s">
        <v>11</v>
      </c>
      <c r="I12" s="34" t="s">
        <v>0</v>
      </c>
      <c r="J12" s="35"/>
      <c r="K12" s="35">
        <v>154.60714285714286</v>
      </c>
      <c r="L12" s="35"/>
      <c r="M12" s="34" t="str">
        <f>VLOOKUP('Chronic oral data'!G12,'Study reference key'!$B$2:$C$50,2,FALSE)</f>
        <v>[42]</v>
      </c>
      <c r="N12" s="159"/>
      <c r="O12" s="36" t="str">
        <f t="shared" si="0"/>
        <v>No effect, Mouse (F) [42]</v>
      </c>
      <c r="P12" s="37"/>
      <c r="Q12" s="37"/>
      <c r="R12" s="38"/>
      <c r="S12" s="37" t="str">
        <f>IF(J12&lt;&gt;"",J12,"")</f>
        <v/>
      </c>
      <c r="T12" s="37">
        <f>IF(K12&lt;&gt;"",K12,"")</f>
        <v>154.60714285714286</v>
      </c>
      <c r="U12" s="37" t="str">
        <f>IF(L12&lt;&gt;"",L12,"")</f>
        <v/>
      </c>
    </row>
    <row r="13" spans="1:21" x14ac:dyDescent="0.25">
      <c r="A13" s="29" t="s">
        <v>151</v>
      </c>
      <c r="B13" s="29" t="s">
        <v>188</v>
      </c>
      <c r="C13" s="29" t="s">
        <v>37</v>
      </c>
      <c r="D13" s="29" t="s">
        <v>7</v>
      </c>
      <c r="E13" s="29" t="s">
        <v>211</v>
      </c>
      <c r="F13" s="29" t="s">
        <v>2</v>
      </c>
      <c r="G13" s="29" t="s">
        <v>105</v>
      </c>
      <c r="H13" s="29" t="s">
        <v>11</v>
      </c>
      <c r="I13" s="29" t="s">
        <v>0</v>
      </c>
      <c r="J13" s="30"/>
      <c r="K13" s="30">
        <v>13.835714285714287</v>
      </c>
      <c r="L13" s="30"/>
      <c r="M13" s="29" t="str">
        <f>VLOOKUP('Chronic oral data'!G13,'Study reference key'!$B$2:$C$50,2,FALSE)</f>
        <v>[25]</v>
      </c>
      <c r="N13" s="158" t="s">
        <v>37</v>
      </c>
      <c r="O13" s="31" t="str">
        <f t="shared" si="0"/>
        <v>No effect, Mouse (F) [25]</v>
      </c>
      <c r="P13" s="32" t="str">
        <f>IF(J13&lt;&gt;"",J13,"")</f>
        <v/>
      </c>
      <c r="Q13" s="32">
        <f>IF(K13&lt;&gt;"",K13,"")</f>
        <v>13.835714285714287</v>
      </c>
      <c r="R13" s="33" t="str">
        <f>IF(L13&lt;&gt;"",L13,"")</f>
        <v/>
      </c>
      <c r="S13" s="32"/>
      <c r="T13" s="32"/>
      <c r="U13" s="32"/>
    </row>
    <row r="14" spans="1:21" x14ac:dyDescent="0.25">
      <c r="A14" s="34" t="s">
        <v>151</v>
      </c>
      <c r="B14" s="34" t="s">
        <v>188</v>
      </c>
      <c r="C14" s="34" t="s">
        <v>37</v>
      </c>
      <c r="D14" s="34" t="s">
        <v>7</v>
      </c>
      <c r="E14" s="34" t="s">
        <v>212</v>
      </c>
      <c r="F14" s="34" t="s">
        <v>65</v>
      </c>
      <c r="G14" s="34" t="s">
        <v>107</v>
      </c>
      <c r="H14" s="34" t="s">
        <v>11</v>
      </c>
      <c r="I14" s="34" t="s">
        <v>0</v>
      </c>
      <c r="J14" s="35"/>
      <c r="K14" s="35">
        <v>154.60714285714286</v>
      </c>
      <c r="L14" s="35"/>
      <c r="M14" s="34" t="str">
        <f>VLOOKUP('Chronic oral data'!G14,'Study reference key'!$B$2:$C$50,2,FALSE)</f>
        <v>[42]</v>
      </c>
      <c r="N14" s="159"/>
      <c r="O14" s="36" t="str">
        <f t="shared" si="0"/>
        <v>No effect, Mouse (F) [42]</v>
      </c>
      <c r="P14" s="37"/>
      <c r="Q14" s="37"/>
      <c r="R14" s="38"/>
      <c r="S14" s="37" t="str">
        <f>IF(J14&lt;&gt;"",J14,"")</f>
        <v/>
      </c>
      <c r="T14" s="37">
        <f>IF(K14&lt;&gt;"",K14,"")</f>
        <v>154.60714285714286</v>
      </c>
      <c r="U14" s="37" t="str">
        <f>IF(L14&lt;&gt;"",L14,"")</f>
        <v/>
      </c>
    </row>
    <row r="15" spans="1:21" x14ac:dyDescent="0.25">
      <c r="A15" s="29" t="s">
        <v>151</v>
      </c>
      <c r="B15" s="29" t="s">
        <v>188</v>
      </c>
      <c r="C15" s="29" t="s">
        <v>3</v>
      </c>
      <c r="D15" s="29" t="s">
        <v>7</v>
      </c>
      <c r="E15" s="29" t="s">
        <v>211</v>
      </c>
      <c r="F15" s="29" t="s">
        <v>2</v>
      </c>
      <c r="G15" s="29" t="s">
        <v>190</v>
      </c>
      <c r="H15" s="29" t="s">
        <v>11</v>
      </c>
      <c r="I15" s="29" t="s">
        <v>24</v>
      </c>
      <c r="J15" s="30"/>
      <c r="K15" s="30">
        <v>6.5</v>
      </c>
      <c r="L15" s="30"/>
      <c r="M15" s="29" t="str">
        <f>VLOOKUP('Chronic oral data'!G15,'Study reference key'!$B$2:$C$50,2,FALSE)</f>
        <v>[19]</v>
      </c>
      <c r="N15" s="158" t="s">
        <v>3</v>
      </c>
      <c r="O15" s="31" t="str">
        <f t="shared" si="0"/>
        <v>No effect, Mouse (M,F) [19]</v>
      </c>
      <c r="P15" s="32" t="str">
        <f t="shared" ref="P15:R16" si="4">IF(J15&lt;&gt;"",J15,"")</f>
        <v/>
      </c>
      <c r="Q15" s="32">
        <f t="shared" si="4"/>
        <v>6.5</v>
      </c>
      <c r="R15" s="33" t="str">
        <f t="shared" si="4"/>
        <v/>
      </c>
      <c r="S15" s="32"/>
      <c r="T15" s="32"/>
      <c r="U15" s="32"/>
    </row>
    <row r="16" spans="1:21" x14ac:dyDescent="0.25">
      <c r="A16" s="29" t="s">
        <v>151</v>
      </c>
      <c r="B16" s="29" t="s">
        <v>188</v>
      </c>
      <c r="C16" s="29" t="s">
        <v>3</v>
      </c>
      <c r="D16" s="29" t="s">
        <v>189</v>
      </c>
      <c r="E16" s="29" t="s">
        <v>211</v>
      </c>
      <c r="F16" s="29" t="s">
        <v>2</v>
      </c>
      <c r="G16" s="29" t="s">
        <v>105</v>
      </c>
      <c r="H16" s="29" t="s">
        <v>11</v>
      </c>
      <c r="I16" s="29" t="s">
        <v>0</v>
      </c>
      <c r="J16" s="30"/>
      <c r="K16" s="30">
        <v>13.835714285714287</v>
      </c>
      <c r="L16" s="30">
        <v>27.764285714285716</v>
      </c>
      <c r="M16" s="29" t="str">
        <f>VLOOKUP('Chronic oral data'!G16,'Study reference key'!$B$2:$C$50,2,FALSE)</f>
        <v>[25]</v>
      </c>
      <c r="N16" s="158"/>
      <c r="O16" s="31" t="str">
        <f t="shared" si="0"/>
        <v>Death &amp; tumors, Mouse (F) [25]</v>
      </c>
      <c r="P16" s="32" t="str">
        <f t="shared" si="4"/>
        <v/>
      </c>
      <c r="Q16" s="32">
        <f t="shared" si="4"/>
        <v>13.835714285714287</v>
      </c>
      <c r="R16" s="33">
        <f t="shared" si="4"/>
        <v>27.764285714285716</v>
      </c>
      <c r="S16" s="32"/>
      <c r="T16" s="32"/>
      <c r="U16" s="32"/>
    </row>
    <row r="17" spans="1:22" x14ac:dyDescent="0.25">
      <c r="A17" s="29" t="s">
        <v>151</v>
      </c>
      <c r="B17" s="29" t="s">
        <v>188</v>
      </c>
      <c r="C17" s="29" t="s">
        <v>3</v>
      </c>
      <c r="D17" s="29" t="s">
        <v>7</v>
      </c>
      <c r="E17" s="29" t="s">
        <v>212</v>
      </c>
      <c r="F17" s="29" t="s">
        <v>65</v>
      </c>
      <c r="G17" s="29" t="s">
        <v>121</v>
      </c>
      <c r="H17" s="29" t="s">
        <v>11</v>
      </c>
      <c r="I17" s="29" t="s">
        <v>10</v>
      </c>
      <c r="J17" s="30"/>
      <c r="K17" s="30">
        <v>71</v>
      </c>
      <c r="L17" s="30"/>
      <c r="M17" s="29" t="str">
        <f>VLOOKUP('Chronic oral data'!G17,'Study reference key'!$B$2:$C$50,2,FALSE)</f>
        <v>[40]</v>
      </c>
      <c r="N17" s="158"/>
      <c r="O17" s="31" t="str">
        <f t="shared" si="0"/>
        <v>No effect, Mouse (M) [40]</v>
      </c>
      <c r="P17" s="32"/>
      <c r="Q17" s="32"/>
      <c r="R17" s="33"/>
      <c r="S17" s="32"/>
      <c r="T17" s="32">
        <f>IF(K17&lt;&gt;"",K17,"")</f>
        <v>71</v>
      </c>
      <c r="U17" s="32" t="str">
        <f>IF(L17&lt;&gt;"",L17,"")</f>
        <v/>
      </c>
    </row>
    <row r="18" spans="1:22" x14ac:dyDescent="0.25">
      <c r="A18" s="34" t="s">
        <v>151</v>
      </c>
      <c r="B18" s="34" t="s">
        <v>188</v>
      </c>
      <c r="C18" s="34" t="s">
        <v>3</v>
      </c>
      <c r="D18" s="34" t="s">
        <v>3</v>
      </c>
      <c r="E18" s="34" t="s">
        <v>212</v>
      </c>
      <c r="F18" s="34" t="s">
        <v>65</v>
      </c>
      <c r="G18" s="34" t="s">
        <v>107</v>
      </c>
      <c r="H18" s="34" t="s">
        <v>11</v>
      </c>
      <c r="I18" s="34" t="s">
        <v>0</v>
      </c>
      <c r="J18" s="35"/>
      <c r="K18" s="35">
        <v>155</v>
      </c>
      <c r="L18" s="35">
        <v>309</v>
      </c>
      <c r="M18" s="34" t="str">
        <f>VLOOKUP('Chronic oral data'!G18,'Study reference key'!$B$2:$C$50,2,FALSE)</f>
        <v>[42]</v>
      </c>
      <c r="N18" s="159"/>
      <c r="O18" s="36" t="str">
        <f t="shared" si="0"/>
        <v>Death, Mouse (F) [42]</v>
      </c>
      <c r="P18" s="37" t="str">
        <f>IF(J18&lt;&gt;"",J18,"")</f>
        <v/>
      </c>
      <c r="Q18" s="37"/>
      <c r="R18" s="38"/>
      <c r="S18" s="37" t="str">
        <f>IF(J18&lt;&gt;"",J18,"")</f>
        <v/>
      </c>
      <c r="T18" s="37">
        <f>IF(K18&lt;&gt;"",K18,"")</f>
        <v>155</v>
      </c>
      <c r="U18" s="37">
        <f>IF(L18&lt;&gt;"",L18,"")</f>
        <v>309</v>
      </c>
    </row>
    <row r="19" spans="1:22" x14ac:dyDescent="0.25">
      <c r="A19" s="70" t="s">
        <v>151</v>
      </c>
      <c r="B19" s="34" t="s">
        <v>188</v>
      </c>
      <c r="C19" s="34" t="s">
        <v>40</v>
      </c>
      <c r="D19" s="70" t="s">
        <v>7</v>
      </c>
      <c r="E19" s="34" t="s">
        <v>211</v>
      </c>
      <c r="F19" s="70" t="s">
        <v>2</v>
      </c>
      <c r="G19" s="70" t="s">
        <v>105</v>
      </c>
      <c r="H19" s="70" t="s">
        <v>11</v>
      </c>
      <c r="I19" s="70" t="s">
        <v>0</v>
      </c>
      <c r="J19" s="71"/>
      <c r="K19" s="35">
        <v>13.835714285714287</v>
      </c>
      <c r="L19" s="71"/>
      <c r="M19" s="34" t="str">
        <f>VLOOKUP('Chronic oral data'!G19,'Study reference key'!$B$2:$C$50,2,FALSE)</f>
        <v>[25]</v>
      </c>
      <c r="N19" s="36" t="s">
        <v>187</v>
      </c>
      <c r="O19" s="36" t="str">
        <f t="shared" si="0"/>
        <v>No effect, Mouse (F) [25]</v>
      </c>
      <c r="P19" s="37" t="str">
        <f>IF(J19&lt;&gt;"",J19,"")</f>
        <v/>
      </c>
      <c r="Q19" s="37">
        <f>IF(K19&lt;&gt;"",K19,"")</f>
        <v>13.835714285714287</v>
      </c>
      <c r="R19" s="38" t="str">
        <f>IF(L19&lt;&gt;"",L19,"")</f>
        <v/>
      </c>
      <c r="S19" s="37"/>
      <c r="T19" s="37"/>
      <c r="U19" s="37"/>
    </row>
    <row r="20" spans="1:22" x14ac:dyDescent="0.25">
      <c r="A20" s="69" t="s">
        <v>151</v>
      </c>
      <c r="B20" s="29" t="s">
        <v>188</v>
      </c>
      <c r="C20" s="39" t="s">
        <v>27</v>
      </c>
      <c r="D20" s="40" t="s">
        <v>7</v>
      </c>
      <c r="E20" s="39" t="s">
        <v>211</v>
      </c>
      <c r="F20" s="40" t="s">
        <v>2</v>
      </c>
      <c r="G20" s="40" t="s">
        <v>105</v>
      </c>
      <c r="H20" s="40" t="s">
        <v>11</v>
      </c>
      <c r="I20" s="40" t="s">
        <v>0</v>
      </c>
      <c r="J20" s="42"/>
      <c r="K20" s="41">
        <v>13.835714285714287</v>
      </c>
      <c r="L20" s="42"/>
      <c r="M20" s="39" t="str">
        <f>VLOOKUP('Chronic oral data'!G20,'Study reference key'!$B$2:$C$50,2,FALSE)</f>
        <v>[25]</v>
      </c>
      <c r="N20" s="160" t="s">
        <v>27</v>
      </c>
      <c r="O20" s="43" t="str">
        <f t="shared" si="0"/>
        <v>No effect, Mouse (F) [25]</v>
      </c>
      <c r="P20" s="44" t="str">
        <f>IF(J20&lt;&gt;"",J20,"")</f>
        <v/>
      </c>
      <c r="Q20" s="44">
        <f>IF(K20&lt;&gt;"",K20,"")</f>
        <v>13.835714285714287</v>
      </c>
      <c r="R20" s="45" t="str">
        <f>IF(L20&lt;&gt;"",L20,"")</f>
        <v/>
      </c>
      <c r="S20" s="44"/>
      <c r="T20" s="44"/>
      <c r="U20" s="44"/>
    </row>
    <row r="21" spans="1:22" x14ac:dyDescent="0.25">
      <c r="A21" s="70" t="s">
        <v>151</v>
      </c>
      <c r="B21" s="34" t="s">
        <v>188</v>
      </c>
      <c r="C21" s="34" t="s">
        <v>27</v>
      </c>
      <c r="D21" s="70" t="s">
        <v>7</v>
      </c>
      <c r="E21" s="34" t="s">
        <v>212</v>
      </c>
      <c r="F21" s="70" t="s">
        <v>65</v>
      </c>
      <c r="G21" s="70" t="s">
        <v>107</v>
      </c>
      <c r="H21" s="70" t="s">
        <v>11</v>
      </c>
      <c r="I21" s="70" t="s">
        <v>0</v>
      </c>
      <c r="J21" s="71"/>
      <c r="K21" s="35">
        <v>154.60714285714286</v>
      </c>
      <c r="L21" s="71"/>
      <c r="M21" s="34" t="str">
        <f>VLOOKUP('Chronic oral data'!G21,'Study reference key'!$B$2:$C$50,2,FALSE)</f>
        <v>[42]</v>
      </c>
      <c r="N21" s="159"/>
      <c r="O21" s="36" t="str">
        <f t="shared" si="0"/>
        <v>No effect, Mouse (F) [42]</v>
      </c>
      <c r="P21" s="37"/>
      <c r="Q21" s="37"/>
      <c r="R21" s="38"/>
      <c r="S21" s="37" t="str">
        <f>IF(J21&lt;&gt;"",J21,"")</f>
        <v/>
      </c>
      <c r="T21" s="37">
        <f>IF(K21&lt;&gt;"",K21,"")</f>
        <v>154.60714285714286</v>
      </c>
      <c r="U21" s="37" t="str">
        <f>IF(L21&lt;&gt;"",L21,"")</f>
        <v/>
      </c>
    </row>
    <row r="23" spans="1:22" x14ac:dyDescent="0.25">
      <c r="V23" s="108"/>
    </row>
  </sheetData>
  <sheetProtection sheet="1" objects="1" scenarios="1" formatCells="0" formatColumns="0" formatRows="0"/>
  <mergeCells count="7">
    <mergeCell ref="N15:N18"/>
    <mergeCell ref="N20:N21"/>
    <mergeCell ref="N2:N4"/>
    <mergeCell ref="N5:N7"/>
    <mergeCell ref="N8:N10"/>
    <mergeCell ref="N11:N12"/>
    <mergeCell ref="N13:N14"/>
  </mergeCells>
  <conditionalFormatting sqref="F1:F1048576">
    <cfRule type="containsText" dxfId="1" priority="1" operator="containsText" text="1,1">
      <formula>NOT(ISERROR(SEARCH("1,1",F1)))</formula>
    </cfRule>
  </conditionalFormatting>
  <dataValidations count="1">
    <dataValidation allowBlank="1" showInputMessage="1" showErrorMessage="1" sqref="I19:L21 F19:F21 D19:D21" xr:uid="{37079B49-25EE-4595-8D99-C24C32753772}"/>
  </dataValidation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137FC-60CE-4B47-9FC8-D97774F735E0}">
  <dimension ref="A1:U79"/>
  <sheetViews>
    <sheetView zoomScale="98" zoomScaleNormal="98" workbookViewId="0"/>
  </sheetViews>
  <sheetFormatPr defaultColWidth="9.140625" defaultRowHeight="12.75" x14ac:dyDescent="0.25"/>
  <cols>
    <col min="1" max="1" width="8.7109375" style="20" bestFit="1" customWidth="1"/>
    <col min="2" max="2" width="14.85546875" style="20" bestFit="1" customWidth="1"/>
    <col min="3" max="3" width="21.42578125" style="20" bestFit="1" customWidth="1"/>
    <col min="4" max="4" width="24" style="20" bestFit="1" customWidth="1"/>
    <col min="5" max="5" width="16.5703125" style="20" bestFit="1" customWidth="1"/>
    <col min="6" max="6" width="24.5703125" style="20" bestFit="1" customWidth="1"/>
    <col min="7" max="7" width="18.7109375" style="20" bestFit="1" customWidth="1"/>
    <col min="8" max="8" width="23.140625" style="20" bestFit="1" customWidth="1"/>
    <col min="9" max="9" width="4.85546875" style="20" bestFit="1" customWidth="1"/>
    <col min="10" max="10" width="5.5703125" style="20" bestFit="1" customWidth="1"/>
    <col min="11" max="11" width="6.42578125" style="20" bestFit="1" customWidth="1"/>
    <col min="12" max="12" width="6.140625" style="20" bestFit="1" customWidth="1"/>
    <col min="13" max="13" width="12.42578125" style="20" bestFit="1" customWidth="1"/>
    <col min="14" max="14" width="14.5703125" style="84" bestFit="1" customWidth="1"/>
    <col min="15" max="15" width="37.28515625" style="20" bestFit="1" customWidth="1"/>
    <col min="16" max="16" width="12.28515625" style="20" bestFit="1" customWidth="1"/>
    <col min="17" max="17" width="13.140625" style="20" bestFit="1" customWidth="1"/>
    <col min="18" max="18" width="12.85546875" style="89" bestFit="1" customWidth="1"/>
    <col min="19" max="19" width="12.28515625" style="20" bestFit="1" customWidth="1"/>
    <col min="20" max="20" width="13.140625" style="20" bestFit="1" customWidth="1"/>
    <col min="21" max="21" width="12.85546875" style="20" bestFit="1" customWidth="1"/>
    <col min="22" max="16384" width="9.140625" style="20"/>
  </cols>
  <sheetData>
    <row r="1" spans="1:21" s="21" customFormat="1" x14ac:dyDescent="0.25">
      <c r="A1" s="21" t="s">
        <v>61</v>
      </c>
      <c r="B1" s="21" t="s">
        <v>60</v>
      </c>
      <c r="C1" s="21" t="s">
        <v>59</v>
      </c>
      <c r="D1" s="21" t="s">
        <v>58</v>
      </c>
      <c r="E1" s="21" t="s">
        <v>209</v>
      </c>
      <c r="F1" s="21" t="s">
        <v>210</v>
      </c>
      <c r="G1" s="21" t="s">
        <v>57</v>
      </c>
      <c r="H1" s="21" t="s">
        <v>56</v>
      </c>
      <c r="I1" s="21" t="s">
        <v>55</v>
      </c>
      <c r="J1" s="21" t="s">
        <v>54</v>
      </c>
      <c r="K1" s="21" t="s">
        <v>53</v>
      </c>
      <c r="L1" s="21" t="s">
        <v>52</v>
      </c>
      <c r="M1" s="21" t="s">
        <v>51</v>
      </c>
      <c r="N1" s="60" t="s">
        <v>50</v>
      </c>
      <c r="O1" s="60" t="s">
        <v>49</v>
      </c>
      <c r="P1" s="60" t="s">
        <v>48</v>
      </c>
      <c r="Q1" s="60" t="s">
        <v>47</v>
      </c>
      <c r="R1" s="22" t="s">
        <v>46</v>
      </c>
      <c r="S1" s="60" t="s">
        <v>45</v>
      </c>
      <c r="T1" s="60" t="s">
        <v>44</v>
      </c>
      <c r="U1" s="60" t="s">
        <v>43</v>
      </c>
    </row>
    <row r="2" spans="1:21" x14ac:dyDescent="0.25">
      <c r="A2" s="20" t="s">
        <v>5</v>
      </c>
      <c r="B2" s="20" t="s">
        <v>188</v>
      </c>
      <c r="C2" s="20" t="s">
        <v>20</v>
      </c>
      <c r="D2" s="20" t="s">
        <v>22</v>
      </c>
      <c r="E2" s="29" t="s">
        <v>211</v>
      </c>
      <c r="F2" s="20" t="s">
        <v>2</v>
      </c>
      <c r="G2" s="20" t="s">
        <v>127</v>
      </c>
      <c r="H2" s="20" t="s">
        <v>1</v>
      </c>
      <c r="I2" s="20" t="s">
        <v>0</v>
      </c>
      <c r="J2" s="20">
        <v>1.7</v>
      </c>
      <c r="K2" s="20">
        <v>8.3000000000000007</v>
      </c>
      <c r="L2" s="20">
        <v>42</v>
      </c>
      <c r="M2" s="20" t="str">
        <f>VLOOKUP('Chronic inhalation data'!G2,'Study reference key'!$B$2:$C$50,2,FALSE)</f>
        <v>[16]</v>
      </c>
      <c r="N2" s="156" t="str">
        <f>C2</f>
        <v>Liver</v>
      </c>
      <c r="O2" s="50" t="str">
        <f t="shared" ref="O2:O33" si="0">D2&amp;", "&amp;H2&amp;" "&amp;I2&amp;" "&amp;M2</f>
        <v>Serum chem, Rat (F) [16]</v>
      </c>
      <c r="P2" s="50">
        <f t="shared" ref="P2:R7" si="1">IF(J2&lt;&gt;"",J2,"")</f>
        <v>1.7</v>
      </c>
      <c r="Q2" s="50">
        <f t="shared" si="1"/>
        <v>8.3000000000000007</v>
      </c>
      <c r="R2" s="91">
        <f t="shared" si="1"/>
        <v>42</v>
      </c>
      <c r="S2" s="50" t="str">
        <f t="shared" ref="S2:U7" si="2">IF($F2="1,1-DCA",J2," ")</f>
        <v xml:space="preserve"> </v>
      </c>
      <c r="T2" s="50" t="str">
        <f t="shared" si="2"/>
        <v xml:space="preserve"> </v>
      </c>
      <c r="U2" s="50" t="str">
        <f t="shared" si="2"/>
        <v xml:space="preserve"> </v>
      </c>
    </row>
    <row r="3" spans="1:21" x14ac:dyDescent="0.25">
      <c r="A3" s="20" t="s">
        <v>5</v>
      </c>
      <c r="B3" s="20" t="s">
        <v>188</v>
      </c>
      <c r="C3" s="20" t="s">
        <v>20</v>
      </c>
      <c r="D3" s="69" t="s">
        <v>7</v>
      </c>
      <c r="E3" s="29" t="s">
        <v>211</v>
      </c>
      <c r="F3" s="96" t="s">
        <v>2</v>
      </c>
      <c r="G3" s="69" t="s">
        <v>147</v>
      </c>
      <c r="H3" s="69" t="s">
        <v>1</v>
      </c>
      <c r="I3" s="20" t="s">
        <v>24</v>
      </c>
      <c r="J3" s="79"/>
      <c r="K3" s="79">
        <v>42.160872528970692</v>
      </c>
      <c r="L3" s="79"/>
      <c r="M3" s="20" t="str">
        <f>VLOOKUP('Chronic inhalation data'!G3,'Study reference key'!$B$2:$C$50,2,FALSE)</f>
        <v>[3]</v>
      </c>
      <c r="N3" s="161"/>
      <c r="O3" s="50" t="str">
        <f t="shared" si="0"/>
        <v>No effect, Rat (M,F) [3]</v>
      </c>
      <c r="P3" s="50" t="str">
        <f t="shared" si="1"/>
        <v/>
      </c>
      <c r="Q3" s="51">
        <f t="shared" si="1"/>
        <v>42.160872528970692</v>
      </c>
      <c r="R3" s="52" t="str">
        <f t="shared" si="1"/>
        <v/>
      </c>
      <c r="S3" s="51" t="str">
        <f t="shared" si="2"/>
        <v xml:space="preserve"> </v>
      </c>
      <c r="T3" s="51" t="str">
        <f t="shared" si="2"/>
        <v xml:space="preserve"> </v>
      </c>
      <c r="U3" s="51" t="str">
        <f t="shared" si="2"/>
        <v xml:space="preserve"> </v>
      </c>
    </row>
    <row r="4" spans="1:21" x14ac:dyDescent="0.25">
      <c r="A4" s="20" t="s">
        <v>5</v>
      </c>
      <c r="B4" s="20" t="s">
        <v>188</v>
      </c>
      <c r="C4" s="20" t="s">
        <v>20</v>
      </c>
      <c r="D4" s="69" t="s">
        <v>7</v>
      </c>
      <c r="E4" s="29" t="s">
        <v>211</v>
      </c>
      <c r="F4" s="96" t="s">
        <v>2</v>
      </c>
      <c r="G4" s="69" t="s">
        <v>109</v>
      </c>
      <c r="H4" s="69" t="s">
        <v>11</v>
      </c>
      <c r="I4" s="20" t="s">
        <v>24</v>
      </c>
      <c r="J4" s="79"/>
      <c r="K4" s="79">
        <v>65.048203330411923</v>
      </c>
      <c r="L4" s="79"/>
      <c r="M4" s="20" t="str">
        <f>VLOOKUP('Chronic inhalation data'!G4,'Study reference key'!$B$2:$C$50,2,FALSE)</f>
        <v>[24]</v>
      </c>
      <c r="N4" s="161"/>
      <c r="O4" s="50" t="str">
        <f t="shared" si="0"/>
        <v>No effect, Mouse (M,F) [24]</v>
      </c>
      <c r="P4" s="50" t="str">
        <f t="shared" si="1"/>
        <v/>
      </c>
      <c r="Q4" s="51">
        <f t="shared" si="1"/>
        <v>65.048203330411923</v>
      </c>
      <c r="R4" s="52" t="str">
        <f t="shared" si="1"/>
        <v/>
      </c>
      <c r="S4" s="51" t="str">
        <f t="shared" si="2"/>
        <v xml:space="preserve"> </v>
      </c>
      <c r="T4" s="51" t="str">
        <f t="shared" si="2"/>
        <v xml:space="preserve"> </v>
      </c>
      <c r="U4" s="51" t="str">
        <f t="shared" si="2"/>
        <v xml:space="preserve"> </v>
      </c>
    </row>
    <row r="5" spans="1:21" x14ac:dyDescent="0.25">
      <c r="A5" s="20" t="s">
        <v>5</v>
      </c>
      <c r="B5" s="20" t="s">
        <v>188</v>
      </c>
      <c r="C5" s="20" t="s">
        <v>20</v>
      </c>
      <c r="D5" s="20" t="s">
        <v>7</v>
      </c>
      <c r="E5" s="29" t="s">
        <v>211</v>
      </c>
      <c r="F5" s="20" t="s">
        <v>2</v>
      </c>
      <c r="G5" s="20" t="s">
        <v>193</v>
      </c>
      <c r="H5" s="20" t="s">
        <v>197</v>
      </c>
      <c r="I5" s="20" t="s">
        <v>24</v>
      </c>
      <c r="J5" s="80"/>
      <c r="K5" s="80">
        <v>72.321428571428569</v>
      </c>
      <c r="L5" s="80"/>
      <c r="M5" s="20" t="str">
        <f>VLOOKUP('Chronic inhalation data'!G5,'Study reference key'!$B$2:$C$50,2,FALSE)</f>
        <v>[13]</v>
      </c>
      <c r="N5" s="161"/>
      <c r="O5" s="50" t="str">
        <f t="shared" si="0"/>
        <v>No effect, Rat, Rabbit, Guinea pig, Cat (M,F) [13]</v>
      </c>
      <c r="P5" s="50" t="str">
        <f t="shared" si="1"/>
        <v/>
      </c>
      <c r="Q5" s="51">
        <f t="shared" si="1"/>
        <v>72.321428571428569</v>
      </c>
      <c r="R5" s="52" t="str">
        <f t="shared" si="1"/>
        <v/>
      </c>
      <c r="S5" s="51" t="str">
        <f t="shared" si="2"/>
        <v xml:space="preserve"> </v>
      </c>
      <c r="T5" s="51" t="str">
        <f t="shared" si="2"/>
        <v xml:space="preserve"> </v>
      </c>
      <c r="U5" s="51" t="str">
        <f t="shared" si="2"/>
        <v xml:space="preserve"> </v>
      </c>
    </row>
    <row r="6" spans="1:21" x14ac:dyDescent="0.25">
      <c r="A6" s="20" t="s">
        <v>5</v>
      </c>
      <c r="B6" s="20" t="s">
        <v>188</v>
      </c>
      <c r="C6" s="20" t="s">
        <v>20</v>
      </c>
      <c r="D6" s="69" t="s">
        <v>7</v>
      </c>
      <c r="E6" s="29" t="s">
        <v>211</v>
      </c>
      <c r="F6" s="96" t="s">
        <v>2</v>
      </c>
      <c r="G6" s="69" t="s">
        <v>9</v>
      </c>
      <c r="H6" s="69" t="s">
        <v>196</v>
      </c>
      <c r="I6" s="69" t="s">
        <v>10</v>
      </c>
      <c r="J6" s="79"/>
      <c r="K6" s="79">
        <v>84.321745057941385</v>
      </c>
      <c r="L6" s="79"/>
      <c r="M6" s="20" t="str">
        <f>VLOOKUP('Chronic inhalation data'!G6,'Study reference key'!$B$2:$C$50,2,FALSE)</f>
        <v>[32]</v>
      </c>
      <c r="N6" s="161"/>
      <c r="O6" s="50" t="str">
        <f t="shared" si="0"/>
        <v>No effect, Monkey (M) [32]</v>
      </c>
      <c r="P6" s="50" t="str">
        <f t="shared" si="1"/>
        <v/>
      </c>
      <c r="Q6" s="51">
        <f t="shared" si="1"/>
        <v>84.321745057941385</v>
      </c>
      <c r="R6" s="52" t="str">
        <f t="shared" si="1"/>
        <v/>
      </c>
      <c r="S6" s="51" t="str">
        <f t="shared" si="2"/>
        <v xml:space="preserve"> </v>
      </c>
      <c r="T6" s="51" t="str">
        <f t="shared" si="2"/>
        <v xml:space="preserve"> </v>
      </c>
      <c r="U6" s="51" t="str">
        <f t="shared" si="2"/>
        <v xml:space="preserve"> </v>
      </c>
    </row>
    <row r="7" spans="1:21" x14ac:dyDescent="0.25">
      <c r="A7" s="20" t="s">
        <v>5</v>
      </c>
      <c r="B7" s="20" t="s">
        <v>188</v>
      </c>
      <c r="C7" s="20" t="s">
        <v>20</v>
      </c>
      <c r="D7" s="69" t="s">
        <v>7</v>
      </c>
      <c r="E7" s="29" t="s">
        <v>211</v>
      </c>
      <c r="F7" s="69" t="s">
        <v>2</v>
      </c>
      <c r="G7" s="69" t="s">
        <v>73</v>
      </c>
      <c r="H7" s="69" t="s">
        <v>1</v>
      </c>
      <c r="I7" s="20" t="s">
        <v>24</v>
      </c>
      <c r="J7" s="79"/>
      <c r="K7" s="79">
        <v>87.5</v>
      </c>
      <c r="L7" s="79"/>
      <c r="M7" s="20" t="str">
        <f>VLOOKUP('Chronic inhalation data'!G7,'Study reference key'!$B$2:$C$50,2,FALSE)</f>
        <v>[12]</v>
      </c>
      <c r="N7" s="161"/>
      <c r="O7" s="50" t="str">
        <f t="shared" si="0"/>
        <v>No effect, Rat (M,F) [12]</v>
      </c>
      <c r="P7" s="50" t="str">
        <f t="shared" si="1"/>
        <v/>
      </c>
      <c r="Q7" s="51">
        <f t="shared" si="1"/>
        <v>87.5</v>
      </c>
      <c r="R7" s="52" t="str">
        <f t="shared" si="1"/>
        <v/>
      </c>
      <c r="S7" s="51" t="str">
        <f t="shared" si="2"/>
        <v xml:space="preserve"> </v>
      </c>
      <c r="T7" s="51" t="str">
        <f t="shared" si="2"/>
        <v xml:space="preserve"> </v>
      </c>
      <c r="U7" s="51" t="str">
        <f t="shared" si="2"/>
        <v xml:space="preserve"> </v>
      </c>
    </row>
    <row r="8" spans="1:21" x14ac:dyDescent="0.25">
      <c r="A8" s="20" t="s">
        <v>5</v>
      </c>
      <c r="B8" s="20" t="s">
        <v>188</v>
      </c>
      <c r="C8" s="20" t="s">
        <v>20</v>
      </c>
      <c r="D8" s="69" t="s">
        <v>7</v>
      </c>
      <c r="E8" s="29" t="s">
        <v>211</v>
      </c>
      <c r="F8" s="96" t="s">
        <v>2</v>
      </c>
      <c r="G8" s="69" t="s">
        <v>109</v>
      </c>
      <c r="H8" s="69" t="s">
        <v>201</v>
      </c>
      <c r="I8" s="20" t="s">
        <v>24</v>
      </c>
      <c r="J8" s="79"/>
      <c r="K8" s="79">
        <v>115.6</v>
      </c>
      <c r="L8" s="79"/>
      <c r="M8" s="20" t="str">
        <f>VLOOKUP('Chronic inhalation data'!G8,'Study reference key'!$B$2:$C$50,2,FALSE)</f>
        <v>[24]</v>
      </c>
      <c r="N8" s="161"/>
      <c r="O8" s="50" t="str">
        <f t="shared" si="0"/>
        <v>No effect,  Rat  (M,F) [24]</v>
      </c>
      <c r="P8" s="50" t="str">
        <f t="shared" ref="P8:Q14" si="3">IF(J8&lt;&gt;"",J8,"")</f>
        <v/>
      </c>
      <c r="Q8" s="51">
        <f t="shared" si="3"/>
        <v>115.6</v>
      </c>
      <c r="R8" s="52"/>
      <c r="S8" s="51"/>
      <c r="T8" s="51"/>
      <c r="U8" s="51"/>
    </row>
    <row r="9" spans="1:21" x14ac:dyDescent="0.25">
      <c r="A9" s="20" t="s">
        <v>5</v>
      </c>
      <c r="B9" s="20" t="s">
        <v>188</v>
      </c>
      <c r="C9" s="20" t="s">
        <v>20</v>
      </c>
      <c r="D9" s="69" t="s">
        <v>7</v>
      </c>
      <c r="E9" s="29" t="s">
        <v>211</v>
      </c>
      <c r="F9" s="96" t="s">
        <v>2</v>
      </c>
      <c r="G9" s="69" t="s">
        <v>125</v>
      </c>
      <c r="H9" s="69" t="s">
        <v>1</v>
      </c>
      <c r="I9" s="20" t="s">
        <v>24</v>
      </c>
      <c r="J9" s="79"/>
      <c r="K9" s="79">
        <v>126.45833333333334</v>
      </c>
      <c r="L9" s="79"/>
      <c r="M9" s="20" t="str">
        <f>VLOOKUP('Chronic inhalation data'!G9,'Study reference key'!$B$2:$C$50,2,FALSE)</f>
        <v>[17]</v>
      </c>
      <c r="N9" s="161"/>
      <c r="O9" s="50" t="str">
        <f t="shared" si="0"/>
        <v>No effect, Rat (M,F) [17]</v>
      </c>
      <c r="P9" s="50" t="str">
        <f t="shared" si="3"/>
        <v/>
      </c>
      <c r="Q9" s="51">
        <f t="shared" si="3"/>
        <v>126.45833333333334</v>
      </c>
      <c r="R9" s="52" t="str">
        <f t="shared" ref="R9:R32" si="4">IF(L9&lt;&gt;"",L9,"")</f>
        <v/>
      </c>
      <c r="S9" s="51" t="str">
        <f t="shared" ref="S9:U14" si="5">IF($F9="1,1-DCA",J9," ")</f>
        <v xml:space="preserve"> </v>
      </c>
      <c r="T9" s="51" t="str">
        <f t="shared" si="5"/>
        <v xml:space="preserve"> </v>
      </c>
      <c r="U9" s="51" t="str">
        <f t="shared" si="5"/>
        <v xml:space="preserve"> </v>
      </c>
    </row>
    <row r="10" spans="1:21" x14ac:dyDescent="0.25">
      <c r="A10" s="20" t="s">
        <v>5</v>
      </c>
      <c r="B10" s="20" t="s">
        <v>188</v>
      </c>
      <c r="C10" s="20" t="s">
        <v>20</v>
      </c>
      <c r="D10" s="69" t="s">
        <v>7</v>
      </c>
      <c r="E10" s="29" t="s">
        <v>211</v>
      </c>
      <c r="F10" s="69" t="s">
        <v>2</v>
      </c>
      <c r="G10" s="69" t="s">
        <v>129</v>
      </c>
      <c r="H10" s="69" t="s">
        <v>1</v>
      </c>
      <c r="I10" s="20" t="s">
        <v>24</v>
      </c>
      <c r="J10" s="79"/>
      <c r="K10" s="79">
        <v>126.48261758691206</v>
      </c>
      <c r="L10" s="79"/>
      <c r="M10" s="20" t="str">
        <f>VLOOKUP('Chronic inhalation data'!G10,'Study reference key'!$B$2:$C$50,2,FALSE)</f>
        <v>[15]</v>
      </c>
      <c r="N10" s="161"/>
      <c r="O10" s="50" t="str">
        <f t="shared" si="0"/>
        <v>No effect, Rat (M,F) [15]</v>
      </c>
      <c r="P10" s="50" t="str">
        <f t="shared" si="3"/>
        <v/>
      </c>
      <c r="Q10" s="51">
        <f t="shared" si="3"/>
        <v>126.48261758691206</v>
      </c>
      <c r="R10" s="52" t="str">
        <f t="shared" si="4"/>
        <v/>
      </c>
      <c r="S10" s="51" t="str">
        <f t="shared" si="5"/>
        <v xml:space="preserve"> </v>
      </c>
      <c r="T10" s="51" t="str">
        <f t="shared" si="5"/>
        <v xml:space="preserve"> </v>
      </c>
      <c r="U10" s="51" t="str">
        <f t="shared" si="5"/>
        <v xml:space="preserve"> </v>
      </c>
    </row>
    <row r="11" spans="1:21" x14ac:dyDescent="0.25">
      <c r="A11" s="20" t="s">
        <v>5</v>
      </c>
      <c r="B11" s="20" t="s">
        <v>188</v>
      </c>
      <c r="C11" s="20" t="s">
        <v>20</v>
      </c>
      <c r="D11" s="69" t="s">
        <v>7</v>
      </c>
      <c r="E11" s="29" t="s">
        <v>211</v>
      </c>
      <c r="F11" s="96" t="s">
        <v>2</v>
      </c>
      <c r="G11" s="69" t="s">
        <v>76</v>
      </c>
      <c r="H11" s="69" t="s">
        <v>1</v>
      </c>
      <c r="I11" s="20" t="s">
        <v>24</v>
      </c>
      <c r="J11" s="79"/>
      <c r="K11" s="79">
        <v>151.77914110429447</v>
      </c>
      <c r="L11" s="79"/>
      <c r="M11" s="20" t="str">
        <f>VLOOKUP('Chronic inhalation data'!G11,'Study reference key'!$B$2:$C$50,2,FALSE)</f>
        <v>[29]</v>
      </c>
      <c r="N11" s="161"/>
      <c r="O11" s="50" t="str">
        <f t="shared" si="0"/>
        <v>No effect, Rat (M,F) [29]</v>
      </c>
      <c r="P11" s="50" t="str">
        <f t="shared" si="3"/>
        <v/>
      </c>
      <c r="Q11" s="51">
        <f t="shared" si="3"/>
        <v>151.77914110429447</v>
      </c>
      <c r="R11" s="52" t="str">
        <f t="shared" si="4"/>
        <v/>
      </c>
      <c r="S11" s="51" t="str">
        <f t="shared" si="5"/>
        <v xml:space="preserve"> </v>
      </c>
      <c r="T11" s="51" t="str">
        <f t="shared" si="5"/>
        <v xml:space="preserve"> </v>
      </c>
      <c r="U11" s="51" t="str">
        <f t="shared" si="5"/>
        <v xml:space="preserve"> </v>
      </c>
    </row>
    <row r="12" spans="1:21" x14ac:dyDescent="0.25">
      <c r="A12" s="20" t="s">
        <v>5</v>
      </c>
      <c r="B12" s="20" t="s">
        <v>188</v>
      </c>
      <c r="C12" s="20" t="s">
        <v>20</v>
      </c>
      <c r="D12" s="69" t="s">
        <v>7</v>
      </c>
      <c r="E12" s="29" t="s">
        <v>211</v>
      </c>
      <c r="F12" s="69" t="s">
        <v>2</v>
      </c>
      <c r="G12" s="69" t="s">
        <v>73</v>
      </c>
      <c r="H12" s="69" t="s">
        <v>77</v>
      </c>
      <c r="I12" s="20" t="s">
        <v>24</v>
      </c>
      <c r="J12" s="79"/>
      <c r="K12" s="79">
        <v>152.08333333333334</v>
      </c>
      <c r="L12" s="79"/>
      <c r="M12" s="20" t="str">
        <f>VLOOKUP('Chronic inhalation data'!G12,'Study reference key'!$B$2:$C$50,2,FALSE)</f>
        <v>[12]</v>
      </c>
      <c r="N12" s="161"/>
      <c r="O12" s="50" t="str">
        <f t="shared" si="0"/>
        <v>No effect, Rabbit (M,F) [12]</v>
      </c>
      <c r="P12" s="50" t="str">
        <f t="shared" si="3"/>
        <v/>
      </c>
      <c r="Q12" s="51">
        <f t="shared" si="3"/>
        <v>152.08333333333334</v>
      </c>
      <c r="R12" s="52" t="str">
        <f t="shared" si="4"/>
        <v/>
      </c>
      <c r="S12" s="51" t="str">
        <f t="shared" si="5"/>
        <v xml:space="preserve"> </v>
      </c>
      <c r="T12" s="51" t="str">
        <f t="shared" si="5"/>
        <v xml:space="preserve"> </v>
      </c>
      <c r="U12" s="51" t="str">
        <f t="shared" si="5"/>
        <v xml:space="preserve"> </v>
      </c>
    </row>
    <row r="13" spans="1:21" x14ac:dyDescent="0.25">
      <c r="A13" s="20" t="s">
        <v>5</v>
      </c>
      <c r="B13" s="20" t="s">
        <v>188</v>
      </c>
      <c r="C13" s="20" t="s">
        <v>20</v>
      </c>
      <c r="D13" s="69" t="s">
        <v>23</v>
      </c>
      <c r="E13" s="29" t="s">
        <v>211</v>
      </c>
      <c r="F13" s="96" t="s">
        <v>2</v>
      </c>
      <c r="G13" s="69" t="s">
        <v>9</v>
      </c>
      <c r="H13" s="69" t="s">
        <v>74</v>
      </c>
      <c r="I13" s="20" t="s">
        <v>24</v>
      </c>
      <c r="J13" s="79"/>
      <c r="K13" s="79">
        <v>84.321745057941385</v>
      </c>
      <c r="L13" s="79">
        <v>168.64349011588277</v>
      </c>
      <c r="M13" s="20" t="str">
        <f>VLOOKUP('Chronic inhalation data'!G13,'Study reference key'!$B$2:$C$50,2,FALSE)</f>
        <v>[32]</v>
      </c>
      <c r="N13" s="161"/>
      <c r="O13" s="50" t="str">
        <f t="shared" si="0"/>
        <v>Liver histo, Guinea pig (M,F) [32]</v>
      </c>
      <c r="P13" s="50" t="str">
        <f t="shared" si="3"/>
        <v/>
      </c>
      <c r="Q13" s="51">
        <f t="shared" si="3"/>
        <v>84.321745057941385</v>
      </c>
      <c r="R13" s="52">
        <f t="shared" si="4"/>
        <v>168.64349011588277</v>
      </c>
      <c r="S13" s="51" t="str">
        <f t="shared" si="5"/>
        <v xml:space="preserve"> </v>
      </c>
      <c r="T13" s="51" t="str">
        <f t="shared" si="5"/>
        <v xml:space="preserve"> </v>
      </c>
      <c r="U13" s="51" t="str">
        <f t="shared" si="5"/>
        <v xml:space="preserve"> </v>
      </c>
    </row>
    <row r="14" spans="1:21" x14ac:dyDescent="0.25">
      <c r="A14" s="20" t="s">
        <v>5</v>
      </c>
      <c r="B14" s="20" t="s">
        <v>188</v>
      </c>
      <c r="C14" s="20" t="s">
        <v>20</v>
      </c>
      <c r="D14" s="69" t="s">
        <v>7</v>
      </c>
      <c r="E14" s="29" t="s">
        <v>211</v>
      </c>
      <c r="F14" s="96" t="s">
        <v>2</v>
      </c>
      <c r="G14" s="69" t="s">
        <v>9</v>
      </c>
      <c r="H14" s="69" t="s">
        <v>1</v>
      </c>
      <c r="I14" s="20" t="s">
        <v>24</v>
      </c>
      <c r="J14" s="79"/>
      <c r="K14" s="79">
        <v>168.64349011588277</v>
      </c>
      <c r="L14" s="79"/>
      <c r="M14" s="20" t="str">
        <f>VLOOKUP('Chronic inhalation data'!G14,'Study reference key'!$B$2:$C$50,2,FALSE)</f>
        <v>[32]</v>
      </c>
      <c r="N14" s="161"/>
      <c r="O14" s="50" t="str">
        <f t="shared" si="0"/>
        <v>No effect, Rat (M,F) [32]</v>
      </c>
      <c r="P14" s="50" t="str">
        <f t="shared" si="3"/>
        <v/>
      </c>
      <c r="Q14" s="51">
        <f t="shared" si="3"/>
        <v>168.64349011588277</v>
      </c>
      <c r="R14" s="52" t="str">
        <f t="shared" si="4"/>
        <v/>
      </c>
      <c r="S14" s="51" t="str">
        <f t="shared" si="5"/>
        <v xml:space="preserve"> </v>
      </c>
      <c r="T14" s="51" t="str">
        <f t="shared" si="5"/>
        <v xml:space="preserve"> </v>
      </c>
      <c r="U14" s="51" t="str">
        <f t="shared" si="5"/>
        <v xml:space="preserve"> </v>
      </c>
    </row>
    <row r="15" spans="1:21" x14ac:dyDescent="0.25">
      <c r="A15" s="20" t="s">
        <v>5</v>
      </c>
      <c r="B15" s="20" t="s">
        <v>188</v>
      </c>
      <c r="C15" s="20" t="s">
        <v>20</v>
      </c>
      <c r="D15" s="20" t="s">
        <v>7</v>
      </c>
      <c r="E15" s="29" t="s">
        <v>212</v>
      </c>
      <c r="F15" s="20" t="s">
        <v>65</v>
      </c>
      <c r="G15" s="20" t="s">
        <v>193</v>
      </c>
      <c r="H15" s="20" t="s">
        <v>198</v>
      </c>
      <c r="I15" s="20" t="s">
        <v>24</v>
      </c>
      <c r="K15" s="20">
        <v>542</v>
      </c>
      <c r="M15" s="20" t="str">
        <f>VLOOKUP('Chronic inhalation data'!G15,'Study reference key'!$B$2:$C$50,2,FALSE)</f>
        <v>[13]</v>
      </c>
      <c r="N15" s="161"/>
      <c r="O15" s="50" t="str">
        <f t="shared" si="0"/>
        <v>No effect, Rat, Guinea pig, Rabbit (M,F) [13]</v>
      </c>
      <c r="P15" s="50" t="str">
        <f t="shared" ref="P15:P46" si="6">IF(J15&lt;&gt;"",J15,"")</f>
        <v/>
      </c>
      <c r="Q15" s="51"/>
      <c r="R15" s="52" t="str">
        <f t="shared" si="4"/>
        <v/>
      </c>
      <c r="S15" s="51"/>
      <c r="T15" s="51">
        <f>IF($F15="1,1-DCA",K15," ")</f>
        <v>542</v>
      </c>
      <c r="U15" s="51"/>
    </row>
    <row r="16" spans="1:21" s="34" customFormat="1" x14ac:dyDescent="0.25">
      <c r="A16" s="34" t="s">
        <v>5</v>
      </c>
      <c r="B16" s="34" t="s">
        <v>188</v>
      </c>
      <c r="C16" s="34" t="s">
        <v>20</v>
      </c>
      <c r="D16" s="70" t="s">
        <v>160</v>
      </c>
      <c r="E16" s="34" t="s">
        <v>212</v>
      </c>
      <c r="F16" s="70" t="s">
        <v>65</v>
      </c>
      <c r="G16" s="70" t="s">
        <v>193</v>
      </c>
      <c r="H16" s="70" t="s">
        <v>199</v>
      </c>
      <c r="I16" s="34" t="s">
        <v>24</v>
      </c>
      <c r="J16" s="78"/>
      <c r="K16" s="78">
        <v>542.068361086766</v>
      </c>
      <c r="L16" s="78"/>
      <c r="M16" s="34" t="str">
        <f>VLOOKUP('Chronic inhalation data'!G16,'Study reference key'!$B$2:$C$50,2,FALSE)</f>
        <v>[13]</v>
      </c>
      <c r="N16" s="162"/>
      <c r="O16" s="36" t="str">
        <f t="shared" si="0"/>
        <v>*No effect, Cat (M,F) [13]</v>
      </c>
      <c r="P16" s="36" t="str">
        <f t="shared" si="6"/>
        <v/>
      </c>
      <c r="Q16" s="54"/>
      <c r="R16" s="55" t="str">
        <f t="shared" si="4"/>
        <v/>
      </c>
      <c r="S16" s="54"/>
      <c r="T16" s="54">
        <f>IF($F16="1,1-DCA",K16," ")</f>
        <v>542.068361086766</v>
      </c>
      <c r="U16" s="54"/>
    </row>
    <row r="17" spans="1:21" x14ac:dyDescent="0.25">
      <c r="A17" s="20" t="s">
        <v>5</v>
      </c>
      <c r="B17" s="20" t="s">
        <v>188</v>
      </c>
      <c r="C17" s="20" t="s">
        <v>166</v>
      </c>
      <c r="D17" s="69" t="s">
        <v>207</v>
      </c>
      <c r="E17" s="29" t="s">
        <v>211</v>
      </c>
      <c r="F17" s="96" t="s">
        <v>2</v>
      </c>
      <c r="G17" s="69" t="s">
        <v>147</v>
      </c>
      <c r="H17" s="69" t="s">
        <v>1</v>
      </c>
      <c r="I17" s="69" t="s">
        <v>10</v>
      </c>
      <c r="J17" s="79"/>
      <c r="K17" s="79"/>
      <c r="L17" s="79">
        <v>42.160872528970692</v>
      </c>
      <c r="M17" s="20" t="str">
        <f>VLOOKUP('Chronic inhalation data'!G17,'Study reference key'!$B$2:$C$50,2,FALSE)</f>
        <v>[3]</v>
      </c>
      <c r="N17" s="156" t="s">
        <v>166</v>
      </c>
      <c r="O17" s="50" t="str">
        <f t="shared" si="0"/>
        <v>Testes pathol, Rat (M) [3]</v>
      </c>
      <c r="P17" s="50" t="str">
        <f t="shared" si="6"/>
        <v/>
      </c>
      <c r="Q17" s="51" t="str">
        <f t="shared" ref="Q17:Q30" si="7">IF(K17&lt;&gt;"",K17,"")</f>
        <v/>
      </c>
      <c r="R17" s="52">
        <f t="shared" si="4"/>
        <v>42.160872528970692</v>
      </c>
      <c r="S17" s="51"/>
      <c r="T17" s="51"/>
      <c r="U17" s="51"/>
    </row>
    <row r="18" spans="1:21" x14ac:dyDescent="0.25">
      <c r="A18" s="20" t="s">
        <v>5</v>
      </c>
      <c r="B18" s="20" t="s">
        <v>188</v>
      </c>
      <c r="C18" s="20" t="s">
        <v>166</v>
      </c>
      <c r="D18" s="69" t="s">
        <v>206</v>
      </c>
      <c r="E18" s="29" t="s">
        <v>211</v>
      </c>
      <c r="F18" s="96" t="s">
        <v>2</v>
      </c>
      <c r="G18" s="69" t="s">
        <v>76</v>
      </c>
      <c r="H18" s="69" t="s">
        <v>1</v>
      </c>
      <c r="I18" s="20" t="s">
        <v>24</v>
      </c>
      <c r="J18" s="79">
        <v>25</v>
      </c>
      <c r="K18" s="79">
        <v>75.889570552147234</v>
      </c>
      <c r="L18" s="79">
        <v>151.77914110429447</v>
      </c>
      <c r="M18" s="20" t="str">
        <f>VLOOKUP('Chronic inhalation data'!G18,'Study reference key'!$B$2:$C$50,2,FALSE)</f>
        <v>[29]</v>
      </c>
      <c r="N18" s="157"/>
      <c r="O18" s="50" t="str">
        <f t="shared" si="0"/>
        <v>Body wt of  F1B males, Rat (M,F) [29]</v>
      </c>
      <c r="P18" s="50">
        <f t="shared" si="6"/>
        <v>25</v>
      </c>
      <c r="Q18" s="51">
        <f t="shared" si="7"/>
        <v>75.889570552147234</v>
      </c>
      <c r="R18" s="52">
        <f t="shared" si="4"/>
        <v>151.77914110429447</v>
      </c>
      <c r="S18" s="51" t="str">
        <f t="shared" ref="S18:U24" si="8">IF($F18="1,1-DCA",J18," ")</f>
        <v xml:space="preserve"> </v>
      </c>
      <c r="T18" s="51" t="str">
        <f t="shared" si="8"/>
        <v xml:space="preserve"> </v>
      </c>
      <c r="U18" s="51" t="str">
        <f t="shared" si="8"/>
        <v xml:space="preserve"> </v>
      </c>
    </row>
    <row r="19" spans="1:21" s="34" customFormat="1" x14ac:dyDescent="0.25">
      <c r="A19" s="34" t="s">
        <v>5</v>
      </c>
      <c r="B19" s="34" t="s">
        <v>188</v>
      </c>
      <c r="C19" s="34" t="s">
        <v>166</v>
      </c>
      <c r="D19" s="70" t="s">
        <v>7</v>
      </c>
      <c r="E19" s="34" t="s">
        <v>211</v>
      </c>
      <c r="F19" s="97" t="s">
        <v>2</v>
      </c>
      <c r="G19" s="70" t="s">
        <v>9</v>
      </c>
      <c r="H19" s="70" t="s">
        <v>195</v>
      </c>
      <c r="I19" s="34" t="s">
        <v>24</v>
      </c>
      <c r="J19" s="72"/>
      <c r="K19" s="72">
        <v>168.64349011588277</v>
      </c>
      <c r="L19" s="72"/>
      <c r="M19" s="34" t="str">
        <f>VLOOKUP('Chronic inhalation data'!G19,'Study reference key'!$B$2:$C$50,2,FALSE)</f>
        <v>[32]</v>
      </c>
      <c r="N19" s="155"/>
      <c r="O19" s="36" t="str">
        <f t="shared" si="0"/>
        <v>No effect, Rat, Guinea pig (M,F) [32]</v>
      </c>
      <c r="P19" s="36" t="str">
        <f t="shared" si="6"/>
        <v/>
      </c>
      <c r="Q19" s="54">
        <f t="shared" si="7"/>
        <v>168.64349011588277</v>
      </c>
      <c r="R19" s="55" t="str">
        <f t="shared" si="4"/>
        <v/>
      </c>
      <c r="S19" s="54" t="str">
        <f t="shared" si="8"/>
        <v xml:space="preserve"> </v>
      </c>
      <c r="T19" s="54" t="str">
        <f t="shared" si="8"/>
        <v xml:space="preserve"> </v>
      </c>
      <c r="U19" s="54" t="str">
        <f t="shared" si="8"/>
        <v xml:space="preserve"> </v>
      </c>
    </row>
    <row r="20" spans="1:21" x14ac:dyDescent="0.25">
      <c r="A20" s="20" t="s">
        <v>5</v>
      </c>
      <c r="B20" s="20" t="s">
        <v>188</v>
      </c>
      <c r="C20" s="20" t="s">
        <v>15</v>
      </c>
      <c r="D20" s="69" t="s">
        <v>7</v>
      </c>
      <c r="E20" s="29" t="s">
        <v>211</v>
      </c>
      <c r="F20" s="96" t="s">
        <v>2</v>
      </c>
      <c r="G20" s="69" t="s">
        <v>147</v>
      </c>
      <c r="H20" s="69" t="s">
        <v>1</v>
      </c>
      <c r="I20" s="20" t="s">
        <v>24</v>
      </c>
      <c r="J20" s="79"/>
      <c r="K20" s="79">
        <v>42.160872528970692</v>
      </c>
      <c r="L20" s="79"/>
      <c r="M20" s="20" t="str">
        <f>VLOOKUP('Chronic inhalation data'!G20,'Study reference key'!$B$2:$C$50,2,FALSE)</f>
        <v>[3]</v>
      </c>
      <c r="N20" s="156" t="str">
        <f>C20</f>
        <v>BW</v>
      </c>
      <c r="O20" s="50" t="str">
        <f t="shared" si="0"/>
        <v>No effect, Rat (M,F) [3]</v>
      </c>
      <c r="P20" s="50" t="str">
        <f t="shared" si="6"/>
        <v/>
      </c>
      <c r="Q20" s="51">
        <f t="shared" si="7"/>
        <v>42.160872528970692</v>
      </c>
      <c r="R20" s="52" t="str">
        <f t="shared" si="4"/>
        <v/>
      </c>
      <c r="S20" s="51" t="str">
        <f t="shared" si="8"/>
        <v xml:space="preserve"> </v>
      </c>
      <c r="T20" s="51" t="str">
        <f t="shared" si="8"/>
        <v xml:space="preserve"> </v>
      </c>
      <c r="U20" s="51" t="str">
        <f t="shared" si="8"/>
        <v xml:space="preserve"> </v>
      </c>
    </row>
    <row r="21" spans="1:21" x14ac:dyDescent="0.25">
      <c r="A21" s="20" t="s">
        <v>5</v>
      </c>
      <c r="B21" s="20" t="s">
        <v>188</v>
      </c>
      <c r="C21" s="20" t="s">
        <v>15</v>
      </c>
      <c r="D21" s="69" t="s">
        <v>7</v>
      </c>
      <c r="E21" s="29" t="s">
        <v>211</v>
      </c>
      <c r="F21" s="96" t="s">
        <v>2</v>
      </c>
      <c r="G21" s="69" t="s">
        <v>109</v>
      </c>
      <c r="H21" s="69" t="s">
        <v>1</v>
      </c>
      <c r="I21" s="20" t="s">
        <v>24</v>
      </c>
      <c r="J21" s="79"/>
      <c r="K21" s="79">
        <v>65.048203330411923</v>
      </c>
      <c r="L21" s="79"/>
      <c r="M21" s="20" t="str">
        <f>VLOOKUP('Chronic inhalation data'!G21,'Study reference key'!$B$2:$C$50,2,FALSE)</f>
        <v>[24]</v>
      </c>
      <c r="N21" s="157"/>
      <c r="O21" s="50" t="str">
        <f t="shared" si="0"/>
        <v>No effect, Rat (M,F) [24]</v>
      </c>
      <c r="P21" s="50" t="str">
        <f t="shared" si="6"/>
        <v/>
      </c>
      <c r="Q21" s="51">
        <f t="shared" si="7"/>
        <v>65.048203330411923</v>
      </c>
      <c r="R21" s="52" t="str">
        <f t="shared" si="4"/>
        <v/>
      </c>
      <c r="S21" s="51" t="str">
        <f t="shared" si="8"/>
        <v xml:space="preserve"> </v>
      </c>
      <c r="T21" s="51" t="str">
        <f t="shared" si="8"/>
        <v xml:space="preserve"> </v>
      </c>
      <c r="U21" s="51" t="str">
        <f t="shared" si="8"/>
        <v xml:space="preserve"> </v>
      </c>
    </row>
    <row r="22" spans="1:21" x14ac:dyDescent="0.25">
      <c r="A22" s="20" t="s">
        <v>5</v>
      </c>
      <c r="B22" s="20" t="s">
        <v>188</v>
      </c>
      <c r="C22" s="20" t="s">
        <v>15</v>
      </c>
      <c r="D22" s="69" t="s">
        <v>14</v>
      </c>
      <c r="E22" s="29" t="s">
        <v>211</v>
      </c>
      <c r="F22" s="96" t="s">
        <v>2</v>
      </c>
      <c r="G22" s="69" t="s">
        <v>9</v>
      </c>
      <c r="H22" s="69" t="s">
        <v>74</v>
      </c>
      <c r="I22" s="20" t="s">
        <v>24</v>
      </c>
      <c r="J22" s="79"/>
      <c r="K22" s="79"/>
      <c r="L22" s="79">
        <v>84.321745057941385</v>
      </c>
      <c r="M22" s="20" t="str">
        <f>VLOOKUP('Chronic inhalation data'!G22,'Study reference key'!$B$2:$C$50,2,FALSE)</f>
        <v>[32]</v>
      </c>
      <c r="N22" s="157"/>
      <c r="O22" s="50" t="str">
        <f t="shared" si="0"/>
        <v>Body wt, Guinea pig (M,F) [32]</v>
      </c>
      <c r="P22" s="50" t="str">
        <f t="shared" si="6"/>
        <v/>
      </c>
      <c r="Q22" s="51" t="str">
        <f t="shared" si="7"/>
        <v/>
      </c>
      <c r="R22" s="52">
        <f t="shared" si="4"/>
        <v>84.321745057941385</v>
      </c>
      <c r="S22" s="51" t="str">
        <f t="shared" si="8"/>
        <v xml:space="preserve"> </v>
      </c>
      <c r="T22" s="51" t="str">
        <f t="shared" si="8"/>
        <v xml:space="preserve"> </v>
      </c>
      <c r="U22" s="51" t="str">
        <f t="shared" si="8"/>
        <v xml:space="preserve"> </v>
      </c>
    </row>
    <row r="23" spans="1:21" x14ac:dyDescent="0.25">
      <c r="A23" s="20" t="s">
        <v>5</v>
      </c>
      <c r="B23" s="20" t="s">
        <v>188</v>
      </c>
      <c r="C23" s="20" t="s">
        <v>15</v>
      </c>
      <c r="D23" s="69" t="s">
        <v>7</v>
      </c>
      <c r="E23" s="29" t="s">
        <v>211</v>
      </c>
      <c r="F23" s="96" t="s">
        <v>2</v>
      </c>
      <c r="G23" s="69" t="s">
        <v>9</v>
      </c>
      <c r="H23" s="69" t="s">
        <v>196</v>
      </c>
      <c r="I23" s="69" t="s">
        <v>10</v>
      </c>
      <c r="J23" s="79"/>
      <c r="K23" s="79">
        <v>84.321745057941385</v>
      </c>
      <c r="L23" s="79"/>
      <c r="M23" s="20" t="str">
        <f>VLOOKUP('Chronic inhalation data'!G23,'Study reference key'!$B$2:$C$50,2,FALSE)</f>
        <v>[32]</v>
      </c>
      <c r="N23" s="157"/>
      <c r="O23" s="50" t="str">
        <f t="shared" si="0"/>
        <v>No effect, Monkey (M) [32]</v>
      </c>
      <c r="P23" s="50" t="str">
        <f t="shared" si="6"/>
        <v/>
      </c>
      <c r="Q23" s="51">
        <f t="shared" si="7"/>
        <v>84.321745057941385</v>
      </c>
      <c r="R23" s="52" t="str">
        <f t="shared" si="4"/>
        <v/>
      </c>
      <c r="S23" s="51" t="str">
        <f t="shared" si="8"/>
        <v xml:space="preserve"> </v>
      </c>
      <c r="T23" s="51" t="str">
        <f t="shared" si="8"/>
        <v xml:space="preserve"> </v>
      </c>
      <c r="U23" s="51" t="str">
        <f t="shared" si="8"/>
        <v xml:space="preserve"> </v>
      </c>
    </row>
    <row r="24" spans="1:21" x14ac:dyDescent="0.25">
      <c r="A24" s="20" t="s">
        <v>5</v>
      </c>
      <c r="B24" s="20" t="s">
        <v>188</v>
      </c>
      <c r="C24" s="20" t="s">
        <v>15</v>
      </c>
      <c r="D24" s="69" t="s">
        <v>7</v>
      </c>
      <c r="E24" s="29" t="s">
        <v>211</v>
      </c>
      <c r="F24" s="69" t="s">
        <v>2</v>
      </c>
      <c r="G24" s="69" t="s">
        <v>73</v>
      </c>
      <c r="H24" s="69" t="s">
        <v>1</v>
      </c>
      <c r="I24" s="20" t="s">
        <v>24</v>
      </c>
      <c r="J24" s="79"/>
      <c r="K24" s="79">
        <v>87.5</v>
      </c>
      <c r="L24" s="79"/>
      <c r="M24" s="20" t="str">
        <f>VLOOKUP('Chronic inhalation data'!G24,'Study reference key'!$B$2:$C$50,2,FALSE)</f>
        <v>[12]</v>
      </c>
      <c r="N24" s="157"/>
      <c r="O24" s="50" t="str">
        <f t="shared" si="0"/>
        <v>No effect, Rat (M,F) [12]</v>
      </c>
      <c r="P24" s="50" t="str">
        <f t="shared" si="6"/>
        <v/>
      </c>
      <c r="Q24" s="51">
        <f t="shared" si="7"/>
        <v>87.5</v>
      </c>
      <c r="R24" s="52" t="str">
        <f t="shared" si="4"/>
        <v/>
      </c>
      <c r="S24" s="51" t="str">
        <f t="shared" si="8"/>
        <v xml:space="preserve"> </v>
      </c>
      <c r="T24" s="51" t="str">
        <f t="shared" si="8"/>
        <v xml:space="preserve"> </v>
      </c>
      <c r="U24" s="51" t="str">
        <f t="shared" si="8"/>
        <v xml:space="preserve"> </v>
      </c>
    </row>
    <row r="25" spans="1:21" x14ac:dyDescent="0.25">
      <c r="A25" s="20" t="s">
        <v>5</v>
      </c>
      <c r="B25" s="20" t="s">
        <v>188</v>
      </c>
      <c r="C25" s="20" t="s">
        <v>15</v>
      </c>
      <c r="D25" s="69" t="s">
        <v>14</v>
      </c>
      <c r="E25" s="29" t="s">
        <v>211</v>
      </c>
      <c r="F25" s="69" t="s">
        <v>2</v>
      </c>
      <c r="G25" s="69" t="s">
        <v>119</v>
      </c>
      <c r="H25" s="69" t="s">
        <v>203</v>
      </c>
      <c r="I25" s="69" t="s">
        <v>10</v>
      </c>
      <c r="J25" s="79"/>
      <c r="K25" s="79"/>
      <c r="L25" s="79">
        <v>118.05044308111795</v>
      </c>
      <c r="M25" s="20" t="str">
        <f>VLOOKUP('Chronic inhalation data'!G25,'Study reference key'!$B$2:$C$50,2,FALSE)</f>
        <v>[20]</v>
      </c>
      <c r="N25" s="157"/>
      <c r="O25" s="50" t="str">
        <f t="shared" si="0"/>
        <v>Body wt, Dog (M) [20]</v>
      </c>
      <c r="P25" s="50" t="str">
        <f t="shared" si="6"/>
        <v/>
      </c>
      <c r="Q25" s="51" t="str">
        <f t="shared" si="7"/>
        <v/>
      </c>
      <c r="R25" s="52">
        <f t="shared" si="4"/>
        <v>118.05044308111795</v>
      </c>
      <c r="S25" s="51"/>
      <c r="T25" s="51"/>
      <c r="U25" s="51"/>
    </row>
    <row r="26" spans="1:21" x14ac:dyDescent="0.25">
      <c r="A26" s="20" t="s">
        <v>5</v>
      </c>
      <c r="B26" s="20" t="s">
        <v>188</v>
      </c>
      <c r="C26" s="20" t="s">
        <v>15</v>
      </c>
      <c r="D26" s="69" t="s">
        <v>7</v>
      </c>
      <c r="E26" s="29" t="s">
        <v>211</v>
      </c>
      <c r="F26" s="96" t="s">
        <v>2</v>
      </c>
      <c r="G26" s="69" t="s">
        <v>76</v>
      </c>
      <c r="H26" s="69" t="s">
        <v>1</v>
      </c>
      <c r="I26" s="20" t="s">
        <v>24</v>
      </c>
      <c r="J26" s="79"/>
      <c r="K26" s="79">
        <v>151.77914110429447</v>
      </c>
      <c r="L26" s="79"/>
      <c r="M26" s="20" t="str">
        <f>VLOOKUP('Chronic inhalation data'!G26,'Study reference key'!$B$2:$C$50,2,FALSE)</f>
        <v>[29]</v>
      </c>
      <c r="N26" s="157"/>
      <c r="O26" s="50" t="str">
        <f t="shared" si="0"/>
        <v>No effect, Rat (M,F) [29]</v>
      </c>
      <c r="P26" s="50" t="str">
        <f t="shared" si="6"/>
        <v/>
      </c>
      <c r="Q26" s="51">
        <f t="shared" si="7"/>
        <v>151.77914110429447</v>
      </c>
      <c r="R26" s="52" t="str">
        <f t="shared" si="4"/>
        <v/>
      </c>
      <c r="S26" s="51" t="str">
        <f t="shared" ref="S26:U30" si="9">IF($F26="1,1-DCA",J26," ")</f>
        <v xml:space="preserve"> </v>
      </c>
      <c r="T26" s="51" t="str">
        <f t="shared" si="9"/>
        <v xml:space="preserve"> </v>
      </c>
      <c r="U26" s="51" t="str">
        <f t="shared" si="9"/>
        <v xml:space="preserve"> </v>
      </c>
    </row>
    <row r="27" spans="1:21" x14ac:dyDescent="0.25">
      <c r="A27" s="20" t="s">
        <v>5</v>
      </c>
      <c r="B27" s="20" t="s">
        <v>188</v>
      </c>
      <c r="C27" s="20" t="s">
        <v>15</v>
      </c>
      <c r="D27" s="69" t="s">
        <v>7</v>
      </c>
      <c r="E27" s="29" t="s">
        <v>211</v>
      </c>
      <c r="F27" s="69" t="s">
        <v>2</v>
      </c>
      <c r="G27" s="69" t="s">
        <v>73</v>
      </c>
      <c r="H27" s="69" t="s">
        <v>77</v>
      </c>
      <c r="I27" s="20" t="s">
        <v>24</v>
      </c>
      <c r="J27" s="79"/>
      <c r="K27" s="79">
        <v>152.08333333333334</v>
      </c>
      <c r="L27" s="79"/>
      <c r="M27" s="20" t="str">
        <f>VLOOKUP('Chronic inhalation data'!G27,'Study reference key'!$B$2:$C$50,2,FALSE)</f>
        <v>[12]</v>
      </c>
      <c r="N27" s="157"/>
      <c r="O27" s="50" t="str">
        <f t="shared" si="0"/>
        <v>No effect, Rabbit (M,F) [12]</v>
      </c>
      <c r="P27" s="50" t="str">
        <f t="shared" si="6"/>
        <v/>
      </c>
      <c r="Q27" s="51">
        <f t="shared" si="7"/>
        <v>152.08333333333334</v>
      </c>
      <c r="R27" s="52" t="str">
        <f t="shared" si="4"/>
        <v/>
      </c>
      <c r="S27" s="51" t="str">
        <f t="shared" si="9"/>
        <v xml:space="preserve"> </v>
      </c>
      <c r="T27" s="51" t="str">
        <f t="shared" si="9"/>
        <v xml:space="preserve"> </v>
      </c>
      <c r="U27" s="51" t="str">
        <f t="shared" si="9"/>
        <v xml:space="preserve"> </v>
      </c>
    </row>
    <row r="28" spans="1:21" x14ac:dyDescent="0.25">
      <c r="A28" s="20" t="s">
        <v>5</v>
      </c>
      <c r="B28" s="20" t="s">
        <v>188</v>
      </c>
      <c r="C28" s="20" t="s">
        <v>15</v>
      </c>
      <c r="D28" s="69" t="s">
        <v>7</v>
      </c>
      <c r="E28" s="29" t="s">
        <v>211</v>
      </c>
      <c r="F28" s="96" t="s">
        <v>2</v>
      </c>
      <c r="G28" s="69" t="s">
        <v>9</v>
      </c>
      <c r="H28" s="69" t="s">
        <v>1</v>
      </c>
      <c r="I28" s="20" t="s">
        <v>24</v>
      </c>
      <c r="J28" s="79"/>
      <c r="K28" s="79">
        <v>168.64349011588277</v>
      </c>
      <c r="L28" s="79"/>
      <c r="M28" s="20" t="str">
        <f>VLOOKUP('Chronic inhalation data'!G28,'Study reference key'!$B$2:$C$50,2,FALSE)</f>
        <v>[32]</v>
      </c>
      <c r="N28" s="157"/>
      <c r="O28" s="50" t="str">
        <f t="shared" si="0"/>
        <v>No effect, Rat (M,F) [32]</v>
      </c>
      <c r="P28" s="50" t="str">
        <f t="shared" si="6"/>
        <v/>
      </c>
      <c r="Q28" s="51">
        <f t="shared" si="7"/>
        <v>168.64349011588277</v>
      </c>
      <c r="R28" s="52" t="str">
        <f t="shared" si="4"/>
        <v/>
      </c>
      <c r="S28" s="51" t="str">
        <f t="shared" si="9"/>
        <v xml:space="preserve"> </v>
      </c>
      <c r="T28" s="51" t="str">
        <f t="shared" si="9"/>
        <v xml:space="preserve"> </v>
      </c>
      <c r="U28" s="51" t="str">
        <f t="shared" si="9"/>
        <v xml:space="preserve"> </v>
      </c>
    </row>
    <row r="29" spans="1:21" x14ac:dyDescent="0.25">
      <c r="A29" s="20" t="s">
        <v>5</v>
      </c>
      <c r="B29" s="20" t="s">
        <v>188</v>
      </c>
      <c r="C29" s="20" t="s">
        <v>15</v>
      </c>
      <c r="D29" s="69" t="s">
        <v>7</v>
      </c>
      <c r="E29" s="29" t="s">
        <v>211</v>
      </c>
      <c r="F29" s="69" t="s">
        <v>2</v>
      </c>
      <c r="G29" s="69" t="s">
        <v>73</v>
      </c>
      <c r="H29" s="69" t="s">
        <v>203</v>
      </c>
      <c r="I29" s="20" t="s">
        <v>24</v>
      </c>
      <c r="J29" s="79"/>
      <c r="K29" s="79">
        <v>320.83333333333337</v>
      </c>
      <c r="L29" s="79"/>
      <c r="M29" s="20" t="str">
        <f>VLOOKUP('Chronic inhalation data'!G29,'Study reference key'!$B$2:$C$50,2,FALSE)</f>
        <v>[12]</v>
      </c>
      <c r="N29" s="157"/>
      <c r="O29" s="50" t="str">
        <f t="shared" si="0"/>
        <v>No effect, Dog (M,F) [12]</v>
      </c>
      <c r="P29" s="50" t="str">
        <f t="shared" si="6"/>
        <v/>
      </c>
      <c r="Q29" s="51">
        <f t="shared" si="7"/>
        <v>320.83333333333337</v>
      </c>
      <c r="R29" s="52" t="str">
        <f t="shared" si="4"/>
        <v/>
      </c>
      <c r="S29" s="51" t="str">
        <f t="shared" si="9"/>
        <v xml:space="preserve"> </v>
      </c>
      <c r="T29" s="51" t="str">
        <f t="shared" si="9"/>
        <v xml:space="preserve"> </v>
      </c>
      <c r="U29" s="51" t="str">
        <f t="shared" si="9"/>
        <v xml:space="preserve"> </v>
      </c>
    </row>
    <row r="30" spans="1:21" x14ac:dyDescent="0.25">
      <c r="A30" s="20" t="s">
        <v>5</v>
      </c>
      <c r="B30" s="20" t="s">
        <v>188</v>
      </c>
      <c r="C30" s="20" t="s">
        <v>15</v>
      </c>
      <c r="D30" s="69" t="s">
        <v>160</v>
      </c>
      <c r="E30" s="29" t="s">
        <v>211</v>
      </c>
      <c r="F30" s="96" t="s">
        <v>2</v>
      </c>
      <c r="G30" s="69" t="s">
        <v>9</v>
      </c>
      <c r="H30" s="69" t="s">
        <v>77</v>
      </c>
      <c r="I30" s="20" t="s">
        <v>24</v>
      </c>
      <c r="J30" s="79"/>
      <c r="K30" s="79">
        <v>337.28698023176554</v>
      </c>
      <c r="L30" s="79"/>
      <c r="M30" s="20" t="str">
        <f>VLOOKUP('Chronic inhalation data'!G30,'Study reference key'!$B$2:$C$50,2,FALSE)</f>
        <v>[32]</v>
      </c>
      <c r="N30" s="157"/>
      <c r="O30" s="50" t="str">
        <f t="shared" si="0"/>
        <v>*No effect, Rabbit (M,F) [32]</v>
      </c>
      <c r="P30" s="50" t="str">
        <f t="shared" si="6"/>
        <v/>
      </c>
      <c r="Q30" s="51">
        <f t="shared" si="7"/>
        <v>337.28698023176554</v>
      </c>
      <c r="R30" s="52" t="str">
        <f t="shared" si="4"/>
        <v/>
      </c>
      <c r="S30" s="51" t="str">
        <f t="shared" si="9"/>
        <v xml:space="preserve"> </v>
      </c>
      <c r="T30" s="51" t="str">
        <f t="shared" si="9"/>
        <v xml:space="preserve"> </v>
      </c>
      <c r="U30" s="51" t="str">
        <f t="shared" si="9"/>
        <v xml:space="preserve"> </v>
      </c>
    </row>
    <row r="31" spans="1:21" x14ac:dyDescent="0.25">
      <c r="A31" s="20" t="s">
        <v>5</v>
      </c>
      <c r="B31" s="20" t="s">
        <v>188</v>
      </c>
      <c r="C31" s="20" t="s">
        <v>15</v>
      </c>
      <c r="D31" s="69" t="s">
        <v>7</v>
      </c>
      <c r="E31" s="29" t="s">
        <v>212</v>
      </c>
      <c r="F31" s="69" t="s">
        <v>65</v>
      </c>
      <c r="G31" s="69" t="s">
        <v>193</v>
      </c>
      <c r="H31" s="20" t="s">
        <v>198</v>
      </c>
      <c r="I31" s="20" t="s">
        <v>24</v>
      </c>
      <c r="J31" s="80"/>
      <c r="K31" s="80">
        <v>542.068361086766</v>
      </c>
      <c r="L31" s="80"/>
      <c r="M31" s="20" t="str">
        <f>VLOOKUP('Chronic inhalation data'!G31,'Study reference key'!$B$2:$C$50,2,FALSE)</f>
        <v>[13]</v>
      </c>
      <c r="N31" s="157"/>
      <c r="O31" s="50" t="str">
        <f t="shared" si="0"/>
        <v>No effect, Rat, Guinea pig, Rabbit (M,F) [13]</v>
      </c>
      <c r="P31" s="50" t="str">
        <f t="shared" si="6"/>
        <v/>
      </c>
      <c r="Q31" s="51"/>
      <c r="R31" s="52" t="str">
        <f t="shared" si="4"/>
        <v/>
      </c>
      <c r="S31" s="51"/>
      <c r="T31" s="51">
        <f>IF($F31="1,1-DCA",K31," ")</f>
        <v>542.068361086766</v>
      </c>
      <c r="U31" s="51"/>
    </row>
    <row r="32" spans="1:21" x14ac:dyDescent="0.25">
      <c r="A32" s="20" t="s">
        <v>5</v>
      </c>
      <c r="B32" s="20" t="s">
        <v>188</v>
      </c>
      <c r="C32" s="20" t="s">
        <v>15</v>
      </c>
      <c r="D32" s="69" t="s">
        <v>160</v>
      </c>
      <c r="E32" s="29" t="s">
        <v>212</v>
      </c>
      <c r="F32" s="69" t="s">
        <v>65</v>
      </c>
      <c r="G32" s="69" t="s">
        <v>193</v>
      </c>
      <c r="H32" s="69" t="s">
        <v>199</v>
      </c>
      <c r="I32" s="20" t="s">
        <v>24</v>
      </c>
      <c r="J32" s="80"/>
      <c r="K32" s="80">
        <v>542.068361086766</v>
      </c>
      <c r="L32" s="80"/>
      <c r="M32" s="20" t="str">
        <f>VLOOKUP('Chronic inhalation data'!G32,'Study reference key'!$B$2:$C$50,2,FALSE)</f>
        <v>[13]</v>
      </c>
      <c r="N32" s="157"/>
      <c r="O32" s="50" t="str">
        <f t="shared" si="0"/>
        <v>*No effect, Cat (M,F) [13]</v>
      </c>
      <c r="P32" s="50" t="str">
        <f t="shared" si="6"/>
        <v/>
      </c>
      <c r="Q32" s="51"/>
      <c r="R32" s="52" t="str">
        <f t="shared" si="4"/>
        <v/>
      </c>
      <c r="S32" s="51"/>
      <c r="T32" s="51">
        <f>IF($F32="1,1-DCA",K32," ")</f>
        <v>542.068361086766</v>
      </c>
      <c r="U32" s="51"/>
    </row>
    <row r="33" spans="1:21" s="34" customFormat="1" x14ac:dyDescent="0.25">
      <c r="A33" s="34" t="s">
        <v>5</v>
      </c>
      <c r="B33" s="34" t="s">
        <v>188</v>
      </c>
      <c r="C33" s="34" t="s">
        <v>15</v>
      </c>
      <c r="D33" s="34" t="s">
        <v>14</v>
      </c>
      <c r="E33" s="34" t="s">
        <v>212</v>
      </c>
      <c r="F33" s="34" t="s">
        <v>65</v>
      </c>
      <c r="G33" s="113" t="s">
        <v>119</v>
      </c>
      <c r="H33" s="34" t="s">
        <v>203</v>
      </c>
      <c r="I33" s="34" t="s">
        <v>10</v>
      </c>
      <c r="L33" s="34">
        <v>630</v>
      </c>
      <c r="M33" s="34" t="str">
        <f>VLOOKUP('Chronic inhalation data'!G33,'Study reference key'!$B$2:$C$50,2,FALSE)</f>
        <v>[20]</v>
      </c>
      <c r="N33" s="155"/>
      <c r="O33" s="36" t="str">
        <f t="shared" si="0"/>
        <v>Body wt, Dog (M) [20]</v>
      </c>
      <c r="P33" s="36" t="str">
        <f t="shared" si="6"/>
        <v/>
      </c>
      <c r="Q33" s="54" t="str">
        <f t="shared" ref="Q33:Q44" si="10">IF(K33&lt;&gt;"",K33,"")</f>
        <v/>
      </c>
      <c r="R33" s="55"/>
      <c r="S33" s="54"/>
      <c r="T33" s="54"/>
      <c r="U33" s="54">
        <f>IF($F33="1,1-DCA",L33," ")</f>
        <v>630</v>
      </c>
    </row>
    <row r="34" spans="1:21" x14ac:dyDescent="0.25">
      <c r="A34" s="20" t="s">
        <v>5</v>
      </c>
      <c r="B34" s="20" t="s">
        <v>188</v>
      </c>
      <c r="C34" s="20" t="s">
        <v>3</v>
      </c>
      <c r="D34" s="69" t="s">
        <v>7</v>
      </c>
      <c r="E34" s="29" t="s">
        <v>211</v>
      </c>
      <c r="F34" s="96" t="s">
        <v>2</v>
      </c>
      <c r="G34" s="69" t="s">
        <v>147</v>
      </c>
      <c r="H34" s="69" t="s">
        <v>1</v>
      </c>
      <c r="I34" s="20" t="s">
        <v>24</v>
      </c>
      <c r="J34" s="79"/>
      <c r="K34" s="79">
        <v>42.160872528970692</v>
      </c>
      <c r="L34" s="79"/>
      <c r="M34" s="20" t="str">
        <f>VLOOKUP('Chronic inhalation data'!G34,'Study reference key'!$B$2:$C$50,2,FALSE)</f>
        <v>[3]</v>
      </c>
      <c r="N34" s="156" t="str">
        <f>C34</f>
        <v>Death</v>
      </c>
      <c r="O34" s="50" t="str">
        <f t="shared" ref="O34:O65" si="11">D34&amp;", "&amp;H34&amp;" "&amp;I34&amp;" "&amp;M34</f>
        <v>No effect, Rat (M,F) [3]</v>
      </c>
      <c r="P34" s="50" t="str">
        <f t="shared" si="6"/>
        <v/>
      </c>
      <c r="Q34" s="51">
        <f t="shared" si="10"/>
        <v>42.160872528970692</v>
      </c>
      <c r="R34" s="52" t="str">
        <f>IF(L34&lt;&gt;"",L34,"")</f>
        <v/>
      </c>
      <c r="S34" s="51" t="str">
        <f t="shared" ref="S34:T37" si="12">IF($F34="1,1-DCA",J34," ")</f>
        <v xml:space="preserve"> </v>
      </c>
      <c r="T34" s="51" t="str">
        <f t="shared" si="12"/>
        <v xml:space="preserve"> </v>
      </c>
      <c r="U34" s="51" t="str">
        <f>IF($F34="1,1-DCA",L34," ")</f>
        <v xml:space="preserve"> </v>
      </c>
    </row>
    <row r="35" spans="1:21" x14ac:dyDescent="0.25">
      <c r="A35" s="20" t="s">
        <v>5</v>
      </c>
      <c r="B35" s="20" t="s">
        <v>188</v>
      </c>
      <c r="C35" s="20" t="s">
        <v>3</v>
      </c>
      <c r="D35" s="69" t="s">
        <v>7</v>
      </c>
      <c r="E35" s="29" t="s">
        <v>211</v>
      </c>
      <c r="F35" s="96" t="s">
        <v>2</v>
      </c>
      <c r="G35" s="69" t="s">
        <v>109</v>
      </c>
      <c r="H35" s="69" t="s">
        <v>11</v>
      </c>
      <c r="I35" s="20" t="s">
        <v>24</v>
      </c>
      <c r="J35" s="79"/>
      <c r="K35" s="79">
        <v>65.048203330411923</v>
      </c>
      <c r="L35" s="79"/>
      <c r="M35" s="20" t="str">
        <f>VLOOKUP('Chronic inhalation data'!G35,'Study reference key'!$B$2:$C$50,2,FALSE)</f>
        <v>[24]</v>
      </c>
      <c r="N35" s="161"/>
      <c r="O35" s="50" t="str">
        <f t="shared" si="11"/>
        <v>No effect, Mouse (M,F) [24]</v>
      </c>
      <c r="P35" s="50" t="str">
        <f t="shared" si="6"/>
        <v/>
      </c>
      <c r="Q35" s="51">
        <f t="shared" si="10"/>
        <v>65.048203330411923</v>
      </c>
      <c r="R35" s="52" t="str">
        <f>IF(L35&lt;&gt;"",L35,"")</f>
        <v/>
      </c>
      <c r="S35" s="51" t="str">
        <f t="shared" si="12"/>
        <v xml:space="preserve"> </v>
      </c>
      <c r="T35" s="51" t="str">
        <f t="shared" si="12"/>
        <v xml:space="preserve"> </v>
      </c>
      <c r="U35" s="51" t="str">
        <f>IF($F35="1,1-DCA",L35," ")</f>
        <v xml:space="preserve"> </v>
      </c>
    </row>
    <row r="36" spans="1:21" x14ac:dyDescent="0.25">
      <c r="A36" s="20" t="s">
        <v>5</v>
      </c>
      <c r="B36" s="20" t="s">
        <v>188</v>
      </c>
      <c r="C36" s="20" t="s">
        <v>3</v>
      </c>
      <c r="D36" s="20" t="s">
        <v>7</v>
      </c>
      <c r="E36" s="29" t="s">
        <v>211</v>
      </c>
      <c r="F36" s="20" t="s">
        <v>2</v>
      </c>
      <c r="G36" s="20" t="s">
        <v>193</v>
      </c>
      <c r="H36" s="20" t="s">
        <v>197</v>
      </c>
      <c r="I36" s="20" t="s">
        <v>24</v>
      </c>
      <c r="J36" s="80"/>
      <c r="K36" s="80">
        <v>72.321428571428569</v>
      </c>
      <c r="L36" s="80"/>
      <c r="M36" s="20" t="str">
        <f>VLOOKUP('Chronic inhalation data'!G36,'Study reference key'!$B$2:$C$50,2,FALSE)</f>
        <v>[13]</v>
      </c>
      <c r="N36" s="161"/>
      <c r="O36" s="50" t="str">
        <f t="shared" si="11"/>
        <v>No effect, Rat, Rabbit, Guinea pig, Cat (M,F) [13]</v>
      </c>
      <c r="P36" s="50" t="str">
        <f t="shared" si="6"/>
        <v/>
      </c>
      <c r="Q36" s="51">
        <f t="shared" si="10"/>
        <v>72.321428571428569</v>
      </c>
      <c r="R36" s="52" t="str">
        <f>IF(L36&lt;&gt;"",L36,"")</f>
        <v/>
      </c>
      <c r="S36" s="51" t="str">
        <f t="shared" si="12"/>
        <v xml:space="preserve"> </v>
      </c>
      <c r="T36" s="51" t="str">
        <f t="shared" si="12"/>
        <v xml:space="preserve"> </v>
      </c>
      <c r="U36" s="51" t="str">
        <f>IF($F36="1,1-DCA",L36," ")</f>
        <v xml:space="preserve"> </v>
      </c>
    </row>
    <row r="37" spans="1:21" x14ac:dyDescent="0.25">
      <c r="A37" s="20" t="s">
        <v>5</v>
      </c>
      <c r="B37" s="20" t="s">
        <v>188</v>
      </c>
      <c r="C37" s="20" t="s">
        <v>3</v>
      </c>
      <c r="D37" s="69" t="s">
        <v>7</v>
      </c>
      <c r="E37" s="29" t="s">
        <v>211</v>
      </c>
      <c r="F37" s="69" t="s">
        <v>2</v>
      </c>
      <c r="G37" s="69" t="s">
        <v>73</v>
      </c>
      <c r="H37" s="69" t="s">
        <v>205</v>
      </c>
      <c r="I37" s="20" t="s">
        <v>24</v>
      </c>
      <c r="J37" s="79"/>
      <c r="K37" s="79">
        <v>87.5</v>
      </c>
      <c r="L37" s="79"/>
      <c r="M37" s="20" t="str">
        <f>VLOOKUP('Chronic inhalation data'!G37,'Study reference key'!$B$2:$C$50,2,FALSE)</f>
        <v>[12]</v>
      </c>
      <c r="N37" s="161"/>
      <c r="O37" s="50" t="str">
        <f t="shared" si="11"/>
        <v>No effect, Rat, 15 wk (M,F) [12]</v>
      </c>
      <c r="P37" s="50" t="str">
        <f t="shared" si="6"/>
        <v/>
      </c>
      <c r="Q37" s="51">
        <f t="shared" si="10"/>
        <v>87.5</v>
      </c>
      <c r="R37" s="52" t="str">
        <f>IF(L37&lt;&gt;"",L37,"")</f>
        <v/>
      </c>
      <c r="S37" s="51" t="str">
        <f t="shared" si="12"/>
        <v xml:space="preserve"> </v>
      </c>
      <c r="T37" s="51" t="str">
        <f t="shared" si="12"/>
        <v xml:space="preserve"> </v>
      </c>
      <c r="U37" s="51" t="str">
        <f>IF($F37="1,1-DCA",L37," ")</f>
        <v xml:space="preserve"> </v>
      </c>
    </row>
    <row r="38" spans="1:21" x14ac:dyDescent="0.25">
      <c r="A38" s="20" t="s">
        <v>5</v>
      </c>
      <c r="B38" s="20" t="s">
        <v>188</v>
      </c>
      <c r="C38" s="20" t="s">
        <v>3</v>
      </c>
      <c r="D38" s="69" t="s">
        <v>7</v>
      </c>
      <c r="E38" s="29" t="s">
        <v>211</v>
      </c>
      <c r="F38" s="96" t="s">
        <v>2</v>
      </c>
      <c r="G38" s="69" t="s">
        <v>109</v>
      </c>
      <c r="H38" s="69" t="s">
        <v>201</v>
      </c>
      <c r="I38" s="20" t="s">
        <v>24</v>
      </c>
      <c r="J38" s="79"/>
      <c r="K38" s="79">
        <v>115.6</v>
      </c>
      <c r="L38" s="79"/>
      <c r="M38" s="20" t="str">
        <f>VLOOKUP('Chronic inhalation data'!G38,'Study reference key'!$B$2:$C$50,2,FALSE)</f>
        <v>[24]</v>
      </c>
      <c r="N38" s="161"/>
      <c r="O38" s="50" t="str">
        <f t="shared" si="11"/>
        <v>No effect,  Rat  (M,F) [24]</v>
      </c>
      <c r="P38" s="50" t="str">
        <f t="shared" si="6"/>
        <v/>
      </c>
      <c r="Q38" s="51">
        <f t="shared" si="10"/>
        <v>115.6</v>
      </c>
      <c r="R38" s="52"/>
      <c r="S38" s="51"/>
      <c r="T38" s="51"/>
      <c r="U38" s="51"/>
    </row>
    <row r="39" spans="1:21" x14ac:dyDescent="0.25">
      <c r="A39" s="20" t="s">
        <v>5</v>
      </c>
      <c r="B39" s="20" t="s">
        <v>188</v>
      </c>
      <c r="C39" s="20" t="s">
        <v>3</v>
      </c>
      <c r="D39" s="69" t="s">
        <v>3</v>
      </c>
      <c r="E39" s="29" t="s">
        <v>211</v>
      </c>
      <c r="F39" s="69" t="s">
        <v>2</v>
      </c>
      <c r="G39" s="69" t="s">
        <v>73</v>
      </c>
      <c r="H39" s="69" t="s">
        <v>74</v>
      </c>
      <c r="I39" s="20" t="s">
        <v>24</v>
      </c>
      <c r="J39" s="79"/>
      <c r="K39" s="79">
        <v>87.5</v>
      </c>
      <c r="L39" s="79">
        <v>152.08333333333334</v>
      </c>
      <c r="M39" s="20" t="str">
        <f>VLOOKUP('Chronic inhalation data'!G39,'Study reference key'!$B$2:$C$50,2,FALSE)</f>
        <v>[12]</v>
      </c>
      <c r="N39" s="161"/>
      <c r="O39" s="50" t="str">
        <f t="shared" si="11"/>
        <v>Death, Guinea pig (M,F) [12]</v>
      </c>
      <c r="P39" s="50" t="str">
        <f t="shared" si="6"/>
        <v/>
      </c>
      <c r="Q39" s="51">
        <f t="shared" si="10"/>
        <v>87.5</v>
      </c>
      <c r="R39" s="52">
        <f t="shared" ref="R39:R58" si="13">IF(L39&lt;&gt;"",L39,"")</f>
        <v>152.08333333333334</v>
      </c>
      <c r="S39" s="51" t="str">
        <f t="shared" ref="S39:U44" si="14">IF($F39="1,1-DCA",J39," ")</f>
        <v xml:space="preserve"> </v>
      </c>
      <c r="T39" s="51" t="str">
        <f t="shared" si="14"/>
        <v xml:space="preserve"> </v>
      </c>
      <c r="U39" s="51" t="str">
        <f t="shared" si="14"/>
        <v xml:space="preserve"> </v>
      </c>
    </row>
    <row r="40" spans="1:21" x14ac:dyDescent="0.25">
      <c r="A40" s="20" t="s">
        <v>5</v>
      </c>
      <c r="B40" s="20" t="s">
        <v>188</v>
      </c>
      <c r="C40" s="20" t="s">
        <v>3</v>
      </c>
      <c r="D40" s="69" t="s">
        <v>7</v>
      </c>
      <c r="E40" s="29" t="s">
        <v>211</v>
      </c>
      <c r="F40" s="69" t="s">
        <v>2</v>
      </c>
      <c r="G40" s="69" t="s">
        <v>73</v>
      </c>
      <c r="H40" s="69" t="s">
        <v>77</v>
      </c>
      <c r="I40" s="20" t="s">
        <v>24</v>
      </c>
      <c r="J40" s="79"/>
      <c r="K40" s="79">
        <v>152.08333333333334</v>
      </c>
      <c r="L40" s="79"/>
      <c r="M40" s="20" t="str">
        <f>VLOOKUP('Chronic inhalation data'!G40,'Study reference key'!$B$2:$C$50,2,FALSE)</f>
        <v>[12]</v>
      </c>
      <c r="N40" s="161"/>
      <c r="O40" s="50" t="str">
        <f t="shared" si="11"/>
        <v>No effect, Rabbit (M,F) [12]</v>
      </c>
      <c r="P40" s="50" t="str">
        <f t="shared" si="6"/>
        <v/>
      </c>
      <c r="Q40" s="51">
        <f t="shared" si="10"/>
        <v>152.08333333333334</v>
      </c>
      <c r="R40" s="52" t="str">
        <f t="shared" si="13"/>
        <v/>
      </c>
      <c r="S40" s="51" t="str">
        <f t="shared" si="14"/>
        <v xml:space="preserve"> </v>
      </c>
      <c r="T40" s="51" t="str">
        <f t="shared" si="14"/>
        <v xml:space="preserve"> </v>
      </c>
      <c r="U40" s="51" t="str">
        <f t="shared" si="14"/>
        <v xml:space="preserve"> </v>
      </c>
    </row>
    <row r="41" spans="1:21" x14ac:dyDescent="0.25">
      <c r="A41" s="20" t="s">
        <v>5</v>
      </c>
      <c r="B41" s="20" t="s">
        <v>188</v>
      </c>
      <c r="C41" s="20" t="s">
        <v>3</v>
      </c>
      <c r="D41" s="69" t="s">
        <v>3</v>
      </c>
      <c r="E41" s="29" t="s">
        <v>211</v>
      </c>
      <c r="F41" s="69" t="s">
        <v>2</v>
      </c>
      <c r="G41" s="69" t="s">
        <v>73</v>
      </c>
      <c r="H41" s="69" t="s">
        <v>204</v>
      </c>
      <c r="I41" s="20" t="s">
        <v>24</v>
      </c>
      <c r="J41" s="79"/>
      <c r="K41" s="79"/>
      <c r="L41" s="79">
        <v>320.83333333333337</v>
      </c>
      <c r="M41" s="20" t="str">
        <f>VLOOKUP('Chronic inhalation data'!G41,'Study reference key'!$B$2:$C$50,2,FALSE)</f>
        <v>[12]</v>
      </c>
      <c r="N41" s="161"/>
      <c r="O41" s="50" t="str">
        <f t="shared" si="11"/>
        <v>Death, Rat, 14 wk (M,F) [12]</v>
      </c>
      <c r="P41" s="50" t="str">
        <f t="shared" si="6"/>
        <v/>
      </c>
      <c r="Q41" s="51" t="str">
        <f t="shared" si="10"/>
        <v/>
      </c>
      <c r="R41" s="52">
        <f t="shared" si="13"/>
        <v>320.83333333333337</v>
      </c>
      <c r="S41" s="51" t="str">
        <f t="shared" si="14"/>
        <v xml:space="preserve"> </v>
      </c>
      <c r="T41" s="51" t="str">
        <f t="shared" si="14"/>
        <v xml:space="preserve"> </v>
      </c>
      <c r="U41" s="51" t="str">
        <f t="shared" si="14"/>
        <v xml:space="preserve"> </v>
      </c>
    </row>
    <row r="42" spans="1:21" x14ac:dyDescent="0.25">
      <c r="A42" s="20" t="s">
        <v>5</v>
      </c>
      <c r="B42" s="20" t="s">
        <v>188</v>
      </c>
      <c r="C42" s="20" t="s">
        <v>3</v>
      </c>
      <c r="D42" s="69" t="s">
        <v>7</v>
      </c>
      <c r="E42" s="29" t="s">
        <v>211</v>
      </c>
      <c r="F42" s="69" t="s">
        <v>2</v>
      </c>
      <c r="G42" s="69" t="s">
        <v>73</v>
      </c>
      <c r="H42" s="69" t="s">
        <v>203</v>
      </c>
      <c r="I42" s="20" t="s">
        <v>24</v>
      </c>
      <c r="J42" s="79"/>
      <c r="K42" s="79">
        <v>320.83333333333337</v>
      </c>
      <c r="L42" s="79"/>
      <c r="M42" s="20" t="str">
        <f>VLOOKUP('Chronic inhalation data'!G42,'Study reference key'!$B$2:$C$50,2,FALSE)</f>
        <v>[12]</v>
      </c>
      <c r="N42" s="161"/>
      <c r="O42" s="50" t="str">
        <f t="shared" si="11"/>
        <v>No effect, Dog (M,F) [12]</v>
      </c>
      <c r="P42" s="50" t="str">
        <f t="shared" si="6"/>
        <v/>
      </c>
      <c r="Q42" s="51">
        <f t="shared" si="10"/>
        <v>320.83333333333337</v>
      </c>
      <c r="R42" s="52" t="str">
        <f t="shared" si="13"/>
        <v/>
      </c>
      <c r="S42" s="51" t="str">
        <f t="shared" si="14"/>
        <v xml:space="preserve"> </v>
      </c>
      <c r="T42" s="51" t="str">
        <f t="shared" si="14"/>
        <v xml:space="preserve"> </v>
      </c>
      <c r="U42" s="51" t="str">
        <f t="shared" si="14"/>
        <v xml:space="preserve"> </v>
      </c>
    </row>
    <row r="43" spans="1:21" x14ac:dyDescent="0.25">
      <c r="A43" s="20" t="s">
        <v>5</v>
      </c>
      <c r="B43" s="20" t="s">
        <v>188</v>
      </c>
      <c r="C43" s="20" t="s">
        <v>3</v>
      </c>
      <c r="D43" s="69" t="s">
        <v>3</v>
      </c>
      <c r="E43" s="29" t="s">
        <v>211</v>
      </c>
      <c r="F43" s="96" t="s">
        <v>2</v>
      </c>
      <c r="G43" s="69" t="s">
        <v>9</v>
      </c>
      <c r="H43" s="69" t="s">
        <v>196</v>
      </c>
      <c r="I43" s="69" t="s">
        <v>10</v>
      </c>
      <c r="J43" s="79"/>
      <c r="K43" s="79">
        <v>84.321745057941385</v>
      </c>
      <c r="L43" s="79">
        <v>337.28698023176554</v>
      </c>
      <c r="M43" s="20" t="str">
        <f>VLOOKUP('Chronic inhalation data'!G43,'Study reference key'!$B$2:$C$50,2,FALSE)</f>
        <v>[32]</v>
      </c>
      <c r="N43" s="161"/>
      <c r="O43" s="50" t="str">
        <f t="shared" si="11"/>
        <v>Death, Monkey (M) [32]</v>
      </c>
      <c r="P43" s="50" t="str">
        <f t="shared" si="6"/>
        <v/>
      </c>
      <c r="Q43" s="51">
        <f t="shared" si="10"/>
        <v>84.321745057941385</v>
      </c>
      <c r="R43" s="52">
        <f t="shared" si="13"/>
        <v>337.28698023176554</v>
      </c>
      <c r="S43" s="51" t="str">
        <f t="shared" si="14"/>
        <v xml:space="preserve"> </v>
      </c>
      <c r="T43" s="51" t="str">
        <f t="shared" si="14"/>
        <v xml:space="preserve"> </v>
      </c>
      <c r="U43" s="51" t="str">
        <f t="shared" si="14"/>
        <v xml:space="preserve"> </v>
      </c>
    </row>
    <row r="44" spans="1:21" x14ac:dyDescent="0.25">
      <c r="A44" s="20" t="s">
        <v>5</v>
      </c>
      <c r="B44" s="20" t="s">
        <v>188</v>
      </c>
      <c r="C44" s="20" t="s">
        <v>3</v>
      </c>
      <c r="D44" s="69" t="s">
        <v>7</v>
      </c>
      <c r="E44" s="29" t="s">
        <v>211</v>
      </c>
      <c r="F44" s="96" t="s">
        <v>2</v>
      </c>
      <c r="G44" s="69" t="s">
        <v>9</v>
      </c>
      <c r="H44" s="69" t="s">
        <v>77</v>
      </c>
      <c r="I44" s="20" t="s">
        <v>24</v>
      </c>
      <c r="J44" s="79"/>
      <c r="K44" s="79">
        <v>337.28698023176554</v>
      </c>
      <c r="L44" s="79"/>
      <c r="M44" s="20" t="str">
        <f>VLOOKUP('Chronic inhalation data'!G44,'Study reference key'!$B$2:$C$50,2,FALSE)</f>
        <v>[32]</v>
      </c>
      <c r="N44" s="161"/>
      <c r="O44" s="50" t="str">
        <f t="shared" si="11"/>
        <v>No effect, Rabbit (M,F) [32]</v>
      </c>
      <c r="P44" s="50" t="str">
        <f t="shared" si="6"/>
        <v/>
      </c>
      <c r="Q44" s="51">
        <f t="shared" si="10"/>
        <v>337.28698023176554</v>
      </c>
      <c r="R44" s="52" t="str">
        <f t="shared" si="13"/>
        <v/>
      </c>
      <c r="S44" s="51" t="str">
        <f t="shared" si="14"/>
        <v xml:space="preserve"> </v>
      </c>
      <c r="T44" s="51" t="str">
        <f t="shared" si="14"/>
        <v xml:space="preserve"> </v>
      </c>
      <c r="U44" s="51" t="str">
        <f t="shared" si="14"/>
        <v xml:space="preserve"> </v>
      </c>
    </row>
    <row r="45" spans="1:21" x14ac:dyDescent="0.25">
      <c r="A45" s="20" t="s">
        <v>5</v>
      </c>
      <c r="B45" s="20" t="s">
        <v>188</v>
      </c>
      <c r="C45" s="20" t="s">
        <v>3</v>
      </c>
      <c r="D45" s="69" t="s">
        <v>7</v>
      </c>
      <c r="E45" s="29" t="s">
        <v>212</v>
      </c>
      <c r="F45" s="69" t="s">
        <v>65</v>
      </c>
      <c r="G45" s="69" t="s">
        <v>193</v>
      </c>
      <c r="H45" s="20" t="s">
        <v>198</v>
      </c>
      <c r="I45" s="20" t="s">
        <v>24</v>
      </c>
      <c r="J45" s="80"/>
      <c r="K45" s="80">
        <v>542.068361086766</v>
      </c>
      <c r="L45" s="80"/>
      <c r="M45" s="20" t="str">
        <f>VLOOKUP('Chronic inhalation data'!G45,'Study reference key'!$B$2:$C$50,2,FALSE)</f>
        <v>[13]</v>
      </c>
      <c r="N45" s="161"/>
      <c r="O45" s="50" t="str">
        <f t="shared" si="11"/>
        <v>No effect, Rat, Guinea pig, Rabbit (M,F) [13]</v>
      </c>
      <c r="P45" s="50" t="str">
        <f t="shared" si="6"/>
        <v/>
      </c>
      <c r="Q45" s="51"/>
      <c r="R45" s="52" t="str">
        <f t="shared" si="13"/>
        <v/>
      </c>
      <c r="S45" s="51"/>
      <c r="T45" s="51">
        <f t="shared" ref="T45:T51" si="15">IF($F45="1,1-DCA",K45," ")</f>
        <v>542.068361086766</v>
      </c>
      <c r="U45" s="51"/>
    </row>
    <row r="46" spans="1:21" x14ac:dyDescent="0.25">
      <c r="A46" s="20" t="s">
        <v>5</v>
      </c>
      <c r="B46" s="20" t="s">
        <v>188</v>
      </c>
      <c r="C46" s="20" t="s">
        <v>3</v>
      </c>
      <c r="D46" s="69" t="s">
        <v>160</v>
      </c>
      <c r="E46" s="29" t="s">
        <v>212</v>
      </c>
      <c r="F46" s="69" t="s">
        <v>65</v>
      </c>
      <c r="G46" s="69" t="s">
        <v>193</v>
      </c>
      <c r="H46" s="69" t="s">
        <v>202</v>
      </c>
      <c r="I46" s="20" t="s">
        <v>24</v>
      </c>
      <c r="J46" s="80"/>
      <c r="K46" s="80">
        <v>542.068361086766</v>
      </c>
      <c r="L46" s="80"/>
      <c r="M46" s="20" t="str">
        <f>VLOOKUP('Chronic inhalation data'!G46,'Study reference key'!$B$2:$C$50,2,FALSE)</f>
        <v>[13]</v>
      </c>
      <c r="N46" s="161"/>
      <c r="O46" s="50" t="str">
        <f t="shared" si="11"/>
        <v>*No effect, cat (M,F) [13]</v>
      </c>
      <c r="P46" s="50" t="str">
        <f t="shared" si="6"/>
        <v/>
      </c>
      <c r="Q46" s="51"/>
      <c r="R46" s="52" t="str">
        <f t="shared" si="13"/>
        <v/>
      </c>
      <c r="S46" s="51"/>
      <c r="T46" s="51">
        <f t="shared" si="15"/>
        <v>542.068361086766</v>
      </c>
      <c r="U46" s="51"/>
    </row>
    <row r="47" spans="1:21" s="34" customFormat="1" x14ac:dyDescent="0.25">
      <c r="A47" s="34" t="s">
        <v>5</v>
      </c>
      <c r="B47" s="34" t="s">
        <v>188</v>
      </c>
      <c r="C47" s="34" t="s">
        <v>3</v>
      </c>
      <c r="D47" s="70" t="s">
        <v>3</v>
      </c>
      <c r="E47" s="34" t="s">
        <v>211</v>
      </c>
      <c r="F47" s="70" t="s">
        <v>2</v>
      </c>
      <c r="G47" s="70" t="s">
        <v>73</v>
      </c>
      <c r="H47" s="70" t="s">
        <v>199</v>
      </c>
      <c r="I47" s="34" t="s">
        <v>0</v>
      </c>
      <c r="J47" s="72"/>
      <c r="K47" s="72"/>
      <c r="L47" s="72">
        <v>812.5</v>
      </c>
      <c r="M47" s="34" t="str">
        <f>VLOOKUP('Chronic inhalation data'!G47,'Study reference key'!$B$2:$C$50,2,FALSE)</f>
        <v>[12]</v>
      </c>
      <c r="N47" s="162"/>
      <c r="O47" s="36" t="str">
        <f t="shared" si="11"/>
        <v>Death, Cat (F) [12]</v>
      </c>
      <c r="P47" s="36" t="str">
        <f t="shared" ref="P47:P79" si="16">IF(J47&lt;&gt;"",J47,"")</f>
        <v/>
      </c>
      <c r="Q47" s="54"/>
      <c r="R47" s="55">
        <f t="shared" si="13"/>
        <v>812.5</v>
      </c>
      <c r="S47" s="54" t="str">
        <f>IF($F47="1,1-DCA",J47," ")</f>
        <v xml:space="preserve"> </v>
      </c>
      <c r="T47" s="54" t="str">
        <f t="shared" si="15"/>
        <v xml:space="preserve"> </v>
      </c>
      <c r="U47" s="54" t="str">
        <f>IF($F47="1,1-DCA",L47," ")</f>
        <v xml:space="preserve"> </v>
      </c>
    </row>
    <row r="48" spans="1:21" x14ac:dyDescent="0.25">
      <c r="A48" s="20" t="s">
        <v>5</v>
      </c>
      <c r="B48" s="20" t="s">
        <v>188</v>
      </c>
      <c r="C48" s="20" t="s">
        <v>17</v>
      </c>
      <c r="D48" s="69" t="s">
        <v>7</v>
      </c>
      <c r="E48" s="29" t="s">
        <v>211</v>
      </c>
      <c r="F48" s="96" t="s">
        <v>2</v>
      </c>
      <c r="G48" s="69" t="s">
        <v>147</v>
      </c>
      <c r="H48" s="69" t="s">
        <v>1</v>
      </c>
      <c r="I48" s="20" t="s">
        <v>24</v>
      </c>
      <c r="J48" s="79"/>
      <c r="K48" s="79">
        <v>42.160872528970692</v>
      </c>
      <c r="L48" s="79"/>
      <c r="M48" s="20" t="str">
        <f>VLOOKUP('Chronic inhalation data'!G48,'Study reference key'!$B$2:$C$50,2,FALSE)</f>
        <v>[3]</v>
      </c>
      <c r="N48" s="156" t="str">
        <f>C48</f>
        <v>Kidney</v>
      </c>
      <c r="O48" s="50" t="str">
        <f t="shared" si="11"/>
        <v>No effect, Rat (M,F) [3]</v>
      </c>
      <c r="P48" s="50" t="str">
        <f t="shared" si="16"/>
        <v/>
      </c>
      <c r="Q48" s="51">
        <f t="shared" ref="Q48:Q58" si="17">IF(K48&lt;&gt;"",K48,"")</f>
        <v>42.160872528970692</v>
      </c>
      <c r="R48" s="52" t="str">
        <f t="shared" si="13"/>
        <v/>
      </c>
      <c r="S48" s="51" t="str">
        <f>IF($F48="1,1-DCA",J48," ")</f>
        <v xml:space="preserve"> </v>
      </c>
      <c r="T48" s="51" t="str">
        <f t="shared" si="15"/>
        <v xml:space="preserve"> </v>
      </c>
      <c r="U48" s="51" t="str">
        <f>IF($F48="1,1-DCA",L48," ")</f>
        <v xml:space="preserve"> </v>
      </c>
    </row>
    <row r="49" spans="1:21" x14ac:dyDescent="0.25">
      <c r="A49" s="20" t="s">
        <v>5</v>
      </c>
      <c r="B49" s="20" t="s">
        <v>188</v>
      </c>
      <c r="C49" s="20" t="s">
        <v>17</v>
      </c>
      <c r="D49" s="69" t="s">
        <v>7</v>
      </c>
      <c r="E49" s="29" t="s">
        <v>211</v>
      </c>
      <c r="F49" s="96" t="s">
        <v>2</v>
      </c>
      <c r="G49" s="69" t="s">
        <v>109</v>
      </c>
      <c r="H49" s="69" t="s">
        <v>11</v>
      </c>
      <c r="I49" s="20" t="s">
        <v>24</v>
      </c>
      <c r="J49" s="79"/>
      <c r="K49" s="79">
        <v>65.048203330411923</v>
      </c>
      <c r="L49" s="79"/>
      <c r="M49" s="20" t="str">
        <f>VLOOKUP('Chronic inhalation data'!G49,'Study reference key'!$B$2:$C$50,2,FALSE)</f>
        <v>[24]</v>
      </c>
      <c r="N49" s="161"/>
      <c r="O49" s="50" t="str">
        <f t="shared" si="11"/>
        <v>No effect, Mouse (M,F) [24]</v>
      </c>
      <c r="P49" s="50" t="str">
        <f t="shared" si="16"/>
        <v/>
      </c>
      <c r="Q49" s="51">
        <f t="shared" si="17"/>
        <v>65.048203330411923</v>
      </c>
      <c r="R49" s="52" t="str">
        <f t="shared" si="13"/>
        <v/>
      </c>
      <c r="S49" s="51" t="str">
        <f>IF($F49="1,1-DCA",J49," ")</f>
        <v xml:space="preserve"> </v>
      </c>
      <c r="T49" s="51" t="str">
        <f t="shared" si="15"/>
        <v xml:space="preserve"> </v>
      </c>
      <c r="U49" s="51" t="str">
        <f>IF($F49="1,1-DCA",L49," ")</f>
        <v xml:space="preserve"> </v>
      </c>
    </row>
    <row r="50" spans="1:21" x14ac:dyDescent="0.25">
      <c r="A50" s="20" t="s">
        <v>5</v>
      </c>
      <c r="B50" s="20" t="s">
        <v>188</v>
      </c>
      <c r="C50" s="20" t="s">
        <v>17</v>
      </c>
      <c r="D50" s="20" t="s">
        <v>7</v>
      </c>
      <c r="E50" s="29" t="s">
        <v>211</v>
      </c>
      <c r="F50" s="20" t="s">
        <v>2</v>
      </c>
      <c r="G50" s="20" t="s">
        <v>193</v>
      </c>
      <c r="H50" s="20" t="s">
        <v>197</v>
      </c>
      <c r="I50" s="20" t="s">
        <v>24</v>
      </c>
      <c r="J50" s="80"/>
      <c r="K50" s="80">
        <v>72.321428571428569</v>
      </c>
      <c r="L50" s="80"/>
      <c r="M50" s="20" t="str">
        <f>VLOOKUP('Chronic inhalation data'!G50,'Study reference key'!$B$2:$C$50,2,FALSE)</f>
        <v>[13]</v>
      </c>
      <c r="N50" s="161"/>
      <c r="O50" s="50" t="str">
        <f t="shared" si="11"/>
        <v>No effect, Rat, Rabbit, Guinea pig, Cat (M,F) [13]</v>
      </c>
      <c r="P50" s="50" t="str">
        <f t="shared" si="16"/>
        <v/>
      </c>
      <c r="Q50" s="51">
        <f t="shared" si="17"/>
        <v>72.321428571428569</v>
      </c>
      <c r="R50" s="52" t="str">
        <f t="shared" si="13"/>
        <v/>
      </c>
      <c r="S50" s="51" t="str">
        <f>IF($F50="1,1-DCA",J50," ")</f>
        <v xml:space="preserve"> </v>
      </c>
      <c r="T50" s="51" t="str">
        <f t="shared" si="15"/>
        <v xml:space="preserve"> </v>
      </c>
      <c r="U50" s="51" t="str">
        <f>IF($F50="1,1-DCA",L50," ")</f>
        <v xml:space="preserve"> </v>
      </c>
    </row>
    <row r="51" spans="1:21" x14ac:dyDescent="0.25">
      <c r="A51" s="20" t="s">
        <v>5</v>
      </c>
      <c r="B51" s="20" t="s">
        <v>188</v>
      </c>
      <c r="C51" s="20" t="s">
        <v>17</v>
      </c>
      <c r="D51" s="69" t="s">
        <v>7</v>
      </c>
      <c r="E51" s="29" t="s">
        <v>211</v>
      </c>
      <c r="F51" s="69" t="s">
        <v>2</v>
      </c>
      <c r="G51" s="69" t="s">
        <v>73</v>
      </c>
      <c r="H51" s="69" t="s">
        <v>1</v>
      </c>
      <c r="I51" s="20" t="s">
        <v>24</v>
      </c>
      <c r="J51" s="79"/>
      <c r="K51" s="79">
        <v>87.5</v>
      </c>
      <c r="L51" s="79"/>
      <c r="M51" s="20" t="str">
        <f>VLOOKUP('Chronic inhalation data'!G51,'Study reference key'!$B$2:$C$50,2,FALSE)</f>
        <v>[12]</v>
      </c>
      <c r="N51" s="161"/>
      <c r="O51" s="50" t="str">
        <f t="shared" si="11"/>
        <v>No effect, Rat (M,F) [12]</v>
      </c>
      <c r="P51" s="50" t="str">
        <f t="shared" si="16"/>
        <v/>
      </c>
      <c r="Q51" s="51">
        <f t="shared" si="17"/>
        <v>87.5</v>
      </c>
      <c r="R51" s="52" t="str">
        <f t="shared" si="13"/>
        <v/>
      </c>
      <c r="S51" s="51" t="str">
        <f>IF($F51="1,1-DCA",J51," ")</f>
        <v xml:space="preserve"> </v>
      </c>
      <c r="T51" s="51" t="str">
        <f t="shared" si="15"/>
        <v xml:space="preserve"> </v>
      </c>
      <c r="U51" s="51" t="str">
        <f>IF($F51="1,1-DCA",L51," ")</f>
        <v xml:space="preserve"> </v>
      </c>
    </row>
    <row r="52" spans="1:21" x14ac:dyDescent="0.25">
      <c r="A52" s="20" t="s">
        <v>5</v>
      </c>
      <c r="B52" s="20" t="s">
        <v>188</v>
      </c>
      <c r="C52" s="20" t="s">
        <v>17</v>
      </c>
      <c r="D52" s="69" t="s">
        <v>7</v>
      </c>
      <c r="E52" s="29" t="s">
        <v>211</v>
      </c>
      <c r="F52" s="96" t="s">
        <v>2</v>
      </c>
      <c r="G52" s="69" t="s">
        <v>109</v>
      </c>
      <c r="H52" s="69" t="s">
        <v>201</v>
      </c>
      <c r="I52" s="20" t="s">
        <v>24</v>
      </c>
      <c r="J52" s="79"/>
      <c r="K52" s="79">
        <v>115.6</v>
      </c>
      <c r="L52" s="79"/>
      <c r="M52" s="20" t="str">
        <f>VLOOKUP('Chronic inhalation data'!G52,'Study reference key'!$B$2:$C$50,2,FALSE)</f>
        <v>[24]</v>
      </c>
      <c r="N52" s="161"/>
      <c r="O52" s="50" t="str">
        <f t="shared" si="11"/>
        <v>No effect,  Rat  (M,F) [24]</v>
      </c>
      <c r="P52" s="50" t="str">
        <f t="shared" si="16"/>
        <v/>
      </c>
      <c r="Q52" s="51">
        <f t="shared" si="17"/>
        <v>115.6</v>
      </c>
      <c r="R52" s="52" t="str">
        <f t="shared" si="13"/>
        <v/>
      </c>
      <c r="S52" s="51"/>
      <c r="T52" s="51"/>
      <c r="U52" s="51"/>
    </row>
    <row r="53" spans="1:21" x14ac:dyDescent="0.25">
      <c r="A53" s="20" t="s">
        <v>5</v>
      </c>
      <c r="B53" s="20" t="s">
        <v>188</v>
      </c>
      <c r="C53" s="20" t="s">
        <v>17</v>
      </c>
      <c r="D53" s="69" t="s">
        <v>7</v>
      </c>
      <c r="E53" s="29" t="s">
        <v>211</v>
      </c>
      <c r="F53" s="96" t="s">
        <v>2</v>
      </c>
      <c r="G53" s="69" t="s">
        <v>125</v>
      </c>
      <c r="H53" s="69" t="s">
        <v>1</v>
      </c>
      <c r="I53" s="20" t="s">
        <v>24</v>
      </c>
      <c r="J53" s="79"/>
      <c r="K53" s="79">
        <v>126.45833333333334</v>
      </c>
      <c r="L53" s="79"/>
      <c r="M53" s="20" t="str">
        <f>VLOOKUP('Chronic inhalation data'!G53,'Study reference key'!$B$2:$C$50,2,FALSE)</f>
        <v>[17]</v>
      </c>
      <c r="N53" s="161"/>
      <c r="O53" s="50" t="str">
        <f t="shared" si="11"/>
        <v>No effect, Rat (M,F) [17]</v>
      </c>
      <c r="P53" s="50" t="str">
        <f t="shared" si="16"/>
        <v/>
      </c>
      <c r="Q53" s="51">
        <f t="shared" si="17"/>
        <v>126.45833333333334</v>
      </c>
      <c r="R53" s="52" t="str">
        <f t="shared" si="13"/>
        <v/>
      </c>
      <c r="S53" s="51" t="str">
        <f t="shared" ref="S53:U58" si="18">IF($F53="1,1-DCA",J53," ")</f>
        <v xml:space="preserve"> </v>
      </c>
      <c r="T53" s="51" t="str">
        <f t="shared" si="18"/>
        <v xml:space="preserve"> </v>
      </c>
      <c r="U53" s="51" t="str">
        <f t="shared" si="18"/>
        <v xml:space="preserve"> </v>
      </c>
    </row>
    <row r="54" spans="1:21" x14ac:dyDescent="0.25">
      <c r="A54" s="20" t="s">
        <v>5</v>
      </c>
      <c r="B54" s="20" t="s">
        <v>188</v>
      </c>
      <c r="C54" s="20" t="s">
        <v>17</v>
      </c>
      <c r="D54" s="69" t="s">
        <v>7</v>
      </c>
      <c r="E54" s="29" t="s">
        <v>211</v>
      </c>
      <c r="F54" s="96" t="s">
        <v>2</v>
      </c>
      <c r="G54" s="69" t="s">
        <v>127</v>
      </c>
      <c r="H54" s="69" t="s">
        <v>1</v>
      </c>
      <c r="I54" s="20" t="s">
        <v>24</v>
      </c>
      <c r="J54" s="79"/>
      <c r="K54" s="79">
        <v>126.48261758691206</v>
      </c>
      <c r="L54" s="79"/>
      <c r="M54" s="20" t="str">
        <f>VLOOKUP('Chronic inhalation data'!G54,'Study reference key'!$B$2:$C$50,2,FALSE)</f>
        <v>[16]</v>
      </c>
      <c r="N54" s="161"/>
      <c r="O54" s="50" t="str">
        <f t="shared" si="11"/>
        <v>No effect, Rat (M,F) [16]</v>
      </c>
      <c r="P54" s="50" t="str">
        <f t="shared" si="16"/>
        <v/>
      </c>
      <c r="Q54" s="51">
        <f t="shared" si="17"/>
        <v>126.48261758691206</v>
      </c>
      <c r="R54" s="52" t="str">
        <f t="shared" si="13"/>
        <v/>
      </c>
      <c r="S54" s="51" t="str">
        <f t="shared" si="18"/>
        <v xml:space="preserve"> </v>
      </c>
      <c r="T54" s="51" t="str">
        <f t="shared" si="18"/>
        <v xml:space="preserve"> </v>
      </c>
      <c r="U54" s="51" t="str">
        <f t="shared" si="18"/>
        <v xml:space="preserve"> </v>
      </c>
    </row>
    <row r="55" spans="1:21" x14ac:dyDescent="0.25">
      <c r="A55" s="20" t="s">
        <v>5</v>
      </c>
      <c r="B55" s="20" t="s">
        <v>188</v>
      </c>
      <c r="C55" s="20" t="s">
        <v>17</v>
      </c>
      <c r="D55" s="69" t="s">
        <v>7</v>
      </c>
      <c r="E55" s="29" t="s">
        <v>211</v>
      </c>
      <c r="F55" s="69" t="s">
        <v>2</v>
      </c>
      <c r="G55" s="69" t="s">
        <v>129</v>
      </c>
      <c r="H55" s="69" t="s">
        <v>1</v>
      </c>
      <c r="I55" s="20" t="s">
        <v>24</v>
      </c>
      <c r="J55" s="79"/>
      <c r="K55" s="79">
        <v>126.48261758691206</v>
      </c>
      <c r="L55" s="79"/>
      <c r="M55" s="20" t="str">
        <f>VLOOKUP('Chronic inhalation data'!G55,'Study reference key'!$B$2:$C$50,2,FALSE)</f>
        <v>[15]</v>
      </c>
      <c r="N55" s="161"/>
      <c r="O55" s="50" t="str">
        <f t="shared" si="11"/>
        <v>No effect, Rat (M,F) [15]</v>
      </c>
      <c r="P55" s="50" t="str">
        <f t="shared" si="16"/>
        <v/>
      </c>
      <c r="Q55" s="51">
        <f t="shared" si="17"/>
        <v>126.48261758691206</v>
      </c>
      <c r="R55" s="52" t="str">
        <f t="shared" si="13"/>
        <v/>
      </c>
      <c r="S55" s="51" t="str">
        <f t="shared" si="18"/>
        <v xml:space="preserve"> </v>
      </c>
      <c r="T55" s="51" t="str">
        <f t="shared" si="18"/>
        <v xml:space="preserve"> </v>
      </c>
      <c r="U55" s="51" t="str">
        <f t="shared" si="18"/>
        <v xml:space="preserve"> </v>
      </c>
    </row>
    <row r="56" spans="1:21" x14ac:dyDescent="0.25">
      <c r="A56" s="20" t="s">
        <v>5</v>
      </c>
      <c r="B56" s="20" t="s">
        <v>188</v>
      </c>
      <c r="C56" s="20" t="s">
        <v>17</v>
      </c>
      <c r="D56" s="69" t="s">
        <v>7</v>
      </c>
      <c r="E56" s="29" t="s">
        <v>211</v>
      </c>
      <c r="F56" s="96" t="s">
        <v>2</v>
      </c>
      <c r="G56" s="69" t="s">
        <v>76</v>
      </c>
      <c r="H56" s="69" t="s">
        <v>1</v>
      </c>
      <c r="I56" s="20" t="s">
        <v>24</v>
      </c>
      <c r="J56" s="79"/>
      <c r="K56" s="79">
        <v>151.77914110429447</v>
      </c>
      <c r="L56" s="79"/>
      <c r="M56" s="20" t="str">
        <f>VLOOKUP('Chronic inhalation data'!G56,'Study reference key'!$B$2:$C$50,2,FALSE)</f>
        <v>[29]</v>
      </c>
      <c r="N56" s="161"/>
      <c r="O56" s="50" t="str">
        <f t="shared" si="11"/>
        <v>No effect, Rat (M,F) [29]</v>
      </c>
      <c r="P56" s="50" t="str">
        <f t="shared" si="16"/>
        <v/>
      </c>
      <c r="Q56" s="51">
        <f t="shared" si="17"/>
        <v>151.77914110429447</v>
      </c>
      <c r="R56" s="52" t="str">
        <f t="shared" si="13"/>
        <v/>
      </c>
      <c r="S56" s="51" t="str">
        <f t="shared" si="18"/>
        <v xml:space="preserve"> </v>
      </c>
      <c r="T56" s="51" t="str">
        <f t="shared" si="18"/>
        <v xml:space="preserve"> </v>
      </c>
      <c r="U56" s="51" t="str">
        <f t="shared" si="18"/>
        <v xml:space="preserve"> </v>
      </c>
    </row>
    <row r="57" spans="1:21" x14ac:dyDescent="0.25">
      <c r="A57" s="20" t="s">
        <v>5</v>
      </c>
      <c r="B57" s="20" t="s">
        <v>188</v>
      </c>
      <c r="C57" s="20" t="s">
        <v>17</v>
      </c>
      <c r="D57" s="69" t="s">
        <v>7</v>
      </c>
      <c r="E57" s="29" t="s">
        <v>211</v>
      </c>
      <c r="F57" s="69" t="s">
        <v>2</v>
      </c>
      <c r="G57" s="69" t="s">
        <v>73</v>
      </c>
      <c r="H57" s="69" t="s">
        <v>77</v>
      </c>
      <c r="I57" s="20" t="s">
        <v>24</v>
      </c>
      <c r="J57" s="79"/>
      <c r="K57" s="79">
        <v>152.08333333333334</v>
      </c>
      <c r="L57" s="79"/>
      <c r="M57" s="20" t="str">
        <f>VLOOKUP('Chronic inhalation data'!G57,'Study reference key'!$B$2:$C$50,2,FALSE)</f>
        <v>[12]</v>
      </c>
      <c r="N57" s="161"/>
      <c r="O57" s="50" t="str">
        <f t="shared" si="11"/>
        <v>No effect, Rabbit (M,F) [12]</v>
      </c>
      <c r="P57" s="50" t="str">
        <f t="shared" si="16"/>
        <v/>
      </c>
      <c r="Q57" s="51">
        <f t="shared" si="17"/>
        <v>152.08333333333334</v>
      </c>
      <c r="R57" s="52" t="str">
        <f t="shared" si="13"/>
        <v/>
      </c>
      <c r="S57" s="51" t="str">
        <f t="shared" si="18"/>
        <v xml:space="preserve"> </v>
      </c>
      <c r="T57" s="51" t="str">
        <f t="shared" si="18"/>
        <v xml:space="preserve"> </v>
      </c>
      <c r="U57" s="51" t="str">
        <f t="shared" si="18"/>
        <v xml:space="preserve"> </v>
      </c>
    </row>
    <row r="58" spans="1:21" x14ac:dyDescent="0.25">
      <c r="A58" s="20" t="s">
        <v>5</v>
      </c>
      <c r="B58" s="20" t="s">
        <v>188</v>
      </c>
      <c r="C58" s="20" t="s">
        <v>17</v>
      </c>
      <c r="D58" s="69" t="s">
        <v>7</v>
      </c>
      <c r="E58" s="29" t="s">
        <v>211</v>
      </c>
      <c r="F58" s="96" t="s">
        <v>2</v>
      </c>
      <c r="G58" s="69" t="s">
        <v>9</v>
      </c>
      <c r="H58" s="69" t="s">
        <v>195</v>
      </c>
      <c r="I58" s="20" t="s">
        <v>24</v>
      </c>
      <c r="J58" s="79"/>
      <c r="K58" s="79">
        <v>168.64349011588277</v>
      </c>
      <c r="L58" s="79"/>
      <c r="M58" s="20" t="str">
        <f>VLOOKUP('Chronic inhalation data'!G58,'Study reference key'!$B$2:$C$50,2,FALSE)</f>
        <v>[32]</v>
      </c>
      <c r="N58" s="161"/>
      <c r="O58" s="50" t="str">
        <f t="shared" si="11"/>
        <v>No effect, Rat, Guinea pig (M,F) [32]</v>
      </c>
      <c r="P58" s="50" t="str">
        <f t="shared" si="16"/>
        <v/>
      </c>
      <c r="Q58" s="51">
        <f t="shared" si="17"/>
        <v>168.64349011588277</v>
      </c>
      <c r="R58" s="52" t="str">
        <f t="shared" si="13"/>
        <v/>
      </c>
      <c r="S58" s="51" t="str">
        <f t="shared" si="18"/>
        <v xml:space="preserve"> </v>
      </c>
      <c r="T58" s="51" t="str">
        <f t="shared" si="18"/>
        <v xml:space="preserve"> </v>
      </c>
      <c r="U58" s="51" t="str">
        <f t="shared" si="18"/>
        <v xml:space="preserve"> </v>
      </c>
    </row>
    <row r="59" spans="1:21" x14ac:dyDescent="0.25">
      <c r="A59" s="20" t="s">
        <v>5</v>
      </c>
      <c r="B59" s="20" t="s">
        <v>188</v>
      </c>
      <c r="C59" s="20" t="s">
        <v>17</v>
      </c>
      <c r="D59" s="69" t="s">
        <v>200</v>
      </c>
      <c r="E59" s="29" t="s">
        <v>212</v>
      </c>
      <c r="F59" s="69" t="s">
        <v>65</v>
      </c>
      <c r="G59" s="69" t="s">
        <v>193</v>
      </c>
      <c r="H59" s="69" t="s">
        <v>199</v>
      </c>
      <c r="I59" s="20" t="s">
        <v>24</v>
      </c>
      <c r="J59" s="80"/>
      <c r="K59" s="80"/>
      <c r="L59" s="80">
        <v>542.068361086766</v>
      </c>
      <c r="M59" s="20" t="str">
        <f>VLOOKUP('Chronic inhalation data'!G59,'Study reference key'!$B$2:$C$50,2,FALSE)</f>
        <v>[13]</v>
      </c>
      <c r="N59" s="161"/>
      <c r="O59" s="50" t="str">
        <f t="shared" si="11"/>
        <v>*Kidney histo &amp; serum chem, Cat (M,F) [13]</v>
      </c>
      <c r="P59" s="50" t="str">
        <f t="shared" si="16"/>
        <v/>
      </c>
      <c r="Q59" s="51"/>
      <c r="R59" s="52"/>
      <c r="S59" s="51"/>
      <c r="T59" s="51"/>
      <c r="U59" s="51">
        <f>IF($F59="1,1-DCA",L59," ")</f>
        <v>542.068361086766</v>
      </c>
    </row>
    <row r="60" spans="1:21" s="34" customFormat="1" x14ac:dyDescent="0.25">
      <c r="A60" s="34" t="s">
        <v>5</v>
      </c>
      <c r="B60" s="34" t="s">
        <v>188</v>
      </c>
      <c r="C60" s="34" t="s">
        <v>17</v>
      </c>
      <c r="D60" s="34" t="s">
        <v>7</v>
      </c>
      <c r="E60" s="34" t="s">
        <v>212</v>
      </c>
      <c r="F60" s="34" t="s">
        <v>65</v>
      </c>
      <c r="G60" s="34" t="s">
        <v>193</v>
      </c>
      <c r="H60" s="34" t="s">
        <v>198</v>
      </c>
      <c r="I60" s="34" t="s">
        <v>24</v>
      </c>
      <c r="K60" s="34">
        <v>542</v>
      </c>
      <c r="M60" s="34" t="str">
        <f>VLOOKUP('Chronic inhalation data'!G60,'Study reference key'!$B$2:$C$50,2,FALSE)</f>
        <v>[13]</v>
      </c>
      <c r="N60" s="162"/>
      <c r="O60" s="36" t="str">
        <f t="shared" si="11"/>
        <v>No effect, Rat, Guinea pig, Rabbit (M,F) [13]</v>
      </c>
      <c r="P60" s="36" t="str">
        <f t="shared" si="16"/>
        <v/>
      </c>
      <c r="Q60" s="54"/>
      <c r="R60" s="55"/>
      <c r="S60" s="54"/>
      <c r="T60" s="54">
        <f t="shared" ref="T60:T72" si="19">IF($F60="1,1-DCA",K60," ")</f>
        <v>542</v>
      </c>
      <c r="U60" s="54"/>
    </row>
    <row r="61" spans="1:21" x14ac:dyDescent="0.25">
      <c r="A61" s="20" t="s">
        <v>5</v>
      </c>
      <c r="B61" s="20" t="s">
        <v>188</v>
      </c>
      <c r="C61" s="20" t="s">
        <v>37</v>
      </c>
      <c r="D61" s="69" t="s">
        <v>7</v>
      </c>
      <c r="E61" s="29" t="s">
        <v>211</v>
      </c>
      <c r="F61" s="96" t="s">
        <v>2</v>
      </c>
      <c r="G61" s="69" t="s">
        <v>147</v>
      </c>
      <c r="H61" s="69" t="s">
        <v>1</v>
      </c>
      <c r="I61" s="20" t="s">
        <v>24</v>
      </c>
      <c r="J61" s="79"/>
      <c r="K61" s="79">
        <v>11</v>
      </c>
      <c r="L61" s="79"/>
      <c r="M61" s="20" t="str">
        <f>VLOOKUP('Chronic inhalation data'!G61,'Study reference key'!$B$2:$C$50,2,FALSE)</f>
        <v>[3]</v>
      </c>
      <c r="N61" s="156" t="str">
        <f>C61</f>
        <v>Resp</v>
      </c>
      <c r="O61" s="50" t="str">
        <f t="shared" si="11"/>
        <v>No effect, Rat (M,F) [3]</v>
      </c>
      <c r="P61" s="50" t="str">
        <f t="shared" si="16"/>
        <v/>
      </c>
      <c r="Q61" s="51">
        <f t="shared" ref="Q61:Q79" si="20">IF(K61&lt;&gt;"",K61,"")</f>
        <v>11</v>
      </c>
      <c r="R61" s="52" t="str">
        <f t="shared" ref="R61:R79" si="21">IF(L61&lt;&gt;"",L61,"")</f>
        <v/>
      </c>
      <c r="S61" s="51" t="str">
        <f t="shared" ref="S61:S72" si="22">IF($F61="1,1-DCA",J61," ")</f>
        <v xml:space="preserve"> </v>
      </c>
      <c r="T61" s="51" t="str">
        <f t="shared" si="19"/>
        <v xml:space="preserve"> </v>
      </c>
      <c r="U61" s="51" t="str">
        <f t="shared" ref="U61:U72" si="23">IF($F61="1,1-DCA",L61," ")</f>
        <v xml:space="preserve"> </v>
      </c>
    </row>
    <row r="62" spans="1:21" x14ac:dyDescent="0.25">
      <c r="A62" s="20" t="s">
        <v>5</v>
      </c>
      <c r="B62" s="20" t="s">
        <v>188</v>
      </c>
      <c r="C62" s="20" t="s">
        <v>37</v>
      </c>
      <c r="D62" s="69" t="s">
        <v>7</v>
      </c>
      <c r="E62" s="29" t="s">
        <v>211</v>
      </c>
      <c r="F62" s="96" t="s">
        <v>2</v>
      </c>
      <c r="G62" s="69" t="s">
        <v>109</v>
      </c>
      <c r="H62" s="69" t="s">
        <v>63</v>
      </c>
      <c r="I62" s="20" t="s">
        <v>24</v>
      </c>
      <c r="J62" s="79"/>
      <c r="K62" s="79">
        <v>238</v>
      </c>
      <c r="L62" s="79"/>
      <c r="M62" s="20" t="str">
        <f>VLOOKUP('Chronic inhalation data'!G62,'Study reference key'!$B$2:$C$50,2,FALSE)</f>
        <v>[24]</v>
      </c>
      <c r="N62" s="161"/>
      <c r="O62" s="50" t="str">
        <f t="shared" si="11"/>
        <v>No effect, Mouse  (M,F) [24]</v>
      </c>
      <c r="P62" s="50" t="str">
        <f t="shared" si="16"/>
        <v/>
      </c>
      <c r="Q62" s="51">
        <f t="shared" si="20"/>
        <v>238</v>
      </c>
      <c r="R62" s="52" t="str">
        <f t="shared" si="21"/>
        <v/>
      </c>
      <c r="S62" s="51" t="str">
        <f t="shared" si="22"/>
        <v xml:space="preserve"> </v>
      </c>
      <c r="T62" s="51" t="str">
        <f t="shared" si="19"/>
        <v xml:space="preserve"> </v>
      </c>
      <c r="U62" s="51" t="str">
        <f t="shared" si="23"/>
        <v xml:space="preserve"> </v>
      </c>
    </row>
    <row r="63" spans="1:21" x14ac:dyDescent="0.25">
      <c r="A63" s="20" t="s">
        <v>5</v>
      </c>
      <c r="B63" s="20" t="s">
        <v>188</v>
      </c>
      <c r="C63" s="20" t="s">
        <v>37</v>
      </c>
      <c r="D63" s="69" t="s">
        <v>7</v>
      </c>
      <c r="E63" s="29" t="s">
        <v>211</v>
      </c>
      <c r="F63" s="96" t="s">
        <v>2</v>
      </c>
      <c r="G63" s="69" t="s">
        <v>109</v>
      </c>
      <c r="H63" s="69" t="s">
        <v>1</v>
      </c>
      <c r="I63" s="20" t="s">
        <v>24</v>
      </c>
      <c r="J63" s="79"/>
      <c r="K63" s="79">
        <v>301</v>
      </c>
      <c r="L63" s="79"/>
      <c r="M63" s="20" t="str">
        <f>VLOOKUP('Chronic inhalation data'!G63,'Study reference key'!$B$2:$C$50,2,FALSE)</f>
        <v>[24]</v>
      </c>
      <c r="N63" s="161"/>
      <c r="O63" s="50" t="str">
        <f t="shared" si="11"/>
        <v>No effect, Rat (M,F) [24]</v>
      </c>
      <c r="P63" s="50" t="str">
        <f t="shared" si="16"/>
        <v/>
      </c>
      <c r="Q63" s="51">
        <f t="shared" si="20"/>
        <v>301</v>
      </c>
      <c r="R63" s="52" t="str">
        <f t="shared" si="21"/>
        <v/>
      </c>
      <c r="S63" s="51" t="str">
        <f t="shared" si="22"/>
        <v xml:space="preserve"> </v>
      </c>
      <c r="T63" s="51" t="str">
        <f t="shared" si="19"/>
        <v xml:space="preserve"> </v>
      </c>
      <c r="U63" s="51" t="str">
        <f t="shared" si="23"/>
        <v xml:space="preserve"> </v>
      </c>
    </row>
    <row r="64" spans="1:21" s="34" customFormat="1" x14ac:dyDescent="0.25">
      <c r="A64" s="34" t="s">
        <v>5</v>
      </c>
      <c r="B64" s="34" t="s">
        <v>188</v>
      </c>
      <c r="C64" s="34" t="s">
        <v>37</v>
      </c>
      <c r="D64" s="70" t="s">
        <v>7</v>
      </c>
      <c r="E64" s="34" t="s">
        <v>211</v>
      </c>
      <c r="F64" s="97" t="s">
        <v>2</v>
      </c>
      <c r="G64" s="70" t="s">
        <v>9</v>
      </c>
      <c r="H64" s="70" t="s">
        <v>1</v>
      </c>
      <c r="I64" s="34" t="s">
        <v>24</v>
      </c>
      <c r="J64" s="72"/>
      <c r="K64" s="72">
        <v>542</v>
      </c>
      <c r="L64" s="72"/>
      <c r="M64" s="34" t="str">
        <f>VLOOKUP('Chronic inhalation data'!G64,'Study reference key'!$B$2:$C$50,2,FALSE)</f>
        <v>[32]</v>
      </c>
      <c r="N64" s="162"/>
      <c r="O64" s="36" t="str">
        <f t="shared" si="11"/>
        <v>No effect, Rat (M,F) [32]</v>
      </c>
      <c r="P64" s="36" t="str">
        <f t="shared" si="16"/>
        <v/>
      </c>
      <c r="Q64" s="54">
        <f t="shared" si="20"/>
        <v>542</v>
      </c>
      <c r="R64" s="55" t="str">
        <f t="shared" si="21"/>
        <v/>
      </c>
      <c r="S64" s="54" t="str">
        <f t="shared" si="22"/>
        <v xml:space="preserve"> </v>
      </c>
      <c r="T64" s="54" t="str">
        <f t="shared" si="19"/>
        <v xml:space="preserve"> </v>
      </c>
      <c r="U64" s="54" t="str">
        <f t="shared" si="23"/>
        <v xml:space="preserve"> </v>
      </c>
    </row>
    <row r="65" spans="1:21" x14ac:dyDescent="0.25">
      <c r="A65" s="20" t="s">
        <v>5</v>
      </c>
      <c r="B65" s="20" t="s">
        <v>188</v>
      </c>
      <c r="C65" s="20" t="s">
        <v>27</v>
      </c>
      <c r="D65" s="69" t="s">
        <v>7</v>
      </c>
      <c r="E65" s="29" t="s">
        <v>211</v>
      </c>
      <c r="F65" s="96" t="s">
        <v>2</v>
      </c>
      <c r="G65" s="69" t="s">
        <v>147</v>
      </c>
      <c r="H65" s="69" t="s">
        <v>1</v>
      </c>
      <c r="I65" s="20" t="s">
        <v>24</v>
      </c>
      <c r="J65" s="79"/>
      <c r="K65" s="79">
        <v>42.160872528970692</v>
      </c>
      <c r="L65" s="79"/>
      <c r="M65" s="20" t="str">
        <f>VLOOKUP('Chronic inhalation data'!G65,'Study reference key'!$B$2:$C$50,2,FALSE)</f>
        <v>[3]</v>
      </c>
      <c r="N65" s="156" t="str">
        <f>C65</f>
        <v>Neuro</v>
      </c>
      <c r="O65" s="50" t="str">
        <f t="shared" si="11"/>
        <v>No effect, Rat (M,F) [3]</v>
      </c>
      <c r="P65" s="50" t="str">
        <f t="shared" si="16"/>
        <v/>
      </c>
      <c r="Q65" s="51">
        <f t="shared" si="20"/>
        <v>42.160872528970692</v>
      </c>
      <c r="R65" s="114" t="str">
        <f t="shared" si="21"/>
        <v/>
      </c>
      <c r="S65" s="51" t="str">
        <f t="shared" si="22"/>
        <v xml:space="preserve"> </v>
      </c>
      <c r="T65" s="51" t="str">
        <f t="shared" si="19"/>
        <v xml:space="preserve"> </v>
      </c>
      <c r="U65" s="51" t="str">
        <f t="shared" si="23"/>
        <v xml:space="preserve"> </v>
      </c>
    </row>
    <row r="66" spans="1:21" x14ac:dyDescent="0.25">
      <c r="A66" s="20" t="s">
        <v>5</v>
      </c>
      <c r="B66" s="20" t="s">
        <v>188</v>
      </c>
      <c r="C66" s="20" t="s">
        <v>27</v>
      </c>
      <c r="D66" s="69" t="s">
        <v>7</v>
      </c>
      <c r="E66" s="29" t="s">
        <v>211</v>
      </c>
      <c r="F66" s="96" t="s">
        <v>2</v>
      </c>
      <c r="G66" s="69" t="s">
        <v>9</v>
      </c>
      <c r="H66" s="69" t="s">
        <v>196</v>
      </c>
      <c r="I66" s="69" t="s">
        <v>10</v>
      </c>
      <c r="J66" s="79"/>
      <c r="K66" s="79">
        <v>84.321745057941385</v>
      </c>
      <c r="L66" s="79"/>
      <c r="M66" s="20" t="str">
        <f>VLOOKUP('Chronic inhalation data'!G66,'Study reference key'!$B$2:$C$50,2,FALSE)</f>
        <v>[32]</v>
      </c>
      <c r="N66" s="161"/>
      <c r="O66" s="50" t="str">
        <f t="shared" ref="O66:O79" si="24">D66&amp;", "&amp;H66&amp;" "&amp;I66&amp;" "&amp;M66</f>
        <v>No effect, Monkey (M) [32]</v>
      </c>
      <c r="P66" s="50" t="str">
        <f t="shared" si="16"/>
        <v/>
      </c>
      <c r="Q66" s="51">
        <f t="shared" si="20"/>
        <v>84.321745057941385</v>
      </c>
      <c r="R66" s="52" t="str">
        <f t="shared" si="21"/>
        <v/>
      </c>
      <c r="S66" s="51" t="str">
        <f t="shared" si="22"/>
        <v xml:space="preserve"> </v>
      </c>
      <c r="T66" s="51" t="str">
        <f t="shared" si="19"/>
        <v xml:space="preserve"> </v>
      </c>
      <c r="U66" s="51" t="str">
        <f t="shared" si="23"/>
        <v xml:space="preserve"> </v>
      </c>
    </row>
    <row r="67" spans="1:21" s="34" customFormat="1" x14ac:dyDescent="0.25">
      <c r="A67" s="34" t="s">
        <v>5</v>
      </c>
      <c r="B67" s="34" t="s">
        <v>188</v>
      </c>
      <c r="C67" s="34" t="s">
        <v>27</v>
      </c>
      <c r="D67" s="70" t="s">
        <v>7</v>
      </c>
      <c r="E67" s="34" t="s">
        <v>211</v>
      </c>
      <c r="F67" s="97" t="s">
        <v>2</v>
      </c>
      <c r="G67" s="70" t="s">
        <v>9</v>
      </c>
      <c r="H67" s="70" t="s">
        <v>1</v>
      </c>
      <c r="I67" s="34" t="s">
        <v>24</v>
      </c>
      <c r="J67" s="72"/>
      <c r="K67" s="72">
        <v>168.64349011588277</v>
      </c>
      <c r="L67" s="72"/>
      <c r="M67" s="34" t="str">
        <f>VLOOKUP('Chronic inhalation data'!G67,'Study reference key'!$B$2:$C$50,2,FALSE)</f>
        <v>[32]</v>
      </c>
      <c r="N67" s="162"/>
      <c r="O67" s="36" t="str">
        <f t="shared" si="24"/>
        <v>No effect, Rat (M,F) [32]</v>
      </c>
      <c r="P67" s="36" t="str">
        <f t="shared" si="16"/>
        <v/>
      </c>
      <c r="Q67" s="54">
        <f t="shared" si="20"/>
        <v>168.64349011588277</v>
      </c>
      <c r="R67" s="55" t="str">
        <f t="shared" si="21"/>
        <v/>
      </c>
      <c r="S67" s="54" t="str">
        <f t="shared" si="22"/>
        <v xml:space="preserve"> </v>
      </c>
      <c r="T67" s="54" t="str">
        <f t="shared" si="19"/>
        <v xml:space="preserve"> </v>
      </c>
      <c r="U67" s="54" t="str">
        <f t="shared" si="23"/>
        <v xml:space="preserve"> </v>
      </c>
    </row>
    <row r="68" spans="1:21" s="39" customFormat="1" x14ac:dyDescent="0.25">
      <c r="A68" s="39" t="s">
        <v>5</v>
      </c>
      <c r="B68" s="39" t="s">
        <v>188</v>
      </c>
      <c r="C68" s="39" t="s">
        <v>40</v>
      </c>
      <c r="D68" s="40" t="s">
        <v>7</v>
      </c>
      <c r="E68" s="29" t="s">
        <v>211</v>
      </c>
      <c r="F68" s="112" t="s">
        <v>2</v>
      </c>
      <c r="G68" s="40" t="s">
        <v>147</v>
      </c>
      <c r="H68" s="40" t="s">
        <v>1</v>
      </c>
      <c r="I68" s="39" t="s">
        <v>24</v>
      </c>
      <c r="J68" s="77"/>
      <c r="K68" s="77">
        <v>42.160872528970692</v>
      </c>
      <c r="L68" s="77"/>
      <c r="M68" s="20" t="str">
        <f>VLOOKUP('Chronic inhalation data'!G68,'Study reference key'!$B$2:$C$50,2,FALSE)</f>
        <v>[3]</v>
      </c>
      <c r="N68" s="156" t="str">
        <f>C68</f>
        <v>Immune/Hemato</v>
      </c>
      <c r="O68" s="43" t="str">
        <f t="shared" si="24"/>
        <v>No effect, Rat (M,F) [3]</v>
      </c>
      <c r="P68" s="43" t="str">
        <f t="shared" si="16"/>
        <v/>
      </c>
      <c r="Q68" s="115">
        <f t="shared" si="20"/>
        <v>42.160872528970692</v>
      </c>
      <c r="R68" s="114" t="str">
        <f t="shared" si="21"/>
        <v/>
      </c>
      <c r="S68" s="115" t="str">
        <f t="shared" si="22"/>
        <v xml:space="preserve"> </v>
      </c>
      <c r="T68" s="115" t="str">
        <f t="shared" si="19"/>
        <v xml:space="preserve"> </v>
      </c>
      <c r="U68" s="115" t="str">
        <f t="shared" si="23"/>
        <v xml:space="preserve"> </v>
      </c>
    </row>
    <row r="69" spans="1:21" x14ac:dyDescent="0.25">
      <c r="A69" s="20" t="s">
        <v>5</v>
      </c>
      <c r="B69" s="20" t="s">
        <v>188</v>
      </c>
      <c r="C69" s="20" t="s">
        <v>40</v>
      </c>
      <c r="D69" s="69" t="s">
        <v>7</v>
      </c>
      <c r="E69" s="29" t="s">
        <v>211</v>
      </c>
      <c r="F69" s="96" t="s">
        <v>2</v>
      </c>
      <c r="G69" s="69" t="s">
        <v>109</v>
      </c>
      <c r="H69" s="69" t="s">
        <v>63</v>
      </c>
      <c r="I69" s="20" t="s">
        <v>24</v>
      </c>
      <c r="J69" s="79"/>
      <c r="K69" s="79">
        <v>65.048203330411923</v>
      </c>
      <c r="L69" s="79"/>
      <c r="M69" s="20" t="str">
        <f>VLOOKUP('Chronic inhalation data'!G69,'Study reference key'!$B$2:$C$50,2,FALSE)</f>
        <v>[24]</v>
      </c>
      <c r="N69" s="161"/>
      <c r="O69" s="50" t="str">
        <f t="shared" si="24"/>
        <v>No effect, Mouse  (M,F) [24]</v>
      </c>
      <c r="P69" s="50" t="str">
        <f t="shared" si="16"/>
        <v/>
      </c>
      <c r="Q69" s="51">
        <f t="shared" si="20"/>
        <v>65.048203330411923</v>
      </c>
      <c r="R69" s="52" t="str">
        <f t="shared" si="21"/>
        <v/>
      </c>
      <c r="S69" s="51" t="str">
        <f t="shared" si="22"/>
        <v xml:space="preserve"> </v>
      </c>
      <c r="T69" s="51" t="str">
        <f t="shared" si="19"/>
        <v xml:space="preserve"> </v>
      </c>
      <c r="U69" s="51" t="str">
        <f t="shared" si="23"/>
        <v xml:space="preserve"> </v>
      </c>
    </row>
    <row r="70" spans="1:21" x14ac:dyDescent="0.25">
      <c r="A70" s="20" t="s">
        <v>5</v>
      </c>
      <c r="B70" s="20" t="s">
        <v>188</v>
      </c>
      <c r="C70" s="20" t="s">
        <v>40</v>
      </c>
      <c r="D70" s="20" t="s">
        <v>7</v>
      </c>
      <c r="E70" s="29" t="s">
        <v>211</v>
      </c>
      <c r="F70" s="20" t="s">
        <v>2</v>
      </c>
      <c r="G70" s="20" t="s">
        <v>193</v>
      </c>
      <c r="H70" s="20" t="s">
        <v>197</v>
      </c>
      <c r="I70" s="20" t="s">
        <v>24</v>
      </c>
      <c r="J70" s="80"/>
      <c r="K70" s="80">
        <v>72.321428571428569</v>
      </c>
      <c r="L70" s="80"/>
      <c r="M70" s="20" t="str">
        <f>VLOOKUP('Chronic inhalation data'!G70,'Study reference key'!$B$2:$C$50,2,FALSE)</f>
        <v>[13]</v>
      </c>
      <c r="N70" s="161"/>
      <c r="O70" s="50" t="str">
        <f t="shared" si="24"/>
        <v>No effect, Rat, Rabbit, Guinea pig, Cat (M,F) [13]</v>
      </c>
      <c r="P70" s="50" t="str">
        <f t="shared" si="16"/>
        <v/>
      </c>
      <c r="Q70" s="51">
        <f t="shared" si="20"/>
        <v>72.321428571428569</v>
      </c>
      <c r="R70" s="52" t="str">
        <f t="shared" si="21"/>
        <v/>
      </c>
      <c r="S70" s="51" t="str">
        <f t="shared" si="22"/>
        <v xml:space="preserve"> </v>
      </c>
      <c r="T70" s="51" t="str">
        <f t="shared" si="19"/>
        <v xml:space="preserve"> </v>
      </c>
      <c r="U70" s="51" t="str">
        <f t="shared" si="23"/>
        <v xml:space="preserve"> </v>
      </c>
    </row>
    <row r="71" spans="1:21" x14ac:dyDescent="0.25">
      <c r="A71" s="20" t="s">
        <v>5</v>
      </c>
      <c r="B71" s="20" t="s">
        <v>188</v>
      </c>
      <c r="C71" s="20" t="s">
        <v>40</v>
      </c>
      <c r="D71" s="69" t="s">
        <v>7</v>
      </c>
      <c r="E71" s="29" t="s">
        <v>211</v>
      </c>
      <c r="F71" s="96" t="s">
        <v>2</v>
      </c>
      <c r="G71" s="69" t="s">
        <v>9</v>
      </c>
      <c r="H71" s="69" t="s">
        <v>196</v>
      </c>
      <c r="I71" s="69" t="s">
        <v>10</v>
      </c>
      <c r="J71" s="79"/>
      <c r="K71" s="79">
        <v>84.321745057941385</v>
      </c>
      <c r="L71" s="79"/>
      <c r="M71" s="20" t="str">
        <f>VLOOKUP('Chronic inhalation data'!G71,'Study reference key'!$B$2:$C$50,2,FALSE)</f>
        <v>[32]</v>
      </c>
      <c r="N71" s="161"/>
      <c r="O71" s="50" t="str">
        <f t="shared" si="24"/>
        <v>No effect, Monkey (M) [32]</v>
      </c>
      <c r="P71" s="50" t="str">
        <f t="shared" si="16"/>
        <v/>
      </c>
      <c r="Q71" s="51">
        <f t="shared" si="20"/>
        <v>84.321745057941385</v>
      </c>
      <c r="R71" s="52" t="str">
        <f t="shared" si="21"/>
        <v/>
      </c>
      <c r="S71" s="51" t="str">
        <f t="shared" si="22"/>
        <v xml:space="preserve"> </v>
      </c>
      <c r="T71" s="51" t="str">
        <f t="shared" si="19"/>
        <v xml:space="preserve"> </v>
      </c>
      <c r="U71" s="51" t="str">
        <f t="shared" si="23"/>
        <v xml:space="preserve"> </v>
      </c>
    </row>
    <row r="72" spans="1:21" x14ac:dyDescent="0.25">
      <c r="A72" s="20" t="s">
        <v>5</v>
      </c>
      <c r="B72" s="20" t="s">
        <v>188</v>
      </c>
      <c r="C72" s="20" t="s">
        <v>40</v>
      </c>
      <c r="D72" s="69" t="s">
        <v>7</v>
      </c>
      <c r="E72" s="29" t="s">
        <v>211</v>
      </c>
      <c r="F72" s="69" t="s">
        <v>2</v>
      </c>
      <c r="G72" s="69" t="s">
        <v>73</v>
      </c>
      <c r="H72" s="69" t="s">
        <v>1</v>
      </c>
      <c r="I72" s="20" t="s">
        <v>24</v>
      </c>
      <c r="J72" s="79"/>
      <c r="K72" s="79">
        <v>87.5</v>
      </c>
      <c r="L72" s="79"/>
      <c r="M72" s="20" t="str">
        <f>VLOOKUP('Chronic inhalation data'!G72,'Study reference key'!$B$2:$C$50,2,FALSE)</f>
        <v>[12]</v>
      </c>
      <c r="N72" s="161"/>
      <c r="O72" s="50" t="str">
        <f t="shared" si="24"/>
        <v>No effect, Rat (M,F) [12]</v>
      </c>
      <c r="P72" s="50" t="str">
        <f t="shared" si="16"/>
        <v/>
      </c>
      <c r="Q72" s="51">
        <f t="shared" si="20"/>
        <v>87.5</v>
      </c>
      <c r="R72" s="52" t="str">
        <f t="shared" si="21"/>
        <v/>
      </c>
      <c r="S72" s="51" t="str">
        <f t="shared" si="22"/>
        <v xml:space="preserve"> </v>
      </c>
      <c r="T72" s="51" t="str">
        <f t="shared" si="19"/>
        <v xml:space="preserve"> </v>
      </c>
      <c r="U72" s="51" t="str">
        <f t="shared" si="23"/>
        <v xml:space="preserve"> </v>
      </c>
    </row>
    <row r="73" spans="1:21" x14ac:dyDescent="0.25">
      <c r="A73" s="20" t="s">
        <v>5</v>
      </c>
      <c r="B73" s="20" t="s">
        <v>188</v>
      </c>
      <c r="C73" s="20" t="s">
        <v>40</v>
      </c>
      <c r="D73" s="69" t="s">
        <v>7</v>
      </c>
      <c r="E73" s="29" t="s">
        <v>211</v>
      </c>
      <c r="F73" s="96" t="s">
        <v>2</v>
      </c>
      <c r="G73" s="69" t="s">
        <v>109</v>
      </c>
      <c r="H73" s="69" t="s">
        <v>1</v>
      </c>
      <c r="I73" s="20" t="s">
        <v>24</v>
      </c>
      <c r="J73" s="79"/>
      <c r="K73" s="79">
        <v>115.6</v>
      </c>
      <c r="L73" s="79"/>
      <c r="M73" s="20" t="str">
        <f>VLOOKUP('Chronic inhalation data'!G73,'Study reference key'!$B$2:$C$50,2,FALSE)</f>
        <v>[24]</v>
      </c>
      <c r="N73" s="161"/>
      <c r="O73" s="50" t="str">
        <f t="shared" si="24"/>
        <v>No effect, Rat (M,F) [24]</v>
      </c>
      <c r="P73" s="50" t="str">
        <f t="shared" si="16"/>
        <v/>
      </c>
      <c r="Q73" s="51">
        <f t="shared" si="20"/>
        <v>115.6</v>
      </c>
      <c r="R73" s="52" t="str">
        <f t="shared" si="21"/>
        <v/>
      </c>
      <c r="S73" s="51"/>
      <c r="T73" s="51"/>
      <c r="U73" s="51"/>
    </row>
    <row r="74" spans="1:21" x14ac:dyDescent="0.25">
      <c r="A74" s="20" t="s">
        <v>5</v>
      </c>
      <c r="B74" s="20" t="s">
        <v>188</v>
      </c>
      <c r="C74" s="20" t="s">
        <v>40</v>
      </c>
      <c r="D74" s="69" t="s">
        <v>7</v>
      </c>
      <c r="E74" s="29" t="s">
        <v>211</v>
      </c>
      <c r="F74" s="96" t="s">
        <v>2</v>
      </c>
      <c r="G74" s="69" t="s">
        <v>125</v>
      </c>
      <c r="H74" s="69" t="s">
        <v>1</v>
      </c>
      <c r="I74" s="20" t="s">
        <v>24</v>
      </c>
      <c r="J74" s="79"/>
      <c r="K74" s="79">
        <v>126.45833333333334</v>
      </c>
      <c r="L74" s="79"/>
      <c r="M74" s="20" t="str">
        <f>VLOOKUP('Chronic inhalation data'!G74,'Study reference key'!$B$2:$C$50,2,FALSE)</f>
        <v>[17]</v>
      </c>
      <c r="N74" s="161"/>
      <c r="O74" s="50" t="str">
        <f t="shared" si="24"/>
        <v>No effect, Rat (M,F) [17]</v>
      </c>
      <c r="P74" s="50" t="str">
        <f t="shared" si="16"/>
        <v/>
      </c>
      <c r="Q74" s="51">
        <f t="shared" si="20"/>
        <v>126.45833333333334</v>
      </c>
      <c r="R74" s="52" t="str">
        <f t="shared" si="21"/>
        <v/>
      </c>
      <c r="S74" s="51" t="str">
        <f t="shared" ref="S74:U79" si="25">IF($F74="1,1-DCA",J74," ")</f>
        <v xml:space="preserve"> </v>
      </c>
      <c r="T74" s="51" t="str">
        <f t="shared" si="25"/>
        <v xml:space="preserve"> </v>
      </c>
      <c r="U74" s="51" t="str">
        <f t="shared" si="25"/>
        <v xml:space="preserve"> </v>
      </c>
    </row>
    <row r="75" spans="1:21" x14ac:dyDescent="0.25">
      <c r="A75" s="20" t="s">
        <v>5</v>
      </c>
      <c r="B75" s="20" t="s">
        <v>188</v>
      </c>
      <c r="C75" s="20" t="s">
        <v>40</v>
      </c>
      <c r="D75" s="69" t="s">
        <v>7</v>
      </c>
      <c r="E75" s="29" t="s">
        <v>211</v>
      </c>
      <c r="F75" s="96" t="s">
        <v>2</v>
      </c>
      <c r="G75" s="69" t="s">
        <v>127</v>
      </c>
      <c r="H75" s="69" t="s">
        <v>1</v>
      </c>
      <c r="I75" s="20" t="s">
        <v>24</v>
      </c>
      <c r="J75" s="79"/>
      <c r="K75" s="79">
        <v>126.48261758691206</v>
      </c>
      <c r="L75" s="79"/>
      <c r="M75" s="20" t="str">
        <f>VLOOKUP('Chronic inhalation data'!G75,'Study reference key'!$B$2:$C$50,2,FALSE)</f>
        <v>[16]</v>
      </c>
      <c r="N75" s="161"/>
      <c r="O75" s="50" t="str">
        <f t="shared" si="24"/>
        <v>No effect, Rat (M,F) [16]</v>
      </c>
      <c r="P75" s="50" t="str">
        <f t="shared" si="16"/>
        <v/>
      </c>
      <c r="Q75" s="51">
        <f t="shared" si="20"/>
        <v>126.48261758691206</v>
      </c>
      <c r="R75" s="52" t="str">
        <f t="shared" si="21"/>
        <v/>
      </c>
      <c r="S75" s="51" t="str">
        <f t="shared" si="25"/>
        <v xml:space="preserve"> </v>
      </c>
      <c r="T75" s="51" t="str">
        <f t="shared" si="25"/>
        <v xml:space="preserve"> </v>
      </c>
      <c r="U75" s="51" t="str">
        <f t="shared" si="25"/>
        <v xml:space="preserve"> </v>
      </c>
    </row>
    <row r="76" spans="1:21" x14ac:dyDescent="0.25">
      <c r="A76" s="20" t="s">
        <v>5</v>
      </c>
      <c r="B76" s="20" t="s">
        <v>188</v>
      </c>
      <c r="C76" s="20" t="s">
        <v>40</v>
      </c>
      <c r="D76" s="69" t="s">
        <v>7</v>
      </c>
      <c r="E76" s="29" t="s">
        <v>211</v>
      </c>
      <c r="F76" s="69" t="s">
        <v>2</v>
      </c>
      <c r="G76" s="69" t="s">
        <v>129</v>
      </c>
      <c r="H76" s="69" t="s">
        <v>1</v>
      </c>
      <c r="I76" s="20" t="s">
        <v>24</v>
      </c>
      <c r="J76" s="79"/>
      <c r="K76" s="79">
        <v>126.48261758691206</v>
      </c>
      <c r="L76" s="79"/>
      <c r="M76" s="20" t="str">
        <f>VLOOKUP('Chronic inhalation data'!G76,'Study reference key'!$B$2:$C$50,2,FALSE)</f>
        <v>[15]</v>
      </c>
      <c r="N76" s="161"/>
      <c r="O76" s="50" t="str">
        <f t="shared" si="24"/>
        <v>No effect, Rat (M,F) [15]</v>
      </c>
      <c r="P76" s="50" t="str">
        <f t="shared" si="16"/>
        <v/>
      </c>
      <c r="Q76" s="51">
        <f t="shared" si="20"/>
        <v>126.48261758691206</v>
      </c>
      <c r="R76" s="52" t="str">
        <f t="shared" si="21"/>
        <v/>
      </c>
      <c r="S76" s="51" t="str">
        <f t="shared" si="25"/>
        <v xml:space="preserve"> </v>
      </c>
      <c r="T76" s="51" t="str">
        <f t="shared" si="25"/>
        <v xml:space="preserve"> </v>
      </c>
      <c r="U76" s="51" t="str">
        <f t="shared" si="25"/>
        <v xml:space="preserve"> </v>
      </c>
    </row>
    <row r="77" spans="1:21" x14ac:dyDescent="0.25">
      <c r="A77" s="20" t="s">
        <v>5</v>
      </c>
      <c r="B77" s="20" t="s">
        <v>188</v>
      </c>
      <c r="C77" s="20" t="s">
        <v>40</v>
      </c>
      <c r="D77" s="69" t="s">
        <v>7</v>
      </c>
      <c r="E77" s="29" t="s">
        <v>211</v>
      </c>
      <c r="F77" s="69" t="s">
        <v>2</v>
      </c>
      <c r="G77" s="69" t="s">
        <v>73</v>
      </c>
      <c r="H77" s="69" t="s">
        <v>77</v>
      </c>
      <c r="I77" s="20" t="s">
        <v>24</v>
      </c>
      <c r="J77" s="79"/>
      <c r="K77" s="79">
        <v>152.08333333333334</v>
      </c>
      <c r="L77" s="79"/>
      <c r="M77" s="20" t="str">
        <f>VLOOKUP('Chronic inhalation data'!G77,'Study reference key'!$B$2:$C$50,2,FALSE)</f>
        <v>[12]</v>
      </c>
      <c r="N77" s="161"/>
      <c r="O77" s="50" t="str">
        <f t="shared" si="24"/>
        <v>No effect, Rabbit (M,F) [12]</v>
      </c>
      <c r="P77" s="50" t="str">
        <f t="shared" si="16"/>
        <v/>
      </c>
      <c r="Q77" s="51">
        <f t="shared" si="20"/>
        <v>152.08333333333334</v>
      </c>
      <c r="R77" s="52" t="str">
        <f t="shared" si="21"/>
        <v/>
      </c>
      <c r="S77" s="51" t="str">
        <f t="shared" si="25"/>
        <v xml:space="preserve"> </v>
      </c>
      <c r="T77" s="51" t="str">
        <f t="shared" si="25"/>
        <v xml:space="preserve"> </v>
      </c>
      <c r="U77" s="51" t="str">
        <f t="shared" si="25"/>
        <v xml:space="preserve"> </v>
      </c>
    </row>
    <row r="78" spans="1:21" x14ac:dyDescent="0.25">
      <c r="A78" s="20" t="s">
        <v>5</v>
      </c>
      <c r="B78" s="20" t="s">
        <v>188</v>
      </c>
      <c r="C78" s="20" t="s">
        <v>40</v>
      </c>
      <c r="D78" s="69" t="s">
        <v>7</v>
      </c>
      <c r="E78" s="29" t="s">
        <v>211</v>
      </c>
      <c r="F78" s="96" t="s">
        <v>2</v>
      </c>
      <c r="G78" s="69" t="s">
        <v>9</v>
      </c>
      <c r="H78" s="69" t="s">
        <v>195</v>
      </c>
      <c r="I78" s="20" t="s">
        <v>24</v>
      </c>
      <c r="J78" s="79"/>
      <c r="K78" s="79">
        <v>168.64349011588277</v>
      </c>
      <c r="L78" s="79"/>
      <c r="M78" s="20" t="str">
        <f>VLOOKUP('Chronic inhalation data'!G78,'Study reference key'!$B$2:$C$50,2,FALSE)</f>
        <v>[32]</v>
      </c>
      <c r="N78" s="161"/>
      <c r="O78" s="50" t="str">
        <f t="shared" si="24"/>
        <v>No effect, Rat, Guinea pig (M,F) [32]</v>
      </c>
      <c r="P78" s="50" t="str">
        <f t="shared" si="16"/>
        <v/>
      </c>
      <c r="Q78" s="51">
        <f t="shared" si="20"/>
        <v>168.64349011588277</v>
      </c>
      <c r="R78" s="52" t="str">
        <f t="shared" si="21"/>
        <v/>
      </c>
      <c r="S78" s="51" t="str">
        <f t="shared" si="25"/>
        <v xml:space="preserve"> </v>
      </c>
      <c r="T78" s="51" t="str">
        <f t="shared" si="25"/>
        <v xml:space="preserve"> </v>
      </c>
      <c r="U78" s="51" t="str">
        <f t="shared" si="25"/>
        <v xml:space="preserve"> </v>
      </c>
    </row>
    <row r="79" spans="1:21" s="34" customFormat="1" x14ac:dyDescent="0.25">
      <c r="A79" s="34" t="s">
        <v>5</v>
      </c>
      <c r="B79" s="34" t="s">
        <v>188</v>
      </c>
      <c r="C79" s="34" t="s">
        <v>40</v>
      </c>
      <c r="D79" s="70" t="s">
        <v>160</v>
      </c>
      <c r="E79" s="34" t="s">
        <v>211</v>
      </c>
      <c r="F79" s="97" t="s">
        <v>2</v>
      </c>
      <c r="G79" s="70" t="s">
        <v>9</v>
      </c>
      <c r="H79" s="70" t="s">
        <v>77</v>
      </c>
      <c r="I79" s="34" t="s">
        <v>24</v>
      </c>
      <c r="J79" s="72"/>
      <c r="K79" s="72">
        <v>337.28698023176554</v>
      </c>
      <c r="L79" s="72"/>
      <c r="M79" s="34" t="str">
        <f>VLOOKUP('Chronic inhalation data'!G79,'Study reference key'!$B$2:$C$50,2,FALSE)</f>
        <v>[32]</v>
      </c>
      <c r="N79" s="162"/>
      <c r="O79" s="36" t="str">
        <f t="shared" si="24"/>
        <v>*No effect, Rabbit (M,F) [32]</v>
      </c>
      <c r="P79" s="36" t="str">
        <f t="shared" si="16"/>
        <v/>
      </c>
      <c r="Q79" s="54">
        <f t="shared" si="20"/>
        <v>337.28698023176554</v>
      </c>
      <c r="R79" s="55" t="str">
        <f t="shared" si="21"/>
        <v/>
      </c>
      <c r="S79" s="54" t="str">
        <f t="shared" si="25"/>
        <v xml:space="preserve"> </v>
      </c>
      <c r="T79" s="54" t="str">
        <f t="shared" si="25"/>
        <v xml:space="preserve"> </v>
      </c>
      <c r="U79" s="54" t="str">
        <f t="shared" si="25"/>
        <v xml:space="preserve"> </v>
      </c>
    </row>
  </sheetData>
  <sheetProtection sheet="1" objects="1" scenarios="1" formatCells="0" formatColumns="0" formatRows="0"/>
  <mergeCells count="8">
    <mergeCell ref="N61:N64"/>
    <mergeCell ref="N65:N67"/>
    <mergeCell ref="N68:N79"/>
    <mergeCell ref="N20:N33"/>
    <mergeCell ref="N2:N16"/>
    <mergeCell ref="N17:N19"/>
    <mergeCell ref="N34:N47"/>
    <mergeCell ref="N48:N60"/>
  </mergeCells>
  <conditionalFormatting sqref="F1:F1048576">
    <cfRule type="containsText" dxfId="0" priority="1" operator="containsText" text="1,1">
      <formula>NOT(ISERROR(SEARCH("1,1",F1)))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15C7-6EBF-4B3F-A3F4-C4FB4D1A67D1}">
  <dimension ref="A1:G143"/>
  <sheetViews>
    <sheetView workbookViewId="0"/>
  </sheetViews>
  <sheetFormatPr defaultColWidth="8.85546875" defaultRowHeight="13.5" x14ac:dyDescent="0.25"/>
  <cols>
    <col min="1" max="1" width="13" style="117" bestFit="1" customWidth="1"/>
    <col min="2" max="2" width="23.140625" style="4" bestFit="1" customWidth="1"/>
    <col min="3" max="3" width="19.42578125" style="117" bestFit="1" customWidth="1"/>
    <col min="4" max="6" width="8.85546875" style="117"/>
    <col min="7" max="7" width="17.140625" style="1" customWidth="1"/>
    <col min="8" max="16384" width="8.85546875" style="117"/>
  </cols>
  <sheetData>
    <row r="1" spans="1:7" s="116" customFormat="1" x14ac:dyDescent="0.25">
      <c r="A1" s="135" t="s">
        <v>150</v>
      </c>
      <c r="B1" s="136" t="s">
        <v>57</v>
      </c>
      <c r="C1" s="137" t="s">
        <v>149</v>
      </c>
      <c r="G1" s="2"/>
    </row>
    <row r="2" spans="1:7" x14ac:dyDescent="0.25">
      <c r="A2" s="138">
        <v>194588</v>
      </c>
      <c r="B2" s="139" t="s">
        <v>172</v>
      </c>
      <c r="C2" s="140" t="s">
        <v>144</v>
      </c>
      <c r="G2" s="103"/>
    </row>
    <row r="3" spans="1:7" x14ac:dyDescent="0.25">
      <c r="A3" s="138">
        <v>200247</v>
      </c>
      <c r="B3" s="139" t="s">
        <v>21</v>
      </c>
      <c r="C3" s="141" t="s">
        <v>142</v>
      </c>
      <c r="G3" s="103"/>
    </row>
    <row r="4" spans="1:7" x14ac:dyDescent="0.25">
      <c r="A4" s="138">
        <v>12097</v>
      </c>
      <c r="B4" s="139" t="s">
        <v>147</v>
      </c>
      <c r="C4" s="141" t="s">
        <v>140</v>
      </c>
      <c r="G4" s="103"/>
    </row>
    <row r="5" spans="1:7" x14ac:dyDescent="0.25">
      <c r="A5" s="142">
        <v>200279</v>
      </c>
      <c r="B5" s="143" t="s">
        <v>145</v>
      </c>
      <c r="C5" s="141" t="s">
        <v>138</v>
      </c>
      <c r="G5" s="3"/>
    </row>
    <row r="6" spans="1:7" x14ac:dyDescent="0.25">
      <c r="A6" s="142">
        <v>62965</v>
      </c>
      <c r="B6" s="143" t="s">
        <v>143</v>
      </c>
      <c r="C6" s="141" t="s">
        <v>135</v>
      </c>
      <c r="G6" s="103"/>
    </row>
    <row r="7" spans="1:7" x14ac:dyDescent="0.25">
      <c r="A7" s="142">
        <v>1973137</v>
      </c>
      <c r="B7" s="144" t="s">
        <v>141</v>
      </c>
      <c r="C7" s="141" t="s">
        <v>133</v>
      </c>
      <c r="G7" s="103"/>
    </row>
    <row r="8" spans="1:7" x14ac:dyDescent="0.25">
      <c r="A8" s="138">
        <v>10699112</v>
      </c>
      <c r="B8" s="139" t="s">
        <v>28</v>
      </c>
      <c r="C8" s="141" t="s">
        <v>131</v>
      </c>
      <c r="G8" s="103"/>
    </row>
    <row r="9" spans="1:7" x14ac:dyDescent="0.25">
      <c r="A9" s="142">
        <v>6570013</v>
      </c>
      <c r="B9" s="143" t="s">
        <v>214</v>
      </c>
      <c r="C9" s="141" t="s">
        <v>130</v>
      </c>
      <c r="G9" s="103"/>
    </row>
    <row r="10" spans="1:7" x14ac:dyDescent="0.25">
      <c r="A10" s="138">
        <v>10609985</v>
      </c>
      <c r="B10" s="139" t="s">
        <v>68</v>
      </c>
      <c r="C10" s="141" t="s">
        <v>126</v>
      </c>
      <c r="G10" s="103"/>
    </row>
    <row r="11" spans="1:7" x14ac:dyDescent="0.25">
      <c r="A11" s="138">
        <v>10699356</v>
      </c>
      <c r="B11" s="139" t="s">
        <v>208</v>
      </c>
      <c r="C11" s="140" t="s">
        <v>120</v>
      </c>
    </row>
    <row r="12" spans="1:7" x14ac:dyDescent="0.25">
      <c r="A12" s="142">
        <v>60771</v>
      </c>
      <c r="B12" s="143" t="s">
        <v>13</v>
      </c>
      <c r="C12" s="140" t="s">
        <v>118</v>
      </c>
    </row>
    <row r="13" spans="1:7" x14ac:dyDescent="0.25">
      <c r="A13" s="138">
        <v>62605</v>
      </c>
      <c r="B13" s="139" t="s">
        <v>73</v>
      </c>
      <c r="C13" s="140" t="s">
        <v>114</v>
      </c>
    </row>
    <row r="14" spans="1:7" x14ac:dyDescent="0.25">
      <c r="A14" s="142">
        <v>1937626</v>
      </c>
      <c r="B14" s="144" t="s">
        <v>193</v>
      </c>
      <c r="C14" s="140" t="s">
        <v>112</v>
      </c>
      <c r="G14" s="118"/>
    </row>
    <row r="15" spans="1:7" x14ac:dyDescent="0.25">
      <c r="A15" s="142">
        <v>200386</v>
      </c>
      <c r="B15" s="143" t="s">
        <v>213</v>
      </c>
      <c r="C15" s="140" t="s">
        <v>110</v>
      </c>
      <c r="G15" s="118"/>
    </row>
    <row r="16" spans="1:7" x14ac:dyDescent="0.25">
      <c r="A16" s="138">
        <v>5447359</v>
      </c>
      <c r="B16" s="139" t="s">
        <v>129</v>
      </c>
      <c r="C16" s="140" t="s">
        <v>106</v>
      </c>
      <c r="G16" s="118"/>
    </row>
    <row r="17" spans="1:7" x14ac:dyDescent="0.25">
      <c r="A17" s="142">
        <v>5447364</v>
      </c>
      <c r="B17" s="144" t="s">
        <v>127</v>
      </c>
      <c r="C17" s="140" t="s">
        <v>104</v>
      </c>
      <c r="G17" s="118"/>
    </row>
    <row r="18" spans="1:7" x14ac:dyDescent="0.25">
      <c r="A18" s="138">
        <v>5447260</v>
      </c>
      <c r="B18" s="139" t="s">
        <v>125</v>
      </c>
      <c r="C18" s="140" t="s">
        <v>102</v>
      </c>
      <c r="G18" s="118"/>
    </row>
    <row r="19" spans="1:7" x14ac:dyDescent="0.25">
      <c r="A19" s="142">
        <v>6118</v>
      </c>
      <c r="B19" s="139" t="s">
        <v>123</v>
      </c>
      <c r="C19" s="140" t="s">
        <v>101</v>
      </c>
      <c r="G19" s="118"/>
    </row>
    <row r="20" spans="1:7" x14ac:dyDescent="0.25">
      <c r="A20" s="138">
        <v>62609</v>
      </c>
      <c r="B20" s="139" t="s">
        <v>190</v>
      </c>
      <c r="C20" s="140" t="s">
        <v>100</v>
      </c>
      <c r="G20" s="118"/>
    </row>
    <row r="21" spans="1:7" x14ac:dyDescent="0.25">
      <c r="A21" s="142">
        <v>1973131</v>
      </c>
      <c r="B21" s="144" t="s">
        <v>119</v>
      </c>
      <c r="C21" s="141" t="s">
        <v>99</v>
      </c>
      <c r="G21" s="118"/>
    </row>
    <row r="22" spans="1:7" x14ac:dyDescent="0.25">
      <c r="A22" s="142">
        <v>18954</v>
      </c>
      <c r="B22" s="139" t="s">
        <v>117</v>
      </c>
      <c r="C22" s="141" t="s">
        <v>97</v>
      </c>
      <c r="G22" s="118"/>
    </row>
    <row r="23" spans="1:7" x14ac:dyDescent="0.25">
      <c r="A23" s="142">
        <v>4697223</v>
      </c>
      <c r="B23" s="143" t="s">
        <v>115</v>
      </c>
      <c r="C23" s="141" t="s">
        <v>96</v>
      </c>
      <c r="G23" s="118"/>
    </row>
    <row r="24" spans="1:7" x14ac:dyDescent="0.25">
      <c r="A24" s="142">
        <v>62637</v>
      </c>
      <c r="B24" s="143" t="s">
        <v>113</v>
      </c>
      <c r="C24" s="141" t="s">
        <v>95</v>
      </c>
      <c r="G24" s="118"/>
    </row>
    <row r="25" spans="1:7" x14ac:dyDescent="0.25">
      <c r="A25" s="138">
        <v>200497</v>
      </c>
      <c r="B25" s="139" t="s">
        <v>109</v>
      </c>
      <c r="C25" s="141" t="s">
        <v>93</v>
      </c>
      <c r="G25" s="118"/>
    </row>
    <row r="26" spans="1:7" x14ac:dyDescent="0.25">
      <c r="A26" s="142">
        <v>5441108</v>
      </c>
      <c r="B26" s="143" t="s">
        <v>105</v>
      </c>
      <c r="C26" s="141" t="s">
        <v>91</v>
      </c>
      <c r="G26" s="118"/>
    </row>
    <row r="27" spans="1:7" x14ac:dyDescent="0.25">
      <c r="A27" s="142">
        <v>4453043</v>
      </c>
      <c r="B27" s="143" t="s">
        <v>103</v>
      </c>
      <c r="C27" s="141" t="s">
        <v>88</v>
      </c>
      <c r="G27" s="118"/>
    </row>
    <row r="28" spans="1:7" x14ac:dyDescent="0.25">
      <c r="A28" s="142">
        <v>12099</v>
      </c>
      <c r="B28" s="143" t="s">
        <v>67</v>
      </c>
      <c r="C28" s="141" t="s">
        <v>87</v>
      </c>
      <c r="G28" s="118"/>
    </row>
    <row r="29" spans="1:7" x14ac:dyDescent="0.25">
      <c r="A29" s="142">
        <v>4492125</v>
      </c>
      <c r="B29" s="143" t="s">
        <v>25</v>
      </c>
      <c r="C29" s="141" t="s">
        <v>86</v>
      </c>
      <c r="G29" s="118"/>
    </row>
    <row r="30" spans="1:7" x14ac:dyDescent="0.25">
      <c r="A30" s="142">
        <v>5453539</v>
      </c>
      <c r="B30" s="144" t="s">
        <v>76</v>
      </c>
      <c r="C30" s="141" t="s">
        <v>89</v>
      </c>
      <c r="G30" s="118"/>
    </row>
    <row r="31" spans="1:7" x14ac:dyDescent="0.25">
      <c r="A31" s="142">
        <v>200568</v>
      </c>
      <c r="B31" s="143" t="s">
        <v>98</v>
      </c>
      <c r="C31" s="141" t="s">
        <v>122</v>
      </c>
      <c r="G31" s="118"/>
    </row>
    <row r="32" spans="1:7" x14ac:dyDescent="0.25">
      <c r="A32" s="142">
        <v>200590</v>
      </c>
      <c r="B32" s="143" t="s">
        <v>39</v>
      </c>
      <c r="C32" s="141" t="s">
        <v>116</v>
      </c>
      <c r="G32" s="118"/>
    </row>
    <row r="33" spans="1:7" x14ac:dyDescent="0.25">
      <c r="A33" s="138">
        <v>62617</v>
      </c>
      <c r="B33" s="139" t="s">
        <v>9</v>
      </c>
      <c r="C33" s="141" t="s">
        <v>148</v>
      </c>
      <c r="G33" s="118"/>
    </row>
    <row r="34" spans="1:7" x14ac:dyDescent="0.25">
      <c r="A34" s="142">
        <v>200614</v>
      </c>
      <c r="B34" s="143" t="s">
        <v>12</v>
      </c>
      <c r="C34" s="141" t="s">
        <v>146</v>
      </c>
      <c r="G34" s="118"/>
    </row>
    <row r="35" spans="1:7" x14ac:dyDescent="0.25">
      <c r="A35" s="142">
        <v>1772372</v>
      </c>
      <c r="B35" s="143" t="s">
        <v>92</v>
      </c>
      <c r="C35" s="141" t="s">
        <v>139</v>
      </c>
      <c r="G35" s="118"/>
    </row>
    <row r="36" spans="1:7" x14ac:dyDescent="0.25">
      <c r="A36" s="142">
        <v>7310776</v>
      </c>
      <c r="B36" s="145" t="s">
        <v>90</v>
      </c>
      <c r="C36" s="141" t="s">
        <v>137</v>
      </c>
      <c r="G36" s="118"/>
    </row>
    <row r="37" spans="1:7" x14ac:dyDescent="0.25">
      <c r="A37" s="142">
        <v>5555689</v>
      </c>
      <c r="B37" s="144" t="s">
        <v>69</v>
      </c>
      <c r="C37" s="141" t="s">
        <v>136</v>
      </c>
      <c r="G37" s="118"/>
    </row>
    <row r="38" spans="1:7" x14ac:dyDescent="0.25">
      <c r="A38" s="142">
        <v>4453049</v>
      </c>
      <c r="B38" s="143" t="s">
        <v>71</v>
      </c>
      <c r="C38" s="141" t="s">
        <v>132</v>
      </c>
      <c r="G38" s="118"/>
    </row>
    <row r="39" spans="1:7" x14ac:dyDescent="0.25">
      <c r="A39" s="142">
        <v>4697102</v>
      </c>
      <c r="B39" s="143" t="s">
        <v>31</v>
      </c>
      <c r="C39" s="141" t="s">
        <v>128</v>
      </c>
      <c r="G39" s="118"/>
    </row>
    <row r="40" spans="1:7" x14ac:dyDescent="0.25">
      <c r="A40" s="146">
        <v>11728</v>
      </c>
      <c r="B40" s="147" t="s">
        <v>134</v>
      </c>
      <c r="C40" s="148" t="s">
        <v>124</v>
      </c>
      <c r="G40" s="118"/>
    </row>
    <row r="41" spans="1:7" x14ac:dyDescent="0.25">
      <c r="A41" s="149">
        <v>200427</v>
      </c>
      <c r="B41" s="150" t="s">
        <v>121</v>
      </c>
      <c r="C41" s="148" t="s">
        <v>108</v>
      </c>
      <c r="G41" s="118"/>
    </row>
    <row r="42" spans="1:7" x14ac:dyDescent="0.25">
      <c r="A42" s="149">
        <v>644914</v>
      </c>
      <c r="B42" s="150" t="s">
        <v>111</v>
      </c>
      <c r="C42" s="148" t="s">
        <v>94</v>
      </c>
      <c r="G42" s="118"/>
    </row>
    <row r="43" spans="1:7" x14ac:dyDescent="0.25">
      <c r="A43" s="149">
        <v>646679</v>
      </c>
      <c r="B43" s="150" t="s">
        <v>107</v>
      </c>
      <c r="C43" s="148" t="s">
        <v>186</v>
      </c>
      <c r="D43" s="118"/>
      <c r="G43" s="117"/>
    </row>
    <row r="44" spans="1:7" x14ac:dyDescent="0.25">
      <c r="A44" s="151">
        <v>62395</v>
      </c>
      <c r="B44" s="152" t="s">
        <v>64</v>
      </c>
      <c r="C44" s="153" t="s">
        <v>194</v>
      </c>
      <c r="D44" s="118"/>
      <c r="G44" s="117"/>
    </row>
    <row r="45" spans="1:7" x14ac:dyDescent="0.25">
      <c r="B45" s="117"/>
      <c r="D45" s="118"/>
      <c r="G45" s="117"/>
    </row>
    <row r="46" spans="1:7" x14ac:dyDescent="0.25">
      <c r="B46" s="117"/>
      <c r="D46" s="118"/>
      <c r="G46" s="117"/>
    </row>
    <row r="47" spans="1:7" x14ac:dyDescent="0.25">
      <c r="B47" s="117"/>
      <c r="D47" s="118"/>
      <c r="G47" s="117"/>
    </row>
    <row r="48" spans="1:7" x14ac:dyDescent="0.25">
      <c r="B48" s="117"/>
      <c r="D48" s="118"/>
      <c r="G48" s="117"/>
    </row>
    <row r="49" spans="4:4" s="117" customFormat="1" x14ac:dyDescent="0.25">
      <c r="D49" s="118"/>
    </row>
    <row r="50" spans="4:4" s="117" customFormat="1" x14ac:dyDescent="0.25">
      <c r="D50" s="118"/>
    </row>
    <row r="51" spans="4:4" s="117" customFormat="1" x14ac:dyDescent="0.25">
      <c r="D51" s="118"/>
    </row>
    <row r="52" spans="4:4" s="117" customFormat="1" x14ac:dyDescent="0.25">
      <c r="D52" s="118"/>
    </row>
    <row r="53" spans="4:4" s="117" customFormat="1" x14ac:dyDescent="0.25">
      <c r="D53" s="118"/>
    </row>
    <row r="54" spans="4:4" s="117" customFormat="1" x14ac:dyDescent="0.25">
      <c r="D54" s="118"/>
    </row>
    <row r="55" spans="4:4" s="117" customFormat="1" x14ac:dyDescent="0.25">
      <c r="D55" s="118"/>
    </row>
    <row r="56" spans="4:4" s="117" customFormat="1" x14ac:dyDescent="0.25">
      <c r="D56" s="118"/>
    </row>
    <row r="57" spans="4:4" s="117" customFormat="1" x14ac:dyDescent="0.25">
      <c r="D57" s="118"/>
    </row>
    <row r="58" spans="4:4" s="117" customFormat="1" x14ac:dyDescent="0.25">
      <c r="D58" s="118"/>
    </row>
    <row r="59" spans="4:4" s="117" customFormat="1" x14ac:dyDescent="0.25">
      <c r="D59" s="1"/>
    </row>
    <row r="60" spans="4:4" s="117" customFormat="1" x14ac:dyDescent="0.25">
      <c r="D60" s="1"/>
    </row>
    <row r="61" spans="4:4" s="117" customFormat="1" x14ac:dyDescent="0.25">
      <c r="D61" s="1"/>
    </row>
    <row r="62" spans="4:4" s="117" customFormat="1" x14ac:dyDescent="0.25">
      <c r="D62" s="1"/>
    </row>
    <row r="63" spans="4:4" s="117" customFormat="1" x14ac:dyDescent="0.25">
      <c r="D63" s="1"/>
    </row>
    <row r="64" spans="4:4" s="117" customFormat="1" x14ac:dyDescent="0.25">
      <c r="D64" s="1"/>
    </row>
    <row r="65" spans="4:4" s="117" customFormat="1" x14ac:dyDescent="0.25">
      <c r="D65" s="1"/>
    </row>
    <row r="66" spans="4:4" s="117" customFormat="1" x14ac:dyDescent="0.25">
      <c r="D66" s="1"/>
    </row>
    <row r="67" spans="4:4" s="117" customFormat="1" x14ac:dyDescent="0.25">
      <c r="D67" s="1"/>
    </row>
    <row r="68" spans="4:4" s="117" customFormat="1" x14ac:dyDescent="0.25">
      <c r="D68" s="1"/>
    </row>
    <row r="69" spans="4:4" s="117" customFormat="1" x14ac:dyDescent="0.25">
      <c r="D69" s="1"/>
    </row>
    <row r="70" spans="4:4" s="117" customFormat="1" x14ac:dyDescent="0.25">
      <c r="D70" s="1"/>
    </row>
    <row r="71" spans="4:4" s="117" customFormat="1" x14ac:dyDescent="0.25">
      <c r="D71" s="1"/>
    </row>
    <row r="72" spans="4:4" s="117" customFormat="1" x14ac:dyDescent="0.25">
      <c r="D72" s="1"/>
    </row>
    <row r="73" spans="4:4" s="117" customFormat="1" x14ac:dyDescent="0.25">
      <c r="D73" s="1"/>
    </row>
    <row r="74" spans="4:4" s="117" customFormat="1" x14ac:dyDescent="0.25">
      <c r="D74" s="1"/>
    </row>
    <row r="75" spans="4:4" s="117" customFormat="1" x14ac:dyDescent="0.25">
      <c r="D75" s="1"/>
    </row>
    <row r="76" spans="4:4" s="117" customFormat="1" x14ac:dyDescent="0.25">
      <c r="D76" s="1"/>
    </row>
    <row r="77" spans="4:4" s="117" customFormat="1" x14ac:dyDescent="0.25">
      <c r="D77" s="1"/>
    </row>
    <row r="78" spans="4:4" s="117" customFormat="1" x14ac:dyDescent="0.25">
      <c r="D78" s="1"/>
    </row>
    <row r="79" spans="4:4" s="117" customFormat="1" x14ac:dyDescent="0.25">
      <c r="D79" s="1"/>
    </row>
    <row r="80" spans="4:4" s="117" customFormat="1" x14ac:dyDescent="0.25">
      <c r="D80" s="1"/>
    </row>
    <row r="81" spans="1:7" x14ac:dyDescent="0.25">
      <c r="B81" s="117"/>
      <c r="D81" s="1"/>
      <c r="G81" s="117"/>
    </row>
    <row r="82" spans="1:7" x14ac:dyDescent="0.25">
      <c r="B82" s="117"/>
      <c r="D82" s="1"/>
      <c r="G82" s="117"/>
    </row>
    <row r="83" spans="1:7" x14ac:dyDescent="0.25">
      <c r="B83" s="117"/>
      <c r="D83" s="1"/>
      <c r="G83" s="117"/>
    </row>
    <row r="84" spans="1:7" x14ac:dyDescent="0.25">
      <c r="A84" s="119"/>
      <c r="B84" s="120"/>
      <c r="C84" s="121"/>
    </row>
    <row r="85" spans="1:7" x14ac:dyDescent="0.25">
      <c r="A85" s="119"/>
      <c r="B85" s="120"/>
      <c r="C85" s="121"/>
    </row>
    <row r="86" spans="1:7" x14ac:dyDescent="0.25">
      <c r="B86" s="103"/>
    </row>
    <row r="87" spans="1:7" x14ac:dyDescent="0.25">
      <c r="B87" s="103"/>
    </row>
    <row r="88" spans="1:7" x14ac:dyDescent="0.25">
      <c r="B88" s="103"/>
    </row>
    <row r="89" spans="1:7" x14ac:dyDescent="0.25">
      <c r="A89" s="122"/>
      <c r="B89" s="103"/>
    </row>
    <row r="90" spans="1:7" x14ac:dyDescent="0.25">
      <c r="B90" s="123"/>
    </row>
    <row r="91" spans="1:7" x14ac:dyDescent="0.25">
      <c r="B91" s="103"/>
    </row>
    <row r="92" spans="1:7" x14ac:dyDescent="0.25">
      <c r="B92" s="103"/>
    </row>
    <row r="93" spans="1:7" x14ac:dyDescent="0.25">
      <c r="B93" s="103"/>
    </row>
    <row r="94" spans="1:7" x14ac:dyDescent="0.25">
      <c r="B94" s="103"/>
    </row>
    <row r="95" spans="1:7" x14ac:dyDescent="0.25">
      <c r="B95" s="103"/>
    </row>
    <row r="96" spans="1:7" x14ac:dyDescent="0.25">
      <c r="B96" s="103"/>
    </row>
    <row r="97" spans="2:2" x14ac:dyDescent="0.25">
      <c r="B97" s="103"/>
    </row>
    <row r="98" spans="2:2" x14ac:dyDescent="0.25">
      <c r="B98" s="103"/>
    </row>
    <row r="100" spans="2:2" x14ac:dyDescent="0.25">
      <c r="B100" s="103"/>
    </row>
    <row r="102" spans="2:2" x14ac:dyDescent="0.25">
      <c r="B102" s="103"/>
    </row>
    <row r="103" spans="2:2" x14ac:dyDescent="0.25">
      <c r="B103" s="103"/>
    </row>
    <row r="105" spans="2:2" x14ac:dyDescent="0.25">
      <c r="B105" s="103"/>
    </row>
    <row r="106" spans="2:2" x14ac:dyDescent="0.25">
      <c r="B106" s="103"/>
    </row>
    <row r="108" spans="2:2" x14ac:dyDescent="0.25">
      <c r="B108" s="103"/>
    </row>
    <row r="109" spans="2:2" x14ac:dyDescent="0.25">
      <c r="B109" s="103"/>
    </row>
    <row r="110" spans="2:2" x14ac:dyDescent="0.25">
      <c r="B110" s="103"/>
    </row>
    <row r="111" spans="2:2" x14ac:dyDescent="0.25">
      <c r="B111" s="7"/>
    </row>
    <row r="112" spans="2:2" x14ac:dyDescent="0.25">
      <c r="B112" s="6"/>
    </row>
    <row r="113" spans="2:2" x14ac:dyDescent="0.25">
      <c r="B113" s="6"/>
    </row>
    <row r="114" spans="2:2" x14ac:dyDescent="0.25">
      <c r="B114" s="117"/>
    </row>
    <row r="115" spans="2:2" x14ac:dyDescent="0.25">
      <c r="B115" s="117"/>
    </row>
    <row r="116" spans="2:2" x14ac:dyDescent="0.25">
      <c r="B116" s="117"/>
    </row>
    <row r="117" spans="2:2" x14ac:dyDescent="0.25">
      <c r="B117" s="117"/>
    </row>
    <row r="118" spans="2:2" x14ac:dyDescent="0.25">
      <c r="B118" s="117"/>
    </row>
    <row r="119" spans="2:2" x14ac:dyDescent="0.25">
      <c r="B119" s="117"/>
    </row>
    <row r="120" spans="2:2" x14ac:dyDescent="0.25">
      <c r="B120" s="117"/>
    </row>
    <row r="121" spans="2:2" x14ac:dyDescent="0.25">
      <c r="B121" s="117"/>
    </row>
    <row r="122" spans="2:2" x14ac:dyDescent="0.25">
      <c r="B122" s="117"/>
    </row>
    <row r="123" spans="2:2" x14ac:dyDescent="0.25">
      <c r="B123" s="117"/>
    </row>
    <row r="124" spans="2:2" x14ac:dyDescent="0.25">
      <c r="B124" s="117"/>
    </row>
    <row r="125" spans="2:2" x14ac:dyDescent="0.25">
      <c r="B125" s="117"/>
    </row>
    <row r="126" spans="2:2" x14ac:dyDescent="0.25">
      <c r="B126" s="117"/>
    </row>
    <row r="127" spans="2:2" x14ac:dyDescent="0.25">
      <c r="B127" s="117"/>
    </row>
    <row r="128" spans="2:2" x14ac:dyDescent="0.25">
      <c r="B128" s="117"/>
    </row>
    <row r="129" spans="2:2" x14ac:dyDescent="0.25">
      <c r="B129" s="117"/>
    </row>
    <row r="130" spans="2:2" x14ac:dyDescent="0.25">
      <c r="B130" s="117"/>
    </row>
    <row r="131" spans="2:2" x14ac:dyDescent="0.25">
      <c r="B131" s="117"/>
    </row>
    <row r="132" spans="2:2" x14ac:dyDescent="0.25">
      <c r="B132" s="117"/>
    </row>
    <row r="133" spans="2:2" x14ac:dyDescent="0.25">
      <c r="B133" s="117"/>
    </row>
    <row r="134" spans="2:2" x14ac:dyDescent="0.25">
      <c r="B134" s="5"/>
    </row>
    <row r="135" spans="2:2" x14ac:dyDescent="0.25">
      <c r="B135" s="5"/>
    </row>
    <row r="136" spans="2:2" x14ac:dyDescent="0.25">
      <c r="B136" s="5"/>
    </row>
    <row r="137" spans="2:2" x14ac:dyDescent="0.25">
      <c r="B137" s="5"/>
    </row>
    <row r="138" spans="2:2" x14ac:dyDescent="0.25">
      <c r="B138" s="5"/>
    </row>
    <row r="139" spans="2:2" x14ac:dyDescent="0.25">
      <c r="B139" s="5"/>
    </row>
    <row r="140" spans="2:2" x14ac:dyDescent="0.25">
      <c r="B140" s="5"/>
    </row>
    <row r="141" spans="2:2" x14ac:dyDescent="0.25">
      <c r="B141" s="5"/>
    </row>
    <row r="142" spans="2:2" x14ac:dyDescent="0.25">
      <c r="B142" s="5"/>
    </row>
    <row r="143" spans="2:2" x14ac:dyDescent="0.25">
      <c r="B143" s="5"/>
    </row>
  </sheetData>
  <sheetProtection sheet="1" objects="1" scenarios="1" formatCells="0" formatColumns="0" formatRows="0"/>
  <phoneticPr fontId="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3352F79007E408EFF44D6142FFCE2" ma:contentTypeVersion="21" ma:contentTypeDescription="Create a new document." ma:contentTypeScope="" ma:versionID="e95dd583e1418bbab84cc60b808c79a9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fecc2597-e8fd-4279-ac06-bd7c891938be" xmlns:ns6="ead8da0f-3542-4e50-96c8-f1f698624e86" targetNamespace="http://schemas.microsoft.com/office/2006/metadata/properties" ma:root="true" ma:fieldsID="2f7c14c724f6fd5b0410ef8d6affcf61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ecc2597-e8fd-4279-ac06-bd7c891938be"/>
    <xsd:import namespace="ead8da0f-3542-4e50-96c8-f1f698624e86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1:_ip_UnifiedCompliancePolicyProperties" minOccurs="0"/>
                <xsd:element ref="ns1:_ip_UnifiedCompliancePolicyUIAction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MediaServiceDateTaken" minOccurs="0"/>
                <xsd:element ref="ns6:MediaServiceLocation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60cad11-562a-4490-8456-b2fd6f157897}" ma:internalName="TaxCatchAllLabel" ma:readOnly="true" ma:showField="CatchAllDataLabel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60cad11-562a-4490-8456-b2fd6f157897}" ma:internalName="TaxCatchAll" ma:showField="CatchAllData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c2597-e8fd-4279-ac06-bd7c891938be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8da0f-3542-4e50-96c8-f1f698624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4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4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human health hazard</TermName>
          <TermId xmlns="http://schemas.microsoft.com/office/infopath/2007/PartnerControls">f46f07a4-ec27-41b7-9fd8-53fb182a55b8</TermId>
        </TermInfo>
        <TermInfo xmlns="http://schemas.microsoft.com/office/infopath/2007/PartnerControls">
          <TermName xmlns="http://schemas.microsoft.com/office/infopath/2007/PartnerControls">exposure response</TermName>
          <TermId xmlns="http://schemas.microsoft.com/office/infopath/2007/PartnerControls">c7745243-7d00-4de4-a71c-257013d99f7c</TermId>
        </TermInfo>
        <TermInfo xmlns="http://schemas.microsoft.com/office/infopath/2007/PartnerControls">
          <TermName xmlns="http://schemas.microsoft.com/office/infopath/2007/PartnerControls">CASRN 75-34-3</TermName>
          <TermId xmlns="http://schemas.microsoft.com/office/infopath/2007/PartnerControls">68eb818b-f6c9-42ec-97d1-d101eff5e078</TermId>
        </TermInfo>
        <TermInfo xmlns="http://schemas.microsoft.com/office/infopath/2007/PartnerControls">
          <TermName xmlns="http://schemas.microsoft.com/office/infopath/2007/PartnerControls">exposure response array</TermName>
          <TermId xmlns="http://schemas.microsoft.com/office/infopath/2007/PartnerControls">08d29248-88e3-4159-96a3-a9f7815ef03f</TermId>
        </TermInfo>
        <TermInfo xmlns="http://schemas.microsoft.com/office/infopath/2007/PartnerControls">
          <TermName xmlns="http://schemas.microsoft.com/office/infopath/2007/PartnerControls">11Dichloroethane</TermName>
          <TermId xmlns="http://schemas.microsoft.com/office/infopath/2007/PartnerControls">f0553ca5-25fa-4f60-8a15-ba2924ee9f47</TermId>
        </TermInfo>
      </Terms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lcf76f155ced4ddcb4097134ff3c332f xmlns="ead8da0f-3542-4e50-96c8-f1f698624e86">
      <Terms xmlns="http://schemas.microsoft.com/office/infopath/2007/PartnerControls"/>
    </lcf76f155ced4ddcb4097134ff3c332f>
    <Document_x0020_Creation_x0020_Date xmlns="4ffa91fb-a0ff-4ac5-b2db-65c790d184a4">2025-04-18T14:12:27+00:00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>
      <Value>1647</Value>
      <Value>1645</Value>
      <Value>1216</Value>
      <Value>1846</Value>
      <Value>1845</Value>
    </TaxCatchAll>
  </documentManagement>
</p:properties>
</file>

<file path=customXml/itemProps1.xml><?xml version="1.0" encoding="utf-8"?>
<ds:datastoreItem xmlns:ds="http://schemas.openxmlformats.org/officeDocument/2006/customXml" ds:itemID="{9584D149-E219-442D-AFAE-415229DE19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91B0B3-06FA-461F-8627-876A9F79E87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078B1E3-D4DC-4D8F-AEDF-1CC108C5E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fecc2597-e8fd-4279-ac06-bd7c891938be"/>
    <ds:schemaRef ds:uri="ead8da0f-3542-4e50-96c8-f1f698624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22A11EC-93E4-4FEA-A0AA-26BD8B1DA967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sharepoint/v3/fields"/>
    <ds:schemaRef ds:uri="ead8da0f-3542-4e50-96c8-f1f698624e86"/>
    <ds:schemaRef ds:uri="4ffa91fb-a0ff-4ac5-b2db-65c790d184a4"/>
    <ds:schemaRef ds:uri="http://www.w3.org/XML/1998/namespace"/>
    <ds:schemaRef ds:uri="http://schemas.microsoft.com/sharepoint/v3"/>
    <ds:schemaRef ds:uri="http://purl.org/dc/terms/"/>
    <ds:schemaRef ds:uri="fecc2597-e8fd-4279-ac06-bd7c891938be"/>
    <ds:schemaRef ds:uri="http://schemas.microsoft.com/sharepoint.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10</vt:i4>
      </vt:variant>
    </vt:vector>
  </HeadingPairs>
  <TitlesOfParts>
    <vt:vector size="18" baseType="lpstr">
      <vt:lpstr>Cover Page</vt:lpstr>
      <vt:lpstr>Acute oral data</vt:lpstr>
      <vt:lpstr>Acute inhalation data</vt:lpstr>
      <vt:lpstr>Intermediate oral data</vt:lpstr>
      <vt:lpstr>Intermediate inhalation data</vt:lpstr>
      <vt:lpstr>Chronic oral data</vt:lpstr>
      <vt:lpstr>Chronic inhalation data</vt:lpstr>
      <vt:lpstr>Study reference key</vt:lpstr>
      <vt:lpstr>Acute oral array</vt:lpstr>
      <vt:lpstr>Acute inhalation array</vt:lpstr>
      <vt:lpstr>Intermediate oral array full</vt:lpstr>
      <vt:lpstr>Intermediate oral array 1 of 2</vt:lpstr>
      <vt:lpstr>Intermediate oral array 2 of 2</vt:lpstr>
      <vt:lpstr>Intermediate inhalation array</vt:lpstr>
      <vt:lpstr>Chronic oral array</vt:lpstr>
      <vt:lpstr>Chronic inhalation array full</vt:lpstr>
      <vt:lpstr>Chronic inhalation array 1 of 2</vt:lpstr>
      <vt:lpstr>Chronic inhalation array 2 of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 Evaluation for 1,1-Dichloroethane  - Supplemental Information File: Human Health Hazard Exposure Response</dc:title>
  <dc:subject>Human Health Hazard Exposure Response</dc:subject>
  <dc:creator>US EPA</dc:creator>
  <cp:keywords>CASRN 75-34-3 ; 11Dichloroethane ; human health hazard ; exposure response ; exposure response array</cp:keywords>
  <cp:lastModifiedBy>Stanfield, Kelley</cp:lastModifiedBy>
  <dcterms:created xsi:type="dcterms:W3CDTF">2025-04-07T13:03:46Z</dcterms:created>
  <dcterms:modified xsi:type="dcterms:W3CDTF">2025-06-06T20:22:40Z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0x010100D723352F79007E408EFF44D6142FFCE2</vt:lpwstr>
  </property>
  <property fmtid="{D5CDD505-2E9C-101B-9397-08002B2CF9AE}" pid="3" name="TaxKeyword">
    <vt:lpwstr>1216;#human health hazard|f46f07a4-ec27-41b7-9fd8-53fb182a55b8;#1845;#exposure response|c7745243-7d00-4de4-a71c-257013d99f7c;#1647;#CASRN 75-34-3|68eb818b-f6c9-42ec-97d1-d101eff5e078;#1846;#exposure response array|08d29248-88e3-4159-96a3-a9f7815ef03f;#1645;#11Dichloroethane|f0553ca5-25fa-4f60-8a15-ba2924ee9f47</vt:lpwstr>
  </property>
  <property fmtid="{D5CDD505-2E9C-101B-9397-08002B2CF9AE}" pid="4" name="Document_x0020_Type">
    <vt:lpwstr/>
  </property>
  <property fmtid="{D5CDD505-2E9C-101B-9397-08002B2CF9AE}" pid="5" name="MediaServiceImageTags">
    <vt:lpwstr/>
  </property>
  <property fmtid="{D5CDD505-2E9C-101B-9397-08002B2CF9AE}" pid="6" name="EPA_x0020_Subject">
    <vt:lpwstr/>
  </property>
  <property fmtid="{D5CDD505-2E9C-101B-9397-08002B2CF9AE}" pid="7" name="EPA Subject">
    <vt:lpwstr/>
  </property>
  <property fmtid="{D5CDD505-2E9C-101B-9397-08002B2CF9AE}" pid="8" name="Document Type">
    <vt:lpwstr/>
  </property>
</Properties>
</file>