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usepa.sharepoint.com/sites/ocspp_Work/wpc/TSCA Scoping Next 20 HPS Review/Phthalates/DIBP/RE Documents - DIBP/Public Release July 2025/DIBP Supplemental Files Public Release July 2025/"/>
    </mc:Choice>
  </mc:AlternateContent>
  <xr:revisionPtr revIDLastSave="41" documentId="8_{25DFFBFE-5E75-4672-8599-ED7ECD34C43D}" xr6:coauthVersionLast="47" xr6:coauthVersionMax="47" xr10:uidLastSave="{B8B1BF4D-E6BB-4142-B061-6F802151F4DD}"/>
  <bookViews>
    <workbookView xWindow="-110" yWindow="-110" windowWidth="19420" windowHeight="10300" xr2:uid="{3E7A503C-6BF8-4D4B-B783-71ECAC30CFE3}"/>
  </bookViews>
  <sheets>
    <sheet name="Title Page" sheetId="4" r:id="rId1"/>
    <sheet name="Table of Contents" sheetId="5" r:id="rId2"/>
    <sheet name="Definitions" sheetId="6" r:id="rId3"/>
    <sheet name="Equations" sheetId="7" r:id="rId4"/>
    <sheet name="IIOAC Outputs - Fugitive" sheetId="1" r:id="rId5"/>
    <sheet name="IIOAC Outputs - Stack" sheetId="2" r:id="rId6"/>
    <sheet name="IIOAC Outputs - Max" sheetId="3" r:id="rId7"/>
  </sheets>
  <calcPr calcId="191028"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3" l="1"/>
  <c r="H5" i="3"/>
  <c r="G5" i="3"/>
  <c r="D22" i="3" s="1"/>
  <c r="I22" i="3" s="1"/>
  <c r="E27" i="3" s="1"/>
  <c r="E36" i="3" s="1"/>
  <c r="F5" i="3"/>
  <c r="F11" i="3" s="1"/>
  <c r="E5" i="3"/>
  <c r="E11" i="3" s="1"/>
</calcChain>
</file>

<file path=xl/sharedStrings.xml><?xml version="1.0" encoding="utf-8"?>
<sst xmlns="http://schemas.openxmlformats.org/spreadsheetml/2006/main" count="362" uniqueCount="163">
  <si>
    <t>Table of Contents</t>
  </si>
  <si>
    <t>Worksheet</t>
  </si>
  <si>
    <t>Description</t>
  </si>
  <si>
    <t>Definitions</t>
  </si>
  <si>
    <t>This tab provides definitions of several terms utilized throughout this worksheet or the assessment documents</t>
  </si>
  <si>
    <t>Equations</t>
  </si>
  <si>
    <t>This tab provides relevant equations for calculating modeled concentration estimates as well as associated risks</t>
  </si>
  <si>
    <t>IIOAC Outputs - Fugitive</t>
  </si>
  <si>
    <t>This tab provides all IIOAC modeled high-end and mean concentrations, at all distances, and modeled deposition rates due to fugitive releases for each exposure scenario modeled</t>
  </si>
  <si>
    <t>IIOAC Outputs - Stack</t>
  </si>
  <si>
    <t>This tab provides all IIOAC modeled high-end and mean concentrations, at all distances, and modeled deposition rates due to stack releases for each exposure scenario modeled</t>
  </si>
  <si>
    <t>IIOAC Outputs - Max</t>
  </si>
  <si>
    <t>This slide provides the maximum modeled concentration and deposition rate across all exposure scenarios modeled along with associated risk estimates</t>
  </si>
  <si>
    <t>Term</t>
  </si>
  <si>
    <t>Definition</t>
  </si>
  <si>
    <t xml:space="preserve">IIOAC: </t>
  </si>
  <si>
    <t>Integrated Indoor/Outdoor Air Calculator Model</t>
  </si>
  <si>
    <r>
      <rPr>
        <sz val="11"/>
        <color theme="1"/>
        <rFont val="Times New Roman"/>
        <family val="1"/>
      </rPr>
      <t>µg/m</t>
    </r>
    <r>
      <rPr>
        <vertAlign val="superscript"/>
        <sz val="11"/>
        <color theme="1"/>
        <rFont val="Times New Roman"/>
        <family val="1"/>
      </rPr>
      <t>3</t>
    </r>
    <r>
      <rPr>
        <sz val="12"/>
        <color theme="1"/>
        <rFont val="Times New Roman"/>
        <family val="1"/>
      </rPr>
      <t xml:space="preserve">: </t>
    </r>
  </si>
  <si>
    <t>Micrograms per cubic meter</t>
  </si>
  <si>
    <t>ppm</t>
  </si>
  <si>
    <t>Parts per million (by volume)</t>
  </si>
  <si>
    <t xml:space="preserve">ADAF: </t>
  </si>
  <si>
    <t xml:space="preserve">Age Dependent Adjustment Factor. This factor is applied to account for increased susceptibility of early life stages to mutagenic carcinogens according to EPA guidance </t>
  </si>
  <si>
    <t>https://www3.epa.gov/airtoxics/childrens_supplement_final.pdf</t>
  </si>
  <si>
    <t xml:space="preserve">Daily Air Concentration (DAC): </t>
  </si>
  <si>
    <t xml:space="preserve">The daily-averaged modeled hourly concentrations for each day of operation within an operating year [IIOAC Output]. </t>
  </si>
  <si>
    <t>Annual Air Concentration (AAC)</t>
  </si>
  <si>
    <t xml:space="preserve">The annual-averaged modeled daily concentrations over an operating year [IIOAC Output]. </t>
  </si>
  <si>
    <t xml:space="preserve">Acute Concentration (AC): </t>
  </si>
  <si>
    <t xml:space="preserve">The daily air concentration adjusted for exposure duration and averaging time. </t>
  </si>
  <si>
    <t xml:space="preserve">Average Daily Concentration (ADC):  </t>
  </si>
  <si>
    <t xml:space="preserve">The mean amount of an agent to which a person is exposed on a daily basis, often averaged over a definitive period of time. For purposes of this document, this is the annual air concentration adjusted for exposure duration, exposure frequency, exposure time, and averaging time associated with the exposure scenario. </t>
  </si>
  <si>
    <t xml:space="preserve">Lifetime Average Daily Concentration (LADC): </t>
  </si>
  <si>
    <t>The average daily concentration adjusted for a receptors expected residency time and lifetime [Calculated from ADC].</t>
  </si>
  <si>
    <t xml:space="preserve">[Statistic] Mean (IIOAC Output): </t>
  </si>
  <si>
    <t>The modeled concentration representing the arithmetic average concentration of the modeled concentration distribution.</t>
  </si>
  <si>
    <t xml:space="preserve">[Statistic] High-End (IIOAC Output): </t>
  </si>
  <si>
    <t>The modeled concentration representing the 95th percentile concentration within the modeled concentration distribution.</t>
  </si>
  <si>
    <t>Fenceline Average:</t>
  </si>
  <si>
    <t>The daily or annual averaged modeled concentration at 100 meters finite distance from the release point.</t>
  </si>
  <si>
    <t>Community Average:</t>
  </si>
  <si>
    <t>The daily or annual averaged modeled concentration between 100 and 1,000 meters area distance from the release point.</t>
  </si>
  <si>
    <t>Outer Boundary Average:</t>
  </si>
  <si>
    <t>The daily or annual averaged modeled concentration at 1,000 meters finite distance from the release point.</t>
  </si>
  <si>
    <t xml:space="preserve">Human Equivalent Concentration (HEC): </t>
  </si>
  <si>
    <t>The human concentration (for inhalation exposure) or dose (for other routes of exposure) of an agent that is believed to induce the same magnitude of toxic effect as the experimental animal species concentration or dose. This adjustment may incorporate toxicokinetic information on the particular agent, if available, or use a default procedure, such as assuming that daily oral doses experienced for a lifetime are proportional to body weight raised to the 0.75 power.</t>
  </si>
  <si>
    <t xml:space="preserve">Inhalation Unit Risk (IUR): </t>
  </si>
  <si>
    <r>
      <t>The upper-bound excess lifetime cancer risk estimated to result from continuous exposure to an agent at a concentration of 1 µg/m</t>
    </r>
    <r>
      <rPr>
        <vertAlign val="superscript"/>
        <sz val="12"/>
        <color theme="1"/>
        <rFont val="Times New Roman"/>
        <family val="1"/>
      </rPr>
      <t>3</t>
    </r>
    <r>
      <rPr>
        <sz val="12"/>
        <color theme="1"/>
        <rFont val="Times New Roman"/>
        <family val="1"/>
      </rPr>
      <t xml:space="preserve"> in air. The interpretation of inhalation unit risk would be as follows: if unit risk = 2 × 10-6 per µg/m</t>
    </r>
    <r>
      <rPr>
        <vertAlign val="superscript"/>
        <sz val="12"/>
        <color theme="1"/>
        <rFont val="Times New Roman"/>
        <family val="1"/>
      </rPr>
      <t>3</t>
    </r>
    <r>
      <rPr>
        <sz val="12"/>
        <color theme="1"/>
        <rFont val="Times New Roman"/>
        <family val="1"/>
      </rPr>
      <t>, 2 excess cancer cases (upper bound estimate) are expected to develop per 1,000,000 people if exposed daily for a lifetime to 1 µg of the chemical per m3 of air.</t>
    </r>
  </si>
  <si>
    <t xml:space="preserve">Benchmark: </t>
  </si>
  <si>
    <r>
      <t>The cancer risk level above which EPA identifies an unreasonable risk. For the purposes of this fenceline analysis, EPA used 1 x 10</t>
    </r>
    <r>
      <rPr>
        <vertAlign val="superscript"/>
        <sz val="12"/>
        <color theme="1"/>
        <rFont val="Times New Roman"/>
        <family val="1"/>
      </rPr>
      <t xml:space="preserve">-6 </t>
    </r>
    <r>
      <rPr>
        <sz val="12"/>
        <color theme="1"/>
        <rFont val="Times New Roman"/>
        <family val="1"/>
      </rPr>
      <t>as the benchmark for cancer risk in fenceline communities.</t>
    </r>
  </si>
  <si>
    <t xml:space="preserve">Margin of Exposure (MOE): </t>
  </si>
  <si>
    <t>The point of departure divided by the actual or projected environmental exposure of interest</t>
  </si>
  <si>
    <t>The sum of uncertainty factors for a given non-cancer POD. EPA interprets the MOE risk estimates in reference to benchmark MOEs. For the purposes of this fenceline analysis, MOE risk estimates were interpreted as a human health risk if the MOE was less than the benchmark MOE.</t>
  </si>
  <si>
    <t xml:space="preserve">Where </t>
  </si>
  <si>
    <t>DAC = Daily Average Air Concentration (µg/m3) [output from IIOAC]</t>
  </si>
  <si>
    <r>
      <t>C</t>
    </r>
    <r>
      <rPr>
        <vertAlign val="subscript"/>
        <sz val="11"/>
        <color theme="1"/>
        <rFont val="Times New Roman"/>
        <family val="1"/>
      </rPr>
      <t>i</t>
    </r>
    <r>
      <rPr>
        <sz val="11"/>
        <color theme="1"/>
        <rFont val="Times New Roman"/>
        <family val="1"/>
      </rPr>
      <t xml:space="preserve"> = Modeled hourly concentration for operating hour i (µg/m</t>
    </r>
    <r>
      <rPr>
        <vertAlign val="superscript"/>
        <sz val="11"/>
        <color theme="1"/>
        <rFont val="Times New Roman"/>
        <family val="1"/>
      </rPr>
      <t>3</t>
    </r>
    <r>
      <rPr>
        <sz val="11"/>
        <color theme="1"/>
        <rFont val="Times New Roman"/>
        <family val="1"/>
      </rPr>
      <t>)</t>
    </r>
  </si>
  <si>
    <t>n = Number of operating hours within a given day (hours)</t>
  </si>
  <si>
    <r>
      <rPr>
        <vertAlign val="superscript"/>
        <sz val="11"/>
        <color theme="1"/>
        <rFont val="Times New Roman"/>
        <family val="1"/>
      </rPr>
      <t>a</t>
    </r>
    <r>
      <rPr>
        <sz val="11"/>
        <color theme="1"/>
        <rFont val="Times New Roman"/>
        <family val="1"/>
      </rPr>
      <t xml:space="preserve"> Operating hours can vary depending on the total number of operating hours in a given day but can never be greater than 24 hours. </t>
    </r>
  </si>
  <si>
    <t xml:space="preserve">If a facility operates for 16 hours during a day then n=16 and the concentrations summed together are C1 through C16. </t>
  </si>
  <si>
    <r>
      <t>AC = (C</t>
    </r>
    <r>
      <rPr>
        <vertAlign val="subscript"/>
        <sz val="11"/>
        <color rgb="FF000000"/>
        <rFont val="Times New Roman"/>
        <family val="1"/>
      </rPr>
      <t>DAC</t>
    </r>
    <r>
      <rPr>
        <sz val="11"/>
        <color rgb="FF000000"/>
        <rFont val="Times New Roman"/>
        <family val="1"/>
      </rPr>
      <t xml:space="preserve"> x ED)/AT</t>
    </r>
    <r>
      <rPr>
        <vertAlign val="subscript"/>
        <sz val="11"/>
        <color rgb="FF000000"/>
        <rFont val="Times New Roman"/>
        <family val="1"/>
      </rPr>
      <t>AC</t>
    </r>
  </si>
  <si>
    <t>Where</t>
  </si>
  <si>
    <t>AC: Acute Concentration (µg/m3)</t>
  </si>
  <si>
    <r>
      <t>C</t>
    </r>
    <r>
      <rPr>
        <vertAlign val="subscript"/>
        <sz val="11"/>
        <color theme="1"/>
        <rFont val="Times New Roman"/>
        <family val="1"/>
      </rPr>
      <t>DAC</t>
    </r>
    <r>
      <rPr>
        <sz val="11"/>
        <color theme="1"/>
        <rFont val="Times New Roman"/>
        <family val="1"/>
      </rPr>
      <t>: Daily Average Concentration (µg/m3)</t>
    </r>
  </si>
  <si>
    <t>ED: Exposure Duration (24 hours)</t>
  </si>
  <si>
    <r>
      <t>AT</t>
    </r>
    <r>
      <rPr>
        <vertAlign val="subscript"/>
        <sz val="11"/>
        <color theme="1"/>
        <rFont val="Times New Roman"/>
        <family val="1"/>
      </rPr>
      <t>AC</t>
    </r>
    <r>
      <rPr>
        <sz val="11"/>
        <color theme="1"/>
        <rFont val="Times New Roman"/>
        <family val="1"/>
      </rPr>
      <t>: Averaging Time (24 hours)</t>
    </r>
  </si>
  <si>
    <t>AAC = Annual Average Air Concentration (µg/m3)</t>
  </si>
  <si>
    <r>
      <t>DAC</t>
    </r>
    <r>
      <rPr>
        <vertAlign val="subscript"/>
        <sz val="11"/>
        <color theme="1"/>
        <rFont val="Times New Roman"/>
        <family val="1"/>
      </rPr>
      <t>i</t>
    </r>
    <r>
      <rPr>
        <sz val="11"/>
        <color theme="1"/>
        <rFont val="Times New Roman"/>
        <family val="1"/>
      </rPr>
      <t xml:space="preserve"> = Calculated daily average concentration for operating day i (µg/m3)</t>
    </r>
  </si>
  <si>
    <t>n = Number of operating days within an operating year (days)</t>
  </si>
  <si>
    <r>
      <rPr>
        <vertAlign val="superscript"/>
        <sz val="11"/>
        <color theme="1"/>
        <rFont val="Times New Roman"/>
        <family val="1"/>
      </rPr>
      <t>a</t>
    </r>
    <r>
      <rPr>
        <sz val="11"/>
        <color theme="1"/>
        <rFont val="Times New Roman"/>
        <family val="1"/>
      </rPr>
      <t xml:space="preserve"> Operating days can vary depending on the total number of days a facilty operates in a given year but can never be greater than 365 days (or 366 days for a leap year). </t>
    </r>
  </si>
  <si>
    <t xml:space="preserve">If a facility operates for 260 days of a given operating year then n=260 and the daily concentrations summed together are C1 through C260. </t>
  </si>
  <si>
    <r>
      <t>ADC=(C</t>
    </r>
    <r>
      <rPr>
        <vertAlign val="subscript"/>
        <sz val="11"/>
        <color theme="1"/>
        <rFont val="Times New Roman"/>
        <family val="1"/>
      </rPr>
      <t>AAC</t>
    </r>
    <r>
      <rPr>
        <sz val="11"/>
        <color theme="1"/>
        <rFont val="Times New Roman"/>
        <family val="1"/>
      </rPr>
      <t xml:space="preserve"> x ET x EF x ED)/AT</t>
    </r>
    <r>
      <rPr>
        <vertAlign val="subscript"/>
        <sz val="11"/>
        <color theme="1"/>
        <rFont val="Times New Roman"/>
        <family val="1"/>
      </rPr>
      <t>ADC</t>
    </r>
  </si>
  <si>
    <t>ADC: Average Daily Concentration (µg/m3)</t>
  </si>
  <si>
    <r>
      <t>C</t>
    </r>
    <r>
      <rPr>
        <vertAlign val="subscript"/>
        <sz val="11"/>
        <color theme="1"/>
        <rFont val="Times New Roman"/>
        <family val="1"/>
      </rPr>
      <t>AAC</t>
    </r>
    <r>
      <rPr>
        <sz val="11"/>
        <color theme="1"/>
        <rFont val="Times New Roman"/>
        <family val="1"/>
      </rPr>
      <t>: Annual average concentration (µg/m3)</t>
    </r>
  </si>
  <si>
    <t>ET: Exposure Time (24 hours/day)</t>
  </si>
  <si>
    <t>EF: Exposure Frequency (365 days/year)</t>
  </si>
  <si>
    <t>ED: Exposure Duration (1 yr)</t>
  </si>
  <si>
    <r>
      <t>AT</t>
    </r>
    <r>
      <rPr>
        <vertAlign val="subscript"/>
        <sz val="11"/>
        <color theme="1"/>
        <rFont val="Times New Roman"/>
        <family val="1"/>
      </rPr>
      <t>ADC</t>
    </r>
    <r>
      <rPr>
        <sz val="11"/>
        <color theme="1"/>
        <rFont val="Times New Roman"/>
        <family val="1"/>
      </rPr>
      <t xml:space="preserve">: Averaging Time = 1 yr x 365 days/year x 24 hrs/day </t>
    </r>
  </si>
  <si>
    <r>
      <t>LADC =  (C</t>
    </r>
    <r>
      <rPr>
        <vertAlign val="subscript"/>
        <sz val="11"/>
        <color theme="1"/>
        <rFont val="Times New Roman"/>
        <family val="1"/>
      </rPr>
      <t>AAC</t>
    </r>
    <r>
      <rPr>
        <sz val="11"/>
        <color theme="1"/>
        <rFont val="Times New Roman"/>
        <family val="1"/>
      </rPr>
      <t xml:space="preserve"> x ET x EF x ED)/AT</t>
    </r>
    <r>
      <rPr>
        <vertAlign val="subscript"/>
        <sz val="11"/>
        <color theme="1"/>
        <rFont val="Times New Roman"/>
        <family val="1"/>
      </rPr>
      <t>LADC</t>
    </r>
  </si>
  <si>
    <t>LADC: Lifetime Average Daily Concentration (µg/m3)</t>
  </si>
  <si>
    <t>ET: Exposure Time (24 hrs/day)</t>
  </si>
  <si>
    <t>ED: Exposure duration (78 yrs resident)</t>
  </si>
  <si>
    <r>
      <t>AT</t>
    </r>
    <r>
      <rPr>
        <vertAlign val="subscript"/>
        <sz val="11"/>
        <color theme="1"/>
        <rFont val="Times New Roman"/>
        <family val="1"/>
      </rPr>
      <t>LADC</t>
    </r>
    <r>
      <rPr>
        <sz val="11"/>
        <color theme="1"/>
        <rFont val="Times New Roman"/>
        <family val="1"/>
      </rPr>
      <t>: Averaging Time (78 yrs x 365 days/year x 24 hrs/day)</t>
    </r>
  </si>
  <si>
    <t>78 = Number of years resident assumed to reside in a single residential location (years) [from Exposure Factors Handbook]</t>
  </si>
  <si>
    <t>78 = Number of years a receptor is assumed to live (years) [from Exposure Factors Handbook]</t>
  </si>
  <si>
    <t xml:space="preserve">Acute Risk = </t>
  </si>
  <si>
    <t>HEC: Human Equivalent Concentration (µg/m3)</t>
  </si>
  <si>
    <t xml:space="preserve">Chronic Risk = </t>
  </si>
  <si>
    <r>
      <t>Cancer Risk</t>
    </r>
    <r>
      <rPr>
        <vertAlign val="subscript"/>
        <sz val="11"/>
        <color theme="1"/>
        <rFont val="Times New Roman"/>
        <family val="1"/>
      </rPr>
      <t>adult</t>
    </r>
    <r>
      <rPr>
        <sz val="11"/>
        <color theme="1"/>
        <rFont val="Times New Roman"/>
        <family val="1"/>
      </rPr>
      <t xml:space="preserve"> = LADC * IUR</t>
    </r>
  </si>
  <si>
    <r>
      <t>Cancer Risk</t>
    </r>
    <r>
      <rPr>
        <vertAlign val="subscript"/>
        <sz val="11"/>
        <color theme="1"/>
        <rFont val="Times New Roman"/>
        <family val="1"/>
      </rPr>
      <t>adult</t>
    </r>
    <r>
      <rPr>
        <sz val="11"/>
        <color theme="1"/>
        <rFont val="Times New Roman"/>
        <family val="1"/>
      </rPr>
      <t>: Estimated excess cancer risk based on exposure to agents during only an adult lifestage</t>
    </r>
  </si>
  <si>
    <t>IUR: Inhalation Unit Risk (per µg/m3)</t>
  </si>
  <si>
    <r>
      <t>Cancer Risk</t>
    </r>
    <r>
      <rPr>
        <vertAlign val="subscript"/>
        <sz val="11"/>
        <color theme="1"/>
        <rFont val="Times New Roman"/>
        <family val="1"/>
      </rPr>
      <t>ADAF</t>
    </r>
    <r>
      <rPr>
        <sz val="11"/>
        <color theme="1"/>
        <rFont val="Times New Roman"/>
        <family val="1"/>
      </rPr>
      <t xml:space="preserve"> = LADC * IUR * Overall ADAF</t>
    </r>
  </si>
  <si>
    <r>
      <t>Cancer Risk</t>
    </r>
    <r>
      <rPr>
        <vertAlign val="subscript"/>
        <sz val="11"/>
        <color theme="1"/>
        <rFont val="Times New Roman"/>
        <family val="1"/>
      </rPr>
      <t>ADAF</t>
    </r>
    <r>
      <rPr>
        <sz val="11"/>
        <color theme="1"/>
        <rFont val="Times New Roman"/>
        <family val="1"/>
      </rPr>
      <t>: Estimated excess cancer risk adjusted for consideration of increased susceptibility of early lifestage to agents with a mutagenic mode of action</t>
    </r>
  </si>
  <si>
    <t>Source Type</t>
  </si>
  <si>
    <t>Emission Scenario</t>
  </si>
  <si>
    <t>Statistic</t>
  </si>
  <si>
    <t>Location</t>
  </si>
  <si>
    <t>Outdoor Air Concentration (µg/m3)</t>
  </si>
  <si>
    <t>Total Annual Particle Deposition (g/m2)</t>
  </si>
  <si>
    <t>Daily</t>
  </si>
  <si>
    <t>Annual</t>
  </si>
  <si>
    <t>Total</t>
  </si>
  <si>
    <t>Wet</t>
  </si>
  <si>
    <t>Dry</t>
  </si>
  <si>
    <t>Fugitive Source</t>
  </si>
  <si>
    <t>DIBP-365-Coarse-U</t>
  </si>
  <si>
    <t>High-End</t>
  </si>
  <si>
    <t>Fenceline Avg</t>
  </si>
  <si>
    <t>Outer-boundary Avg</t>
  </si>
  <si>
    <t>Community Avg</t>
  </si>
  <si>
    <t>Mean</t>
  </si>
  <si>
    <t>DIBP-216-Coarse-U</t>
  </si>
  <si>
    <t>Max</t>
  </si>
  <si>
    <t>DIBP-365-Coarse-R</t>
  </si>
  <si>
    <t>DIBP-216-Coarse-R</t>
  </si>
  <si>
    <t>DIBP-365-Fine-U</t>
  </si>
  <si>
    <t>DIBP-216-Fine-U</t>
  </si>
  <si>
    <t>DIBP-365-Fine-R</t>
  </si>
  <si>
    <t>DIBP-216-Fine-R</t>
  </si>
  <si>
    <t>Stack</t>
  </si>
  <si>
    <t>Stat</t>
  </si>
  <si>
    <t>Fug</t>
  </si>
  <si>
    <t>DIBP-216-coarse-R</t>
  </si>
  <si>
    <t>95th Percentile Conc</t>
  </si>
  <si>
    <t>100 m</t>
  </si>
  <si>
    <t>DIBP-365-coarse-U</t>
  </si>
  <si>
    <t>Risk Estimates</t>
  </si>
  <si>
    <t>Benchmark MOE</t>
  </si>
  <si>
    <t>Non-Cancer</t>
  </si>
  <si>
    <t>Acute</t>
  </si>
  <si>
    <t>Chronic</t>
  </si>
  <si>
    <t>Inhalation HEC</t>
  </si>
  <si>
    <t>mg/m3</t>
  </si>
  <si>
    <t>ug/m3</t>
  </si>
  <si>
    <t>No Risk</t>
  </si>
  <si>
    <r>
      <t>Total deposition (mg</t>
    </r>
    <r>
      <rPr>
        <sz val="9.9"/>
        <color theme="1"/>
        <rFont val="Calibri"/>
        <family val="2"/>
      </rPr>
      <t>)</t>
    </r>
    <r>
      <rPr>
        <sz val="11"/>
        <color theme="1"/>
        <rFont val="Calibri"/>
        <family val="2"/>
        <scheme val="minor"/>
      </rPr>
      <t xml:space="preserve">= </t>
    </r>
  </si>
  <si>
    <t>Soil Conc (mg/kg)=</t>
  </si>
  <si>
    <t>Daily dep rate x area of soil x conversion (g to mg)</t>
  </si>
  <si>
    <t>TotDep/(area of soil x Mix depth x density of soil)</t>
  </si>
  <si>
    <t>Days per year</t>
  </si>
  <si>
    <t>area of soil (m2)</t>
  </si>
  <si>
    <t>conversion (g to mg)</t>
  </si>
  <si>
    <t>total deposition (mg/day)</t>
  </si>
  <si>
    <t>Mix depth (m)</t>
  </si>
  <si>
    <t>density (kg/m3)</t>
  </si>
  <si>
    <t>soil conc (mg/kg-day)</t>
  </si>
  <si>
    <t xml:space="preserve">Acute Dose Rate = </t>
  </si>
  <si>
    <r>
      <t>(C</t>
    </r>
    <r>
      <rPr>
        <vertAlign val="subscript"/>
        <sz val="11"/>
        <color theme="1"/>
        <rFont val="Calibri"/>
        <family val="2"/>
        <scheme val="minor"/>
      </rPr>
      <t>soil</t>
    </r>
    <r>
      <rPr>
        <sz val="11"/>
        <color theme="1"/>
        <rFont val="Calibri"/>
        <family val="2"/>
        <scheme val="minor"/>
      </rPr>
      <t xml:space="preserve"> x CF x IR)/BW x AT</t>
    </r>
    <r>
      <rPr>
        <vertAlign val="subscript"/>
        <sz val="11"/>
        <color theme="1"/>
        <rFont val="Calibri"/>
        <family val="2"/>
        <scheme val="minor"/>
      </rPr>
      <t>EF</t>
    </r>
  </si>
  <si>
    <t>ADR</t>
  </si>
  <si>
    <t>Conversion Factor (CF)</t>
  </si>
  <si>
    <t>kg/mg</t>
  </si>
  <si>
    <t>Ingestion Rate of Soil (IR)</t>
  </si>
  <si>
    <t>mg/day</t>
  </si>
  <si>
    <t>Body Weight (BW)</t>
  </si>
  <si>
    <t xml:space="preserve">kg </t>
  </si>
  <si>
    <t>Averaging Time (AT)</t>
  </si>
  <si>
    <t>day</t>
  </si>
  <si>
    <t>Oral HED</t>
  </si>
  <si>
    <t>mg/kg-day</t>
  </si>
  <si>
    <t>July 2025</t>
  </si>
  <si>
    <t>PUBLIC RELEASE DRAFT</t>
  </si>
  <si>
    <t>Version – July 2025</t>
  </si>
  <si>
    <t>CASRNs: 84-69-5</t>
  </si>
  <si>
    <t xml:space="preserve">Draft Ambient Air Exposure Assessment for Diisobutyl Phthalate (DIBP)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</si>
</sst>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9.9"/>
      <color theme="1"/>
      <name val="Calibri"/>
      <family val="2"/>
    </font>
    <font>
      <vertAlign val="subscript"/>
      <sz val="11"/>
      <color theme="1"/>
      <name val="Calibri"/>
      <family val="2"/>
      <scheme val="minor"/>
    </font>
    <font>
      <sz val="12"/>
      <color theme="1"/>
      <name val="Times New Roman"/>
      <family val="1"/>
    </font>
    <font>
      <b/>
      <sz val="12"/>
      <color theme="1"/>
      <name val="Calibri"/>
      <family val="2"/>
      <scheme val="minor"/>
    </font>
    <font>
      <b/>
      <sz val="12"/>
      <color theme="1"/>
      <name val="Times New Roman"/>
      <family val="1"/>
    </font>
    <font>
      <sz val="11"/>
      <color theme="1"/>
      <name val="Times New Roman"/>
      <family val="1"/>
    </font>
    <font>
      <u/>
      <sz val="11"/>
      <color theme="10"/>
      <name val="Calibri"/>
      <family val="2"/>
      <scheme val="minor"/>
    </font>
    <font>
      <u/>
      <sz val="11"/>
      <color theme="10"/>
      <name val="Times New Roman"/>
      <family val="1"/>
    </font>
    <font>
      <b/>
      <sz val="14"/>
      <color theme="1"/>
      <name val="Times New Roman"/>
      <family val="1"/>
    </font>
    <font>
      <vertAlign val="superscript"/>
      <sz val="12"/>
      <color theme="1"/>
      <name val="Times New Roman"/>
      <family val="1"/>
    </font>
    <font>
      <vertAlign val="superscript"/>
      <sz val="11"/>
      <color theme="1"/>
      <name val="Times New Roman"/>
      <family val="1"/>
    </font>
    <font>
      <vertAlign val="subscript"/>
      <sz val="11"/>
      <color theme="1"/>
      <name val="Times New Roman"/>
      <family val="1"/>
    </font>
    <font>
      <sz val="11"/>
      <color rgb="FF000000"/>
      <name val="Times New Roman"/>
      <family val="1"/>
    </font>
    <font>
      <vertAlign val="subscript"/>
      <sz val="11"/>
      <color rgb="FF000000"/>
      <name val="Times New Roman"/>
      <family val="1"/>
    </font>
    <font>
      <sz val="12"/>
      <color rgb="FFFF0000"/>
      <name val="Times New Roman"/>
      <family val="1"/>
    </font>
    <font>
      <b/>
      <sz val="16"/>
      <color theme="1"/>
      <name val="Times New Roman"/>
      <family val="1"/>
    </font>
    <font>
      <b/>
      <i/>
      <sz val="14"/>
      <color theme="1"/>
      <name val="Times New Roman"/>
      <family val="1"/>
    </font>
  </fonts>
  <fills count="7">
    <fill>
      <patternFill patternType="none"/>
    </fill>
    <fill>
      <patternFill patternType="gray125"/>
    </fill>
    <fill>
      <patternFill patternType="solid">
        <fgColor rgb="FF00B05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0" fontId="9" fillId="0" borderId="0" applyNumberFormat="0" applyFill="0" applyBorder="0" applyAlignment="0" applyProtection="0"/>
  </cellStyleXfs>
  <cellXfs count="85">
    <xf numFmtId="0" fontId="0" fillId="0" borderId="0" xfId="0"/>
    <xf numFmtId="0" fontId="7" fillId="0" borderId="0" xfId="0" applyFont="1" applyProtection="1"/>
    <xf numFmtId="0" fontId="0" fillId="0" borderId="0" xfId="0" applyProtection="1"/>
    <xf numFmtId="0" fontId="8" fillId="6" borderId="0" xfId="0" applyFont="1" applyFill="1" applyProtection="1"/>
    <xf numFmtId="0" fontId="5" fillId="0" borderId="0" xfId="0" applyFont="1" applyProtection="1"/>
    <xf numFmtId="0" fontId="6" fillId="0" borderId="0" xfId="0" applyFont="1" applyProtection="1"/>
    <xf numFmtId="0" fontId="7" fillId="0" borderId="0" xfId="0" applyFont="1" applyAlignment="1" applyProtection="1">
      <alignment horizontal="left" vertical="top"/>
    </xf>
    <xf numFmtId="17" fontId="7" fillId="0" borderId="0" xfId="0" quotePrefix="1" applyNumberFormat="1" applyFont="1" applyProtection="1"/>
    <xf numFmtId="0" fontId="11" fillId="0" borderId="0" xfId="0" applyFont="1" applyProtection="1"/>
    <xf numFmtId="0" fontId="8" fillId="0" borderId="0" xfId="0" applyFont="1" applyProtection="1"/>
    <xf numFmtId="0" fontId="11" fillId="0" borderId="15" xfId="0" applyFont="1" applyBorder="1" applyProtection="1"/>
    <xf numFmtId="0" fontId="9" fillId="0" borderId="0" xfId="2" applyProtection="1"/>
    <xf numFmtId="0" fontId="9" fillId="0" borderId="0" xfId="2" quotePrefix="1" applyProtection="1"/>
    <xf numFmtId="0" fontId="10" fillId="0" borderId="0" xfId="2" applyFont="1" applyProtection="1"/>
    <xf numFmtId="0" fontId="8" fillId="0" borderId="0" xfId="0" applyFont="1" applyAlignment="1" applyProtection="1">
      <alignment vertical="top" wrapText="1"/>
    </xf>
    <xf numFmtId="0" fontId="7" fillId="3" borderId="15" xfId="0" applyFont="1" applyFill="1" applyBorder="1" applyProtection="1"/>
    <xf numFmtId="0" fontId="5" fillId="0" borderId="0" xfId="0" applyFont="1" applyAlignment="1" applyProtection="1">
      <alignment wrapText="1"/>
    </xf>
    <xf numFmtId="0" fontId="10" fillId="0" borderId="0" xfId="2" applyFont="1" applyAlignment="1" applyProtection="1">
      <alignment wrapText="1"/>
    </xf>
    <xf numFmtId="0" fontId="5" fillId="0" borderId="0" xfId="0" applyFont="1" applyAlignment="1" applyProtection="1">
      <alignment vertical="top"/>
    </xf>
    <xf numFmtId="0" fontId="5" fillId="0" borderId="0" xfId="0" applyFont="1" applyAlignment="1" applyProtection="1">
      <alignment vertical="top" wrapText="1"/>
    </xf>
    <xf numFmtId="0" fontId="15" fillId="0" borderId="0" xfId="0" applyFont="1" applyProtection="1"/>
    <xf numFmtId="0" fontId="8" fillId="2" borderId="0" xfId="0" applyFont="1" applyFill="1" applyProtection="1"/>
    <xf numFmtId="0" fontId="1" fillId="0" borderId="4" xfId="0" applyFont="1" applyBorder="1" applyAlignment="1" applyProtection="1">
      <alignment horizontal="center"/>
    </xf>
    <xf numFmtId="0" fontId="1" fillId="0" borderId="7" xfId="0" applyFont="1" applyBorder="1" applyAlignment="1" applyProtection="1">
      <alignment horizontal="center"/>
    </xf>
    <xf numFmtId="0" fontId="0" fillId="0" borderId="5" xfId="0" applyBorder="1" applyProtection="1"/>
    <xf numFmtId="11" fontId="0" fillId="0" borderId="5" xfId="0" applyNumberFormat="1" applyBorder="1" applyAlignment="1" applyProtection="1">
      <alignment horizontal="center"/>
    </xf>
    <xf numFmtId="0" fontId="1" fillId="0" borderId="5" xfId="0" applyFont="1" applyBorder="1" applyProtection="1"/>
    <xf numFmtId="11" fontId="0" fillId="4" borderId="5" xfId="0" applyNumberFormat="1" applyFill="1" applyBorder="1" applyAlignment="1" applyProtection="1">
      <alignment horizontal="center"/>
    </xf>
    <xf numFmtId="0" fontId="0" fillId="5" borderId="0" xfId="0" applyFill="1" applyProtection="1"/>
    <xf numFmtId="2" fontId="0" fillId="5" borderId="0" xfId="0" applyNumberFormat="1" applyFill="1" applyProtection="1"/>
    <xf numFmtId="2" fontId="0" fillId="0" borderId="0" xfId="0" applyNumberFormat="1" applyProtection="1"/>
    <xf numFmtId="11" fontId="0" fillId="0" borderId="0" xfId="0" applyNumberFormat="1" applyProtection="1"/>
    <xf numFmtId="0" fontId="0" fillId="0" borderId="8" xfId="0" applyBorder="1" applyProtection="1"/>
    <xf numFmtId="0" fontId="0" fillId="5" borderId="8" xfId="0" applyFill="1" applyBorder="1" applyProtection="1"/>
    <xf numFmtId="2" fontId="0" fillId="5" borderId="8" xfId="0" applyNumberFormat="1" applyFill="1" applyBorder="1" applyProtection="1"/>
    <xf numFmtId="2" fontId="0" fillId="0" borderId="8" xfId="0" applyNumberFormat="1" applyBorder="1" applyProtection="1"/>
    <xf numFmtId="11" fontId="0" fillId="0" borderId="8" xfId="0" applyNumberFormat="1" applyBorder="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2" xfId="0" applyBorder="1" applyProtection="1"/>
    <xf numFmtId="0" fontId="0" fillId="0" borderId="13" xfId="0" applyBorder="1" applyProtection="1"/>
    <xf numFmtId="0" fontId="0" fillId="0" borderId="14" xfId="0" applyBorder="1" applyProtection="1"/>
    <xf numFmtId="0" fontId="0" fillId="0" borderId="15" xfId="0" applyBorder="1" applyProtection="1"/>
    <xf numFmtId="0" fontId="0" fillId="0" borderId="16" xfId="0" applyBorder="1" applyProtection="1"/>
    <xf numFmtId="0" fontId="0" fillId="0" borderId="17" xfId="0" applyBorder="1" applyProtection="1"/>
    <xf numFmtId="0" fontId="0" fillId="0" borderId="18" xfId="0" applyBorder="1" applyProtection="1"/>
    <xf numFmtId="1" fontId="0" fillId="0" borderId="18" xfId="0" applyNumberFormat="1" applyBorder="1" applyProtection="1"/>
    <xf numFmtId="1" fontId="0" fillId="0" borderId="19" xfId="0" applyNumberFormat="1" applyBorder="1" applyProtection="1"/>
    <xf numFmtId="0" fontId="0" fillId="0" borderId="19" xfId="0" applyBorder="1" applyProtection="1"/>
    <xf numFmtId="0" fontId="0" fillId="2" borderId="0" xfId="0" applyFill="1" applyProtection="1"/>
    <xf numFmtId="164" fontId="0" fillId="0" borderId="0" xfId="1" applyNumberFormat="1" applyFont="1" applyProtection="1"/>
    <xf numFmtId="165" fontId="0" fillId="0" borderId="0" xfId="0" applyNumberFormat="1" applyProtection="1"/>
    <xf numFmtId="0" fontId="0" fillId="0" borderId="20" xfId="0" applyBorder="1" applyProtection="1"/>
    <xf numFmtId="0" fontId="0" fillId="0" borderId="21" xfId="0" applyBorder="1" applyProtection="1"/>
    <xf numFmtId="0" fontId="0" fillId="0" borderId="22" xfId="0" applyBorder="1" applyProtection="1"/>
    <xf numFmtId="0" fontId="0" fillId="0" borderId="23" xfId="0" applyBorder="1" applyProtection="1"/>
    <xf numFmtId="0" fontId="0" fillId="0" borderId="24" xfId="0" applyBorder="1" applyProtection="1"/>
    <xf numFmtId="0" fontId="0" fillId="0" borderId="25" xfId="0" applyBorder="1" applyProtection="1"/>
    <xf numFmtId="0" fontId="0" fillId="0" borderId="26" xfId="0" applyBorder="1" applyProtection="1"/>
    <xf numFmtId="0" fontId="0" fillId="0" borderId="27" xfId="0" applyBorder="1" applyProtection="1"/>
    <xf numFmtId="164" fontId="0" fillId="0" borderId="28" xfId="1" applyNumberFormat="1" applyFont="1" applyBorder="1" applyProtection="1"/>
    <xf numFmtId="1" fontId="0" fillId="0" borderId="29" xfId="0" applyNumberFormat="1" applyBorder="1" applyProtection="1"/>
    <xf numFmtId="0" fontId="0" fillId="0" borderId="28" xfId="0" applyBorder="1" applyProtection="1"/>
    <xf numFmtId="0" fontId="0" fillId="0" borderId="29" xfId="0" applyBorder="1" applyProtection="1"/>
    <xf numFmtId="0" fontId="18" fillId="6" borderId="0" xfId="0" applyFont="1" applyFill="1" applyAlignment="1" applyProtection="1">
      <alignment horizontal="center" vertical="center" wrapText="1"/>
    </xf>
    <xf numFmtId="49" fontId="19" fillId="6" borderId="0" xfId="0" quotePrefix="1" applyNumberFormat="1" applyFont="1" applyFill="1" applyAlignment="1" applyProtection="1">
      <alignment horizontal="center"/>
    </xf>
    <xf numFmtId="0" fontId="17" fillId="6" borderId="0" xfId="0" applyFont="1" applyFill="1" applyAlignment="1" applyProtection="1">
      <alignment horizontal="center"/>
    </xf>
    <xf numFmtId="17" fontId="17" fillId="6" borderId="0" xfId="0" quotePrefix="1" applyNumberFormat="1" applyFont="1" applyFill="1" applyAlignment="1" applyProtection="1">
      <alignment horizontal="center"/>
    </xf>
    <xf numFmtId="0" fontId="1" fillId="0" borderId="2"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0" fillId="0" borderId="5" xfId="0"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0" fillId="0" borderId="22" xfId="0" applyBorder="1" applyAlignment="1" applyProtection="1">
      <alignment horizontal="center"/>
    </xf>
    <xf numFmtId="0" fontId="0" fillId="0" borderId="23" xfId="0" applyBorder="1" applyAlignment="1" applyProtection="1">
      <alignment horizontal="center"/>
    </xf>
    <xf numFmtId="0" fontId="0" fillId="0" borderId="9"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20" xfId="0" applyBorder="1" applyAlignment="1" applyProtection="1">
      <alignment horizontal="center"/>
    </xf>
    <xf numFmtId="0" fontId="0" fillId="0" borderId="21" xfId="0" applyBorder="1" applyAlignment="1" applyProtection="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231775</xdr:colOff>
      <xdr:row>4</xdr:row>
      <xdr:rowOff>12700</xdr:rowOff>
    </xdr:from>
    <xdr:to>
      <xdr:col>5</xdr:col>
      <xdr:colOff>422031</xdr:colOff>
      <xdr:row>15</xdr:row>
      <xdr:rowOff>902970</xdr:rowOff>
    </xdr:to>
    <xdr:pic>
      <xdr:nvPicPr>
        <xdr:cNvPr id="2" name="Picture 1">
          <a:extLst>
            <a:ext uri="{FF2B5EF4-FFF2-40B4-BE49-F238E27FC236}">
              <a16:creationId xmlns:a16="http://schemas.microsoft.com/office/drawing/2014/main" id="{E7C514E4-8DC7-42FD-997B-054EB8C23BD6}"/>
            </a:ext>
          </a:extLst>
        </xdr:cNvPr>
        <xdr:cNvPicPr>
          <a:picLocks noChangeAspect="1"/>
        </xdr:cNvPicPr>
      </xdr:nvPicPr>
      <xdr:blipFill>
        <a:blip xmlns:r="http://schemas.openxmlformats.org/officeDocument/2006/relationships" r:embed="rId1"/>
        <a:stretch>
          <a:fillRect/>
        </a:stretch>
      </xdr:blipFill>
      <xdr:spPr>
        <a:xfrm>
          <a:off x="841375" y="1454150"/>
          <a:ext cx="2628656" cy="3144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396875</xdr:colOff>
      <xdr:row>62</xdr:row>
      <xdr:rowOff>15875</xdr:rowOff>
    </xdr:from>
    <xdr:ext cx="65" cy="172227"/>
    <xdr:sp macro="" textlink="">
      <xdr:nvSpPr>
        <xdr:cNvPr id="2" name="TextBox 1">
          <a:extLst>
            <a:ext uri="{FF2B5EF4-FFF2-40B4-BE49-F238E27FC236}">
              <a16:creationId xmlns:a16="http://schemas.microsoft.com/office/drawing/2014/main" id="{59F6AECD-2B44-4953-8865-DFB754C257E2}"/>
            </a:ext>
          </a:extLst>
        </xdr:cNvPr>
        <xdr:cNvSpPr txBox="1"/>
      </xdr:nvSpPr>
      <xdr:spPr>
        <a:xfrm>
          <a:off x="396875" y="11433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225424</xdr:colOff>
      <xdr:row>1</xdr:row>
      <xdr:rowOff>53974</xdr:rowOff>
    </xdr:from>
    <xdr:ext cx="1247775" cy="574675"/>
    <mc:AlternateContent xmlns:mc="http://schemas.openxmlformats.org/markup-compatibility/2006" xmlns:a14="http://schemas.microsoft.com/office/drawing/2010/main">
      <mc:Choice Requires="a14">
        <xdr:sp macro="" textlink="">
          <xdr:nvSpPr>
            <xdr:cNvPr id="3" name="TextBox 6">
              <a:extLst>
                <a:ext uri="{FF2B5EF4-FFF2-40B4-BE49-F238E27FC236}">
                  <a16:creationId xmlns:a16="http://schemas.microsoft.com/office/drawing/2014/main" id="{00595785-30DD-4DFF-A138-EFD478C6C14F}"/>
                </a:ext>
              </a:extLst>
            </xdr:cNvPr>
            <xdr:cNvSpPr txBox="1"/>
          </xdr:nvSpPr>
          <xdr:spPr>
            <a:xfrm>
              <a:off x="225424" y="238124"/>
              <a:ext cx="1247775"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m:rPr>
                        <m:nor/>
                      </m:rPr>
                      <a:rPr lang="en-US" sz="1100" b="0" i="0">
                        <a:latin typeface="Cambria Math" panose="02040503050406030204" pitchFamily="18" charset="0"/>
                      </a:rPr>
                      <m:t>DAC</m:t>
                    </m:r>
                    <m:r>
                      <m:rPr>
                        <m:nor/>
                      </m:rPr>
                      <a:rPr lang="en-US" sz="1100" b="0" i="0">
                        <a:latin typeface="Cambria Math" panose="02040503050406030204" pitchFamily="18" charset="0"/>
                      </a:rPr>
                      <m:t> = </m:t>
                    </m:r>
                    <m:f>
                      <m:fPr>
                        <m:ctrlPr>
                          <a:rPr lang="en-US" sz="1100" b="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𝑛</m:t>
                        </m:r>
                        <m:r>
                          <a:rPr lang="en-US" sz="1100" b="0" i="1" baseline="30000">
                            <a:latin typeface="Cambria Math" panose="02040503050406030204" pitchFamily="18" charset="0"/>
                          </a:rPr>
                          <m:t>𝑎</m:t>
                        </m:r>
                      </m:den>
                    </m:f>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r>
                          <a:rPr lang="en-US" sz="1100" b="0" i="1" baseline="30000">
                            <a:latin typeface="Cambria Math" panose="02040503050406030204" pitchFamily="18" charset="0"/>
                          </a:rPr>
                          <m:t>𝑎</m:t>
                        </m:r>
                      </m:sup>
                      <m:e>
                        <m:r>
                          <a:rPr lang="en-US" sz="1100" b="0" i="1">
                            <a:latin typeface="Cambria Math" panose="02040503050406030204" pitchFamily="18" charset="0"/>
                          </a:rPr>
                          <m:t>𝐶</m:t>
                        </m:r>
                        <m:r>
                          <a:rPr lang="en-US" sz="1100" b="0" i="1" baseline="-25000">
                            <a:latin typeface="Cambria Math" panose="02040503050406030204" pitchFamily="18" charset="0"/>
                          </a:rPr>
                          <m:t>𝑖</m:t>
                        </m:r>
                        <m:r>
                          <a:rPr lang="en-US" sz="1100" b="0" i="1">
                            <a:latin typeface="Cambria Math" panose="02040503050406030204" pitchFamily="18" charset="0"/>
                          </a:rPr>
                          <m:t> </m:t>
                        </m:r>
                      </m:e>
                    </m:nary>
                  </m:oMath>
                </m:oMathPara>
              </a14:m>
              <a:endParaRPr lang="en-US" sz="1100"/>
            </a:p>
          </xdr:txBody>
        </xdr:sp>
      </mc:Choice>
      <mc:Fallback xmlns="">
        <xdr:sp macro="" textlink="">
          <xdr:nvSpPr>
            <xdr:cNvPr id="3" name="TextBox 6">
              <a:extLst>
                <a:ext uri="{FF2B5EF4-FFF2-40B4-BE49-F238E27FC236}">
                  <a16:creationId xmlns:a16="http://schemas.microsoft.com/office/drawing/2014/main" id="{00595785-30DD-4DFF-A138-EFD478C6C14F}"/>
                </a:ext>
              </a:extLst>
            </xdr:cNvPr>
            <xdr:cNvSpPr txBox="1"/>
          </xdr:nvSpPr>
          <xdr:spPr>
            <a:xfrm>
              <a:off x="225424" y="238124"/>
              <a:ext cx="1247775"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"DAC = "  1/𝑛</a:t>
              </a:r>
              <a:r>
                <a:rPr lang="en-US" sz="1100" b="0" i="0" baseline="30000">
                  <a:latin typeface="Cambria Math" panose="02040503050406030204" pitchFamily="18" charset="0"/>
                </a:rPr>
                <a:t>𝑎 </a:t>
              </a:r>
              <a:r>
                <a:rPr lang="en-US" sz="1100" b="0" i="0">
                  <a:latin typeface="Cambria Math" panose="02040503050406030204" pitchFamily="18" charset="0"/>
                </a:rPr>
                <a:t> ∑_(𝑖=1)</a:t>
              </a:r>
              <a:r>
                <a:rPr lang="en-US" sz="1100" b="0" i="0" baseline="30000">
                  <a:latin typeface="Cambria Math" panose="02040503050406030204" pitchFamily="18" charset="0"/>
                </a:rPr>
                <a:t>^</a:t>
              </a:r>
              <a:r>
                <a:rPr lang="en-US" sz="1100" b="0" i="0">
                  <a:latin typeface="Cambria Math" panose="02040503050406030204" pitchFamily="18" charset="0"/>
                </a:rPr>
                <a:t>𝑛</a:t>
              </a:r>
              <a:r>
                <a:rPr lang="en-US" sz="1100" b="0" i="0" baseline="30000">
                  <a:latin typeface="Cambria Math" panose="02040503050406030204" pitchFamily="18" charset="0"/>
                </a:rPr>
                <a:t>𝑎▒〖</a:t>
              </a:r>
              <a:r>
                <a:rPr lang="en-US" sz="1100" b="0" i="0">
                  <a:latin typeface="Cambria Math" panose="02040503050406030204" pitchFamily="18" charset="0"/>
                </a:rPr>
                <a:t>𝐶</a:t>
              </a:r>
              <a:r>
                <a:rPr lang="en-US" sz="1100" b="0" i="0" baseline="-25000">
                  <a:latin typeface="Cambria Math" panose="02040503050406030204" pitchFamily="18" charset="0"/>
                </a:rPr>
                <a:t>𝑖</a:t>
              </a:r>
              <a:r>
                <a:rPr lang="en-US" sz="1100" b="0" i="0">
                  <a:latin typeface="Cambria Math" panose="02040503050406030204" pitchFamily="18" charset="0"/>
                </a:rPr>
                <a:t> </a:t>
              </a:r>
              <a:r>
                <a:rPr lang="en-US" sz="1100" b="0" i="0" baseline="30000">
                  <a:latin typeface="Cambria Math" panose="02040503050406030204" pitchFamily="18" charset="0"/>
                </a:rPr>
                <a:t>〗</a:t>
              </a:r>
              <a:endParaRPr lang="en-US" sz="1100"/>
            </a:p>
          </xdr:txBody>
        </xdr:sp>
      </mc:Fallback>
    </mc:AlternateContent>
    <xdr:clientData/>
  </xdr:oneCellAnchor>
  <xdr:oneCellAnchor>
    <xdr:from>
      <xdr:col>0</xdr:col>
      <xdr:colOff>190500</xdr:colOff>
      <xdr:row>25</xdr:row>
      <xdr:rowOff>50800</xdr:rowOff>
    </xdr:from>
    <xdr:ext cx="1320800" cy="574675"/>
    <mc:AlternateContent xmlns:mc="http://schemas.openxmlformats.org/markup-compatibility/2006" xmlns:a14="http://schemas.microsoft.com/office/drawing/2010/main">
      <mc:Choice Requires="a14">
        <xdr:sp macro="" textlink="">
          <xdr:nvSpPr>
            <xdr:cNvPr id="4" name="TextBox 7">
              <a:extLst>
                <a:ext uri="{FF2B5EF4-FFF2-40B4-BE49-F238E27FC236}">
                  <a16:creationId xmlns:a16="http://schemas.microsoft.com/office/drawing/2014/main" id="{D1569FBB-3AB8-414C-BDD7-50516AB9E0BB}"/>
                </a:ext>
              </a:extLst>
            </xdr:cNvPr>
            <xdr:cNvSpPr txBox="1"/>
          </xdr:nvSpPr>
          <xdr:spPr>
            <a:xfrm>
              <a:off x="190500" y="4654550"/>
              <a:ext cx="1320800"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m:rPr>
                        <m:nor/>
                      </m:rPr>
                      <a:rPr lang="en-US" sz="1100" b="0" i="0">
                        <a:latin typeface="Cambria Math" panose="02040503050406030204" pitchFamily="18" charset="0"/>
                      </a:rPr>
                      <m:t>AAC</m:t>
                    </m:r>
                    <m:r>
                      <m:rPr>
                        <m:nor/>
                      </m:rPr>
                      <a:rPr lang="en-US" sz="1100" b="0" i="0">
                        <a:latin typeface="Cambria Math" panose="02040503050406030204" pitchFamily="18" charset="0"/>
                      </a:rPr>
                      <m:t> = </m:t>
                    </m:r>
                    <m:f>
                      <m:fPr>
                        <m:ctrlPr>
                          <a:rPr lang="en-US" sz="1100" b="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𝑛</m:t>
                        </m:r>
                        <m:r>
                          <a:rPr lang="en-US" sz="1100" b="0" i="1" baseline="30000">
                            <a:latin typeface="Cambria Math" panose="02040503050406030204" pitchFamily="18" charset="0"/>
                          </a:rPr>
                          <m:t>𝑎</m:t>
                        </m:r>
                      </m:den>
                    </m:f>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r>
                          <a:rPr lang="en-US" sz="1100" b="0" i="1" baseline="30000">
                            <a:latin typeface="Cambria Math" panose="02040503050406030204" pitchFamily="18" charset="0"/>
                          </a:rPr>
                          <m:t>𝑎</m:t>
                        </m:r>
                      </m:sup>
                      <m:e>
                        <m:r>
                          <a:rPr lang="en-US" sz="1100" b="0" i="1">
                            <a:latin typeface="Cambria Math" panose="02040503050406030204" pitchFamily="18" charset="0"/>
                          </a:rPr>
                          <m:t>𝐷𝐴𝐶</m:t>
                        </m:r>
                        <m:r>
                          <a:rPr lang="en-US" sz="1100" b="0" i="1" baseline="-25000">
                            <a:latin typeface="Cambria Math" panose="02040503050406030204" pitchFamily="18" charset="0"/>
                          </a:rPr>
                          <m:t>𝑖</m:t>
                        </m:r>
                        <m:r>
                          <a:rPr lang="en-US" sz="1100" b="0" i="1">
                            <a:latin typeface="Cambria Math" panose="02040503050406030204" pitchFamily="18" charset="0"/>
                          </a:rPr>
                          <m:t> </m:t>
                        </m:r>
                      </m:e>
                    </m:nary>
                  </m:oMath>
                </m:oMathPara>
              </a14:m>
              <a:endParaRPr lang="en-US" sz="1100"/>
            </a:p>
          </xdr:txBody>
        </xdr:sp>
      </mc:Choice>
      <mc:Fallback xmlns="">
        <xdr:sp macro="" textlink="">
          <xdr:nvSpPr>
            <xdr:cNvPr id="4" name="TextBox 7">
              <a:extLst>
                <a:ext uri="{FF2B5EF4-FFF2-40B4-BE49-F238E27FC236}">
                  <a16:creationId xmlns:a16="http://schemas.microsoft.com/office/drawing/2014/main" id="{D1569FBB-3AB8-414C-BDD7-50516AB9E0BB}"/>
                </a:ext>
              </a:extLst>
            </xdr:cNvPr>
            <xdr:cNvSpPr txBox="1"/>
          </xdr:nvSpPr>
          <xdr:spPr>
            <a:xfrm>
              <a:off x="190500" y="4654550"/>
              <a:ext cx="1320800"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"AAC = "  1/𝑛</a:t>
              </a:r>
              <a:r>
                <a:rPr lang="en-US" sz="1100" b="0" i="0" baseline="30000">
                  <a:latin typeface="Cambria Math" panose="02040503050406030204" pitchFamily="18" charset="0"/>
                </a:rPr>
                <a:t>𝑎 </a:t>
              </a:r>
              <a:r>
                <a:rPr lang="en-US" sz="1100" b="0" i="0">
                  <a:latin typeface="Cambria Math" panose="02040503050406030204" pitchFamily="18" charset="0"/>
                </a:rPr>
                <a:t> ∑_(𝑖=1)</a:t>
              </a:r>
              <a:r>
                <a:rPr lang="en-US" sz="1100" b="0" i="0" baseline="30000">
                  <a:latin typeface="Cambria Math" panose="02040503050406030204" pitchFamily="18" charset="0"/>
                </a:rPr>
                <a:t>^</a:t>
              </a:r>
              <a:r>
                <a:rPr lang="en-US" sz="1100" b="0" i="0">
                  <a:latin typeface="Cambria Math" panose="02040503050406030204" pitchFamily="18" charset="0"/>
                </a:rPr>
                <a:t>𝑛</a:t>
              </a:r>
              <a:r>
                <a:rPr lang="en-US" sz="1100" b="0" i="0" baseline="30000">
                  <a:latin typeface="Cambria Math" panose="02040503050406030204" pitchFamily="18" charset="0"/>
                </a:rPr>
                <a:t>𝑎▒〖</a:t>
              </a:r>
              <a:r>
                <a:rPr lang="en-US" sz="1100" b="0" i="0">
                  <a:latin typeface="Cambria Math" panose="02040503050406030204" pitchFamily="18" charset="0"/>
                </a:rPr>
                <a:t>𝐷𝐴𝐶</a:t>
              </a:r>
              <a:r>
                <a:rPr lang="en-US" sz="1100" b="0" i="0" baseline="-25000">
                  <a:latin typeface="Cambria Math" panose="02040503050406030204" pitchFamily="18" charset="0"/>
                </a:rPr>
                <a:t>𝑖</a:t>
              </a:r>
              <a:r>
                <a:rPr lang="en-US" sz="1100" b="0" i="0">
                  <a:latin typeface="Cambria Math" panose="02040503050406030204" pitchFamily="18" charset="0"/>
                </a:rPr>
                <a:t> </a:t>
              </a:r>
              <a:r>
                <a:rPr lang="en-US" sz="1100" b="0" i="0" baseline="30000">
                  <a:latin typeface="Cambria Math" panose="02040503050406030204" pitchFamily="18" charset="0"/>
                </a:rPr>
                <a:t>〗</a:t>
              </a:r>
              <a:endParaRPr lang="en-US" sz="1100"/>
            </a:p>
          </xdr:txBody>
        </xdr:sp>
      </mc:Fallback>
    </mc:AlternateContent>
    <xdr:clientData/>
  </xdr:oneCellAnchor>
  <xdr:oneCellAnchor>
    <xdr:from>
      <xdr:col>0</xdr:col>
      <xdr:colOff>44450</xdr:colOff>
      <xdr:row>64</xdr:row>
      <xdr:rowOff>146050</xdr:rowOff>
    </xdr:from>
    <xdr:ext cx="1162050" cy="565149"/>
    <mc:AlternateContent xmlns:mc="http://schemas.openxmlformats.org/markup-compatibility/2006" xmlns:a14="http://schemas.microsoft.com/office/drawing/2010/main">
      <mc:Choice Requires="a14">
        <xdr:sp macro="" textlink="">
          <xdr:nvSpPr>
            <xdr:cNvPr id="5" name="TextBox 8">
              <a:extLst>
                <a:ext uri="{FF2B5EF4-FFF2-40B4-BE49-F238E27FC236}">
                  <a16:creationId xmlns:a16="http://schemas.microsoft.com/office/drawing/2014/main" id="{26BC6A30-E6EB-4CCB-8534-DF456C88E82D}"/>
                </a:ext>
              </a:extLst>
            </xdr:cNvPr>
            <xdr:cNvSpPr txBox="1"/>
          </xdr:nvSpPr>
          <xdr:spPr>
            <a:xfrm>
              <a:off x="44450" y="11931650"/>
              <a:ext cx="11620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Acute Risk </a:t>
              </a:r>
              <a:r>
                <a:rPr lang="en-US" sz="1200">
                  <a:latin typeface="+mn-lt"/>
                </a:rPr>
                <a:t>=  </a:t>
              </a:r>
              <a14:m>
                <m:oMath xmlns:m="http://schemas.openxmlformats.org/officeDocument/2006/math">
                  <m:f>
                    <m:fPr>
                      <m:ctrlPr>
                        <a:rPr lang="en-US" sz="1200" i="1">
                          <a:latin typeface="Cambria Math" panose="02040503050406030204" pitchFamily="18" charset="0"/>
                        </a:rPr>
                      </m:ctrlPr>
                    </m:fPr>
                    <m:num>
                      <m:r>
                        <a:rPr lang="en-US" sz="1200" b="0" i="1">
                          <a:latin typeface="Cambria Math" panose="02040503050406030204" pitchFamily="18" charset="0"/>
                        </a:rPr>
                        <m:t>𝐻𝐸𝐶</m:t>
                      </m:r>
                    </m:num>
                    <m:den>
                      <m:r>
                        <a:rPr lang="en-US" sz="1200" b="0" i="1">
                          <a:latin typeface="Cambria Math" panose="02040503050406030204" pitchFamily="18" charset="0"/>
                        </a:rPr>
                        <m:t>𝐴𝐶</m:t>
                      </m:r>
                    </m:den>
                  </m:f>
                </m:oMath>
              </a14:m>
              <a:endParaRPr lang="en-US" sz="1200">
                <a:latin typeface="+mn-lt"/>
              </a:endParaRPr>
            </a:p>
          </xdr:txBody>
        </xdr:sp>
      </mc:Choice>
      <mc:Fallback xmlns="">
        <xdr:sp macro="" textlink="">
          <xdr:nvSpPr>
            <xdr:cNvPr id="5" name="TextBox 8">
              <a:extLst>
                <a:ext uri="{FF2B5EF4-FFF2-40B4-BE49-F238E27FC236}">
                  <a16:creationId xmlns:a16="http://schemas.microsoft.com/office/drawing/2014/main" id="{26BC6A30-E6EB-4CCB-8534-DF456C88E82D}"/>
                </a:ext>
              </a:extLst>
            </xdr:cNvPr>
            <xdr:cNvSpPr txBox="1"/>
          </xdr:nvSpPr>
          <xdr:spPr>
            <a:xfrm>
              <a:off x="44450" y="11931650"/>
              <a:ext cx="11620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Acute Risk </a:t>
              </a:r>
              <a:r>
                <a:rPr lang="en-US" sz="1200">
                  <a:latin typeface="+mn-lt"/>
                </a:rPr>
                <a:t>=  </a:t>
              </a:r>
              <a:r>
                <a:rPr lang="en-US" sz="1200" b="0" i="0">
                  <a:latin typeface="Cambria Math" panose="02040503050406030204" pitchFamily="18" charset="0"/>
                </a:rPr>
                <a:t>𝐻𝐸𝐶/𝐴𝐶</a:t>
              </a:r>
              <a:endParaRPr lang="en-US" sz="1200">
                <a:latin typeface="+mn-lt"/>
              </a:endParaRPr>
            </a:p>
          </xdr:txBody>
        </xdr:sp>
      </mc:Fallback>
    </mc:AlternateContent>
    <xdr:clientData/>
  </xdr:oneCellAnchor>
  <xdr:oneCellAnchor>
    <xdr:from>
      <xdr:col>0</xdr:col>
      <xdr:colOff>19050</xdr:colOff>
      <xdr:row>75</xdr:row>
      <xdr:rowOff>152400</xdr:rowOff>
    </xdr:from>
    <xdr:ext cx="1581150" cy="565149"/>
    <mc:AlternateContent xmlns:mc="http://schemas.openxmlformats.org/markup-compatibility/2006" xmlns:a14="http://schemas.microsoft.com/office/drawing/2010/main">
      <mc:Choice Requires="a14">
        <xdr:sp macro="" textlink="">
          <xdr:nvSpPr>
            <xdr:cNvPr id="6" name="TextBox 9">
              <a:extLst>
                <a:ext uri="{FF2B5EF4-FFF2-40B4-BE49-F238E27FC236}">
                  <a16:creationId xmlns:a16="http://schemas.microsoft.com/office/drawing/2014/main" id="{93E548D5-BEA1-4DBE-8B24-323BCB3ED1F5}"/>
                </a:ext>
              </a:extLst>
            </xdr:cNvPr>
            <xdr:cNvSpPr txBox="1"/>
          </xdr:nvSpPr>
          <xdr:spPr>
            <a:xfrm>
              <a:off x="19050" y="1396365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14:m>
                <m:oMath xmlns:m="http://schemas.openxmlformats.org/officeDocument/2006/math">
                  <m:f>
                    <m:fPr>
                      <m:ctrlPr>
                        <a:rPr lang="en-US" sz="1200" i="1">
                          <a:latin typeface="Cambria Math" panose="02040503050406030204" pitchFamily="18" charset="0"/>
                        </a:rPr>
                      </m:ctrlPr>
                    </m:fPr>
                    <m:num>
                      <m:r>
                        <a:rPr lang="en-US" sz="1200" b="0" i="1">
                          <a:latin typeface="Cambria Math" panose="02040503050406030204" pitchFamily="18" charset="0"/>
                        </a:rPr>
                        <m:t>𝐻𝐸𝐶</m:t>
                      </m:r>
                    </m:num>
                    <m:den>
                      <m:r>
                        <a:rPr lang="en-US" sz="1200" b="0" i="1">
                          <a:latin typeface="Cambria Math" panose="02040503050406030204" pitchFamily="18" charset="0"/>
                        </a:rPr>
                        <m:t>𝐴𝐷𝐶</m:t>
                      </m:r>
                    </m:den>
                  </m:f>
                </m:oMath>
              </a14:m>
              <a:endParaRPr lang="en-US" sz="1200">
                <a:latin typeface="+mn-lt"/>
              </a:endParaRPr>
            </a:p>
          </xdr:txBody>
        </xdr:sp>
      </mc:Choice>
      <mc:Fallback xmlns="">
        <xdr:sp macro="" textlink="">
          <xdr:nvSpPr>
            <xdr:cNvPr id="6" name="TextBox 9">
              <a:extLst>
                <a:ext uri="{FF2B5EF4-FFF2-40B4-BE49-F238E27FC236}">
                  <a16:creationId xmlns:a16="http://schemas.microsoft.com/office/drawing/2014/main" id="{93E548D5-BEA1-4DBE-8B24-323BCB3ED1F5}"/>
                </a:ext>
              </a:extLst>
            </xdr:cNvPr>
            <xdr:cNvSpPr txBox="1"/>
          </xdr:nvSpPr>
          <xdr:spPr>
            <a:xfrm>
              <a:off x="19050" y="1396365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r>
                <a:rPr lang="en-US" sz="1200" b="0" i="0">
                  <a:latin typeface="Cambria Math" panose="02040503050406030204" pitchFamily="18" charset="0"/>
                </a:rPr>
                <a:t>𝐻𝐸𝐶/𝐴𝐷𝐶</a:t>
              </a:r>
              <a:endParaRPr lang="en-US" sz="1200">
                <a:latin typeface="+mn-lt"/>
              </a:endParaRPr>
            </a:p>
          </xdr:txBody>
        </xdr:sp>
      </mc:Fallback>
    </mc:AlternateContent>
    <xdr:clientData/>
  </xdr:oneCellAnchor>
  <xdr:oneCellAnchor>
    <xdr:from>
      <xdr:col>0</xdr:col>
      <xdr:colOff>396875</xdr:colOff>
      <xdr:row>88</xdr:row>
      <xdr:rowOff>15875</xdr:rowOff>
    </xdr:from>
    <xdr:ext cx="65" cy="172227"/>
    <xdr:sp macro="" textlink="">
      <xdr:nvSpPr>
        <xdr:cNvPr id="7" name="TextBox 10">
          <a:extLst>
            <a:ext uri="{FF2B5EF4-FFF2-40B4-BE49-F238E27FC236}">
              <a16:creationId xmlns:a16="http://schemas.microsoft.com/office/drawing/2014/main" id="{654ADF5A-1572-43CF-94F2-39A70147288A}"/>
            </a:ext>
          </a:extLst>
        </xdr:cNvPr>
        <xdr:cNvSpPr txBox="1"/>
      </xdr:nvSpPr>
      <xdr:spPr>
        <a:xfrm>
          <a:off x="396875" y="16221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396875</xdr:colOff>
      <xdr:row>98</xdr:row>
      <xdr:rowOff>15875</xdr:rowOff>
    </xdr:from>
    <xdr:ext cx="65" cy="172227"/>
    <xdr:sp macro="" textlink="">
      <xdr:nvSpPr>
        <xdr:cNvPr id="8" name="TextBox 10">
          <a:extLst>
            <a:ext uri="{FF2B5EF4-FFF2-40B4-BE49-F238E27FC236}">
              <a16:creationId xmlns:a16="http://schemas.microsoft.com/office/drawing/2014/main" id="{1792AFAD-6521-4BD0-9AF5-A57CE279EA4D}"/>
            </a:ext>
          </a:extLst>
        </xdr:cNvPr>
        <xdr:cNvSpPr txBox="1"/>
      </xdr:nvSpPr>
      <xdr:spPr>
        <a:xfrm>
          <a:off x="396875" y="18062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3.epa.gov/airtoxics/childrens_supplement_final.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6EFB3-26CA-4935-B231-9BAA5AE0A767}">
  <sheetPr codeName="Sheet1"/>
  <dimension ref="A1:F30"/>
  <sheetViews>
    <sheetView showGridLines="0" tabSelected="1" workbookViewId="0"/>
  </sheetViews>
  <sheetFormatPr defaultRowHeight="14.5" x14ac:dyDescent="0.35"/>
  <cols>
    <col min="1" max="16384" width="8.7265625" style="2"/>
  </cols>
  <sheetData>
    <row r="1" spans="1:6" ht="15.5" x14ac:dyDescent="0.35">
      <c r="A1" s="1"/>
      <c r="B1" s="67" t="s">
        <v>159</v>
      </c>
      <c r="C1" s="67"/>
      <c r="D1" s="67"/>
      <c r="E1" s="67"/>
      <c r="F1" s="67"/>
    </row>
    <row r="2" spans="1:6" ht="15.5" x14ac:dyDescent="0.35">
      <c r="A2" s="1"/>
      <c r="B2" s="3"/>
      <c r="C2" s="68" t="s">
        <v>160</v>
      </c>
      <c r="D2" s="68"/>
      <c r="E2" s="68"/>
      <c r="F2" s="3"/>
    </row>
    <row r="3" spans="1:6" ht="15.5" x14ac:dyDescent="0.35">
      <c r="A3" s="1"/>
      <c r="B3" s="65" t="s">
        <v>162</v>
      </c>
      <c r="C3" s="65"/>
      <c r="D3" s="65"/>
      <c r="E3" s="65"/>
      <c r="F3" s="65"/>
    </row>
    <row r="4" spans="1:6" ht="72" customHeight="1" x14ac:dyDescent="0.35">
      <c r="A4" s="1"/>
      <c r="B4" s="65"/>
      <c r="C4" s="65"/>
      <c r="D4" s="65"/>
      <c r="E4" s="65"/>
      <c r="F4" s="65"/>
    </row>
    <row r="5" spans="1:6" ht="15.5" x14ac:dyDescent="0.35">
      <c r="A5" s="1"/>
      <c r="B5" s="3"/>
      <c r="C5" s="3"/>
      <c r="D5" s="3"/>
      <c r="E5" s="3"/>
      <c r="F5" s="3"/>
    </row>
    <row r="6" spans="1:6" ht="15.5" x14ac:dyDescent="0.35">
      <c r="A6" s="1"/>
      <c r="B6" s="3"/>
      <c r="C6" s="3"/>
      <c r="D6" s="3"/>
      <c r="E6" s="3"/>
      <c r="F6" s="3"/>
    </row>
    <row r="7" spans="1:6" ht="20" x14ac:dyDescent="0.35">
      <c r="A7" s="1"/>
      <c r="B7" s="65"/>
      <c r="C7" s="65"/>
      <c r="D7" s="65"/>
      <c r="E7" s="65"/>
      <c r="F7" s="65"/>
    </row>
    <row r="8" spans="1:6" ht="15.5" x14ac:dyDescent="0.35">
      <c r="A8" s="1"/>
      <c r="B8" s="3"/>
      <c r="C8" s="3"/>
      <c r="D8" s="3"/>
      <c r="E8" s="3"/>
      <c r="F8" s="3"/>
    </row>
    <row r="9" spans="1:6" ht="20" x14ac:dyDescent="0.35">
      <c r="A9" s="1"/>
      <c r="B9" s="65"/>
      <c r="C9" s="65"/>
      <c r="D9" s="65"/>
      <c r="E9" s="65"/>
      <c r="F9" s="65"/>
    </row>
    <row r="10" spans="1:6" ht="15.5" x14ac:dyDescent="0.35">
      <c r="A10" s="4"/>
      <c r="B10" s="3"/>
      <c r="C10" s="3"/>
      <c r="D10" s="3"/>
      <c r="E10" s="3"/>
      <c r="F10" s="3"/>
    </row>
    <row r="11" spans="1:6" ht="17.5" x14ac:dyDescent="0.35">
      <c r="B11" s="66"/>
      <c r="C11" s="66"/>
      <c r="D11" s="66"/>
      <c r="E11" s="66"/>
      <c r="F11" s="66"/>
    </row>
    <row r="12" spans="1:6" x14ac:dyDescent="0.35">
      <c r="B12" s="3"/>
      <c r="C12" s="3"/>
      <c r="D12" s="3"/>
      <c r="E12" s="3"/>
      <c r="F12" s="3"/>
    </row>
    <row r="13" spans="1:6" x14ac:dyDescent="0.35">
      <c r="B13" s="3"/>
      <c r="C13" s="3"/>
      <c r="D13" s="3"/>
      <c r="E13" s="3"/>
      <c r="F13" s="3"/>
    </row>
    <row r="14" spans="1:6" x14ac:dyDescent="0.35">
      <c r="B14" s="3"/>
      <c r="C14" s="3"/>
      <c r="D14" s="3"/>
      <c r="E14" s="3"/>
      <c r="F14" s="3"/>
    </row>
    <row r="15" spans="1:6" x14ac:dyDescent="0.35">
      <c r="B15" s="3"/>
      <c r="C15" s="3"/>
      <c r="D15" s="3"/>
      <c r="E15" s="3"/>
      <c r="F15" s="3"/>
    </row>
    <row r="16" spans="1:6" ht="75" customHeight="1" x14ac:dyDescent="0.35">
      <c r="B16" s="3"/>
      <c r="C16" s="3"/>
      <c r="D16" s="3"/>
      <c r="E16" s="3"/>
      <c r="F16" s="3"/>
    </row>
    <row r="17" spans="2:6" ht="19" customHeight="1" x14ac:dyDescent="0.35">
      <c r="B17" s="3"/>
      <c r="C17" s="3"/>
      <c r="D17" s="3"/>
      <c r="E17" s="3"/>
      <c r="F17" s="3"/>
    </row>
    <row r="18" spans="2:6" ht="20" x14ac:dyDescent="0.35">
      <c r="B18" s="65" t="s">
        <v>161</v>
      </c>
      <c r="C18" s="65"/>
      <c r="D18" s="65"/>
      <c r="E18" s="65"/>
      <c r="F18" s="65"/>
    </row>
    <row r="19" spans="2:6" x14ac:dyDescent="0.35">
      <c r="B19" s="3"/>
      <c r="C19" s="3"/>
      <c r="D19" s="3"/>
      <c r="E19" s="3"/>
      <c r="F19" s="3"/>
    </row>
    <row r="20" spans="2:6" ht="17.5" x14ac:dyDescent="0.35">
      <c r="B20" s="66" t="s">
        <v>158</v>
      </c>
      <c r="C20" s="66"/>
      <c r="D20" s="66"/>
      <c r="E20" s="66"/>
      <c r="F20" s="66"/>
    </row>
    <row r="21" spans="2:6" ht="15.5" x14ac:dyDescent="0.35">
      <c r="B21" s="1"/>
      <c r="C21" s="5"/>
      <c r="D21" s="5"/>
    </row>
    <row r="22" spans="2:6" ht="15.5" x14ac:dyDescent="0.35">
      <c r="B22" s="1"/>
      <c r="C22" s="5"/>
      <c r="D22" s="5"/>
    </row>
    <row r="23" spans="2:6" ht="15.5" x14ac:dyDescent="0.35">
      <c r="B23" s="1"/>
      <c r="C23" s="5"/>
      <c r="D23" s="5"/>
    </row>
    <row r="24" spans="2:6" ht="15.5" x14ac:dyDescent="0.35">
      <c r="B24" s="1"/>
      <c r="C24" s="5"/>
      <c r="D24" s="5"/>
    </row>
    <row r="25" spans="2:6" ht="15.5" x14ac:dyDescent="0.35">
      <c r="B25" s="1"/>
      <c r="C25" s="5"/>
      <c r="D25" s="5"/>
    </row>
    <row r="26" spans="2:6" ht="15.5" x14ac:dyDescent="0.35">
      <c r="B26" s="6"/>
      <c r="C26" s="5"/>
      <c r="D26" s="5"/>
    </row>
    <row r="27" spans="2:6" ht="15.5" x14ac:dyDescent="0.35">
      <c r="B27" s="1"/>
      <c r="C27" s="5"/>
      <c r="D27" s="5"/>
    </row>
    <row r="28" spans="2:6" ht="15.5" x14ac:dyDescent="0.35">
      <c r="B28" s="7"/>
      <c r="C28" s="5"/>
      <c r="D28" s="5"/>
    </row>
    <row r="29" spans="2:6" ht="15.5" x14ac:dyDescent="0.35">
      <c r="B29" s="1"/>
      <c r="C29" s="5"/>
      <c r="D29" s="5"/>
    </row>
    <row r="30" spans="2:6" ht="15.5" x14ac:dyDescent="0.35">
      <c r="B30" s="4"/>
    </row>
  </sheetData>
  <sheetProtection sheet="1" objects="1" scenarios="1" formatCells="0" formatColumns="0" formatRows="0" sort="0" autoFilter="0"/>
  <mergeCells count="8">
    <mergeCell ref="B18:F18"/>
    <mergeCell ref="B20:F20"/>
    <mergeCell ref="B1:F1"/>
    <mergeCell ref="C2:E2"/>
    <mergeCell ref="B3:F4"/>
    <mergeCell ref="B7:F7"/>
    <mergeCell ref="B9:F9"/>
    <mergeCell ref="B11:F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288D8-4874-4204-A0D8-3DD762C70AFF}">
  <sheetPr codeName="Sheet2"/>
  <dimension ref="A1:B10"/>
  <sheetViews>
    <sheetView zoomScale="80" zoomScaleNormal="80" workbookViewId="0"/>
  </sheetViews>
  <sheetFormatPr defaultColWidth="8.7265625" defaultRowHeight="14" x14ac:dyDescent="0.3"/>
  <cols>
    <col min="1" max="1" width="31.1796875" style="9" customWidth="1"/>
    <col min="2" max="2" width="156.54296875" style="9" customWidth="1"/>
    <col min="3" max="16384" width="8.7265625" style="9"/>
  </cols>
  <sheetData>
    <row r="1" spans="1:2" ht="17.5" x14ac:dyDescent="0.35">
      <c r="A1" s="8" t="s">
        <v>0</v>
      </c>
    </row>
    <row r="3" spans="1:2" ht="18" thickBot="1" x14ac:dyDescent="0.4">
      <c r="A3" s="10" t="s">
        <v>1</v>
      </c>
      <c r="B3" s="10" t="s">
        <v>2</v>
      </c>
    </row>
    <row r="4" spans="1:2" ht="16" thickTop="1" x14ac:dyDescent="0.35">
      <c r="A4" s="11" t="s">
        <v>3</v>
      </c>
      <c r="B4" s="4" t="s">
        <v>4</v>
      </c>
    </row>
    <row r="5" spans="1:2" ht="15.5" x14ac:dyDescent="0.35">
      <c r="A5" s="11" t="s">
        <v>5</v>
      </c>
      <c r="B5" s="4" t="s">
        <v>6</v>
      </c>
    </row>
    <row r="6" spans="1:2" ht="15.5" x14ac:dyDescent="0.35">
      <c r="A6" s="12" t="s">
        <v>7</v>
      </c>
      <c r="B6" s="4" t="s">
        <v>8</v>
      </c>
    </row>
    <row r="7" spans="1:2" ht="15.5" x14ac:dyDescent="0.35">
      <c r="A7" s="12" t="s">
        <v>9</v>
      </c>
      <c r="B7" s="4" t="s">
        <v>10</v>
      </c>
    </row>
    <row r="8" spans="1:2" ht="15.5" x14ac:dyDescent="0.35">
      <c r="A8" s="12" t="s">
        <v>11</v>
      </c>
      <c r="B8" s="4" t="s">
        <v>12</v>
      </c>
    </row>
    <row r="9" spans="1:2" ht="15.5" x14ac:dyDescent="0.35">
      <c r="A9" s="13"/>
      <c r="B9" s="4"/>
    </row>
    <row r="10" spans="1:2" x14ac:dyDescent="0.3">
      <c r="B10" s="14"/>
    </row>
  </sheetData>
  <sheetProtection sheet="1" objects="1" scenarios="1" formatCells="0" formatColumns="0" formatRows="0" sort="0" autoFilter="0"/>
  <hyperlinks>
    <hyperlink ref="A4" location="Definitions!A1" display="Definitions" xr:uid="{5A8BE497-CC9D-425E-9477-63A66CDAC67C}"/>
    <hyperlink ref="A5" location="Equations!A1" display="Equations" xr:uid="{E84DE6E9-4030-4E16-937A-94471C6452D5}"/>
    <hyperlink ref="A6" location="'IIOAC Outputs - Fugitive'!A1" display="'IIOAC Outputs - Fugitive" xr:uid="{F969B8C8-1CEE-433D-A03D-32FCD14BE2F7}"/>
    <hyperlink ref="A7" location="'IIOAC Outputs - Stack'!A1" display="'IIOAC Outputs - Stack" xr:uid="{ADEB761A-A001-4559-8C23-A6E925738D2E}"/>
    <hyperlink ref="A8" location="'IIOAC Outputs - Max'!A1" display="'IIOAC Outputs - Max" xr:uid="{D602F91C-B4F3-4406-8C38-741D70CC6145}"/>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32B64-C027-4D45-9891-00158776A385}">
  <sheetPr codeName="Sheet3"/>
  <dimension ref="A1:B25"/>
  <sheetViews>
    <sheetView showGridLines="0" zoomScale="80" zoomScaleNormal="80" workbookViewId="0"/>
  </sheetViews>
  <sheetFormatPr defaultColWidth="8.7265625" defaultRowHeight="14" x14ac:dyDescent="0.3"/>
  <cols>
    <col min="1" max="1" width="40.453125" style="9" customWidth="1"/>
    <col min="2" max="2" width="140" style="9" customWidth="1"/>
    <col min="3" max="16384" width="8.7265625" style="9"/>
  </cols>
  <sheetData>
    <row r="1" spans="1:2" ht="15.5" thickBot="1" x14ac:dyDescent="0.35">
      <c r="A1" s="15" t="s">
        <v>13</v>
      </c>
      <c r="B1" s="15" t="s">
        <v>14</v>
      </c>
    </row>
    <row r="2" spans="1:2" ht="16" thickTop="1" x14ac:dyDescent="0.35">
      <c r="A2" s="4" t="s">
        <v>15</v>
      </c>
      <c r="B2" s="4" t="s">
        <v>16</v>
      </c>
    </row>
    <row r="3" spans="1:2" ht="16.5" x14ac:dyDescent="0.35">
      <c r="A3" s="4" t="s">
        <v>17</v>
      </c>
      <c r="B3" s="4" t="s">
        <v>18</v>
      </c>
    </row>
    <row r="4" spans="1:2" ht="15.5" x14ac:dyDescent="0.35">
      <c r="A4" s="4" t="s">
        <v>19</v>
      </c>
      <c r="B4" s="4" t="s">
        <v>20</v>
      </c>
    </row>
    <row r="5" spans="1:2" ht="31" x14ac:dyDescent="0.35">
      <c r="A5" s="4" t="s">
        <v>21</v>
      </c>
      <c r="B5" s="16" t="s">
        <v>22</v>
      </c>
    </row>
    <row r="6" spans="1:2" ht="15.5" x14ac:dyDescent="0.35">
      <c r="A6" s="4"/>
      <c r="B6" s="17" t="s">
        <v>23</v>
      </c>
    </row>
    <row r="7" spans="1:2" ht="15.5" x14ac:dyDescent="0.35">
      <c r="A7" s="4"/>
      <c r="B7" s="4"/>
    </row>
    <row r="8" spans="1:2" ht="15.5" x14ac:dyDescent="0.35">
      <c r="A8" s="4" t="s">
        <v>24</v>
      </c>
      <c r="B8" s="4" t="s">
        <v>25</v>
      </c>
    </row>
    <row r="9" spans="1:2" ht="15.5" x14ac:dyDescent="0.35">
      <c r="A9" s="4" t="s">
        <v>26</v>
      </c>
      <c r="B9" s="4" t="s">
        <v>27</v>
      </c>
    </row>
    <row r="10" spans="1:2" ht="15.5" x14ac:dyDescent="0.35">
      <c r="A10" s="4" t="s">
        <v>28</v>
      </c>
      <c r="B10" s="4" t="s">
        <v>29</v>
      </c>
    </row>
    <row r="11" spans="1:2" ht="46.5" x14ac:dyDescent="0.3">
      <c r="A11" s="18" t="s">
        <v>30</v>
      </c>
      <c r="B11" s="19" t="s">
        <v>31</v>
      </c>
    </row>
    <row r="12" spans="1:2" ht="15.5" x14ac:dyDescent="0.35">
      <c r="A12" s="4" t="s">
        <v>32</v>
      </c>
      <c r="B12" s="4" t="s">
        <v>33</v>
      </c>
    </row>
    <row r="13" spans="1:2" ht="15.5" x14ac:dyDescent="0.35">
      <c r="A13" s="4"/>
      <c r="B13" s="4"/>
    </row>
    <row r="14" spans="1:2" ht="15.5" x14ac:dyDescent="0.35">
      <c r="A14" s="4" t="s">
        <v>34</v>
      </c>
      <c r="B14" s="4" t="s">
        <v>35</v>
      </c>
    </row>
    <row r="15" spans="1:2" ht="15.5" x14ac:dyDescent="0.35">
      <c r="A15" s="4" t="s">
        <v>36</v>
      </c>
      <c r="B15" s="4" t="s">
        <v>37</v>
      </c>
    </row>
    <row r="16" spans="1:2" ht="15.5" x14ac:dyDescent="0.35">
      <c r="A16" s="4"/>
      <c r="B16" s="4"/>
    </row>
    <row r="17" spans="1:2" ht="15.5" x14ac:dyDescent="0.35">
      <c r="A17" s="4" t="s">
        <v>38</v>
      </c>
      <c r="B17" s="4" t="s">
        <v>39</v>
      </c>
    </row>
    <row r="18" spans="1:2" ht="15.5" x14ac:dyDescent="0.35">
      <c r="A18" s="4" t="s">
        <v>40</v>
      </c>
      <c r="B18" s="4" t="s">
        <v>41</v>
      </c>
    </row>
    <row r="19" spans="1:2" ht="15.5" x14ac:dyDescent="0.35">
      <c r="A19" s="4" t="s">
        <v>42</v>
      </c>
      <c r="B19" s="4" t="s">
        <v>43</v>
      </c>
    </row>
    <row r="20" spans="1:2" ht="15.5" x14ac:dyDescent="0.35">
      <c r="A20" s="4"/>
      <c r="B20" s="4"/>
    </row>
    <row r="21" spans="1:2" ht="62" x14ac:dyDescent="0.3">
      <c r="A21" s="18" t="s">
        <v>44</v>
      </c>
      <c r="B21" s="19" t="s">
        <v>45</v>
      </c>
    </row>
    <row r="22" spans="1:2" ht="52.5" x14ac:dyDescent="0.3">
      <c r="A22" s="18" t="s">
        <v>46</v>
      </c>
      <c r="B22" s="19" t="s">
        <v>47</v>
      </c>
    </row>
    <row r="23" spans="1:2" ht="34" x14ac:dyDescent="0.3">
      <c r="A23" s="18" t="s">
        <v>48</v>
      </c>
      <c r="B23" s="19" t="s">
        <v>49</v>
      </c>
    </row>
    <row r="24" spans="1:2" ht="15.5" x14ac:dyDescent="0.35">
      <c r="A24" s="4" t="s">
        <v>50</v>
      </c>
      <c r="B24" s="19" t="s">
        <v>51</v>
      </c>
    </row>
    <row r="25" spans="1:2" ht="31" x14ac:dyDescent="0.35">
      <c r="B25" s="16" t="s">
        <v>52</v>
      </c>
    </row>
  </sheetData>
  <sheetProtection sheet="1" objects="1" scenarios="1" formatCells="0" formatColumns="0" formatRows="0" sort="0" autoFilter="0"/>
  <hyperlinks>
    <hyperlink ref="B6" r:id="rId1" xr:uid="{A3977328-AD24-47E9-B6AC-0B0DB94886DD}"/>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BE589-2FCD-4C62-8261-433CF9B5ADE9}">
  <sheetPr codeName="Sheet4"/>
  <dimension ref="A3:P106"/>
  <sheetViews>
    <sheetView showGridLines="0" workbookViewId="0"/>
  </sheetViews>
  <sheetFormatPr defaultColWidth="8.7265625" defaultRowHeight="14" x14ac:dyDescent="0.3"/>
  <cols>
    <col min="1" max="16384" width="8.7265625" style="9"/>
  </cols>
  <sheetData>
    <row r="3" spans="1:16" x14ac:dyDescent="0.3">
      <c r="F3" s="20"/>
    </row>
    <row r="6" spans="1:16" x14ac:dyDescent="0.3">
      <c r="A6" s="9" t="s">
        <v>53</v>
      </c>
    </row>
    <row r="7" spans="1:16" x14ac:dyDescent="0.3">
      <c r="A7" s="9" t="s">
        <v>54</v>
      </c>
    </row>
    <row r="8" spans="1:16" ht="17.5" x14ac:dyDescent="0.45">
      <c r="A8" s="9" t="s">
        <v>55</v>
      </c>
    </row>
    <row r="9" spans="1:16" x14ac:dyDescent="0.3">
      <c r="A9" s="9" t="s">
        <v>56</v>
      </c>
    </row>
    <row r="11" spans="1:16" ht="16" x14ac:dyDescent="0.3">
      <c r="A11" s="9" t="s">
        <v>57</v>
      </c>
    </row>
    <row r="12" spans="1:16" x14ac:dyDescent="0.3">
      <c r="A12" s="9" t="s">
        <v>58</v>
      </c>
    </row>
    <row r="14" spans="1:16" x14ac:dyDescent="0.3">
      <c r="A14" s="21"/>
      <c r="B14" s="21"/>
      <c r="C14" s="21"/>
      <c r="D14" s="21"/>
      <c r="E14" s="21"/>
      <c r="F14" s="21"/>
      <c r="G14" s="21"/>
      <c r="H14" s="21"/>
      <c r="I14" s="21"/>
      <c r="J14" s="21"/>
      <c r="K14" s="21"/>
      <c r="L14" s="21"/>
      <c r="M14" s="21"/>
      <c r="N14" s="21"/>
      <c r="O14" s="21"/>
      <c r="P14" s="21"/>
    </row>
    <row r="16" spans="1:16" ht="17" x14ac:dyDescent="0.45">
      <c r="A16" s="20" t="s">
        <v>59</v>
      </c>
    </row>
    <row r="17" spans="1:16" x14ac:dyDescent="0.3">
      <c r="A17" s="20"/>
    </row>
    <row r="18" spans="1:16" x14ac:dyDescent="0.3">
      <c r="A18" s="20" t="s">
        <v>60</v>
      </c>
    </row>
    <row r="19" spans="1:16" x14ac:dyDescent="0.3">
      <c r="A19" s="20" t="s">
        <v>61</v>
      </c>
    </row>
    <row r="20" spans="1:16" ht="17" x14ac:dyDescent="0.45">
      <c r="A20" s="9" t="s">
        <v>62</v>
      </c>
    </row>
    <row r="21" spans="1:16" x14ac:dyDescent="0.3">
      <c r="A21" s="9" t="s">
        <v>63</v>
      </c>
    </row>
    <row r="22" spans="1:16" ht="17" x14ac:dyDescent="0.45">
      <c r="A22" s="9" t="s">
        <v>64</v>
      </c>
    </row>
    <row r="24" spans="1:16" x14ac:dyDescent="0.3">
      <c r="A24" s="21"/>
      <c r="B24" s="21"/>
      <c r="C24" s="21"/>
      <c r="D24" s="21"/>
      <c r="E24" s="21"/>
      <c r="F24" s="21"/>
      <c r="G24" s="21"/>
      <c r="H24" s="21"/>
      <c r="I24" s="21"/>
      <c r="J24" s="21"/>
      <c r="K24" s="21"/>
      <c r="L24" s="21"/>
      <c r="M24" s="21"/>
      <c r="N24" s="21"/>
      <c r="O24" s="21"/>
      <c r="P24" s="21"/>
    </row>
    <row r="30" spans="1:16" x14ac:dyDescent="0.3">
      <c r="A30" s="9" t="s">
        <v>53</v>
      </c>
    </row>
    <row r="31" spans="1:16" x14ac:dyDescent="0.3">
      <c r="A31" s="9" t="s">
        <v>65</v>
      </c>
    </row>
    <row r="32" spans="1:16" ht="17" x14ac:dyDescent="0.45">
      <c r="A32" s="9" t="s">
        <v>66</v>
      </c>
    </row>
    <row r="33" spans="1:16" x14ac:dyDescent="0.3">
      <c r="A33" s="9" t="s">
        <v>67</v>
      </c>
    </row>
    <row r="35" spans="1:16" ht="16" x14ac:dyDescent="0.3">
      <c r="A35" s="9" t="s">
        <v>68</v>
      </c>
    </row>
    <row r="36" spans="1:16" x14ac:dyDescent="0.3">
      <c r="A36" s="9" t="s">
        <v>69</v>
      </c>
    </row>
    <row r="38" spans="1:16" x14ac:dyDescent="0.3">
      <c r="A38" s="21"/>
      <c r="B38" s="21"/>
      <c r="C38" s="21"/>
      <c r="D38" s="21"/>
      <c r="E38" s="21"/>
      <c r="F38" s="21"/>
      <c r="G38" s="21"/>
      <c r="H38" s="21"/>
      <c r="I38" s="21"/>
      <c r="J38" s="21"/>
      <c r="K38" s="21"/>
      <c r="L38" s="21"/>
      <c r="M38" s="21"/>
      <c r="N38" s="21"/>
      <c r="O38" s="21"/>
      <c r="P38" s="21"/>
    </row>
    <row r="40" spans="1:16" ht="17" x14ac:dyDescent="0.45">
      <c r="A40" s="9" t="s">
        <v>70</v>
      </c>
    </row>
    <row r="42" spans="1:16" x14ac:dyDescent="0.3">
      <c r="A42" s="9" t="s">
        <v>60</v>
      </c>
    </row>
    <row r="43" spans="1:16" x14ac:dyDescent="0.3">
      <c r="A43" s="9" t="s">
        <v>71</v>
      </c>
    </row>
    <row r="44" spans="1:16" ht="17" x14ac:dyDescent="0.45">
      <c r="A44" s="9" t="s">
        <v>72</v>
      </c>
    </row>
    <row r="45" spans="1:16" x14ac:dyDescent="0.3">
      <c r="A45" s="9" t="s">
        <v>73</v>
      </c>
    </row>
    <row r="46" spans="1:16" x14ac:dyDescent="0.3">
      <c r="A46" s="9" t="s">
        <v>74</v>
      </c>
    </row>
    <row r="47" spans="1:16" x14ac:dyDescent="0.3">
      <c r="A47" s="9" t="s">
        <v>75</v>
      </c>
    </row>
    <row r="48" spans="1:16" ht="17" x14ac:dyDescent="0.45">
      <c r="A48" s="9" t="s">
        <v>76</v>
      </c>
    </row>
    <row r="50" spans="1:16" x14ac:dyDescent="0.3">
      <c r="A50" s="21"/>
      <c r="B50" s="21"/>
      <c r="C50" s="21"/>
      <c r="D50" s="21"/>
      <c r="E50" s="21"/>
      <c r="F50" s="21"/>
      <c r="G50" s="21"/>
      <c r="H50" s="21"/>
      <c r="I50" s="21"/>
      <c r="J50" s="21"/>
      <c r="K50" s="21"/>
      <c r="L50" s="21"/>
      <c r="M50" s="21"/>
      <c r="N50" s="21"/>
      <c r="O50" s="21"/>
      <c r="P50" s="21"/>
    </row>
    <row r="52" spans="1:16" ht="17" x14ac:dyDescent="0.45">
      <c r="A52" s="9" t="s">
        <v>77</v>
      </c>
    </row>
    <row r="54" spans="1:16" x14ac:dyDescent="0.3">
      <c r="A54" s="9" t="s">
        <v>60</v>
      </c>
    </row>
    <row r="55" spans="1:16" x14ac:dyDescent="0.3">
      <c r="A55" s="9" t="s">
        <v>78</v>
      </c>
    </row>
    <row r="56" spans="1:16" ht="17" x14ac:dyDescent="0.45">
      <c r="A56" s="9" t="s">
        <v>72</v>
      </c>
    </row>
    <row r="57" spans="1:16" x14ac:dyDescent="0.3">
      <c r="A57" s="9" t="s">
        <v>79</v>
      </c>
    </row>
    <row r="58" spans="1:16" x14ac:dyDescent="0.3">
      <c r="A58" s="9" t="s">
        <v>74</v>
      </c>
    </row>
    <row r="59" spans="1:16" x14ac:dyDescent="0.3">
      <c r="A59" s="9" t="s">
        <v>80</v>
      </c>
    </row>
    <row r="60" spans="1:16" ht="17" x14ac:dyDescent="0.45">
      <c r="A60" s="9" t="s">
        <v>81</v>
      </c>
    </row>
    <row r="61" spans="1:16" x14ac:dyDescent="0.3">
      <c r="A61" s="9" t="s">
        <v>82</v>
      </c>
    </row>
    <row r="62" spans="1:16" x14ac:dyDescent="0.3">
      <c r="A62" s="9" t="s">
        <v>83</v>
      </c>
    </row>
    <row r="64" spans="1:16" x14ac:dyDescent="0.3">
      <c r="A64" s="21"/>
      <c r="B64" s="21"/>
      <c r="C64" s="21"/>
      <c r="D64" s="21"/>
      <c r="E64" s="21"/>
      <c r="F64" s="21"/>
      <c r="G64" s="21"/>
      <c r="H64" s="21"/>
      <c r="I64" s="21"/>
      <c r="J64" s="21"/>
      <c r="K64" s="21"/>
      <c r="L64" s="21"/>
      <c r="M64" s="21"/>
      <c r="N64" s="21"/>
      <c r="O64" s="21"/>
      <c r="P64" s="21"/>
    </row>
    <row r="70" spans="1:16" x14ac:dyDescent="0.3">
      <c r="A70" s="9" t="s">
        <v>60</v>
      </c>
    </row>
    <row r="71" spans="1:16" x14ac:dyDescent="0.3">
      <c r="A71" s="9" t="s">
        <v>84</v>
      </c>
    </row>
    <row r="72" spans="1:16" x14ac:dyDescent="0.3">
      <c r="A72" s="9" t="s">
        <v>85</v>
      </c>
    </row>
    <row r="73" spans="1:16" x14ac:dyDescent="0.3">
      <c r="A73" s="9" t="s">
        <v>61</v>
      </c>
    </row>
    <row r="75" spans="1:16" x14ac:dyDescent="0.3">
      <c r="A75" s="21"/>
      <c r="B75" s="21"/>
      <c r="C75" s="21"/>
      <c r="D75" s="21"/>
      <c r="E75" s="21"/>
      <c r="F75" s="21"/>
      <c r="G75" s="21"/>
      <c r="H75" s="21"/>
      <c r="I75" s="21"/>
      <c r="J75" s="21"/>
      <c r="K75" s="21"/>
      <c r="L75" s="21"/>
      <c r="M75" s="21"/>
      <c r="N75" s="21"/>
      <c r="O75" s="21"/>
      <c r="P75" s="21"/>
    </row>
    <row r="81" spans="1:16" x14ac:dyDescent="0.3">
      <c r="A81" s="9" t="s">
        <v>60</v>
      </c>
    </row>
    <row r="82" spans="1:16" x14ac:dyDescent="0.3">
      <c r="A82" s="9" t="s">
        <v>86</v>
      </c>
    </row>
    <row r="83" spans="1:16" x14ac:dyDescent="0.3">
      <c r="A83" s="9" t="s">
        <v>85</v>
      </c>
    </row>
    <row r="84" spans="1:16" x14ac:dyDescent="0.3">
      <c r="A84" s="9" t="s">
        <v>71</v>
      </c>
    </row>
    <row r="86" spans="1:16" x14ac:dyDescent="0.3">
      <c r="A86" s="21"/>
      <c r="B86" s="21"/>
      <c r="C86" s="21"/>
      <c r="D86" s="21"/>
      <c r="E86" s="21"/>
      <c r="F86" s="21"/>
      <c r="G86" s="21"/>
      <c r="H86" s="21"/>
      <c r="I86" s="21"/>
      <c r="J86" s="21"/>
      <c r="K86" s="21"/>
      <c r="L86" s="21"/>
      <c r="M86" s="21"/>
      <c r="N86" s="21"/>
      <c r="O86" s="21"/>
      <c r="P86" s="21"/>
    </row>
    <row r="89" spans="1:16" ht="17" x14ac:dyDescent="0.45">
      <c r="A89" s="9" t="s">
        <v>87</v>
      </c>
    </row>
    <row r="91" spans="1:16" x14ac:dyDescent="0.3">
      <c r="A91" s="9" t="s">
        <v>60</v>
      </c>
    </row>
    <row r="92" spans="1:16" ht="17" x14ac:dyDescent="0.45">
      <c r="A92" s="9" t="s">
        <v>88</v>
      </c>
    </row>
    <row r="93" spans="1:16" x14ac:dyDescent="0.3">
      <c r="A93" s="9" t="s">
        <v>78</v>
      </c>
    </row>
    <row r="94" spans="1:16" x14ac:dyDescent="0.3">
      <c r="A94" s="9" t="s">
        <v>89</v>
      </c>
    </row>
    <row r="96" spans="1:16" x14ac:dyDescent="0.3">
      <c r="A96" s="21"/>
      <c r="B96" s="21"/>
      <c r="C96" s="21"/>
      <c r="D96" s="21"/>
      <c r="E96" s="21"/>
      <c r="F96" s="21"/>
      <c r="G96" s="21"/>
      <c r="H96" s="21"/>
      <c r="I96" s="21"/>
      <c r="J96" s="21"/>
      <c r="K96" s="21"/>
      <c r="L96" s="21"/>
      <c r="M96" s="21"/>
      <c r="N96" s="21"/>
      <c r="O96" s="21"/>
      <c r="P96" s="21"/>
    </row>
    <row r="99" spans="1:16" ht="17" x14ac:dyDescent="0.45">
      <c r="A99" s="9" t="s">
        <v>90</v>
      </c>
    </row>
    <row r="101" spans="1:16" x14ac:dyDescent="0.3">
      <c r="A101" s="9" t="s">
        <v>60</v>
      </c>
    </row>
    <row r="102" spans="1:16" ht="17" x14ac:dyDescent="0.45">
      <c r="A102" s="9" t="s">
        <v>91</v>
      </c>
    </row>
    <row r="103" spans="1:16" x14ac:dyDescent="0.3">
      <c r="A103" s="9" t="s">
        <v>78</v>
      </c>
    </row>
    <row r="104" spans="1:16" x14ac:dyDescent="0.3">
      <c r="A104" s="9" t="s">
        <v>89</v>
      </c>
    </row>
    <row r="106" spans="1:16" x14ac:dyDescent="0.3">
      <c r="A106" s="21"/>
      <c r="B106" s="21"/>
      <c r="C106" s="21"/>
      <c r="D106" s="21"/>
      <c r="E106" s="21"/>
      <c r="F106" s="21"/>
      <c r="G106" s="21"/>
      <c r="H106" s="21"/>
      <c r="I106" s="21"/>
      <c r="J106" s="21"/>
      <c r="K106" s="21"/>
      <c r="L106" s="21"/>
      <c r="M106" s="21"/>
      <c r="N106" s="21"/>
      <c r="O106" s="21"/>
      <c r="P106" s="21"/>
    </row>
  </sheetData>
  <sheetProtection sheet="1" objects="1" scenarios="1" formatCells="0" formatColumns="0" formatRows="0" sort="0" autoFilter="0"/>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2BB89-E870-4E80-9F5B-A67A15BA2354}">
  <sheetPr codeName="Sheet5"/>
  <dimension ref="A1:I54"/>
  <sheetViews>
    <sheetView workbookViewId="0">
      <selection sqref="A1:A2"/>
    </sheetView>
  </sheetViews>
  <sheetFormatPr defaultRowHeight="14.5" x14ac:dyDescent="0.35"/>
  <cols>
    <col min="1" max="1" width="8.7265625" style="2"/>
    <col min="2" max="2" width="16.81640625" style="2" customWidth="1"/>
    <col min="3" max="16384" width="8.7265625" style="2"/>
  </cols>
  <sheetData>
    <row r="1" spans="1:9" ht="14.5" customHeight="1" x14ac:dyDescent="0.35">
      <c r="A1" s="72" t="s">
        <v>92</v>
      </c>
      <c r="B1" s="69" t="s">
        <v>93</v>
      </c>
      <c r="C1" s="75" t="s">
        <v>94</v>
      </c>
      <c r="D1" s="75" t="s">
        <v>95</v>
      </c>
      <c r="E1" s="69" t="s">
        <v>96</v>
      </c>
      <c r="F1" s="69"/>
      <c r="G1" s="69" t="s">
        <v>97</v>
      </c>
      <c r="H1" s="69"/>
      <c r="I1" s="70"/>
    </row>
    <row r="2" spans="1:9" ht="15" thickBot="1" x14ac:dyDescent="0.4">
      <c r="A2" s="73"/>
      <c r="B2" s="74"/>
      <c r="C2" s="76"/>
      <c r="D2" s="76"/>
      <c r="E2" s="22" t="s">
        <v>98</v>
      </c>
      <c r="F2" s="22" t="s">
        <v>99</v>
      </c>
      <c r="G2" s="22" t="s">
        <v>100</v>
      </c>
      <c r="H2" s="22" t="s">
        <v>101</v>
      </c>
      <c r="I2" s="23" t="s">
        <v>102</v>
      </c>
    </row>
    <row r="3" spans="1:9" x14ac:dyDescent="0.35">
      <c r="A3" s="71" t="s">
        <v>103</v>
      </c>
      <c r="B3" s="71" t="s">
        <v>104</v>
      </c>
      <c r="C3" s="71" t="s">
        <v>105</v>
      </c>
      <c r="D3" s="24" t="s">
        <v>106</v>
      </c>
      <c r="E3" s="25">
        <v>7.5492438549214489</v>
      </c>
      <c r="F3" s="25">
        <v>7.5492438549214489</v>
      </c>
      <c r="G3" s="25">
        <v>1.9741613805017273E-4</v>
      </c>
      <c r="H3" s="25">
        <v>1.9523091695822901E-4</v>
      </c>
      <c r="I3" s="25">
        <v>3.7762587247555148E-6</v>
      </c>
    </row>
    <row r="4" spans="1:9" x14ac:dyDescent="0.35">
      <c r="A4" s="71"/>
      <c r="B4" s="71"/>
      <c r="C4" s="71"/>
      <c r="D4" s="24" t="s">
        <v>107</v>
      </c>
      <c r="E4" s="25">
        <v>0.15257137497391379</v>
      </c>
      <c r="F4" s="25">
        <v>0.15257137497391379</v>
      </c>
      <c r="G4" s="25">
        <v>2.9728515299728701E-6</v>
      </c>
      <c r="H4" s="25">
        <v>2.8443387315996032E-6</v>
      </c>
      <c r="I4" s="25">
        <v>2.2350191653430433E-7</v>
      </c>
    </row>
    <row r="5" spans="1:9" x14ac:dyDescent="0.35">
      <c r="A5" s="71"/>
      <c r="B5" s="71"/>
      <c r="C5" s="71"/>
      <c r="D5" s="24" t="s">
        <v>108</v>
      </c>
      <c r="E5" s="25">
        <v>0.49118723565438865</v>
      </c>
      <c r="F5" s="25">
        <v>0.49118723565438865</v>
      </c>
      <c r="G5" s="25">
        <v>1.0631533254590904E-5</v>
      </c>
      <c r="H5" s="25">
        <v>1.0327424550540651E-5</v>
      </c>
      <c r="I5" s="25">
        <v>5.3894100757704229E-7</v>
      </c>
    </row>
    <row r="6" spans="1:9" x14ac:dyDescent="0.35">
      <c r="A6" s="71"/>
      <c r="B6" s="71"/>
      <c r="C6" s="71" t="s">
        <v>109</v>
      </c>
      <c r="D6" s="24" t="s">
        <v>106</v>
      </c>
      <c r="E6" s="25">
        <v>7.2026122418093097</v>
      </c>
      <c r="F6" s="25">
        <v>7.2026122418093097</v>
      </c>
      <c r="G6" s="25">
        <v>1.8868962586353761E-4</v>
      </c>
      <c r="H6" s="25">
        <v>1.8577583230632423E-4</v>
      </c>
      <c r="I6" s="25">
        <v>2.9137890898556507E-6</v>
      </c>
    </row>
    <row r="7" spans="1:9" x14ac:dyDescent="0.35">
      <c r="A7" s="71"/>
      <c r="B7" s="71"/>
      <c r="C7" s="71"/>
      <c r="D7" s="24" t="s">
        <v>107</v>
      </c>
      <c r="E7" s="25">
        <v>0.14463547697683421</v>
      </c>
      <c r="F7" s="25">
        <v>0.14463547697683421</v>
      </c>
      <c r="G7" s="25">
        <v>2.9266347390475668E-6</v>
      </c>
      <c r="H7" s="25">
        <v>2.7511939020103856E-6</v>
      </c>
      <c r="I7" s="25">
        <v>1.7544083423917502E-7</v>
      </c>
    </row>
    <row r="8" spans="1:9" x14ac:dyDescent="0.35">
      <c r="A8" s="71"/>
      <c r="B8" s="71"/>
      <c r="C8" s="71"/>
      <c r="D8" s="24" t="s">
        <v>108</v>
      </c>
      <c r="E8" s="25">
        <v>0.47092207753674864</v>
      </c>
      <c r="F8" s="25">
        <v>0.47092207753674864</v>
      </c>
      <c r="G8" s="25">
        <v>1.0327328392648758E-5</v>
      </c>
      <c r="H8" s="25">
        <v>9.9066232981432872E-6</v>
      </c>
      <c r="I8" s="25">
        <v>4.2070509688918947E-7</v>
      </c>
    </row>
    <row r="9" spans="1:9" x14ac:dyDescent="0.35">
      <c r="A9" s="71"/>
      <c r="B9" s="71" t="s">
        <v>110</v>
      </c>
      <c r="C9" s="71" t="s">
        <v>105</v>
      </c>
      <c r="D9" s="24" t="s">
        <v>106</v>
      </c>
      <c r="E9" s="25">
        <v>7.7224974861733671</v>
      </c>
      <c r="F9" s="25">
        <v>4.5700259096258806</v>
      </c>
      <c r="G9" s="25">
        <v>1.2190208239736984E-4</v>
      </c>
      <c r="H9" s="25">
        <v>1.2077107865745464E-4</v>
      </c>
      <c r="I9" s="25">
        <v>2.392947857856138E-6</v>
      </c>
    </row>
    <row r="10" spans="1:9" x14ac:dyDescent="0.35">
      <c r="A10" s="71"/>
      <c r="B10" s="71"/>
      <c r="C10" s="71"/>
      <c r="D10" s="24" t="s">
        <v>107</v>
      </c>
      <c r="E10" s="25">
        <v>0.15890936911761072</v>
      </c>
      <c r="F10" s="25">
        <v>9.4039517066860229E-2</v>
      </c>
      <c r="G10" s="25">
        <v>1.8194615126680992E-6</v>
      </c>
      <c r="H10" s="25">
        <v>1.7333978713195233E-6</v>
      </c>
      <c r="I10" s="25">
        <v>1.4150435310184619E-7</v>
      </c>
    </row>
    <row r="11" spans="1:9" x14ac:dyDescent="0.35">
      <c r="A11" s="71"/>
      <c r="B11" s="71"/>
      <c r="C11" s="71"/>
      <c r="D11" s="24" t="s">
        <v>108</v>
      </c>
      <c r="E11" s="25">
        <v>0.50624595991299859</v>
      </c>
      <c r="F11" s="25">
        <v>0.29958665024988457</v>
      </c>
      <c r="G11" s="25">
        <v>6.3857111429673994E-6</v>
      </c>
      <c r="H11" s="25">
        <v>6.1877907092824537E-6</v>
      </c>
      <c r="I11" s="25">
        <v>3.4392320307323065E-7</v>
      </c>
    </row>
    <row r="12" spans="1:9" x14ac:dyDescent="0.35">
      <c r="A12" s="71"/>
      <c r="B12" s="71"/>
      <c r="C12" s="71" t="s">
        <v>109</v>
      </c>
      <c r="D12" s="24" t="s">
        <v>106</v>
      </c>
      <c r="E12" s="25">
        <v>7.1920900489434274</v>
      </c>
      <c r="F12" s="25">
        <v>4.2561409604706277</v>
      </c>
      <c r="G12" s="25">
        <v>1.1214521608160707E-4</v>
      </c>
      <c r="H12" s="25">
        <v>1.1044574149202875E-4</v>
      </c>
      <c r="I12" s="25">
        <v>1.6994719530891358E-6</v>
      </c>
    </row>
    <row r="13" spans="1:9" x14ac:dyDescent="0.35">
      <c r="A13" s="71"/>
      <c r="B13" s="71"/>
      <c r="C13" s="71"/>
      <c r="D13" s="24" t="s">
        <v>107</v>
      </c>
      <c r="E13" s="25">
        <v>0.14440755753849635</v>
      </c>
      <c r="F13" s="25">
        <v>8.5457623091274873E-2</v>
      </c>
      <c r="G13" s="25">
        <v>1.73573329110594E-6</v>
      </c>
      <c r="H13" s="25">
        <v>1.634092364736215E-6</v>
      </c>
      <c r="I13" s="25">
        <v>1.0164092478741374E-7</v>
      </c>
    </row>
    <row r="14" spans="1:9" x14ac:dyDescent="0.35">
      <c r="A14" s="71"/>
      <c r="B14" s="71"/>
      <c r="C14" s="71"/>
      <c r="D14" s="24" t="s">
        <v>108</v>
      </c>
      <c r="E14" s="25">
        <v>0.470218177007456</v>
      </c>
      <c r="F14" s="25">
        <v>0.27826609927016571</v>
      </c>
      <c r="G14" s="25">
        <v>6.1308997930473572E-6</v>
      </c>
      <c r="H14" s="25">
        <v>5.8861157288792411E-6</v>
      </c>
      <c r="I14" s="25">
        <v>2.4478406529496252E-7</v>
      </c>
    </row>
    <row r="15" spans="1:9" x14ac:dyDescent="0.35">
      <c r="A15" s="24"/>
      <c r="B15" s="24"/>
      <c r="C15" s="24"/>
      <c r="D15" s="26" t="s">
        <v>111</v>
      </c>
      <c r="E15" s="25">
        <v>7.7224974861733671</v>
      </c>
      <c r="F15" s="25">
        <v>7.5492438549214489</v>
      </c>
      <c r="G15" s="25">
        <v>1.9741613805017273E-4</v>
      </c>
      <c r="H15" s="25">
        <v>1.9523091695822901E-4</v>
      </c>
      <c r="I15" s="25">
        <v>3.7762587247555148E-6</v>
      </c>
    </row>
    <row r="16" spans="1:9" x14ac:dyDescent="0.35">
      <c r="A16" s="71" t="s">
        <v>103</v>
      </c>
      <c r="B16" s="71" t="s">
        <v>112</v>
      </c>
      <c r="C16" s="71" t="s">
        <v>105</v>
      </c>
      <c r="D16" s="24" t="s">
        <v>106</v>
      </c>
      <c r="E16" s="25">
        <v>15.806188235706204</v>
      </c>
      <c r="F16" s="27">
        <v>15.806188235706204</v>
      </c>
      <c r="G16" s="27">
        <v>2.6508813758653821E-4</v>
      </c>
      <c r="H16" s="27">
        <v>2.6206297521842221E-4</v>
      </c>
      <c r="I16" s="27">
        <v>3.8145811551950706E-6</v>
      </c>
    </row>
    <row r="17" spans="1:9" x14ac:dyDescent="0.35">
      <c r="A17" s="71"/>
      <c r="B17" s="71"/>
      <c r="C17" s="71"/>
      <c r="D17" s="24" t="s">
        <v>107</v>
      </c>
      <c r="E17" s="25">
        <v>0.36611812651635822</v>
      </c>
      <c r="F17" s="25">
        <v>0.36611812651635822</v>
      </c>
      <c r="G17" s="25">
        <v>5.0305405066585526E-6</v>
      </c>
      <c r="H17" s="25">
        <v>4.8288542786579074E-6</v>
      </c>
      <c r="I17" s="25">
        <v>2.1752240328483565E-7</v>
      </c>
    </row>
    <row r="18" spans="1:9" x14ac:dyDescent="0.35">
      <c r="A18" s="71"/>
      <c r="B18" s="71"/>
      <c r="C18" s="71"/>
      <c r="D18" s="24" t="s">
        <v>108</v>
      </c>
      <c r="E18" s="25">
        <v>1.312291327883361</v>
      </c>
      <c r="F18" s="25">
        <v>1.312291327883361</v>
      </c>
      <c r="G18" s="25">
        <v>1.9997273439813742E-5</v>
      </c>
      <c r="H18" s="25">
        <v>1.9513907507483611E-5</v>
      </c>
      <c r="I18" s="25">
        <v>5.3296636417243598E-7</v>
      </c>
    </row>
    <row r="19" spans="1:9" x14ac:dyDescent="0.35">
      <c r="A19" s="71"/>
      <c r="B19" s="71"/>
      <c r="C19" s="71" t="s">
        <v>109</v>
      </c>
      <c r="D19" s="24" t="s">
        <v>106</v>
      </c>
      <c r="E19" s="25">
        <v>14.226173075876783</v>
      </c>
      <c r="F19" s="25">
        <v>14.226173075876783</v>
      </c>
      <c r="G19" s="25">
        <v>2.5819708976257638E-4</v>
      </c>
      <c r="H19" s="25">
        <v>2.5529442123282904E-4</v>
      </c>
      <c r="I19" s="25">
        <v>2.9026640265339085E-6</v>
      </c>
    </row>
    <row r="20" spans="1:9" x14ac:dyDescent="0.35">
      <c r="A20" s="71"/>
      <c r="B20" s="71"/>
      <c r="C20" s="71"/>
      <c r="D20" s="24" t="s">
        <v>107</v>
      </c>
      <c r="E20" s="25">
        <v>0.32897951131306641</v>
      </c>
      <c r="F20" s="25">
        <v>0.32897951131306641</v>
      </c>
      <c r="G20" s="25">
        <v>4.7166646420190323E-6</v>
      </c>
      <c r="H20" s="25">
        <v>4.5487730514521895E-6</v>
      </c>
      <c r="I20" s="25">
        <v>1.6789159247575684E-7</v>
      </c>
    </row>
    <row r="21" spans="1:9" x14ac:dyDescent="0.35">
      <c r="A21" s="71"/>
      <c r="B21" s="71"/>
      <c r="C21" s="71"/>
      <c r="D21" s="24" t="s">
        <v>108</v>
      </c>
      <c r="E21" s="25">
        <v>1.1883456910531864</v>
      </c>
      <c r="F21" s="25">
        <v>1.1883456910531864</v>
      </c>
      <c r="G21" s="25">
        <v>1.8633399992178708E-5</v>
      </c>
      <c r="H21" s="25">
        <v>1.8217401328569575E-5</v>
      </c>
      <c r="I21" s="25">
        <v>4.1599864917938987E-7</v>
      </c>
    </row>
    <row r="22" spans="1:9" x14ac:dyDescent="0.35">
      <c r="A22" s="71"/>
      <c r="B22" s="71" t="s">
        <v>113</v>
      </c>
      <c r="C22" s="71" t="s">
        <v>105</v>
      </c>
      <c r="D22" s="24" t="s">
        <v>106</v>
      </c>
      <c r="E22" s="27">
        <v>16.67614419143009</v>
      </c>
      <c r="F22" s="25">
        <v>9.868622316024366</v>
      </c>
      <c r="G22" s="25">
        <v>1.7042093455624748E-4</v>
      </c>
      <c r="H22" s="25">
        <v>1.6879469620723742E-4</v>
      </c>
      <c r="I22" s="25">
        <v>2.3767440472973707E-6</v>
      </c>
    </row>
    <row r="23" spans="1:9" x14ac:dyDescent="0.35">
      <c r="A23" s="71"/>
      <c r="B23" s="71"/>
      <c r="C23" s="71"/>
      <c r="D23" s="24" t="s">
        <v>107</v>
      </c>
      <c r="E23" s="25">
        <v>0.37759808057087269</v>
      </c>
      <c r="F23" s="25">
        <v>0.22345530247481793</v>
      </c>
      <c r="G23" s="25">
        <v>3.0549917342199671E-6</v>
      </c>
      <c r="H23" s="25">
        <v>2.9384470625163521E-6</v>
      </c>
      <c r="I23" s="25">
        <v>1.3766031383950849E-7</v>
      </c>
    </row>
    <row r="24" spans="1:9" x14ac:dyDescent="0.35">
      <c r="A24" s="71"/>
      <c r="B24" s="71"/>
      <c r="C24" s="71"/>
      <c r="D24" s="24" t="s">
        <v>108</v>
      </c>
      <c r="E24" s="25">
        <v>1.35879869221517</v>
      </c>
      <c r="F24" s="25">
        <v>0.8041110068999362</v>
      </c>
      <c r="G24" s="25">
        <v>1.2090418639195373E-5</v>
      </c>
      <c r="H24" s="25">
        <v>1.178216422565003E-5</v>
      </c>
      <c r="I24" s="25">
        <v>3.4065031020426844E-7</v>
      </c>
    </row>
    <row r="25" spans="1:9" x14ac:dyDescent="0.35">
      <c r="A25" s="71"/>
      <c r="B25" s="71"/>
      <c r="C25" s="71" t="s">
        <v>109</v>
      </c>
      <c r="D25" s="24" t="s">
        <v>106</v>
      </c>
      <c r="E25" s="25">
        <v>14.259009767292017</v>
      </c>
      <c r="F25" s="25">
        <v>8.4382085198221031</v>
      </c>
      <c r="G25" s="25">
        <v>1.5338499793408872E-4</v>
      </c>
      <c r="H25" s="25">
        <v>1.5169344307329599E-4</v>
      </c>
      <c r="I25" s="25">
        <v>1.6915521545349001E-6</v>
      </c>
    </row>
    <row r="26" spans="1:9" x14ac:dyDescent="0.35">
      <c r="A26" s="71"/>
      <c r="B26" s="71"/>
      <c r="C26" s="71"/>
      <c r="D26" s="24" t="s">
        <v>107</v>
      </c>
      <c r="E26" s="25">
        <v>0.32879487747863162</v>
      </c>
      <c r="F26" s="25">
        <v>0.19457450283666933</v>
      </c>
      <c r="G26" s="25">
        <v>2.7929377889552988E-6</v>
      </c>
      <c r="H26" s="25">
        <v>2.6959538989296652E-6</v>
      </c>
      <c r="I26" s="25">
        <v>9.69838915482555E-8</v>
      </c>
    </row>
    <row r="27" spans="1:9" x14ac:dyDescent="0.35">
      <c r="A27" s="71"/>
      <c r="B27" s="71"/>
      <c r="C27" s="71"/>
      <c r="D27" s="24" t="s">
        <v>108</v>
      </c>
      <c r="E27" s="25">
        <v>1.1900287608721034</v>
      </c>
      <c r="F27" s="25">
        <v>0.70423619821472327</v>
      </c>
      <c r="G27" s="25">
        <v>1.1066691341954589E-5</v>
      </c>
      <c r="H27" s="25">
        <v>1.0824773797085033E-5</v>
      </c>
      <c r="I27" s="25">
        <v>2.4191753569767779E-7</v>
      </c>
    </row>
    <row r="28" spans="1:9" x14ac:dyDescent="0.35">
      <c r="A28" s="24"/>
      <c r="B28" s="24"/>
      <c r="C28" s="24"/>
      <c r="D28" s="26" t="s">
        <v>111</v>
      </c>
      <c r="E28" s="25">
        <v>16.67614419143009</v>
      </c>
      <c r="F28" s="25">
        <v>15.806188235706204</v>
      </c>
      <c r="G28" s="25">
        <v>2.6508813758653821E-4</v>
      </c>
      <c r="H28" s="25">
        <v>2.6206297521842221E-4</v>
      </c>
      <c r="I28" s="25">
        <v>3.8145811551950706E-6</v>
      </c>
    </row>
    <row r="29" spans="1:9" x14ac:dyDescent="0.35">
      <c r="A29" s="71" t="s">
        <v>103</v>
      </c>
      <c r="B29" s="71" t="s">
        <v>114</v>
      </c>
      <c r="C29" s="71" t="s">
        <v>105</v>
      </c>
      <c r="D29" s="24" t="s">
        <v>106</v>
      </c>
      <c r="E29" s="25">
        <v>7.8850185398131574</v>
      </c>
      <c r="F29" s="25">
        <v>7.8850185398131574</v>
      </c>
      <c r="G29" s="25">
        <v>9.4428793555681867E-6</v>
      </c>
      <c r="H29" s="25">
        <v>9.4398315805461758E-6</v>
      </c>
      <c r="I29" s="25">
        <v>3.3370170367744015E-9</v>
      </c>
    </row>
    <row r="30" spans="1:9" x14ac:dyDescent="0.35">
      <c r="A30" s="71"/>
      <c r="B30" s="71"/>
      <c r="C30" s="71"/>
      <c r="D30" s="24" t="s">
        <v>107</v>
      </c>
      <c r="E30" s="25">
        <v>0.17377755537739842</v>
      </c>
      <c r="F30" s="25">
        <v>0.17377755537739842</v>
      </c>
      <c r="G30" s="25">
        <v>1.9926775164658716E-7</v>
      </c>
      <c r="H30" s="25">
        <v>1.989863679675783E-7</v>
      </c>
      <c r="I30" s="25">
        <v>3.2125499540894188E-10</v>
      </c>
    </row>
    <row r="31" spans="1:9" x14ac:dyDescent="0.35">
      <c r="A31" s="71"/>
      <c r="B31" s="71"/>
      <c r="C31" s="71"/>
      <c r="D31" s="24" t="s">
        <v>108</v>
      </c>
      <c r="E31" s="25">
        <v>0.54012648970285138</v>
      </c>
      <c r="F31" s="25">
        <v>0.54012648970285138</v>
      </c>
      <c r="G31" s="25">
        <v>6.2585486850673268E-7</v>
      </c>
      <c r="H31" s="25">
        <v>6.2529063860370812E-7</v>
      </c>
      <c r="I31" s="25">
        <v>6.1081535794179387E-10</v>
      </c>
    </row>
    <row r="32" spans="1:9" x14ac:dyDescent="0.35">
      <c r="A32" s="71"/>
      <c r="B32" s="71"/>
      <c r="C32" s="71" t="s">
        <v>109</v>
      </c>
      <c r="D32" s="24" t="s">
        <v>106</v>
      </c>
      <c r="E32" s="25">
        <v>7.5211713638588256</v>
      </c>
      <c r="F32" s="25">
        <v>7.5211713638588256</v>
      </c>
      <c r="G32" s="25">
        <v>9.0196581282040858E-6</v>
      </c>
      <c r="H32" s="25">
        <v>9.017032192257554E-6</v>
      </c>
      <c r="I32" s="25">
        <v>2.6256286643412577E-9</v>
      </c>
    </row>
    <row r="33" spans="1:9" x14ac:dyDescent="0.35">
      <c r="A33" s="71"/>
      <c r="B33" s="71"/>
      <c r="C33" s="71"/>
      <c r="D33" s="24" t="s">
        <v>107</v>
      </c>
      <c r="E33" s="25">
        <v>0.16439383357091764</v>
      </c>
      <c r="F33" s="25">
        <v>0.16439383357091764</v>
      </c>
      <c r="G33" s="25">
        <v>1.8879301596498987E-7</v>
      </c>
      <c r="H33" s="25">
        <v>1.8854744461621109E-7</v>
      </c>
      <c r="I33" s="25">
        <v>2.4557147193027502E-10</v>
      </c>
    </row>
    <row r="34" spans="1:9" x14ac:dyDescent="0.35">
      <c r="A34" s="71"/>
      <c r="B34" s="71"/>
      <c r="C34" s="71"/>
      <c r="D34" s="24" t="s">
        <v>108</v>
      </c>
      <c r="E34" s="25">
        <v>0.51749056562265394</v>
      </c>
      <c r="F34" s="25">
        <v>0.51749056562265394</v>
      </c>
      <c r="G34" s="25">
        <v>6.0038639987689955E-7</v>
      </c>
      <c r="H34" s="25">
        <v>5.9990706054001374E-7</v>
      </c>
      <c r="I34" s="25">
        <v>4.7933874548824699E-10</v>
      </c>
    </row>
    <row r="35" spans="1:9" x14ac:dyDescent="0.35">
      <c r="A35" s="71"/>
      <c r="B35" s="71" t="s">
        <v>115</v>
      </c>
      <c r="C35" s="71" t="s">
        <v>105</v>
      </c>
      <c r="D35" s="24" t="s">
        <v>106</v>
      </c>
      <c r="E35" s="25">
        <v>8.08499837453029</v>
      </c>
      <c r="F35" s="25">
        <v>4.7845469832836844</v>
      </c>
      <c r="G35" s="25">
        <v>5.745379249176911E-6</v>
      </c>
      <c r="H35" s="25">
        <v>5.7434311460870666E-6</v>
      </c>
      <c r="I35" s="25">
        <v>2.091293311520651E-9</v>
      </c>
    </row>
    <row r="36" spans="1:9" x14ac:dyDescent="0.35">
      <c r="A36" s="71"/>
      <c r="B36" s="71"/>
      <c r="C36" s="71"/>
      <c r="D36" s="24" t="s">
        <v>107</v>
      </c>
      <c r="E36" s="25">
        <v>0.18112829482216636</v>
      </c>
      <c r="F36" s="25">
        <v>0.10718825118243296</v>
      </c>
      <c r="G36" s="25">
        <v>1.2262189075494077E-7</v>
      </c>
      <c r="H36" s="25">
        <v>1.2246153584056994E-7</v>
      </c>
      <c r="I36" s="25">
        <v>1.9663921348189269E-10</v>
      </c>
    </row>
    <row r="37" spans="1:9" x14ac:dyDescent="0.35">
      <c r="A37" s="71"/>
      <c r="B37" s="71"/>
      <c r="C37" s="71"/>
      <c r="D37" s="24" t="s">
        <v>108</v>
      </c>
      <c r="E37" s="25">
        <v>0.55647571247263761</v>
      </c>
      <c r="F37" s="25">
        <v>0.32931165450435518</v>
      </c>
      <c r="G37" s="25">
        <v>3.8001689884670367E-7</v>
      </c>
      <c r="H37" s="25">
        <v>3.7971748334475929E-7</v>
      </c>
      <c r="I37" s="25">
        <v>3.8252311402043701E-10</v>
      </c>
    </row>
    <row r="38" spans="1:9" x14ac:dyDescent="0.35">
      <c r="A38" s="71"/>
      <c r="B38" s="71"/>
      <c r="C38" s="71" t="s">
        <v>109</v>
      </c>
      <c r="D38" s="24" t="s">
        <v>106</v>
      </c>
      <c r="E38" s="25">
        <v>7.5120140770368788</v>
      </c>
      <c r="F38" s="25">
        <v>4.44546586476703</v>
      </c>
      <c r="G38" s="25">
        <v>5.3291711755544719E-6</v>
      </c>
      <c r="H38" s="25">
        <v>5.3276431661890803E-6</v>
      </c>
      <c r="I38" s="25">
        <v>1.5278260621771498E-9</v>
      </c>
    </row>
    <row r="39" spans="1:9" x14ac:dyDescent="0.35">
      <c r="A39" s="71"/>
      <c r="B39" s="71"/>
      <c r="C39" s="71"/>
      <c r="D39" s="24" t="s">
        <v>107</v>
      </c>
      <c r="E39" s="25">
        <v>0.16419005525695299</v>
      </c>
      <c r="F39" s="25">
        <v>9.7164525850689659E-2</v>
      </c>
      <c r="G39" s="25">
        <v>1.1157377763343178E-7</v>
      </c>
      <c r="H39" s="25">
        <v>1.1143117559762072E-7</v>
      </c>
      <c r="I39" s="25">
        <v>1.4260208469181966E-10</v>
      </c>
    </row>
    <row r="40" spans="1:9" x14ac:dyDescent="0.35">
      <c r="A40" s="71"/>
      <c r="B40" s="71"/>
      <c r="C40" s="71"/>
      <c r="D40" s="24" t="s">
        <v>108</v>
      </c>
      <c r="E40" s="25">
        <v>0.5168886728317541</v>
      </c>
      <c r="F40" s="25">
        <v>0.30588480364838</v>
      </c>
      <c r="G40" s="25">
        <v>3.5482428986383643E-7</v>
      </c>
      <c r="H40" s="25">
        <v>3.5454542020696638E-7</v>
      </c>
      <c r="I40" s="25">
        <v>2.7886926861729889E-10</v>
      </c>
    </row>
    <row r="41" spans="1:9" x14ac:dyDescent="0.35">
      <c r="A41" s="24"/>
      <c r="B41" s="24"/>
      <c r="C41" s="24"/>
      <c r="D41" s="26" t="s">
        <v>111</v>
      </c>
      <c r="E41" s="25">
        <v>16.67614419143009</v>
      </c>
      <c r="F41" s="25">
        <v>15.806188235706204</v>
      </c>
      <c r="G41" s="25">
        <v>2.6508813758653821E-4</v>
      </c>
      <c r="H41" s="25">
        <v>2.6206297521842221E-4</v>
      </c>
      <c r="I41" s="25">
        <v>3.8145811551950706E-6</v>
      </c>
    </row>
    <row r="42" spans="1:9" x14ac:dyDescent="0.35">
      <c r="A42" s="71" t="s">
        <v>103</v>
      </c>
      <c r="B42" s="71" t="s">
        <v>116</v>
      </c>
      <c r="C42" s="71" t="s">
        <v>105</v>
      </c>
      <c r="D42" s="24" t="s">
        <v>106</v>
      </c>
      <c r="E42" s="25">
        <v>15.15631346998533</v>
      </c>
      <c r="F42" s="25">
        <v>15.15631346998533</v>
      </c>
      <c r="G42" s="25">
        <v>1.4705426504037334E-5</v>
      </c>
      <c r="H42" s="25">
        <v>1.4703114868982712E-5</v>
      </c>
      <c r="I42" s="25">
        <v>3.3603977031722548E-9</v>
      </c>
    </row>
    <row r="43" spans="1:9" x14ac:dyDescent="0.35">
      <c r="A43" s="71"/>
      <c r="B43" s="71"/>
      <c r="C43" s="71"/>
      <c r="D43" s="24" t="s">
        <v>107</v>
      </c>
      <c r="E43" s="25">
        <v>0.6767698862011704</v>
      </c>
      <c r="F43" s="25">
        <v>0.6767698862011704</v>
      </c>
      <c r="G43" s="25">
        <v>7.589070590014438E-7</v>
      </c>
      <c r="H43" s="25">
        <v>7.5863397622021949E-7</v>
      </c>
      <c r="I43" s="25">
        <v>3.2050761904912891E-10</v>
      </c>
    </row>
    <row r="44" spans="1:9" x14ac:dyDescent="0.35">
      <c r="A44" s="71"/>
      <c r="B44" s="71"/>
      <c r="C44" s="71"/>
      <c r="D44" s="24" t="s">
        <v>108</v>
      </c>
      <c r="E44" s="25">
        <v>1.7245200441876298</v>
      </c>
      <c r="F44" s="25">
        <v>1.7245200441876298</v>
      </c>
      <c r="G44" s="25">
        <v>1.9154805308937752E-6</v>
      </c>
      <c r="H44" s="25">
        <v>1.9150562299450499E-6</v>
      </c>
      <c r="I44" s="25">
        <v>6.1221067280041571E-10</v>
      </c>
    </row>
    <row r="45" spans="1:9" x14ac:dyDescent="0.35">
      <c r="A45" s="71"/>
      <c r="B45" s="71"/>
      <c r="C45" s="71" t="s">
        <v>109</v>
      </c>
      <c r="D45" s="24" t="s">
        <v>106</v>
      </c>
      <c r="E45" s="25">
        <v>13.864280613985878</v>
      </c>
      <c r="F45" s="25">
        <v>13.864280613985878</v>
      </c>
      <c r="G45" s="25">
        <v>1.390527897176271E-5</v>
      </c>
      <c r="H45" s="25">
        <v>1.3902662365846409E-5</v>
      </c>
      <c r="I45" s="25">
        <v>2.6162846348667326E-9</v>
      </c>
    </row>
    <row r="46" spans="1:9" x14ac:dyDescent="0.35">
      <c r="A46" s="71"/>
      <c r="B46" s="71"/>
      <c r="C46" s="71"/>
      <c r="D46" s="24" t="s">
        <v>107</v>
      </c>
      <c r="E46" s="25">
        <v>0.56887764641249106</v>
      </c>
      <c r="F46" s="25">
        <v>0.56887764641249106</v>
      </c>
      <c r="G46" s="25">
        <v>6.3661519681399605E-7</v>
      </c>
      <c r="H46" s="25">
        <v>6.3637676149446103E-7</v>
      </c>
      <c r="I46" s="25">
        <v>2.3843554104410598E-10</v>
      </c>
    </row>
    <row r="47" spans="1:9" x14ac:dyDescent="0.35">
      <c r="A47" s="71"/>
      <c r="B47" s="71"/>
      <c r="C47" s="71"/>
      <c r="D47" s="24" t="s">
        <v>108</v>
      </c>
      <c r="E47" s="25">
        <v>1.5341824832199091</v>
      </c>
      <c r="F47" s="25">
        <v>1.5341824832199091</v>
      </c>
      <c r="G47" s="25">
        <v>1.7142778733892296E-6</v>
      </c>
      <c r="H47" s="25">
        <v>1.713798475697804E-6</v>
      </c>
      <c r="I47" s="25">
        <v>4.7939791267121726E-10</v>
      </c>
    </row>
    <row r="48" spans="1:9" x14ac:dyDescent="0.35">
      <c r="A48" s="71"/>
      <c r="B48" s="71" t="s">
        <v>117</v>
      </c>
      <c r="C48" s="71" t="s">
        <v>105</v>
      </c>
      <c r="D48" s="24" t="s">
        <v>106</v>
      </c>
      <c r="E48" s="25">
        <v>16.161833593573554</v>
      </c>
      <c r="F48" s="25">
        <v>9.5642631677038228</v>
      </c>
      <c r="G48" s="25">
        <v>9.5355674012597651E-6</v>
      </c>
      <c r="H48" s="25">
        <v>9.5336198318778625E-6</v>
      </c>
      <c r="I48" s="25">
        <v>2.0822706313653164E-9</v>
      </c>
    </row>
    <row r="49" spans="1:9" x14ac:dyDescent="0.35">
      <c r="A49" s="71"/>
      <c r="B49" s="71"/>
      <c r="C49" s="71"/>
      <c r="D49" s="24" t="s">
        <v>107</v>
      </c>
      <c r="E49" s="25">
        <v>0.69882774855393781</v>
      </c>
      <c r="F49" s="25">
        <v>0.41355285941822095</v>
      </c>
      <c r="G49" s="25">
        <v>4.6388626434281076E-7</v>
      </c>
      <c r="H49" s="25">
        <v>4.6372208855526459E-7</v>
      </c>
      <c r="I49" s="25">
        <v>2.0168063376398894E-10</v>
      </c>
    </row>
    <row r="50" spans="1:9" x14ac:dyDescent="0.35">
      <c r="A50" s="71"/>
      <c r="B50" s="71"/>
      <c r="C50" s="71"/>
      <c r="D50" s="24" t="s">
        <v>108</v>
      </c>
      <c r="E50" s="25">
        <v>1.8017427945477944</v>
      </c>
      <c r="F50" s="25">
        <v>1.0662368318419764</v>
      </c>
      <c r="G50" s="25">
        <v>1.184931545705826E-6</v>
      </c>
      <c r="H50" s="25">
        <v>1.1845607297862323E-6</v>
      </c>
      <c r="I50" s="25">
        <v>3.8169478807374899E-10</v>
      </c>
    </row>
    <row r="51" spans="1:9" x14ac:dyDescent="0.35">
      <c r="A51" s="71"/>
      <c r="B51" s="71"/>
      <c r="C51" s="71" t="s">
        <v>109</v>
      </c>
      <c r="D51" s="24" t="s">
        <v>106</v>
      </c>
      <c r="E51" s="25">
        <v>13.882581605984363</v>
      </c>
      <c r="F51" s="25">
        <v>8.2154455531304436</v>
      </c>
      <c r="G51" s="25">
        <v>8.2171774472641962E-6</v>
      </c>
      <c r="H51" s="25">
        <v>8.2156560201560989E-6</v>
      </c>
      <c r="I51" s="25">
        <v>1.5212377100877274E-9</v>
      </c>
    </row>
    <row r="52" spans="1:9" x14ac:dyDescent="0.35">
      <c r="A52" s="71"/>
      <c r="B52" s="71"/>
      <c r="C52" s="71"/>
      <c r="D52" s="24" t="s">
        <v>107</v>
      </c>
      <c r="E52" s="25">
        <v>0.57105863848259497</v>
      </c>
      <c r="F52" s="25">
        <v>0.33794155044449448</v>
      </c>
      <c r="G52" s="25">
        <v>3.7824154356052936E-7</v>
      </c>
      <c r="H52" s="25">
        <v>3.7810352802659563E-7</v>
      </c>
      <c r="I52" s="25">
        <v>1.380155884162607E-10</v>
      </c>
    </row>
    <row r="53" spans="1:9" x14ac:dyDescent="0.35">
      <c r="A53" s="71"/>
      <c r="B53" s="71"/>
      <c r="C53" s="71"/>
      <c r="D53" s="24" t="s">
        <v>108</v>
      </c>
      <c r="E53" s="25">
        <v>1.5395580267451172</v>
      </c>
      <c r="F53" s="25">
        <v>0.91108091445738271</v>
      </c>
      <c r="G53" s="25">
        <v>1.0175721436538165E-6</v>
      </c>
      <c r="H53" s="25">
        <v>1.017293383247862E-6</v>
      </c>
      <c r="I53" s="25">
        <v>2.7876045281155766E-10</v>
      </c>
    </row>
    <row r="54" spans="1:9" x14ac:dyDescent="0.35">
      <c r="D54" s="26" t="s">
        <v>111</v>
      </c>
      <c r="E54" s="25">
        <v>16.67614419143009</v>
      </c>
      <c r="F54" s="25">
        <v>15.806188235706204</v>
      </c>
      <c r="G54" s="25">
        <v>2.6508813758653821E-4</v>
      </c>
      <c r="H54" s="25">
        <v>2.6206297521842221E-4</v>
      </c>
      <c r="I54" s="25">
        <v>3.8145811551950706E-6</v>
      </c>
    </row>
  </sheetData>
  <sheetProtection sheet="1" objects="1" scenarios="1" formatCells="0" formatColumns="0" formatRows="0" sort="0" autoFilter="0"/>
  <mergeCells count="34">
    <mergeCell ref="A1:A2"/>
    <mergeCell ref="B1:B2"/>
    <mergeCell ref="C1:C2"/>
    <mergeCell ref="D1:D2"/>
    <mergeCell ref="E1:F1"/>
    <mergeCell ref="C12:C14"/>
    <mergeCell ref="A16:A27"/>
    <mergeCell ref="B16:B21"/>
    <mergeCell ref="C16:C18"/>
    <mergeCell ref="C19:C21"/>
    <mergeCell ref="B22:B27"/>
    <mergeCell ref="C22:C24"/>
    <mergeCell ref="C25:C27"/>
    <mergeCell ref="A3:A14"/>
    <mergeCell ref="B3:B8"/>
    <mergeCell ref="C3:C5"/>
    <mergeCell ref="C6:C8"/>
    <mergeCell ref="B9:B14"/>
    <mergeCell ref="G1:I1"/>
    <mergeCell ref="A42:A53"/>
    <mergeCell ref="B42:B47"/>
    <mergeCell ref="C42:C44"/>
    <mergeCell ref="C45:C47"/>
    <mergeCell ref="B48:B53"/>
    <mergeCell ref="C48:C50"/>
    <mergeCell ref="C51:C53"/>
    <mergeCell ref="A29:A40"/>
    <mergeCell ref="B29:B34"/>
    <mergeCell ref="C29:C31"/>
    <mergeCell ref="C32:C34"/>
    <mergeCell ref="B35:B40"/>
    <mergeCell ref="C35:C37"/>
    <mergeCell ref="C38:C40"/>
    <mergeCell ref="C9:C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DB1AB-1429-4F3D-96EE-5D9DEEBF23E5}">
  <sheetPr codeName="Sheet6"/>
  <dimension ref="A1:I54"/>
  <sheetViews>
    <sheetView workbookViewId="0">
      <selection sqref="A1:A2"/>
    </sheetView>
  </sheetViews>
  <sheetFormatPr defaultRowHeight="14.5" x14ac:dyDescent="0.35"/>
  <cols>
    <col min="1" max="1" width="8.7265625" style="2"/>
    <col min="2" max="2" width="19" style="2" customWidth="1"/>
    <col min="3" max="16384" width="8.7265625" style="2"/>
  </cols>
  <sheetData>
    <row r="1" spans="1:9" ht="14.5" customHeight="1" x14ac:dyDescent="0.35">
      <c r="A1" s="72" t="s">
        <v>92</v>
      </c>
      <c r="B1" s="69" t="s">
        <v>93</v>
      </c>
      <c r="C1" s="75" t="s">
        <v>94</v>
      </c>
      <c r="D1" s="75" t="s">
        <v>95</v>
      </c>
      <c r="E1" s="69" t="s">
        <v>96</v>
      </c>
      <c r="F1" s="69"/>
      <c r="G1" s="69" t="s">
        <v>97</v>
      </c>
      <c r="H1" s="69"/>
      <c r="I1" s="70"/>
    </row>
    <row r="2" spans="1:9" ht="15" thickBot="1" x14ac:dyDescent="0.4">
      <c r="A2" s="73"/>
      <c r="B2" s="74"/>
      <c r="C2" s="76"/>
      <c r="D2" s="76"/>
      <c r="E2" s="22" t="s">
        <v>98</v>
      </c>
      <c r="F2" s="22" t="s">
        <v>99</v>
      </c>
      <c r="G2" s="22" t="s">
        <v>100</v>
      </c>
      <c r="H2" s="22" t="s">
        <v>101</v>
      </c>
      <c r="I2" s="23" t="s">
        <v>102</v>
      </c>
    </row>
    <row r="3" spans="1:9" x14ac:dyDescent="0.35">
      <c r="A3" s="71" t="s">
        <v>118</v>
      </c>
      <c r="B3" s="71" t="s">
        <v>104</v>
      </c>
      <c r="C3" s="71" t="s">
        <v>105</v>
      </c>
      <c r="D3" s="24" t="s">
        <v>106</v>
      </c>
      <c r="E3" s="25">
        <v>0.6439013364669004</v>
      </c>
      <c r="F3" s="27">
        <v>0.6439013364669004</v>
      </c>
      <c r="G3" s="27">
        <v>5.1677292704553615E-5</v>
      </c>
      <c r="H3" s="27">
        <v>4.9842719694234128E-5</v>
      </c>
      <c r="I3" s="27">
        <v>3.0772860630802112E-6</v>
      </c>
    </row>
    <row r="4" spans="1:9" x14ac:dyDescent="0.35">
      <c r="A4" s="71"/>
      <c r="B4" s="71"/>
      <c r="C4" s="71"/>
      <c r="D4" s="24" t="s">
        <v>107</v>
      </c>
      <c r="E4" s="25">
        <v>9.4547013590657064E-2</v>
      </c>
      <c r="F4" s="25">
        <v>9.4547013590657064E-2</v>
      </c>
      <c r="G4" s="25">
        <v>2.4314857604466298E-6</v>
      </c>
      <c r="H4" s="25">
        <v>2.3018940344231519E-6</v>
      </c>
      <c r="I4" s="25">
        <v>2.1580130257663578E-7</v>
      </c>
    </row>
    <row r="5" spans="1:9" x14ac:dyDescent="0.35">
      <c r="A5" s="71"/>
      <c r="B5" s="71"/>
      <c r="C5" s="71"/>
      <c r="D5" s="24" t="s">
        <v>108</v>
      </c>
      <c r="E5" s="25">
        <v>0.17723403674333607</v>
      </c>
      <c r="F5" s="25">
        <v>0.17723403674333607</v>
      </c>
      <c r="G5" s="25">
        <v>7.0908827212411177E-6</v>
      </c>
      <c r="H5" s="25">
        <v>6.7963111872079056E-6</v>
      </c>
      <c r="I5" s="25">
        <v>4.9335161748613502E-7</v>
      </c>
    </row>
    <row r="6" spans="1:9" x14ac:dyDescent="0.35">
      <c r="A6" s="71"/>
      <c r="B6" s="71"/>
      <c r="C6" s="71" t="s">
        <v>109</v>
      </c>
      <c r="D6" s="24" t="s">
        <v>106</v>
      </c>
      <c r="E6" s="25">
        <v>0.5083701169958067</v>
      </c>
      <c r="F6" s="25">
        <v>0.5083701169958067</v>
      </c>
      <c r="G6" s="25">
        <v>4.1391913189160118E-5</v>
      </c>
      <c r="H6" s="25">
        <v>3.899890976981752E-5</v>
      </c>
      <c r="I6" s="25">
        <v>2.3930034899826006E-6</v>
      </c>
    </row>
    <row r="7" spans="1:9" x14ac:dyDescent="0.35">
      <c r="A7" s="71"/>
      <c r="B7" s="71"/>
      <c r="C7" s="71"/>
      <c r="D7" s="24" t="s">
        <v>107</v>
      </c>
      <c r="E7" s="25">
        <v>8.9465277331546258E-2</v>
      </c>
      <c r="F7" s="25">
        <v>8.9465277331546258E-2</v>
      </c>
      <c r="G7" s="25">
        <v>2.3191862596641119E-6</v>
      </c>
      <c r="H7" s="25">
        <v>2.1479186085234998E-6</v>
      </c>
      <c r="I7" s="25">
        <v>1.7126764521844438E-7</v>
      </c>
    </row>
    <row r="8" spans="1:9" x14ac:dyDescent="0.35">
      <c r="A8" s="71"/>
      <c r="B8" s="71"/>
      <c r="C8" s="71"/>
      <c r="D8" s="24" t="s">
        <v>108</v>
      </c>
      <c r="E8" s="25">
        <v>0.16653565479121132</v>
      </c>
      <c r="F8" s="25">
        <v>0.16653565479121132</v>
      </c>
      <c r="G8" s="25">
        <v>6.4461425858328661E-6</v>
      </c>
      <c r="H8" s="25">
        <v>6.0597057365312373E-6</v>
      </c>
      <c r="I8" s="25">
        <v>3.864368698277281E-7</v>
      </c>
    </row>
    <row r="9" spans="1:9" x14ac:dyDescent="0.35">
      <c r="A9" s="71"/>
      <c r="B9" s="71" t="s">
        <v>110</v>
      </c>
      <c r="C9" s="71" t="s">
        <v>105</v>
      </c>
      <c r="D9" s="24" t="s">
        <v>106</v>
      </c>
      <c r="E9" s="27">
        <v>0.91084733808883644</v>
      </c>
      <c r="F9" s="25">
        <v>0.53902198637585952</v>
      </c>
      <c r="G9" s="25">
        <v>3.9205671600229837E-5</v>
      </c>
      <c r="H9" s="25">
        <v>3.8315863434006071E-5</v>
      </c>
      <c r="I9" s="25">
        <v>1.9857909911342337E-6</v>
      </c>
    </row>
    <row r="10" spans="1:9" x14ac:dyDescent="0.35">
      <c r="A10" s="71"/>
      <c r="B10" s="71"/>
      <c r="C10" s="71"/>
      <c r="D10" s="24" t="s">
        <v>107</v>
      </c>
      <c r="E10" s="25">
        <v>0.10640015087342955</v>
      </c>
      <c r="F10" s="25">
        <v>6.2965568736057159E-2</v>
      </c>
      <c r="G10" s="25">
        <v>1.5209754377259228E-6</v>
      </c>
      <c r="H10" s="25">
        <v>1.460340306841629E-6</v>
      </c>
      <c r="I10" s="25">
        <v>1.3813731621613099E-7</v>
      </c>
    </row>
    <row r="11" spans="1:9" x14ac:dyDescent="0.35">
      <c r="A11" s="71"/>
      <c r="B11" s="71"/>
      <c r="C11" s="71"/>
      <c r="D11" s="24" t="s">
        <v>108</v>
      </c>
      <c r="E11" s="25">
        <v>0.21813748203917555</v>
      </c>
      <c r="F11" s="25">
        <v>0.12908957841222393</v>
      </c>
      <c r="G11" s="25">
        <v>4.8121763983185797E-6</v>
      </c>
      <c r="H11" s="25">
        <v>4.673539733382821E-6</v>
      </c>
      <c r="I11" s="25">
        <v>3.1769828113054107E-7</v>
      </c>
    </row>
    <row r="12" spans="1:9" x14ac:dyDescent="0.35">
      <c r="A12" s="71"/>
      <c r="B12" s="71"/>
      <c r="C12" s="71" t="s">
        <v>109</v>
      </c>
      <c r="D12" s="24" t="s">
        <v>106</v>
      </c>
      <c r="E12" s="25">
        <v>0.52092988377712501</v>
      </c>
      <c r="F12" s="25">
        <v>0.30827631478317541</v>
      </c>
      <c r="G12" s="25">
        <v>2.4940388284220093E-5</v>
      </c>
      <c r="H12" s="25">
        <v>2.3545102169187528E-5</v>
      </c>
      <c r="I12" s="25">
        <v>1.3952861482711684E-6</v>
      </c>
    </row>
    <row r="13" spans="1:9" x14ac:dyDescent="0.35">
      <c r="A13" s="71"/>
      <c r="B13" s="71"/>
      <c r="C13" s="71"/>
      <c r="D13" s="24" t="s">
        <v>107</v>
      </c>
      <c r="E13" s="25">
        <v>8.9361293046298196E-2</v>
      </c>
      <c r="F13" s="25">
        <v>5.2882299446576471E-2</v>
      </c>
      <c r="G13" s="25">
        <v>1.3777484952513526E-6</v>
      </c>
      <c r="H13" s="25">
        <v>1.2782308810723106E-6</v>
      </c>
      <c r="I13" s="25">
        <v>9.9517610761404103E-8</v>
      </c>
    </row>
    <row r="14" spans="1:9" x14ac:dyDescent="0.35">
      <c r="A14" s="71"/>
      <c r="B14" s="71"/>
      <c r="C14" s="71"/>
      <c r="D14" s="24" t="s">
        <v>108</v>
      </c>
      <c r="E14" s="25">
        <v>0.16705156770713342</v>
      </c>
      <c r="F14" s="25">
        <v>9.8857914040386019E-2</v>
      </c>
      <c r="G14" s="25">
        <v>3.8437015684540189E-6</v>
      </c>
      <c r="H14" s="25">
        <v>3.6186394814290145E-6</v>
      </c>
      <c r="I14" s="25">
        <v>2.2506209955751954E-7</v>
      </c>
    </row>
    <row r="15" spans="1:9" x14ac:dyDescent="0.35">
      <c r="A15" s="24"/>
      <c r="B15" s="24"/>
      <c r="C15" s="24"/>
      <c r="D15" s="26" t="s">
        <v>111</v>
      </c>
      <c r="E15" s="25">
        <v>0.91084733808883644</v>
      </c>
      <c r="F15" s="25">
        <v>0.6439013364669004</v>
      </c>
      <c r="G15" s="25">
        <v>5.1677292704553615E-5</v>
      </c>
      <c r="H15" s="25">
        <v>4.9842719694234128E-5</v>
      </c>
      <c r="I15" s="25">
        <v>3.0772860630802112E-6</v>
      </c>
    </row>
    <row r="16" spans="1:9" x14ac:dyDescent="0.35">
      <c r="A16" s="71" t="s">
        <v>118</v>
      </c>
      <c r="B16" s="71" t="s">
        <v>112</v>
      </c>
      <c r="C16" s="71" t="s">
        <v>105</v>
      </c>
      <c r="D16" s="24" t="s">
        <v>106</v>
      </c>
      <c r="E16" s="25">
        <v>0.42248352911455334</v>
      </c>
      <c r="F16" s="25">
        <v>0.42248352911455334</v>
      </c>
      <c r="G16" s="25">
        <v>5.0263040331477744E-5</v>
      </c>
      <c r="H16" s="25">
        <v>4.8469629882627942E-5</v>
      </c>
      <c r="I16" s="25">
        <v>3.0737831477226661E-6</v>
      </c>
    </row>
    <row r="17" spans="1:9" x14ac:dyDescent="0.35">
      <c r="A17" s="71"/>
      <c r="B17" s="71"/>
      <c r="C17" s="71"/>
      <c r="D17" s="24" t="s">
        <v>107</v>
      </c>
      <c r="E17" s="25">
        <v>7.7962323623989069E-2</v>
      </c>
      <c r="F17" s="25">
        <v>7.7962323623989069E-2</v>
      </c>
      <c r="G17" s="25">
        <v>2.1298901370815916E-6</v>
      </c>
      <c r="H17" s="25">
        <v>2.0070320254465922E-6</v>
      </c>
      <c r="I17" s="25">
        <v>2.1109646360892927E-7</v>
      </c>
    </row>
    <row r="18" spans="1:9" x14ac:dyDescent="0.35">
      <c r="A18" s="71"/>
      <c r="B18" s="71"/>
      <c r="C18" s="71"/>
      <c r="D18" s="24" t="s">
        <v>108</v>
      </c>
      <c r="E18" s="25">
        <v>0.14148714268110368</v>
      </c>
      <c r="F18" s="25">
        <v>0.14148714268110368</v>
      </c>
      <c r="G18" s="25">
        <v>6.442155334245448E-6</v>
      </c>
      <c r="H18" s="25">
        <v>6.1507271380631779E-6</v>
      </c>
      <c r="I18" s="25">
        <v>4.855840644890357E-7</v>
      </c>
    </row>
    <row r="19" spans="1:9" x14ac:dyDescent="0.35">
      <c r="A19" s="71"/>
      <c r="B19" s="71"/>
      <c r="C19" s="71" t="s">
        <v>109</v>
      </c>
      <c r="D19" s="24" t="s">
        <v>106</v>
      </c>
      <c r="E19" s="25">
        <v>0.36916875322628262</v>
      </c>
      <c r="F19" s="25">
        <v>0.36916875322628262</v>
      </c>
      <c r="G19" s="25">
        <v>4.0602482391772437E-5</v>
      </c>
      <c r="H19" s="25">
        <v>3.8239329625986084E-5</v>
      </c>
      <c r="I19" s="25">
        <v>2.3631528316139356E-6</v>
      </c>
    </row>
    <row r="20" spans="1:9" x14ac:dyDescent="0.35">
      <c r="A20" s="71"/>
      <c r="B20" s="71"/>
      <c r="C20" s="71"/>
      <c r="D20" s="24" t="s">
        <v>107</v>
      </c>
      <c r="E20" s="25">
        <v>6.5199348418768122E-2</v>
      </c>
      <c r="F20" s="25">
        <v>6.5199348418768122E-2</v>
      </c>
      <c r="G20" s="25">
        <v>1.8834534569518268E-6</v>
      </c>
      <c r="H20" s="25">
        <v>1.7177635687544527E-6</v>
      </c>
      <c r="I20" s="25">
        <v>1.6568989080477955E-7</v>
      </c>
    </row>
    <row r="21" spans="1:9" x14ac:dyDescent="0.35">
      <c r="A21" s="71"/>
      <c r="B21" s="71"/>
      <c r="C21" s="71"/>
      <c r="D21" s="24" t="s">
        <v>108</v>
      </c>
      <c r="E21" s="25">
        <v>0.12180054865644573</v>
      </c>
      <c r="F21" s="25">
        <v>0.12180054865644573</v>
      </c>
      <c r="G21" s="25">
        <v>5.7248654124582994E-6</v>
      </c>
      <c r="H21" s="25">
        <v>5.3434666589657884E-6</v>
      </c>
      <c r="I21" s="25">
        <v>3.813987471380287E-7</v>
      </c>
    </row>
    <row r="22" spans="1:9" x14ac:dyDescent="0.35">
      <c r="A22" s="71"/>
      <c r="B22" s="71" t="s">
        <v>113</v>
      </c>
      <c r="C22" s="71" t="s">
        <v>105</v>
      </c>
      <c r="D22" s="24" t="s">
        <v>106</v>
      </c>
      <c r="E22" s="25">
        <v>0.53823804074848347</v>
      </c>
      <c r="F22" s="25">
        <v>0.31851895014156828</v>
      </c>
      <c r="G22" s="25">
        <v>3.729715460822716E-5</v>
      </c>
      <c r="H22" s="25">
        <v>3.6439035751981895E-5</v>
      </c>
      <c r="I22" s="25">
        <v>1.9415642096876805E-6</v>
      </c>
    </row>
    <row r="23" spans="1:9" x14ac:dyDescent="0.35">
      <c r="A23" s="71"/>
      <c r="B23" s="71"/>
      <c r="C23" s="71"/>
      <c r="D23" s="24" t="s">
        <v>107</v>
      </c>
      <c r="E23" s="25">
        <v>0.10699252044891806</v>
      </c>
      <c r="F23" s="25">
        <v>6.3316121690318569E-2</v>
      </c>
      <c r="G23" s="25">
        <v>1.4908025507002723E-6</v>
      </c>
      <c r="H23" s="25">
        <v>1.4333415876275503E-6</v>
      </c>
      <c r="I23" s="25">
        <v>1.3301817167159111E-7</v>
      </c>
    </row>
    <row r="24" spans="1:9" x14ac:dyDescent="0.35">
      <c r="A24" s="71"/>
      <c r="B24" s="71"/>
      <c r="C24" s="71"/>
      <c r="D24" s="24" t="s">
        <v>108</v>
      </c>
      <c r="E24" s="25">
        <v>0.18424413616137408</v>
      </c>
      <c r="F24" s="25">
        <v>0.10903214633111401</v>
      </c>
      <c r="G24" s="25">
        <v>4.4144799614051353E-6</v>
      </c>
      <c r="H24" s="25">
        <v>4.2838328950185271E-6</v>
      </c>
      <c r="I24" s="25">
        <v>3.1222694301296353E-7</v>
      </c>
    </row>
    <row r="25" spans="1:9" x14ac:dyDescent="0.35">
      <c r="A25" s="71"/>
      <c r="B25" s="71"/>
      <c r="C25" s="71" t="s">
        <v>109</v>
      </c>
      <c r="D25" s="24" t="s">
        <v>106</v>
      </c>
      <c r="E25" s="25">
        <v>0.37251349011871865</v>
      </c>
      <c r="F25" s="25">
        <v>0.22044633935792649</v>
      </c>
      <c r="G25" s="25">
        <v>2.4420900227233859E-5</v>
      </c>
      <c r="H25" s="25">
        <v>2.3044638854725646E-5</v>
      </c>
      <c r="I25" s="25">
        <v>1.376261384814599E-6</v>
      </c>
    </row>
    <row r="26" spans="1:9" x14ac:dyDescent="0.35">
      <c r="A26" s="71"/>
      <c r="B26" s="71"/>
      <c r="C26" s="71"/>
      <c r="D26" s="24" t="s">
        <v>107</v>
      </c>
      <c r="E26" s="25">
        <v>6.6503714764869784E-2</v>
      </c>
      <c r="F26" s="25">
        <v>3.9355622984142073E-2</v>
      </c>
      <c r="G26" s="25">
        <v>1.128106534780176E-6</v>
      </c>
      <c r="H26" s="25">
        <v>1.0320566930219197E-6</v>
      </c>
      <c r="I26" s="25">
        <v>9.6049842005876952E-8</v>
      </c>
    </row>
    <row r="27" spans="1:9" x14ac:dyDescent="0.35">
      <c r="A27" s="71"/>
      <c r="B27" s="71"/>
      <c r="C27" s="71"/>
      <c r="D27" s="24" t="s">
        <v>108</v>
      </c>
      <c r="E27" s="25">
        <v>0.12322987166478765</v>
      </c>
      <c r="F27" s="25">
        <v>7.2925074738614065E-2</v>
      </c>
      <c r="G27" s="25">
        <v>3.419755324771716E-6</v>
      </c>
      <c r="H27" s="25">
        <v>3.1977090503428674E-6</v>
      </c>
      <c r="I27" s="25">
        <v>2.2204627010214558E-7</v>
      </c>
    </row>
    <row r="28" spans="1:9" x14ac:dyDescent="0.35">
      <c r="A28" s="24"/>
      <c r="B28" s="24"/>
      <c r="C28" s="24"/>
      <c r="D28" s="26" t="s">
        <v>111</v>
      </c>
      <c r="E28" s="25">
        <v>0.91084733808883644</v>
      </c>
      <c r="F28" s="25">
        <v>0.6439013364669004</v>
      </c>
      <c r="G28" s="25">
        <v>5.1677292704553615E-5</v>
      </c>
      <c r="H28" s="25">
        <v>4.9842719694234128E-5</v>
      </c>
      <c r="I28" s="25">
        <v>3.0772860630802112E-6</v>
      </c>
    </row>
    <row r="29" spans="1:9" x14ac:dyDescent="0.35">
      <c r="A29" s="71" t="s">
        <v>118</v>
      </c>
      <c r="B29" s="71" t="s">
        <v>114</v>
      </c>
      <c r="C29" s="71" t="s">
        <v>105</v>
      </c>
      <c r="D29" s="24" t="s">
        <v>106</v>
      </c>
      <c r="E29" s="25">
        <v>0.63376881586276712</v>
      </c>
      <c r="F29" s="25">
        <v>0.63376881586276712</v>
      </c>
      <c r="G29" s="25">
        <v>8.6513234883994975E-7</v>
      </c>
      <c r="H29" s="25">
        <v>8.6352229518969764E-7</v>
      </c>
      <c r="I29" s="25">
        <v>2.4903343089008792E-9</v>
      </c>
    </row>
    <row r="30" spans="1:9" x14ac:dyDescent="0.35">
      <c r="A30" s="71"/>
      <c r="B30" s="71"/>
      <c r="C30" s="71"/>
      <c r="D30" s="24" t="s">
        <v>107</v>
      </c>
      <c r="E30" s="25">
        <v>9.3890173832793397E-2</v>
      </c>
      <c r="F30" s="25">
        <v>9.3890173832793397E-2</v>
      </c>
      <c r="G30" s="25">
        <v>1.1207055013219582E-7</v>
      </c>
      <c r="H30" s="25">
        <v>1.1181598467816382E-7</v>
      </c>
      <c r="I30" s="25">
        <v>2.5113366521309091E-10</v>
      </c>
    </row>
    <row r="31" spans="1:9" x14ac:dyDescent="0.35">
      <c r="A31" s="71"/>
      <c r="B31" s="71"/>
      <c r="C31" s="71"/>
      <c r="D31" s="24" t="s">
        <v>108</v>
      </c>
      <c r="E31" s="25">
        <v>0.17644933057562692</v>
      </c>
      <c r="F31" s="25">
        <v>0.17644933057562692</v>
      </c>
      <c r="G31" s="25">
        <v>2.1849915388298198E-7</v>
      </c>
      <c r="H31" s="25">
        <v>2.1813083922761782E-7</v>
      </c>
      <c r="I31" s="25">
        <v>4.776377451698664E-10</v>
      </c>
    </row>
    <row r="32" spans="1:9" x14ac:dyDescent="0.35">
      <c r="A32" s="71"/>
      <c r="B32" s="71"/>
      <c r="C32" s="71" t="s">
        <v>109</v>
      </c>
      <c r="D32" s="24" t="s">
        <v>106</v>
      </c>
      <c r="E32" s="25">
        <v>0.50074397048399144</v>
      </c>
      <c r="F32" s="25">
        <v>0.50074397048399144</v>
      </c>
      <c r="G32" s="25">
        <v>6.9740548829109239E-7</v>
      </c>
      <c r="H32" s="25">
        <v>6.9541965402950859E-7</v>
      </c>
      <c r="I32" s="25">
        <v>1.9858355660121455E-9</v>
      </c>
    </row>
    <row r="33" spans="1:9" x14ac:dyDescent="0.35">
      <c r="A33" s="71"/>
      <c r="B33" s="71"/>
      <c r="C33" s="71"/>
      <c r="D33" s="24" t="s">
        <v>107</v>
      </c>
      <c r="E33" s="25">
        <v>8.9111928513784994E-2</v>
      </c>
      <c r="F33" s="25">
        <v>8.9111928513784994E-2</v>
      </c>
      <c r="G33" s="25">
        <v>1.0650644465526569E-7</v>
      </c>
      <c r="H33" s="25">
        <v>1.063072955043893E-7</v>
      </c>
      <c r="I33" s="25">
        <v>1.9914912796527322E-10</v>
      </c>
    </row>
    <row r="34" spans="1:9" x14ac:dyDescent="0.35">
      <c r="A34" s="71"/>
      <c r="B34" s="71"/>
      <c r="C34" s="71"/>
      <c r="D34" s="24" t="s">
        <v>108</v>
      </c>
      <c r="E34" s="25">
        <v>0.16461848551942657</v>
      </c>
      <c r="F34" s="25">
        <v>0.16461848551942657</v>
      </c>
      <c r="G34" s="25">
        <v>2.0513260622182503E-7</v>
      </c>
      <c r="H34" s="25">
        <v>2.0475311767253191E-7</v>
      </c>
      <c r="I34" s="25">
        <v>3.7948857635045818E-10</v>
      </c>
    </row>
    <row r="35" spans="1:9" x14ac:dyDescent="0.35">
      <c r="A35" s="71"/>
      <c r="B35" s="71" t="s">
        <v>115</v>
      </c>
      <c r="C35" s="71" t="s">
        <v>105</v>
      </c>
      <c r="D35" s="24" t="s">
        <v>106</v>
      </c>
      <c r="E35" s="25">
        <v>0.89534017449586767</v>
      </c>
      <c r="F35" s="25">
        <v>0.52984514435919816</v>
      </c>
      <c r="G35" s="25">
        <v>7.2590295800984373E-7</v>
      </c>
      <c r="H35" s="25">
        <v>7.251310200303237E-7</v>
      </c>
      <c r="I35" s="25">
        <v>1.601215571733636E-9</v>
      </c>
    </row>
    <row r="36" spans="1:9" x14ac:dyDescent="0.35">
      <c r="A36" s="71"/>
      <c r="B36" s="71"/>
      <c r="C36" s="71"/>
      <c r="D36" s="24" t="s">
        <v>107</v>
      </c>
      <c r="E36" s="25">
        <v>0.10645571233723637</v>
      </c>
      <c r="F36" s="25">
        <v>6.299844894477559E-2</v>
      </c>
      <c r="G36" s="25">
        <v>7.4984457288259985E-8</v>
      </c>
      <c r="H36" s="25">
        <v>7.4841172751378632E-8</v>
      </c>
      <c r="I36" s="25">
        <v>1.571240095388375E-10</v>
      </c>
    </row>
    <row r="37" spans="1:9" x14ac:dyDescent="0.35">
      <c r="A37" s="71"/>
      <c r="B37" s="71"/>
      <c r="C37" s="71"/>
      <c r="D37" s="24" t="s">
        <v>108</v>
      </c>
      <c r="E37" s="25">
        <v>0.21685202992957295</v>
      </c>
      <c r="F37" s="25">
        <v>0.12832887250626843</v>
      </c>
      <c r="G37" s="25">
        <v>1.5972315843302939E-7</v>
      </c>
      <c r="H37" s="25">
        <v>1.5955943145642247E-7</v>
      </c>
      <c r="I37" s="25">
        <v>3.0438065877557332E-10</v>
      </c>
    </row>
    <row r="38" spans="1:9" x14ac:dyDescent="0.35">
      <c r="A38" s="71"/>
      <c r="B38" s="71"/>
      <c r="C38" s="71" t="s">
        <v>109</v>
      </c>
      <c r="D38" s="24" t="s">
        <v>106</v>
      </c>
      <c r="E38" s="25">
        <v>0.51303989955778173</v>
      </c>
      <c r="F38" s="25">
        <v>0.30360717343693411</v>
      </c>
      <c r="G38" s="25">
        <v>4.2180259935526455E-7</v>
      </c>
      <c r="H38" s="25">
        <v>4.2064732319830267E-7</v>
      </c>
      <c r="I38" s="25">
        <v>1.1552768437351896E-9</v>
      </c>
    </row>
    <row r="39" spans="1:9" x14ac:dyDescent="0.35">
      <c r="A39" s="71"/>
      <c r="B39" s="71"/>
      <c r="C39" s="71"/>
      <c r="D39" s="24" t="s">
        <v>107</v>
      </c>
      <c r="E39" s="25">
        <v>8.909482091010873E-2</v>
      </c>
      <c r="F39" s="25">
        <v>5.2724606346804113E-2</v>
      </c>
      <c r="G39" s="25">
        <v>6.2993045544930009E-8</v>
      </c>
      <c r="H39" s="25">
        <v>6.2877256416325458E-8</v>
      </c>
      <c r="I39" s="25">
        <v>1.1578914345392141E-10</v>
      </c>
    </row>
    <row r="40" spans="1:9" x14ac:dyDescent="0.35">
      <c r="A40" s="71"/>
      <c r="B40" s="71"/>
      <c r="C40" s="71"/>
      <c r="D40" s="24" t="s">
        <v>108</v>
      </c>
      <c r="E40" s="25">
        <v>0.16527812756587504</v>
      </c>
      <c r="F40" s="25">
        <v>9.7808426175969909E-2</v>
      </c>
      <c r="G40" s="25">
        <v>1.2176762762944364E-7</v>
      </c>
      <c r="H40" s="25">
        <v>1.2154684892772642E-7</v>
      </c>
      <c r="I40" s="25">
        <v>2.2077871097403493E-10</v>
      </c>
    </row>
    <row r="41" spans="1:9" x14ac:dyDescent="0.35">
      <c r="A41" s="24"/>
      <c r="B41" s="24"/>
      <c r="C41" s="24"/>
      <c r="D41" s="26" t="s">
        <v>111</v>
      </c>
      <c r="E41" s="25">
        <v>0.91084733808883644</v>
      </c>
      <c r="F41" s="25">
        <v>0.6439013364669004</v>
      </c>
      <c r="G41" s="25">
        <v>5.1677292704553615E-5</v>
      </c>
      <c r="H41" s="25">
        <v>4.9842719694234128E-5</v>
      </c>
      <c r="I41" s="25">
        <v>3.0772860630802112E-6</v>
      </c>
    </row>
    <row r="42" spans="1:9" x14ac:dyDescent="0.35">
      <c r="A42" s="71" t="s">
        <v>118</v>
      </c>
      <c r="B42" s="71" t="s">
        <v>116</v>
      </c>
      <c r="C42" s="71" t="s">
        <v>105</v>
      </c>
      <c r="D42" s="24" t="s">
        <v>106</v>
      </c>
      <c r="E42" s="25">
        <v>0.41964577384275825</v>
      </c>
      <c r="F42" s="25">
        <v>0.41964577384275825</v>
      </c>
      <c r="G42" s="25">
        <v>6.0201908595553872E-7</v>
      </c>
      <c r="H42" s="25">
        <v>6.0044841032542176E-7</v>
      </c>
      <c r="I42" s="25">
        <v>2.4857296007224986E-9</v>
      </c>
    </row>
    <row r="43" spans="1:9" x14ac:dyDescent="0.35">
      <c r="A43" s="71"/>
      <c r="B43" s="71"/>
      <c r="C43" s="71"/>
      <c r="D43" s="24" t="s">
        <v>107</v>
      </c>
      <c r="E43" s="25">
        <v>7.0690751633743609E-2</v>
      </c>
      <c r="F43" s="25">
        <v>7.0690751633743609E-2</v>
      </c>
      <c r="G43" s="25">
        <v>8.5190624272184744E-8</v>
      </c>
      <c r="H43" s="25">
        <v>8.5037339599701227E-8</v>
      </c>
      <c r="I43" s="25">
        <v>2.4762059143735526E-10</v>
      </c>
    </row>
    <row r="44" spans="1:9" x14ac:dyDescent="0.35">
      <c r="A44" s="71"/>
      <c r="B44" s="71"/>
      <c r="C44" s="71"/>
      <c r="D44" s="24" t="s">
        <v>108</v>
      </c>
      <c r="E44" s="25">
        <v>0.13348664063386892</v>
      </c>
      <c r="F44" s="25">
        <v>0.13348664063386892</v>
      </c>
      <c r="G44" s="25">
        <v>1.6890639184208779E-7</v>
      </c>
      <c r="H44" s="25">
        <v>1.6860891204199557E-7</v>
      </c>
      <c r="I44" s="25">
        <v>4.693763118561969E-10</v>
      </c>
    </row>
    <row r="45" spans="1:9" x14ac:dyDescent="0.35">
      <c r="A45" s="71"/>
      <c r="B45" s="71"/>
      <c r="C45" s="71" t="s">
        <v>109</v>
      </c>
      <c r="D45" s="24" t="s">
        <v>106</v>
      </c>
      <c r="E45" s="25">
        <v>0.36606951124464177</v>
      </c>
      <c r="F45" s="25">
        <v>0.36606951124464177</v>
      </c>
      <c r="G45" s="25">
        <v>5.3413829656498061E-7</v>
      </c>
      <c r="H45" s="25">
        <v>5.3217200774080301E-7</v>
      </c>
      <c r="I45" s="25">
        <v>1.9662902084805955E-9</v>
      </c>
    </row>
    <row r="46" spans="1:9" x14ac:dyDescent="0.35">
      <c r="A46" s="71"/>
      <c r="B46" s="71"/>
      <c r="C46" s="71"/>
      <c r="D46" s="24" t="s">
        <v>107</v>
      </c>
      <c r="E46" s="25">
        <v>6.1054248756912462E-2</v>
      </c>
      <c r="F46" s="25">
        <v>6.1054248756912462E-2</v>
      </c>
      <c r="G46" s="25">
        <v>7.3936204028867432E-8</v>
      </c>
      <c r="H46" s="25">
        <v>7.3744475438179584E-8</v>
      </c>
      <c r="I46" s="25">
        <v>1.9172853324532481E-10</v>
      </c>
    </row>
    <row r="47" spans="1:9" x14ac:dyDescent="0.35">
      <c r="A47" s="71"/>
      <c r="B47" s="71"/>
      <c r="C47" s="71"/>
      <c r="D47" s="24" t="s">
        <v>108</v>
      </c>
      <c r="E47" s="25">
        <v>0.11699254232649313</v>
      </c>
      <c r="F47" s="25">
        <v>0.11699254232649313</v>
      </c>
      <c r="G47" s="25">
        <v>1.4987452406519798E-7</v>
      </c>
      <c r="H47" s="25">
        <v>1.4950101666233378E-7</v>
      </c>
      <c r="I47" s="25">
        <v>3.7350744549771259E-10</v>
      </c>
    </row>
    <row r="48" spans="1:9" x14ac:dyDescent="0.35">
      <c r="A48" s="71"/>
      <c r="B48" s="71" t="s">
        <v>117</v>
      </c>
      <c r="C48" s="71" t="s">
        <v>105</v>
      </c>
      <c r="D48" s="24" t="s">
        <v>106</v>
      </c>
      <c r="E48" s="25">
        <v>0.53511459149250573</v>
      </c>
      <c r="F48" s="25">
        <v>0.31667055277364714</v>
      </c>
      <c r="G48" s="25">
        <v>4.6680418781986846E-7</v>
      </c>
      <c r="H48" s="25">
        <v>4.660404443728093E-7</v>
      </c>
      <c r="I48" s="25">
        <v>1.5682861888064875E-9</v>
      </c>
    </row>
    <row r="49" spans="1:9" x14ac:dyDescent="0.35">
      <c r="A49" s="71"/>
      <c r="B49" s="71"/>
      <c r="C49" s="71"/>
      <c r="D49" s="24" t="s">
        <v>107</v>
      </c>
      <c r="E49" s="25">
        <v>9.4319256690523504E-2</v>
      </c>
      <c r="F49" s="25">
        <v>5.5816327246994736E-2</v>
      </c>
      <c r="G49" s="25">
        <v>6.7113843529435642E-8</v>
      </c>
      <c r="H49" s="25">
        <v>6.7045727606154068E-8</v>
      </c>
      <c r="I49" s="25">
        <v>1.5211294975409946E-10</v>
      </c>
    </row>
    <row r="50" spans="1:9" x14ac:dyDescent="0.35">
      <c r="A50" s="71"/>
      <c r="B50" s="71"/>
      <c r="C50" s="71"/>
      <c r="D50" s="24" t="s">
        <v>108</v>
      </c>
      <c r="E50" s="25">
        <v>0.17009150161995767</v>
      </c>
      <c r="F50" s="25">
        <v>0.10065688862989285</v>
      </c>
      <c r="G50" s="25">
        <v>1.2719636483393411E-7</v>
      </c>
      <c r="H50" s="25">
        <v>1.2706219354794145E-7</v>
      </c>
      <c r="I50" s="25">
        <v>2.9852410962637728E-10</v>
      </c>
    </row>
    <row r="51" spans="1:9" x14ac:dyDescent="0.35">
      <c r="A51" s="71"/>
      <c r="B51" s="71"/>
      <c r="C51" s="71" t="s">
        <v>109</v>
      </c>
      <c r="D51" s="24" t="s">
        <v>106</v>
      </c>
      <c r="E51" s="25">
        <v>0.36945465055302867</v>
      </c>
      <c r="F51" s="25">
        <v>0.21863617676562794</v>
      </c>
      <c r="G51" s="25">
        <v>3.1861709858769717E-7</v>
      </c>
      <c r="H51" s="25">
        <v>3.1747426751836184E-7</v>
      </c>
      <c r="I51" s="25">
        <v>1.1428317155259752E-9</v>
      </c>
    </row>
    <row r="52" spans="1:9" x14ac:dyDescent="0.35">
      <c r="A52" s="71"/>
      <c r="B52" s="71"/>
      <c r="C52" s="71"/>
      <c r="D52" s="24" t="s">
        <v>107</v>
      </c>
      <c r="E52" s="25">
        <v>6.1905970189011623E-2</v>
      </c>
      <c r="F52" s="25">
        <v>3.6634765920072615E-2</v>
      </c>
      <c r="G52" s="25">
        <v>4.4341033635793062E-8</v>
      </c>
      <c r="H52" s="25">
        <v>4.4229809142805184E-8</v>
      </c>
      <c r="I52" s="25">
        <v>1.1122446129803004E-10</v>
      </c>
    </row>
    <row r="53" spans="1:9" x14ac:dyDescent="0.35">
      <c r="A53" s="71"/>
      <c r="B53" s="71"/>
      <c r="C53" s="71"/>
      <c r="D53" s="24" t="s">
        <v>108</v>
      </c>
      <c r="E53" s="25">
        <v>0.11801650760136964</v>
      </c>
      <c r="F53" s="25">
        <v>6.9839905868207611E-2</v>
      </c>
      <c r="G53" s="25">
        <v>8.9353762646279499E-8</v>
      </c>
      <c r="H53" s="25">
        <v>8.9136538228346839E-8</v>
      </c>
      <c r="I53" s="25">
        <v>2.1722442936688385E-10</v>
      </c>
    </row>
    <row r="54" spans="1:9" x14ac:dyDescent="0.35">
      <c r="D54" s="26" t="s">
        <v>111</v>
      </c>
      <c r="E54" s="25">
        <v>0.91084733808883644</v>
      </c>
      <c r="F54" s="25">
        <v>0.6439013364669004</v>
      </c>
      <c r="G54" s="25">
        <v>5.1677292704553615E-5</v>
      </c>
      <c r="H54" s="25">
        <v>4.9842719694234128E-5</v>
      </c>
      <c r="I54" s="25">
        <v>3.0772860630802112E-6</v>
      </c>
    </row>
  </sheetData>
  <sheetProtection sheet="1" objects="1" scenarios="1" formatCells="0" formatColumns="0" formatRows="0" sort="0" autoFilter="0"/>
  <mergeCells count="34">
    <mergeCell ref="A1:A2"/>
    <mergeCell ref="B1:B2"/>
    <mergeCell ref="C1:C2"/>
    <mergeCell ref="D1:D2"/>
    <mergeCell ref="E1:F1"/>
    <mergeCell ref="C12:C14"/>
    <mergeCell ref="A16:A27"/>
    <mergeCell ref="B16:B21"/>
    <mergeCell ref="C16:C18"/>
    <mergeCell ref="C19:C21"/>
    <mergeCell ref="B22:B27"/>
    <mergeCell ref="C22:C24"/>
    <mergeCell ref="C25:C27"/>
    <mergeCell ref="A3:A14"/>
    <mergeCell ref="B3:B8"/>
    <mergeCell ref="C3:C5"/>
    <mergeCell ref="C6:C8"/>
    <mergeCell ref="B9:B14"/>
    <mergeCell ref="G1:I1"/>
    <mergeCell ref="A42:A53"/>
    <mergeCell ref="B42:B47"/>
    <mergeCell ref="C42:C44"/>
    <mergeCell ref="C45:C47"/>
    <mergeCell ref="B48:B53"/>
    <mergeCell ref="C48:C50"/>
    <mergeCell ref="C51:C53"/>
    <mergeCell ref="A29:A40"/>
    <mergeCell ref="B29:B34"/>
    <mergeCell ref="C29:C31"/>
    <mergeCell ref="C32:C34"/>
    <mergeCell ref="B35:B40"/>
    <mergeCell ref="C35:C37"/>
    <mergeCell ref="C38:C40"/>
    <mergeCell ref="C9:C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77DA3-90B4-4E4C-BB39-BACFEC8F9B85}">
  <sheetPr codeName="Sheet7"/>
  <dimension ref="A1:L36"/>
  <sheetViews>
    <sheetView workbookViewId="0"/>
  </sheetViews>
  <sheetFormatPr defaultRowHeight="14.5" x14ac:dyDescent="0.35"/>
  <cols>
    <col min="1" max="1" width="8.7265625" style="2"/>
    <col min="2" max="2" width="17.81640625" style="2" customWidth="1"/>
    <col min="3" max="3" width="19.453125" style="2" customWidth="1"/>
    <col min="4" max="4" width="10.453125" style="2" customWidth="1"/>
    <col min="5" max="5" width="13.54296875" style="2" customWidth="1"/>
    <col min="6" max="16384" width="8.7265625" style="2"/>
  </cols>
  <sheetData>
    <row r="1" spans="1:10" x14ac:dyDescent="0.35">
      <c r="A1" s="2" t="s">
        <v>92</v>
      </c>
      <c r="B1" s="2" t="s">
        <v>93</v>
      </c>
      <c r="C1" s="2" t="s">
        <v>119</v>
      </c>
      <c r="D1" s="2" t="s">
        <v>95</v>
      </c>
      <c r="E1" s="2" t="s">
        <v>96</v>
      </c>
      <c r="G1" s="2" t="s">
        <v>97</v>
      </c>
    </row>
    <row r="2" spans="1:10" x14ac:dyDescent="0.35">
      <c r="E2" s="2" t="s">
        <v>98</v>
      </c>
      <c r="F2" s="2" t="s">
        <v>99</v>
      </c>
      <c r="G2" s="2" t="s">
        <v>100</v>
      </c>
      <c r="H2" s="2" t="s">
        <v>101</v>
      </c>
      <c r="I2" s="2" t="s">
        <v>102</v>
      </c>
    </row>
    <row r="3" spans="1:10" x14ac:dyDescent="0.35">
      <c r="A3" s="2" t="s">
        <v>120</v>
      </c>
      <c r="B3" s="28" t="s">
        <v>121</v>
      </c>
      <c r="C3" s="2" t="s">
        <v>122</v>
      </c>
      <c r="D3" s="2" t="s">
        <v>123</v>
      </c>
      <c r="E3" s="29">
        <v>16.68</v>
      </c>
      <c r="F3" s="30">
        <v>15.81</v>
      </c>
      <c r="G3" s="31">
        <v>2.6508813758653821E-4</v>
      </c>
      <c r="H3" s="31">
        <v>2.6206297521842221E-4</v>
      </c>
      <c r="I3" s="31">
        <v>3.8145811551950706E-6</v>
      </c>
    </row>
    <row r="4" spans="1:10" ht="15" thickBot="1" x14ac:dyDescent="0.4">
      <c r="A4" s="32" t="s">
        <v>118</v>
      </c>
      <c r="B4" s="33" t="s">
        <v>124</v>
      </c>
      <c r="C4" s="32" t="s">
        <v>122</v>
      </c>
      <c r="D4" s="32" t="s">
        <v>123</v>
      </c>
      <c r="E4" s="34">
        <v>0.91</v>
      </c>
      <c r="F4" s="35">
        <v>0.64</v>
      </c>
      <c r="G4" s="36">
        <v>5.1677292704553615E-5</v>
      </c>
      <c r="H4" s="36">
        <v>4.9842719694234128E-5</v>
      </c>
      <c r="I4" s="36">
        <v>3.0772860630802112E-6</v>
      </c>
    </row>
    <row r="5" spans="1:10" x14ac:dyDescent="0.35">
      <c r="A5" s="2" t="s">
        <v>100</v>
      </c>
      <c r="C5" s="2" t="s">
        <v>122</v>
      </c>
      <c r="D5" s="2" t="s">
        <v>123</v>
      </c>
      <c r="E5" s="30">
        <f>E3+E4</f>
        <v>17.59</v>
      </c>
      <c r="F5" s="30">
        <f t="shared" ref="F5:I5" si="0">F3+F4</f>
        <v>16.45</v>
      </c>
      <c r="G5" s="31">
        <f t="shared" si="0"/>
        <v>3.1676543029109181E-4</v>
      </c>
      <c r="H5" s="31">
        <f t="shared" si="0"/>
        <v>3.1190569491265635E-4</v>
      </c>
      <c r="I5" s="31">
        <f t="shared" si="0"/>
        <v>6.8918672182752818E-6</v>
      </c>
    </row>
    <row r="6" spans="1:10" ht="15" thickBot="1" x14ac:dyDescent="0.4"/>
    <row r="7" spans="1:10" x14ac:dyDescent="0.35">
      <c r="A7" s="37"/>
      <c r="B7" s="38"/>
      <c r="C7" s="38"/>
      <c r="D7" s="38"/>
      <c r="E7" s="79" t="s">
        <v>125</v>
      </c>
      <c r="F7" s="80"/>
      <c r="G7" s="37" t="s">
        <v>126</v>
      </c>
      <c r="H7" s="39"/>
    </row>
    <row r="8" spans="1:10" x14ac:dyDescent="0.35">
      <c r="A8" s="40"/>
      <c r="E8" s="81" t="s">
        <v>127</v>
      </c>
      <c r="F8" s="82"/>
      <c r="G8" s="40" t="s">
        <v>128</v>
      </c>
      <c r="H8" s="41" t="s">
        <v>129</v>
      </c>
    </row>
    <row r="9" spans="1:10" ht="15" thickBot="1" x14ac:dyDescent="0.4">
      <c r="A9" s="42"/>
      <c r="B9" s="43"/>
      <c r="C9" s="43"/>
      <c r="D9" s="43"/>
      <c r="E9" s="42" t="s">
        <v>128</v>
      </c>
      <c r="F9" s="44" t="s">
        <v>129</v>
      </c>
      <c r="G9" s="42">
        <v>30</v>
      </c>
      <c r="H9" s="44">
        <v>30</v>
      </c>
    </row>
    <row r="10" spans="1:10" ht="15.5" thickTop="1" thickBot="1" x14ac:dyDescent="0.4">
      <c r="A10" s="40"/>
      <c r="B10" s="2" t="s">
        <v>130</v>
      </c>
      <c r="C10" s="45">
        <v>31</v>
      </c>
      <c r="D10" s="45" t="s">
        <v>131</v>
      </c>
      <c r="E10" s="40"/>
      <c r="F10" s="41"/>
      <c r="G10" s="40"/>
      <c r="H10" s="41"/>
    </row>
    <row r="11" spans="1:10" ht="15.5" thickTop="1" thickBot="1" x14ac:dyDescent="0.4">
      <c r="A11" s="46"/>
      <c r="B11" s="32"/>
      <c r="C11" s="32">
        <v>31000</v>
      </c>
      <c r="D11" s="32" t="s">
        <v>132</v>
      </c>
      <c r="E11" s="47">
        <f>C11/E5</f>
        <v>1762.3649801023309</v>
      </c>
      <c r="F11" s="48">
        <f>C11/F5</f>
        <v>1884.4984802431611</v>
      </c>
      <c r="G11" s="46" t="s">
        <v>133</v>
      </c>
      <c r="H11" s="49" t="s">
        <v>133</v>
      </c>
    </row>
    <row r="13" spans="1:10" x14ac:dyDescent="0.35">
      <c r="A13" s="50"/>
      <c r="B13" s="50"/>
      <c r="C13" s="50"/>
      <c r="D13" s="50"/>
      <c r="E13" s="50"/>
      <c r="F13" s="50"/>
      <c r="G13" s="50"/>
      <c r="H13" s="50"/>
      <c r="I13" s="50"/>
      <c r="J13" s="50"/>
    </row>
    <row r="15" spans="1:10" x14ac:dyDescent="0.35">
      <c r="A15" s="2" t="s">
        <v>134</v>
      </c>
      <c r="F15" s="2" t="s">
        <v>135</v>
      </c>
    </row>
    <row r="16" spans="1:10" x14ac:dyDescent="0.35">
      <c r="A16" s="2" t="s">
        <v>136</v>
      </c>
      <c r="F16" s="2" t="s">
        <v>137</v>
      </c>
    </row>
    <row r="21" spans="1:12" x14ac:dyDescent="0.35">
      <c r="A21" s="2" t="s">
        <v>138</v>
      </c>
      <c r="B21" s="2" t="s">
        <v>139</v>
      </c>
      <c r="C21" s="2" t="s">
        <v>140</v>
      </c>
      <c r="D21" s="2" t="s">
        <v>141</v>
      </c>
      <c r="F21" s="2" t="s">
        <v>139</v>
      </c>
      <c r="G21" s="2" t="s">
        <v>142</v>
      </c>
      <c r="H21" s="2" t="s">
        <v>143</v>
      </c>
      <c r="I21" s="2" t="s">
        <v>144</v>
      </c>
    </row>
    <row r="22" spans="1:12" x14ac:dyDescent="0.35">
      <c r="A22" s="2">
        <v>216</v>
      </c>
      <c r="B22" s="51">
        <v>90000</v>
      </c>
      <c r="C22" s="51">
        <v>1000</v>
      </c>
      <c r="D22" s="52">
        <f>(G5/A22)*B22*C22</f>
        <v>131.9855959546216</v>
      </c>
      <c r="F22" s="2">
        <v>90000</v>
      </c>
      <c r="G22" s="2">
        <v>0.1</v>
      </c>
      <c r="H22" s="2">
        <v>1700</v>
      </c>
      <c r="I22" s="2">
        <f>D22/(F22*G22*H22)</f>
        <v>8.6265095395177517E-6</v>
      </c>
      <c r="K22" s="31"/>
    </row>
    <row r="23" spans="1:12" ht="15" thickBot="1" x14ac:dyDescent="0.4"/>
    <row r="24" spans="1:12" x14ac:dyDescent="0.35">
      <c r="A24" s="37"/>
      <c r="B24" s="38"/>
      <c r="C24" s="38"/>
      <c r="D24" s="38"/>
      <c r="E24" s="79" t="s">
        <v>125</v>
      </c>
      <c r="F24" s="80"/>
    </row>
    <row r="25" spans="1:12" ht="16.5" x14ac:dyDescent="0.45">
      <c r="A25" s="40"/>
      <c r="E25" s="81" t="s">
        <v>127</v>
      </c>
      <c r="F25" s="82"/>
      <c r="J25" s="2" t="s">
        <v>145</v>
      </c>
      <c r="L25" s="2" t="s">
        <v>146</v>
      </c>
    </row>
    <row r="26" spans="1:12" ht="15" thickBot="1" x14ac:dyDescent="0.4">
      <c r="A26" s="42"/>
      <c r="B26" s="43"/>
      <c r="C26" s="43"/>
      <c r="D26" s="43"/>
      <c r="E26" s="42" t="s">
        <v>147</v>
      </c>
      <c r="F26" s="44"/>
    </row>
    <row r="27" spans="1:12" ht="15" thickTop="1" x14ac:dyDescent="0.35">
      <c r="B27" s="2" t="s">
        <v>148</v>
      </c>
      <c r="C27" s="31">
        <v>1E-3</v>
      </c>
      <c r="D27" s="2" t="s">
        <v>149</v>
      </c>
      <c r="E27" s="31">
        <f>(I22*C27*C28)/(C29*C30)</f>
        <v>1.0650011777182411E-7</v>
      </c>
    </row>
    <row r="28" spans="1:12" x14ac:dyDescent="0.35">
      <c r="B28" s="2" t="s">
        <v>150</v>
      </c>
      <c r="C28" s="2">
        <v>200</v>
      </c>
      <c r="D28" s="2" t="s">
        <v>151</v>
      </c>
    </row>
    <row r="29" spans="1:12" x14ac:dyDescent="0.35">
      <c r="B29" s="2" t="s">
        <v>152</v>
      </c>
      <c r="C29" s="2">
        <v>16.2</v>
      </c>
      <c r="D29" s="2" t="s">
        <v>153</v>
      </c>
    </row>
    <row r="30" spans="1:12" x14ac:dyDescent="0.35">
      <c r="B30" s="2" t="s">
        <v>154</v>
      </c>
      <c r="C30" s="2">
        <v>1</v>
      </c>
      <c r="D30" s="2" t="s">
        <v>155</v>
      </c>
    </row>
    <row r="32" spans="1:12" x14ac:dyDescent="0.35">
      <c r="E32" s="83" t="s">
        <v>125</v>
      </c>
      <c r="F32" s="84"/>
      <c r="G32" s="53" t="s">
        <v>126</v>
      </c>
      <c r="H32" s="54"/>
    </row>
    <row r="33" spans="1:8" x14ac:dyDescent="0.35">
      <c r="E33" s="77" t="s">
        <v>127</v>
      </c>
      <c r="F33" s="78"/>
      <c r="G33" s="55" t="s">
        <v>128</v>
      </c>
      <c r="H33" s="56"/>
    </row>
    <row r="34" spans="1:8" ht="15" thickBot="1" x14ac:dyDescent="0.4">
      <c r="A34" s="43"/>
      <c r="B34" s="43"/>
      <c r="E34" s="57" t="s">
        <v>128</v>
      </c>
      <c r="F34" s="58"/>
      <c r="G34" s="57">
        <v>30</v>
      </c>
      <c r="H34" s="58"/>
    </row>
    <row r="35" spans="1:8" ht="15" thickTop="1" x14ac:dyDescent="0.35">
      <c r="B35" s="2" t="s">
        <v>156</v>
      </c>
      <c r="C35" s="59">
        <v>24</v>
      </c>
      <c r="D35" s="59" t="s">
        <v>157</v>
      </c>
      <c r="E35" s="55"/>
      <c r="F35" s="56"/>
      <c r="G35" s="55"/>
      <c r="H35" s="56"/>
    </row>
    <row r="36" spans="1:8" x14ac:dyDescent="0.35">
      <c r="A36" s="60"/>
      <c r="B36" s="60"/>
      <c r="C36" s="60">
        <v>24</v>
      </c>
      <c r="D36" s="60" t="s">
        <v>157</v>
      </c>
      <c r="E36" s="61">
        <f>C36/E27</f>
        <v>225351863.47323918</v>
      </c>
      <c r="F36" s="62"/>
      <c r="G36" s="63" t="s">
        <v>133</v>
      </c>
      <c r="H36" s="64"/>
    </row>
  </sheetData>
  <sheetProtection sheet="1" objects="1" scenarios="1" formatCells="0" formatColumns="0" formatRows="0" sort="0" autoFilter="0"/>
  <mergeCells count="6">
    <mergeCell ref="E33:F33"/>
    <mergeCell ref="E7:F7"/>
    <mergeCell ref="E8:F8"/>
    <mergeCell ref="E24:F24"/>
    <mergeCell ref="E25:F25"/>
    <mergeCell ref="E32:F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lcf76f155ced4ddcb4097134ff3c332f xmlns="ead8da0f-3542-4e50-96c8-f1f698624e86">
      <Terms xmlns="http://schemas.microsoft.com/office/infopath/2007/PartnerControls"/>
    </lcf76f155ced4ddcb4097134ff3c332f>
    <Document_x0020_Creation_x0020_Date xmlns="4ffa91fb-a0ff-4ac5-b2db-65c790d184a4">2025-06-10T15:34:10+00:00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DAA3BA1D-CCB9-47F5-BE2B-8BA7134A7502}">
  <ds:schemaRefs>
    <ds:schemaRef ds:uri="http://schemas.microsoft.com/sharepoint/v3/contenttype/forms"/>
  </ds:schemaRefs>
</ds:datastoreItem>
</file>

<file path=customXml/itemProps2.xml><?xml version="1.0" encoding="utf-8"?>
<ds:datastoreItem xmlns:ds="http://schemas.openxmlformats.org/officeDocument/2006/customXml" ds:itemID="{8E23263A-33AE-4031-870E-34C7F1B3CE86}">
  <ds:schemaRefs>
    <ds:schemaRef ds:uri="http://schemas.microsoft.com/office/2006/documentManagement/types"/>
    <ds:schemaRef ds:uri="http://purl.org/dc/terms/"/>
    <ds:schemaRef ds:uri="ead8da0f-3542-4e50-96c8-f1f698624e86"/>
    <ds:schemaRef ds:uri="http://schemas.microsoft.com/office/infopath/2007/PartnerControls"/>
    <ds:schemaRef ds:uri="http://schemas.openxmlformats.org/package/2006/metadata/core-properties"/>
    <ds:schemaRef ds:uri="http://purl.org/dc/elements/1.1/"/>
    <ds:schemaRef ds:uri="http://www.w3.org/XML/1998/namespace"/>
    <ds:schemaRef ds:uri="http://schemas.microsoft.com/office/2006/metadata/properties"/>
    <ds:schemaRef ds:uri="http://schemas.microsoft.com/sharepoint.v3"/>
    <ds:schemaRef ds:uri="fecc2597-e8fd-4279-ac06-bd7c891938be"/>
    <ds:schemaRef ds:uri="http://schemas.microsoft.com/sharepoint/v3"/>
    <ds:schemaRef ds:uri="http://schemas.microsoft.com/sharepoint/v3/fields"/>
    <ds:schemaRef ds:uri="4ffa91fb-a0ff-4ac5-b2db-65c790d184a4"/>
    <ds:schemaRef ds:uri="http://purl.org/dc/dcmitype/"/>
  </ds:schemaRefs>
</ds:datastoreItem>
</file>

<file path=customXml/itemProps3.xml><?xml version="1.0" encoding="utf-8"?>
<ds:datastoreItem xmlns:ds="http://schemas.openxmlformats.org/officeDocument/2006/customXml" ds:itemID="{AAFA1FDC-F746-4C6F-8D1D-1DC21CBF85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E5A73E-2028-4AB6-92AC-7B9819C2F83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Page</vt:lpstr>
      <vt:lpstr>Table of Contents</vt:lpstr>
      <vt:lpstr>Definitions</vt:lpstr>
      <vt:lpstr>Equations</vt:lpstr>
      <vt:lpstr>IIOAC Outputs - Fugitive</vt:lpstr>
      <vt:lpstr>IIOAC Outputs - Stack</vt:lpstr>
      <vt:lpstr>IIOAC Outputs - Max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Vuilleumier, Kevin</dc:creator>
  <cp:keywords/>
  <dc:description/>
  <cp:lastModifiedBy>Hodge, Myles</cp:lastModifiedBy>
  <cp:revision/>
  <dcterms:created xsi:type="dcterms:W3CDTF">2024-09-13T19:35:58Z</dcterms:created>
  <dcterms:modified xsi:type="dcterms:W3CDTF">2025-07-23T14:36:01Z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
  </property>
  <property fmtid="{D5CDD505-2E9C-101B-9397-08002B2CF9AE}" pid="4" name="Document_x0020_Type">
    <vt:lpwstr/>
  </property>
  <property fmtid="{D5CDD505-2E9C-101B-9397-08002B2CF9AE}" pid="5" name="MediaServiceImageTags">
    <vt:lpwstr/>
  </property>
  <property fmtid="{D5CDD505-2E9C-101B-9397-08002B2CF9AE}" pid="6" name="EPA Subject">
    <vt:lpwstr/>
  </property>
  <property fmtid="{D5CDD505-2E9C-101B-9397-08002B2CF9AE}" pid="7" name="EPA_x0020_Subject">
    <vt:lpwstr/>
  </property>
  <property fmtid="{D5CDD505-2E9C-101B-9397-08002B2CF9AE}" pid="8" name="Document Type">
    <vt:lpwstr/>
  </property>
</Properties>
</file>