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2176" documentId="8_{5B280C39-FD1E-42C4-80E1-9E381867631F}" xr6:coauthVersionLast="47" xr6:coauthVersionMax="47" xr10:uidLastSave="{A5260F29-B2BD-4F24-A6A1-62538DBF81B7}"/>
  <bookViews>
    <workbookView xWindow="28680" yWindow="-120" windowWidth="29040" windowHeight="17520" xr2:uid="{00000000-000D-0000-FFFF-FFFF00000000}"/>
  </bookViews>
  <sheets>
    <sheet name="Cover Page" sheetId="6" r:id="rId1"/>
    <sheet name="Readme" sheetId="5" r:id="rId2"/>
    <sheet name="Equations and POD" sheetId="7" r:id="rId3"/>
    <sheet name="Acute" sheetId="4" r:id="rId4"/>
    <sheet name="Intermediate" sheetId="1" r:id="rId5"/>
    <sheet name="Chronic" sheetId="3" r:id="rId6"/>
    <sheet name="Aggregate" sheetId="9" r:id="rId7"/>
    <sheet name="Chronic Ingestion" sheetId="11" r:id="rId8"/>
    <sheet name="Chronic Settled Dust Ing" sheetId="10" r:id="rId9"/>
    <sheet name="Acute Ingestion" sheetId="12" r:id="rId10"/>
  </sheets>
  <definedNames>
    <definedName name="_xlnm._FilterDatabase" localSheetId="3" hidden="1">Acute!$A$1:$Z$176</definedName>
    <definedName name="_xlnm._FilterDatabase" localSheetId="6" hidden="1">Aggregate!$A$1:$AA$470</definedName>
    <definedName name="_xlnm._FilterDatabase" localSheetId="5" hidden="1">Chronic!$A$1:$Z$131</definedName>
    <definedName name="_xlnm._FilterDatabase" localSheetId="7" hidden="1">'Chronic Ingestion'!$A$1:$L$44</definedName>
    <definedName name="_xlnm._FilterDatabase" localSheetId="8" hidden="1">'Chronic Settled Dust Ing'!$A$1:$L$17</definedName>
    <definedName name="_xlnm._FilterDatabase" localSheetId="4" hidden="1">Intermediate!$A$1:$Z$38</definedName>
  </definedNames>
  <calcPr calcId="191028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10" l="1"/>
  <c r="Y15" i="10"/>
  <c r="X15" i="10"/>
  <c r="W15" i="10"/>
  <c r="V15" i="10"/>
  <c r="U15" i="10"/>
  <c r="T15" i="10"/>
  <c r="Z9" i="10"/>
  <c r="Y9" i="10"/>
  <c r="X9" i="10"/>
  <c r="W9" i="10"/>
  <c r="V9" i="10"/>
  <c r="U9" i="10"/>
  <c r="T9" i="10"/>
  <c r="U4" i="10"/>
  <c r="V4" i="10"/>
  <c r="W4" i="10"/>
  <c r="X4" i="10"/>
  <c r="Y4" i="10"/>
  <c r="Z4" i="10"/>
  <c r="T4" i="10"/>
  <c r="N15" i="10"/>
  <c r="O15" i="10"/>
  <c r="P15" i="10"/>
  <c r="Q15" i="10"/>
  <c r="R15" i="10"/>
  <c r="S15" i="10"/>
  <c r="M15" i="10"/>
  <c r="N9" i="10"/>
  <c r="O9" i="10"/>
  <c r="P9" i="10"/>
  <c r="Q9" i="10"/>
  <c r="R9" i="10"/>
  <c r="S9" i="10"/>
  <c r="M9" i="10"/>
  <c r="M326" i="9"/>
  <c r="T326" i="9" s="1"/>
  <c r="L326" i="9"/>
  <c r="S326" i="9" s="1"/>
  <c r="K326" i="9"/>
  <c r="R326" i="9" s="1"/>
  <c r="J326" i="9"/>
  <c r="Q326" i="9" s="1"/>
  <c r="I326" i="9"/>
  <c r="P326" i="9" s="1"/>
  <c r="H326" i="9"/>
  <c r="O326" i="9" s="1"/>
  <c r="G326" i="9"/>
  <c r="N326" i="9" s="1"/>
  <c r="T325" i="9"/>
  <c r="S325" i="9"/>
  <c r="R325" i="9"/>
  <c r="Q325" i="9"/>
  <c r="P325" i="9"/>
  <c r="O325" i="9"/>
  <c r="N325" i="9"/>
  <c r="T324" i="9"/>
  <c r="S324" i="9"/>
  <c r="R324" i="9"/>
  <c r="Q324" i="9"/>
  <c r="P324" i="9"/>
  <c r="O324" i="9"/>
  <c r="N324" i="9"/>
  <c r="T323" i="9"/>
  <c r="S323" i="9"/>
  <c r="R323" i="9"/>
  <c r="Q323" i="9"/>
  <c r="P323" i="9"/>
  <c r="O323" i="9"/>
  <c r="N323" i="9"/>
  <c r="M322" i="9"/>
  <c r="T322" i="9" s="1"/>
  <c r="L322" i="9"/>
  <c r="S322" i="9" s="1"/>
  <c r="K322" i="9"/>
  <c r="R322" i="9" s="1"/>
  <c r="J322" i="9"/>
  <c r="Q322" i="9" s="1"/>
  <c r="I322" i="9"/>
  <c r="P322" i="9" s="1"/>
  <c r="H322" i="9"/>
  <c r="O322" i="9" s="1"/>
  <c r="G322" i="9"/>
  <c r="N322" i="9" s="1"/>
  <c r="T321" i="9"/>
  <c r="S321" i="9"/>
  <c r="R321" i="9"/>
  <c r="Q321" i="9"/>
  <c r="P321" i="9"/>
  <c r="O321" i="9"/>
  <c r="N321" i="9"/>
  <c r="T320" i="9"/>
  <c r="S320" i="9"/>
  <c r="R320" i="9"/>
  <c r="Q320" i="9"/>
  <c r="P320" i="9"/>
  <c r="O320" i="9"/>
  <c r="N320" i="9"/>
  <c r="T319" i="9"/>
  <c r="S319" i="9"/>
  <c r="R319" i="9"/>
  <c r="Q319" i="9"/>
  <c r="P319" i="9"/>
  <c r="O319" i="9"/>
  <c r="N319" i="9"/>
  <c r="M318" i="9"/>
  <c r="T318" i="9" s="1"/>
  <c r="L318" i="9"/>
  <c r="S318" i="9" s="1"/>
  <c r="K318" i="9"/>
  <c r="R318" i="9" s="1"/>
  <c r="J318" i="9"/>
  <c r="Q318" i="9" s="1"/>
  <c r="I318" i="9"/>
  <c r="P318" i="9" s="1"/>
  <c r="H318" i="9"/>
  <c r="O318" i="9" s="1"/>
  <c r="G318" i="9"/>
  <c r="N318" i="9" s="1"/>
  <c r="T317" i="9"/>
  <c r="S317" i="9"/>
  <c r="R317" i="9"/>
  <c r="Q317" i="9"/>
  <c r="P317" i="9"/>
  <c r="O317" i="9"/>
  <c r="N317" i="9"/>
  <c r="T316" i="9"/>
  <c r="S316" i="9"/>
  <c r="R316" i="9"/>
  <c r="Q316" i="9"/>
  <c r="P316" i="9"/>
  <c r="O316" i="9"/>
  <c r="N316" i="9"/>
  <c r="T315" i="9"/>
  <c r="S315" i="9"/>
  <c r="R315" i="9"/>
  <c r="Q315" i="9"/>
  <c r="P315" i="9"/>
  <c r="O315" i="9"/>
  <c r="N315" i="9"/>
  <c r="M314" i="9"/>
  <c r="T314" i="9" s="1"/>
  <c r="L314" i="9"/>
  <c r="S314" i="9" s="1"/>
  <c r="K314" i="9"/>
  <c r="R314" i="9" s="1"/>
  <c r="J314" i="9"/>
  <c r="Q314" i="9" s="1"/>
  <c r="I314" i="9"/>
  <c r="P314" i="9" s="1"/>
  <c r="H314" i="9"/>
  <c r="O314" i="9" s="1"/>
  <c r="G314" i="9"/>
  <c r="N314" i="9" s="1"/>
  <c r="T313" i="9"/>
  <c r="S313" i="9"/>
  <c r="R313" i="9"/>
  <c r="Q313" i="9"/>
  <c r="P313" i="9"/>
  <c r="O313" i="9"/>
  <c r="N313" i="9"/>
  <c r="T312" i="9"/>
  <c r="S312" i="9"/>
  <c r="R312" i="9"/>
  <c r="Q312" i="9"/>
  <c r="P312" i="9"/>
  <c r="O312" i="9"/>
  <c r="N312" i="9"/>
  <c r="T311" i="9"/>
  <c r="S311" i="9"/>
  <c r="R311" i="9"/>
  <c r="Q311" i="9"/>
  <c r="P311" i="9"/>
  <c r="O311" i="9"/>
  <c r="N311" i="9"/>
  <c r="M310" i="9"/>
  <c r="T310" i="9" s="1"/>
  <c r="L310" i="9"/>
  <c r="S310" i="9" s="1"/>
  <c r="K310" i="9"/>
  <c r="R310" i="9" s="1"/>
  <c r="J310" i="9"/>
  <c r="Q310" i="9" s="1"/>
  <c r="I310" i="9"/>
  <c r="P310" i="9" s="1"/>
  <c r="H310" i="9"/>
  <c r="O310" i="9" s="1"/>
  <c r="G310" i="9"/>
  <c r="N310" i="9" s="1"/>
  <c r="T309" i="9"/>
  <c r="S309" i="9"/>
  <c r="R309" i="9"/>
  <c r="Q309" i="9"/>
  <c r="P309" i="9"/>
  <c r="O309" i="9"/>
  <c r="N309" i="9"/>
  <c r="T308" i="9"/>
  <c r="S308" i="9"/>
  <c r="R308" i="9"/>
  <c r="Q308" i="9"/>
  <c r="P308" i="9"/>
  <c r="O308" i="9"/>
  <c r="N308" i="9"/>
  <c r="T307" i="9"/>
  <c r="S307" i="9"/>
  <c r="R307" i="9"/>
  <c r="Q307" i="9"/>
  <c r="P307" i="9"/>
  <c r="O307" i="9"/>
  <c r="N307" i="9"/>
  <c r="M306" i="9"/>
  <c r="T306" i="9" s="1"/>
  <c r="L306" i="9"/>
  <c r="S306" i="9" s="1"/>
  <c r="K306" i="9"/>
  <c r="R306" i="9" s="1"/>
  <c r="J306" i="9"/>
  <c r="Q306" i="9" s="1"/>
  <c r="I306" i="9"/>
  <c r="P306" i="9" s="1"/>
  <c r="H306" i="9"/>
  <c r="O306" i="9" s="1"/>
  <c r="G306" i="9"/>
  <c r="N306" i="9" s="1"/>
  <c r="T305" i="9"/>
  <c r="S305" i="9"/>
  <c r="R305" i="9"/>
  <c r="Q305" i="9"/>
  <c r="P305" i="9"/>
  <c r="O305" i="9"/>
  <c r="N305" i="9"/>
  <c r="T304" i="9"/>
  <c r="S304" i="9"/>
  <c r="R304" i="9"/>
  <c r="Q304" i="9"/>
  <c r="P304" i="9"/>
  <c r="O304" i="9"/>
  <c r="N304" i="9"/>
  <c r="T303" i="9"/>
  <c r="S303" i="9"/>
  <c r="R303" i="9"/>
  <c r="Q303" i="9"/>
  <c r="P303" i="9"/>
  <c r="O303" i="9"/>
  <c r="N303" i="9"/>
  <c r="M69" i="3"/>
  <c r="N69" i="3"/>
  <c r="M70" i="3"/>
  <c r="N70" i="3"/>
  <c r="M71" i="3"/>
  <c r="N71" i="3"/>
  <c r="O69" i="3"/>
  <c r="P69" i="3"/>
  <c r="Q69" i="3"/>
  <c r="R69" i="3"/>
  <c r="S69" i="3"/>
  <c r="O70" i="3"/>
  <c r="P70" i="3"/>
  <c r="Q70" i="3"/>
  <c r="R70" i="3"/>
  <c r="S70" i="3"/>
  <c r="O71" i="3"/>
  <c r="P71" i="3"/>
  <c r="Q71" i="3"/>
  <c r="R71" i="3"/>
  <c r="S71" i="3"/>
  <c r="S68" i="3"/>
  <c r="R68" i="3"/>
  <c r="Q68" i="3"/>
  <c r="P68" i="3"/>
  <c r="O68" i="3"/>
  <c r="N68" i="3"/>
  <c r="M68" i="3"/>
  <c r="S67" i="3"/>
  <c r="R67" i="3"/>
  <c r="Q67" i="3"/>
  <c r="P67" i="3"/>
  <c r="O67" i="3"/>
  <c r="N67" i="3"/>
  <c r="M67" i="3"/>
  <c r="S66" i="3"/>
  <c r="R66" i="3"/>
  <c r="Q66" i="3"/>
  <c r="P66" i="3"/>
  <c r="O66" i="3"/>
  <c r="N66" i="3"/>
  <c r="M66" i="3"/>
  <c r="O111" i="4"/>
  <c r="P111" i="4"/>
  <c r="Q111" i="4"/>
  <c r="R111" i="4"/>
  <c r="S111" i="4"/>
  <c r="O112" i="4"/>
  <c r="P112" i="4"/>
  <c r="Q112" i="4"/>
  <c r="R112" i="4"/>
  <c r="S112" i="4"/>
  <c r="O113" i="4"/>
  <c r="P113" i="4"/>
  <c r="Q113" i="4"/>
  <c r="R113" i="4"/>
  <c r="S113" i="4"/>
  <c r="M111" i="4"/>
  <c r="N111" i="4"/>
  <c r="M112" i="4"/>
  <c r="N112" i="4"/>
  <c r="M113" i="4"/>
  <c r="N113" i="4"/>
  <c r="M114" i="4"/>
  <c r="N114" i="4"/>
  <c r="O114" i="4"/>
  <c r="P114" i="4"/>
  <c r="Q114" i="4"/>
  <c r="R114" i="4"/>
  <c r="S114" i="4"/>
  <c r="M115" i="4"/>
  <c r="N115" i="4"/>
  <c r="O115" i="4"/>
  <c r="P115" i="4"/>
  <c r="Q115" i="4"/>
  <c r="R115" i="4"/>
  <c r="S115" i="4"/>
  <c r="M116" i="4"/>
  <c r="N116" i="4"/>
  <c r="O116" i="4"/>
  <c r="P116" i="4"/>
  <c r="Q116" i="4"/>
  <c r="R116" i="4"/>
  <c r="S116" i="4"/>
  <c r="M4" i="10" l="1"/>
  <c r="K29" i="10" l="1"/>
  <c r="K28" i="10"/>
  <c r="L28" i="10" s="1"/>
  <c r="K27" i="10"/>
  <c r="K26" i="10"/>
  <c r="L26" i="10" s="1"/>
  <c r="K25" i="10"/>
  <c r="K24" i="10"/>
  <c r="K23" i="10"/>
  <c r="K22" i="10"/>
  <c r="I29" i="10"/>
  <c r="J29" i="10" s="1"/>
  <c r="I28" i="10"/>
  <c r="I27" i="10"/>
  <c r="J27" i="10" s="1"/>
  <c r="I26" i="10"/>
  <c r="I25" i="10"/>
  <c r="J25" i="10" s="1"/>
  <c r="I24" i="10"/>
  <c r="I23" i="10"/>
  <c r="J23" i="10" s="1"/>
  <c r="I22" i="10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G23" i="10"/>
  <c r="G22" i="10"/>
  <c r="E29" i="10"/>
  <c r="E28" i="10"/>
  <c r="E27" i="10"/>
  <c r="F27" i="10" s="1"/>
  <c r="E26" i="10"/>
  <c r="E25" i="10"/>
  <c r="F25" i="10" s="1"/>
  <c r="E24" i="10"/>
  <c r="F24" i="10" s="1"/>
  <c r="E23" i="10"/>
  <c r="E22" i="10"/>
  <c r="L29" i="10"/>
  <c r="F29" i="10"/>
  <c r="D29" i="10"/>
  <c r="J28" i="10"/>
  <c r="F28" i="10"/>
  <c r="D28" i="10"/>
  <c r="L27" i="10"/>
  <c r="D27" i="10"/>
  <c r="J26" i="10"/>
  <c r="F26" i="10"/>
  <c r="D26" i="10"/>
  <c r="L25" i="10"/>
  <c r="D25" i="10"/>
  <c r="L24" i="10"/>
  <c r="J24" i="10"/>
  <c r="H24" i="10"/>
  <c r="D24" i="10"/>
  <c r="L23" i="10"/>
  <c r="H23" i="10"/>
  <c r="F23" i="10"/>
  <c r="D23" i="10"/>
  <c r="N4" i="10" l="1"/>
  <c r="O4" i="10"/>
  <c r="P4" i="10"/>
  <c r="Q4" i="10"/>
  <c r="R4" i="10"/>
  <c r="S4" i="10"/>
  <c r="M470" i="9" l="1"/>
  <c r="L470" i="9"/>
  <c r="K470" i="9"/>
  <c r="J470" i="9"/>
  <c r="I470" i="9"/>
  <c r="H470" i="9"/>
  <c r="G470" i="9"/>
  <c r="M466" i="9"/>
  <c r="L466" i="9"/>
  <c r="K466" i="9"/>
  <c r="J466" i="9"/>
  <c r="I466" i="9"/>
  <c r="H466" i="9"/>
  <c r="G466" i="9"/>
  <c r="M462" i="9"/>
  <c r="L462" i="9"/>
  <c r="K462" i="9"/>
  <c r="J462" i="9"/>
  <c r="I462" i="9"/>
  <c r="H462" i="9"/>
  <c r="G462" i="9"/>
  <c r="M458" i="9"/>
  <c r="L458" i="9"/>
  <c r="K458" i="9"/>
  <c r="J458" i="9"/>
  <c r="I458" i="9"/>
  <c r="H458" i="9"/>
  <c r="G458" i="9"/>
  <c r="M454" i="9"/>
  <c r="L454" i="9"/>
  <c r="K454" i="9"/>
  <c r="J454" i="9"/>
  <c r="I454" i="9"/>
  <c r="H454" i="9"/>
  <c r="G454" i="9"/>
  <c r="M450" i="9"/>
  <c r="L450" i="9"/>
  <c r="K450" i="9"/>
  <c r="J450" i="9"/>
  <c r="I450" i="9"/>
  <c r="H450" i="9"/>
  <c r="G450" i="9"/>
  <c r="M446" i="9"/>
  <c r="L446" i="9"/>
  <c r="K446" i="9"/>
  <c r="J446" i="9"/>
  <c r="I446" i="9"/>
  <c r="H446" i="9"/>
  <c r="G446" i="9"/>
  <c r="M442" i="9"/>
  <c r="L442" i="9"/>
  <c r="K442" i="9"/>
  <c r="J442" i="9"/>
  <c r="I442" i="9"/>
  <c r="H442" i="9"/>
  <c r="G442" i="9"/>
  <c r="M438" i="9"/>
  <c r="L438" i="9"/>
  <c r="K438" i="9"/>
  <c r="J438" i="9"/>
  <c r="I438" i="9"/>
  <c r="H438" i="9"/>
  <c r="G438" i="9"/>
  <c r="M434" i="9"/>
  <c r="L434" i="9"/>
  <c r="K434" i="9"/>
  <c r="J434" i="9"/>
  <c r="I434" i="9"/>
  <c r="H434" i="9"/>
  <c r="G434" i="9"/>
  <c r="M430" i="9"/>
  <c r="L430" i="9"/>
  <c r="K430" i="9"/>
  <c r="J430" i="9"/>
  <c r="I430" i="9"/>
  <c r="H430" i="9"/>
  <c r="G430" i="9"/>
  <c r="M426" i="9"/>
  <c r="L426" i="9"/>
  <c r="K426" i="9"/>
  <c r="J426" i="9"/>
  <c r="I426" i="9"/>
  <c r="H426" i="9"/>
  <c r="G426" i="9"/>
  <c r="M422" i="9"/>
  <c r="L422" i="9"/>
  <c r="K422" i="9"/>
  <c r="J422" i="9"/>
  <c r="I422" i="9"/>
  <c r="M418" i="9"/>
  <c r="L418" i="9"/>
  <c r="K418" i="9"/>
  <c r="J418" i="9"/>
  <c r="I418" i="9"/>
  <c r="M414" i="9"/>
  <c r="L414" i="9"/>
  <c r="K414" i="9"/>
  <c r="J414" i="9"/>
  <c r="I414" i="9"/>
  <c r="M410" i="9"/>
  <c r="L410" i="9"/>
  <c r="K410" i="9"/>
  <c r="J410" i="9"/>
  <c r="I410" i="9"/>
  <c r="M406" i="9"/>
  <c r="L406" i="9"/>
  <c r="K406" i="9"/>
  <c r="J406" i="9"/>
  <c r="I406" i="9"/>
  <c r="M402" i="9"/>
  <c r="L402" i="9"/>
  <c r="K402" i="9"/>
  <c r="J402" i="9"/>
  <c r="I402" i="9"/>
  <c r="M398" i="9"/>
  <c r="L398" i="9"/>
  <c r="K398" i="9"/>
  <c r="J398" i="9"/>
  <c r="I398" i="9"/>
  <c r="H398" i="9"/>
  <c r="G398" i="9"/>
  <c r="M394" i="9"/>
  <c r="L394" i="9"/>
  <c r="K394" i="9"/>
  <c r="J394" i="9"/>
  <c r="I394" i="9"/>
  <c r="H394" i="9"/>
  <c r="G394" i="9"/>
  <c r="M390" i="9"/>
  <c r="L390" i="9"/>
  <c r="K390" i="9"/>
  <c r="J390" i="9"/>
  <c r="I390" i="9"/>
  <c r="H390" i="9"/>
  <c r="G390" i="9"/>
  <c r="M386" i="9"/>
  <c r="L386" i="9"/>
  <c r="K386" i="9"/>
  <c r="J386" i="9"/>
  <c r="I386" i="9"/>
  <c r="H386" i="9"/>
  <c r="G386" i="9"/>
  <c r="M382" i="9"/>
  <c r="L382" i="9"/>
  <c r="K382" i="9"/>
  <c r="J382" i="9"/>
  <c r="I382" i="9"/>
  <c r="H382" i="9"/>
  <c r="G382" i="9"/>
  <c r="M378" i="9"/>
  <c r="L378" i="9"/>
  <c r="K378" i="9"/>
  <c r="J378" i="9"/>
  <c r="I378" i="9"/>
  <c r="H378" i="9"/>
  <c r="G378" i="9"/>
  <c r="M374" i="9"/>
  <c r="L374" i="9"/>
  <c r="K374" i="9"/>
  <c r="J374" i="9"/>
  <c r="I374" i="9"/>
  <c r="H374" i="9"/>
  <c r="G374" i="9"/>
  <c r="M370" i="9"/>
  <c r="L370" i="9"/>
  <c r="K370" i="9"/>
  <c r="J370" i="9"/>
  <c r="I370" i="9"/>
  <c r="H370" i="9"/>
  <c r="G370" i="9"/>
  <c r="M366" i="9"/>
  <c r="L366" i="9"/>
  <c r="K366" i="9"/>
  <c r="J366" i="9"/>
  <c r="I366" i="9"/>
  <c r="H366" i="9"/>
  <c r="G366" i="9"/>
  <c r="M362" i="9"/>
  <c r="L362" i="9"/>
  <c r="K362" i="9"/>
  <c r="J362" i="9"/>
  <c r="I362" i="9"/>
  <c r="H362" i="9"/>
  <c r="G362" i="9"/>
  <c r="M358" i="9"/>
  <c r="L358" i="9"/>
  <c r="K358" i="9"/>
  <c r="J358" i="9"/>
  <c r="I358" i="9"/>
  <c r="H358" i="9"/>
  <c r="G358" i="9"/>
  <c r="M354" i="9"/>
  <c r="L354" i="9"/>
  <c r="K354" i="9"/>
  <c r="J354" i="9"/>
  <c r="I354" i="9"/>
  <c r="H354" i="9"/>
  <c r="G354" i="9"/>
  <c r="M350" i="9"/>
  <c r="L350" i="9"/>
  <c r="K350" i="9"/>
  <c r="M346" i="9"/>
  <c r="L346" i="9"/>
  <c r="K346" i="9"/>
  <c r="M342" i="9"/>
  <c r="L342" i="9"/>
  <c r="K342" i="9"/>
  <c r="M338" i="9"/>
  <c r="L338" i="9"/>
  <c r="K338" i="9"/>
  <c r="M334" i="9"/>
  <c r="L334" i="9"/>
  <c r="K334" i="9"/>
  <c r="M330" i="9"/>
  <c r="L330" i="9"/>
  <c r="K330" i="9"/>
  <c r="M302" i="9"/>
  <c r="L302" i="9"/>
  <c r="K302" i="9"/>
  <c r="J302" i="9"/>
  <c r="I302" i="9"/>
  <c r="H302" i="9"/>
  <c r="G302" i="9"/>
  <c r="M298" i="9"/>
  <c r="L298" i="9"/>
  <c r="K298" i="9"/>
  <c r="J298" i="9"/>
  <c r="I298" i="9"/>
  <c r="H298" i="9"/>
  <c r="G298" i="9"/>
  <c r="M294" i="9"/>
  <c r="L294" i="9"/>
  <c r="K294" i="9"/>
  <c r="J294" i="9"/>
  <c r="I294" i="9"/>
  <c r="H294" i="9"/>
  <c r="G294" i="9"/>
  <c r="M290" i="9"/>
  <c r="L290" i="9"/>
  <c r="K290" i="9"/>
  <c r="J290" i="9"/>
  <c r="I290" i="9"/>
  <c r="H290" i="9"/>
  <c r="G290" i="9"/>
  <c r="M286" i="9"/>
  <c r="L286" i="9"/>
  <c r="K286" i="9"/>
  <c r="J286" i="9"/>
  <c r="I286" i="9"/>
  <c r="H286" i="9"/>
  <c r="G286" i="9"/>
  <c r="M282" i="9"/>
  <c r="L282" i="9"/>
  <c r="K282" i="9"/>
  <c r="J282" i="9"/>
  <c r="I282" i="9"/>
  <c r="H282" i="9"/>
  <c r="G282" i="9"/>
  <c r="M278" i="9"/>
  <c r="L278" i="9"/>
  <c r="M274" i="9"/>
  <c r="L274" i="9"/>
  <c r="M270" i="9"/>
  <c r="L270" i="9"/>
  <c r="M266" i="9"/>
  <c r="L266" i="9"/>
  <c r="M262" i="9"/>
  <c r="L262" i="9"/>
  <c r="M258" i="9"/>
  <c r="L258" i="9"/>
  <c r="M254" i="9"/>
  <c r="L254" i="9"/>
  <c r="K254" i="9"/>
  <c r="J254" i="9"/>
  <c r="I254" i="9"/>
  <c r="H254" i="9"/>
  <c r="G254" i="9"/>
  <c r="M250" i="9"/>
  <c r="L250" i="9"/>
  <c r="K250" i="9"/>
  <c r="J250" i="9"/>
  <c r="I250" i="9"/>
  <c r="H250" i="9"/>
  <c r="G250" i="9"/>
  <c r="M246" i="9"/>
  <c r="L246" i="9"/>
  <c r="K246" i="9"/>
  <c r="J246" i="9"/>
  <c r="I246" i="9"/>
  <c r="H246" i="9"/>
  <c r="G246" i="9"/>
  <c r="M242" i="9"/>
  <c r="L242" i="9"/>
  <c r="K242" i="9"/>
  <c r="J242" i="9"/>
  <c r="I242" i="9"/>
  <c r="H242" i="9"/>
  <c r="G242" i="9"/>
  <c r="M238" i="9"/>
  <c r="L238" i="9"/>
  <c r="K238" i="9"/>
  <c r="J238" i="9"/>
  <c r="I238" i="9"/>
  <c r="H238" i="9"/>
  <c r="G238" i="9"/>
  <c r="M234" i="9"/>
  <c r="L234" i="9"/>
  <c r="K234" i="9"/>
  <c r="J234" i="9"/>
  <c r="I234" i="9"/>
  <c r="H234" i="9"/>
  <c r="G234" i="9"/>
  <c r="M230" i="9"/>
  <c r="L230" i="9"/>
  <c r="K230" i="9"/>
  <c r="J230" i="9"/>
  <c r="I230" i="9"/>
  <c r="H230" i="9"/>
  <c r="G230" i="9"/>
  <c r="M226" i="9"/>
  <c r="L226" i="9"/>
  <c r="K226" i="9"/>
  <c r="J226" i="9"/>
  <c r="I226" i="9"/>
  <c r="H226" i="9"/>
  <c r="G226" i="9"/>
  <c r="M222" i="9"/>
  <c r="L222" i="9"/>
  <c r="K222" i="9"/>
  <c r="J222" i="9"/>
  <c r="I222" i="9"/>
  <c r="H222" i="9"/>
  <c r="G222" i="9"/>
  <c r="M218" i="9"/>
  <c r="L218" i="9"/>
  <c r="K218" i="9"/>
  <c r="J218" i="9"/>
  <c r="I218" i="9"/>
  <c r="H218" i="9"/>
  <c r="G218" i="9"/>
  <c r="M214" i="9"/>
  <c r="L214" i="9"/>
  <c r="K214" i="9"/>
  <c r="J214" i="9"/>
  <c r="I214" i="9"/>
  <c r="H214" i="9"/>
  <c r="G214" i="9"/>
  <c r="M210" i="9"/>
  <c r="L210" i="9"/>
  <c r="K210" i="9"/>
  <c r="J210" i="9"/>
  <c r="I210" i="9"/>
  <c r="H210" i="9"/>
  <c r="G210" i="9"/>
  <c r="M206" i="9"/>
  <c r="L206" i="9"/>
  <c r="M202" i="9"/>
  <c r="L202" i="9"/>
  <c r="M198" i="9"/>
  <c r="L198" i="9"/>
  <c r="M194" i="9"/>
  <c r="L194" i="9"/>
  <c r="K194" i="9"/>
  <c r="J194" i="9"/>
  <c r="I194" i="9"/>
  <c r="H194" i="9"/>
  <c r="G194" i="9"/>
  <c r="M190" i="9"/>
  <c r="L190" i="9"/>
  <c r="K190" i="9"/>
  <c r="J190" i="9"/>
  <c r="I190" i="9"/>
  <c r="H190" i="9"/>
  <c r="G190" i="9"/>
  <c r="M186" i="9"/>
  <c r="L186" i="9"/>
  <c r="K186" i="9"/>
  <c r="J186" i="9"/>
  <c r="I186" i="9"/>
  <c r="H186" i="9"/>
  <c r="G186" i="9"/>
  <c r="M182" i="9"/>
  <c r="L182" i="9"/>
  <c r="K182" i="9"/>
  <c r="J182" i="9"/>
  <c r="I182" i="9"/>
  <c r="H182" i="9"/>
  <c r="G182" i="9"/>
  <c r="M178" i="9"/>
  <c r="L178" i="9"/>
  <c r="K178" i="9"/>
  <c r="J178" i="9"/>
  <c r="I178" i="9"/>
  <c r="H178" i="9"/>
  <c r="G178" i="9"/>
  <c r="M174" i="9"/>
  <c r="L174" i="9"/>
  <c r="K174" i="9"/>
  <c r="J174" i="9"/>
  <c r="I174" i="9"/>
  <c r="H174" i="9"/>
  <c r="G174" i="9"/>
  <c r="M170" i="9"/>
  <c r="L170" i="9"/>
  <c r="K170" i="9"/>
  <c r="J170" i="9"/>
  <c r="I170" i="9"/>
  <c r="H170" i="9"/>
  <c r="G170" i="9"/>
  <c r="M166" i="9"/>
  <c r="L166" i="9"/>
  <c r="K166" i="9"/>
  <c r="J166" i="9"/>
  <c r="I166" i="9"/>
  <c r="H166" i="9"/>
  <c r="G166" i="9"/>
  <c r="M162" i="9"/>
  <c r="L162" i="9"/>
  <c r="K162" i="9"/>
  <c r="J162" i="9"/>
  <c r="I162" i="9"/>
  <c r="H162" i="9"/>
  <c r="G162" i="9"/>
  <c r="M158" i="9"/>
  <c r="L158" i="9"/>
  <c r="K158" i="9"/>
  <c r="J158" i="9"/>
  <c r="I158" i="9"/>
  <c r="H158" i="9"/>
  <c r="G158" i="9"/>
  <c r="N158" i="9" s="1"/>
  <c r="M154" i="9"/>
  <c r="L154" i="9"/>
  <c r="K154" i="9"/>
  <c r="J154" i="9"/>
  <c r="I154" i="9"/>
  <c r="H154" i="9"/>
  <c r="G154" i="9"/>
  <c r="M150" i="9"/>
  <c r="L150" i="9"/>
  <c r="K150" i="9"/>
  <c r="J150" i="9"/>
  <c r="I150" i="9"/>
  <c r="H150" i="9"/>
  <c r="G150" i="9"/>
  <c r="M146" i="9"/>
  <c r="L146" i="9"/>
  <c r="M142" i="9"/>
  <c r="L142" i="9"/>
  <c r="M134" i="9"/>
  <c r="L134" i="9"/>
  <c r="M130" i="9"/>
  <c r="L130" i="9"/>
  <c r="M122" i="9"/>
  <c r="L122" i="9"/>
  <c r="K122" i="9"/>
  <c r="J122" i="9"/>
  <c r="I122" i="9"/>
  <c r="H122" i="9"/>
  <c r="G122" i="9"/>
  <c r="M118" i="9"/>
  <c r="L118" i="9"/>
  <c r="K118" i="9"/>
  <c r="J118" i="9"/>
  <c r="I118" i="9"/>
  <c r="H118" i="9"/>
  <c r="G118" i="9"/>
  <c r="M114" i="9"/>
  <c r="L114" i="9"/>
  <c r="K114" i="9"/>
  <c r="J114" i="9"/>
  <c r="I114" i="9"/>
  <c r="H114" i="9"/>
  <c r="G114" i="9"/>
  <c r="M110" i="9"/>
  <c r="L110" i="9"/>
  <c r="K110" i="9"/>
  <c r="J110" i="9"/>
  <c r="I110" i="9"/>
  <c r="H110" i="9"/>
  <c r="G110" i="9"/>
  <c r="M106" i="9"/>
  <c r="L106" i="9"/>
  <c r="K106" i="9"/>
  <c r="J106" i="9"/>
  <c r="I106" i="9"/>
  <c r="H106" i="9"/>
  <c r="G106" i="9"/>
  <c r="M102" i="9"/>
  <c r="L102" i="9"/>
  <c r="K102" i="9"/>
  <c r="J102" i="9"/>
  <c r="I102" i="9"/>
  <c r="H102" i="9"/>
  <c r="G102" i="9"/>
  <c r="M98" i="9"/>
  <c r="L98" i="9"/>
  <c r="K98" i="9"/>
  <c r="J98" i="9"/>
  <c r="I98" i="9"/>
  <c r="H98" i="9"/>
  <c r="G98" i="9"/>
  <c r="M94" i="9"/>
  <c r="L94" i="9"/>
  <c r="K94" i="9"/>
  <c r="J94" i="9"/>
  <c r="I94" i="9"/>
  <c r="H94" i="9"/>
  <c r="G94" i="9"/>
  <c r="M90" i="9"/>
  <c r="L90" i="9"/>
  <c r="K90" i="9"/>
  <c r="J90" i="9"/>
  <c r="I90" i="9"/>
  <c r="H90" i="9"/>
  <c r="G90" i="9"/>
  <c r="M86" i="9"/>
  <c r="L86" i="9"/>
  <c r="K86" i="9"/>
  <c r="J86" i="9"/>
  <c r="I86" i="9"/>
  <c r="H86" i="9"/>
  <c r="G86" i="9"/>
  <c r="M82" i="9"/>
  <c r="L82" i="9"/>
  <c r="K82" i="9"/>
  <c r="J82" i="9"/>
  <c r="I82" i="9"/>
  <c r="H82" i="9"/>
  <c r="G82" i="9"/>
  <c r="M78" i="9"/>
  <c r="L78" i="9"/>
  <c r="K78" i="9"/>
  <c r="J78" i="9"/>
  <c r="I78" i="9"/>
  <c r="H78" i="9"/>
  <c r="G78" i="9"/>
  <c r="M74" i="9"/>
  <c r="L74" i="9"/>
  <c r="M70" i="9"/>
  <c r="L70" i="9"/>
  <c r="M66" i="9"/>
  <c r="L66" i="9"/>
  <c r="M62" i="9"/>
  <c r="L62" i="9"/>
  <c r="M58" i="9"/>
  <c r="L58" i="9"/>
  <c r="M54" i="9"/>
  <c r="L54" i="9"/>
  <c r="M50" i="9"/>
  <c r="L50" i="9"/>
  <c r="K50" i="9"/>
  <c r="J50" i="9"/>
  <c r="I50" i="9"/>
  <c r="H50" i="9"/>
  <c r="G50" i="9"/>
  <c r="M46" i="9"/>
  <c r="L46" i="9"/>
  <c r="K46" i="9"/>
  <c r="J46" i="9"/>
  <c r="I46" i="9"/>
  <c r="H46" i="9"/>
  <c r="G46" i="9"/>
  <c r="M42" i="9"/>
  <c r="L42" i="9"/>
  <c r="K42" i="9"/>
  <c r="J42" i="9"/>
  <c r="I42" i="9"/>
  <c r="H42" i="9"/>
  <c r="G42" i="9"/>
  <c r="M38" i="9"/>
  <c r="L38" i="9"/>
  <c r="K38" i="9"/>
  <c r="J38" i="9"/>
  <c r="I38" i="9"/>
  <c r="H38" i="9"/>
  <c r="G38" i="9"/>
  <c r="M34" i="9"/>
  <c r="L34" i="9"/>
  <c r="K34" i="9"/>
  <c r="J34" i="9"/>
  <c r="I34" i="9"/>
  <c r="H34" i="9"/>
  <c r="G34" i="9"/>
  <c r="M30" i="9"/>
  <c r="L30" i="9"/>
  <c r="K30" i="9"/>
  <c r="J30" i="9"/>
  <c r="I30" i="9"/>
  <c r="H30" i="9"/>
  <c r="G30" i="9"/>
  <c r="M26" i="9"/>
  <c r="L26" i="9"/>
  <c r="K26" i="9"/>
  <c r="M22" i="9"/>
  <c r="L22" i="9"/>
  <c r="K22" i="9"/>
  <c r="M18" i="9"/>
  <c r="L18" i="9"/>
  <c r="K18" i="9"/>
  <c r="M14" i="9"/>
  <c r="L14" i="9"/>
  <c r="K14" i="9"/>
  <c r="M10" i="9"/>
  <c r="L10" i="9"/>
  <c r="K10" i="9"/>
  <c r="K6" i="9"/>
  <c r="L6" i="9"/>
  <c r="M6" i="9"/>
  <c r="Q290" i="9" l="1"/>
  <c r="S22" i="3"/>
  <c r="O25" i="3"/>
  <c r="M30" i="3"/>
  <c r="R79" i="3"/>
  <c r="M22" i="1"/>
  <c r="S29" i="1"/>
  <c r="N35" i="1"/>
  <c r="P15" i="4"/>
  <c r="S15" i="4"/>
  <c r="O21" i="4"/>
  <c r="R55" i="4"/>
  <c r="M56" i="4"/>
  <c r="O60" i="4"/>
  <c r="S84" i="4"/>
  <c r="O86" i="4"/>
  <c r="N87" i="4"/>
  <c r="O110" i="4"/>
  <c r="O108" i="4"/>
  <c r="P108" i="4"/>
  <c r="S128" i="4"/>
  <c r="P130" i="4"/>
  <c r="M131" i="4"/>
  <c r="M146" i="4"/>
  <c r="S146" i="4"/>
  <c r="O144" i="4"/>
  <c r="D5" i="7"/>
  <c r="T170" i="9" s="1"/>
  <c r="R126" i="3" l="1"/>
  <c r="M3" i="4"/>
  <c r="M3" i="3"/>
  <c r="N11" i="9"/>
  <c r="S12" i="9"/>
  <c r="Q14" i="9"/>
  <c r="R16" i="9"/>
  <c r="P18" i="9"/>
  <c r="Q20" i="9"/>
  <c r="O22" i="9"/>
  <c r="P24" i="9"/>
  <c r="N26" i="9"/>
  <c r="O28" i="9"/>
  <c r="T29" i="9"/>
  <c r="R32" i="9"/>
  <c r="P35" i="9"/>
  <c r="N37" i="9"/>
  <c r="S39" i="9"/>
  <c r="Q41" i="9"/>
  <c r="O44" i="9"/>
  <c r="T45" i="9"/>
  <c r="R48" i="9"/>
  <c r="P51" i="9"/>
  <c r="N53" i="9"/>
  <c r="N55" i="9"/>
  <c r="S56" i="9"/>
  <c r="Q58" i="9"/>
  <c r="Q60" i="9"/>
  <c r="O62" i="9"/>
  <c r="O64" i="9"/>
  <c r="T65" i="9"/>
  <c r="T67" i="9"/>
  <c r="R69" i="9"/>
  <c r="R71" i="9"/>
  <c r="P73" i="9"/>
  <c r="P75" i="9"/>
  <c r="N77" i="9"/>
  <c r="S79" i="9"/>
  <c r="Q81" i="9"/>
  <c r="O84" i="9"/>
  <c r="T85" i="9"/>
  <c r="R88" i="9"/>
  <c r="P91" i="9"/>
  <c r="O11" i="9"/>
  <c r="P11" i="9"/>
  <c r="N13" i="9"/>
  <c r="O15" i="9"/>
  <c r="T16" i="9"/>
  <c r="N19" i="9"/>
  <c r="S20" i="9"/>
  <c r="Q22" i="9"/>
  <c r="R24" i="9"/>
  <c r="P26" i="9"/>
  <c r="Q28" i="9"/>
  <c r="O31" i="9"/>
  <c r="T32" i="9"/>
  <c r="R35" i="9"/>
  <c r="P37" i="9"/>
  <c r="N40" i="9"/>
  <c r="S41" i="9"/>
  <c r="Q44" i="9"/>
  <c r="O47" i="9"/>
  <c r="T48" i="9"/>
  <c r="R51" i="9"/>
  <c r="P53" i="9"/>
  <c r="P55" i="9"/>
  <c r="N57" i="9"/>
  <c r="N59" i="9"/>
  <c r="S60" i="9"/>
  <c r="Q62" i="9"/>
  <c r="Q64" i="9"/>
  <c r="O66" i="9"/>
  <c r="O68" i="9"/>
  <c r="T69" i="9"/>
  <c r="T71" i="9"/>
  <c r="R73" i="9"/>
  <c r="R75" i="9"/>
  <c r="P77" i="9"/>
  <c r="N80" i="9"/>
  <c r="S81" i="9"/>
  <c r="Q84" i="9"/>
  <c r="O87" i="9"/>
  <c r="T88" i="9"/>
  <c r="R91" i="9"/>
  <c r="P93" i="9"/>
  <c r="N96" i="9"/>
  <c r="S97" i="9"/>
  <c r="Q100" i="9"/>
  <c r="O103" i="9"/>
  <c r="T104" i="9"/>
  <c r="R107" i="9"/>
  <c r="P109" i="9"/>
  <c r="T111" i="9"/>
  <c r="R113" i="9"/>
  <c r="P116" i="9"/>
  <c r="N119" i="9"/>
  <c r="S120" i="9"/>
  <c r="Q123" i="9"/>
  <c r="O125" i="9"/>
  <c r="P127" i="9"/>
  <c r="N129" i="9"/>
  <c r="O131" i="9"/>
  <c r="T132" i="9"/>
  <c r="N135" i="9"/>
  <c r="S136" i="9"/>
  <c r="Q138" i="9"/>
  <c r="R140" i="9"/>
  <c r="P142" i="9"/>
  <c r="Q144" i="9"/>
  <c r="O146" i="9"/>
  <c r="P148" i="9"/>
  <c r="N151" i="9"/>
  <c r="S152" i="9"/>
  <c r="Q155" i="9"/>
  <c r="O157" i="9"/>
  <c r="T159" i="9"/>
  <c r="R161" i="9"/>
  <c r="P164" i="9"/>
  <c r="N167" i="9"/>
  <c r="S168" i="9"/>
  <c r="Q171" i="9"/>
  <c r="O173" i="9"/>
  <c r="T175" i="9"/>
  <c r="R177" i="9"/>
  <c r="P180" i="9"/>
  <c r="N183" i="9"/>
  <c r="S184" i="9"/>
  <c r="P187" i="9"/>
  <c r="N189" i="9"/>
  <c r="Q11" i="9"/>
  <c r="Q12" i="9"/>
  <c r="O14" i="9"/>
  <c r="P16" i="9"/>
  <c r="N18" i="9"/>
  <c r="O20" i="9"/>
  <c r="T21" i="9"/>
  <c r="N24" i="9"/>
  <c r="S25" i="9"/>
  <c r="T27" i="9"/>
  <c r="R29" i="9"/>
  <c r="P32" i="9"/>
  <c r="N35" i="9"/>
  <c r="S36" i="9"/>
  <c r="Q39" i="9"/>
  <c r="O41" i="9"/>
  <c r="T43" i="9"/>
  <c r="R45" i="9"/>
  <c r="P48" i="9"/>
  <c r="N51" i="9"/>
  <c r="S52" i="9"/>
  <c r="Q54" i="9"/>
  <c r="Q56" i="9"/>
  <c r="O58" i="9"/>
  <c r="O60" i="9"/>
  <c r="T61" i="9"/>
  <c r="T63" i="9"/>
  <c r="R65" i="9"/>
  <c r="R67" i="9"/>
  <c r="P69" i="9"/>
  <c r="P71" i="9"/>
  <c r="N73" i="9"/>
  <c r="N75" i="9"/>
  <c r="S76" i="9"/>
  <c r="Q79" i="9"/>
  <c r="O81" i="9"/>
  <c r="T83" i="9"/>
  <c r="R85" i="9"/>
  <c r="P88" i="9"/>
  <c r="N91" i="9"/>
  <c r="S92" i="9"/>
  <c r="Q95" i="9"/>
  <c r="O97" i="9"/>
  <c r="T99" i="9"/>
  <c r="R101" i="9"/>
  <c r="P104" i="9"/>
  <c r="N107" i="9"/>
  <c r="S108" i="9"/>
  <c r="P111" i="9"/>
  <c r="N113" i="9"/>
  <c r="S115" i="9"/>
  <c r="Q117" i="9"/>
  <c r="O120" i="9"/>
  <c r="T121" i="9"/>
  <c r="R124" i="9"/>
  <c r="P126" i="9"/>
  <c r="Q128" i="9"/>
  <c r="O130" i="9"/>
  <c r="P132" i="9"/>
  <c r="N134" i="9"/>
  <c r="O136" i="9"/>
  <c r="T137" i="9"/>
  <c r="N140" i="9"/>
  <c r="S141" i="9"/>
  <c r="T143" i="9"/>
  <c r="R145" i="9"/>
  <c r="S147" i="9"/>
  <c r="Q149" i="9"/>
  <c r="O152" i="9"/>
  <c r="T153" i="9"/>
  <c r="R156" i="9"/>
  <c r="P159" i="9"/>
  <c r="N161" i="9"/>
  <c r="S163" i="9"/>
  <c r="Q165" i="9"/>
  <c r="O168" i="9"/>
  <c r="T169" i="9"/>
  <c r="R172" i="9"/>
  <c r="P175" i="9"/>
  <c r="N177" i="9"/>
  <c r="S179" i="9"/>
  <c r="Q181" i="9"/>
  <c r="O184" i="9"/>
  <c r="T185" i="9"/>
  <c r="Q188" i="9"/>
  <c r="O191" i="9"/>
  <c r="R11" i="9"/>
  <c r="S13" i="9"/>
  <c r="Q16" i="9"/>
  <c r="P19" i="9"/>
  <c r="Q21" i="9"/>
  <c r="O24" i="9"/>
  <c r="N27" i="9"/>
  <c r="O29" i="9"/>
  <c r="Q32" i="9"/>
  <c r="T35" i="9"/>
  <c r="N39" i="9"/>
  <c r="P41" i="9"/>
  <c r="S44" i="9"/>
  <c r="T47" i="9"/>
  <c r="O51" i="9"/>
  <c r="R53" i="9"/>
  <c r="N56" i="9"/>
  <c r="P58" i="9"/>
  <c r="N61" i="9"/>
  <c r="Q63" i="9"/>
  <c r="S65" i="9"/>
  <c r="Q68" i="9"/>
  <c r="R70" i="9"/>
  <c r="O73" i="9"/>
  <c r="T75" i="9"/>
  <c r="N79" i="9"/>
  <c r="P81" i="9"/>
  <c r="S11" i="9"/>
  <c r="T13" i="9"/>
  <c r="S16" i="9"/>
  <c r="Q19" i="9"/>
  <c r="R21" i="9"/>
  <c r="Q24" i="9"/>
  <c r="O27" i="9"/>
  <c r="P29" i="9"/>
  <c r="S32" i="9"/>
  <c r="N36" i="9"/>
  <c r="O39" i="9"/>
  <c r="R41" i="9"/>
  <c r="T44" i="9"/>
  <c r="N48" i="9"/>
  <c r="Q51" i="9"/>
  <c r="S53" i="9"/>
  <c r="O56" i="9"/>
  <c r="R58" i="9"/>
  <c r="Q13" i="9"/>
  <c r="N16" i="9"/>
  <c r="Q18" i="9"/>
  <c r="O21" i="9"/>
  <c r="S23" i="9"/>
  <c r="O26" i="9"/>
  <c r="T28" i="9"/>
  <c r="N32" i="9"/>
  <c r="Q35" i="9"/>
  <c r="S37" i="9"/>
  <c r="T40" i="9"/>
  <c r="P44" i="9"/>
  <c r="R47" i="9"/>
  <c r="S49" i="9"/>
  <c r="O53" i="9"/>
  <c r="S55" i="9"/>
  <c r="T57" i="9"/>
  <c r="R60" i="9"/>
  <c r="O63" i="9"/>
  <c r="P65" i="9"/>
  <c r="N68" i="9"/>
  <c r="P70" i="9"/>
  <c r="S72" i="9"/>
  <c r="Q75" i="9"/>
  <c r="S77" i="9"/>
  <c r="T80" i="9"/>
  <c r="P84" i="9"/>
  <c r="R87" i="9"/>
  <c r="S89" i="9"/>
  <c r="N93" i="9"/>
  <c r="O96" i="9"/>
  <c r="O99" i="9"/>
  <c r="O101" i="9"/>
  <c r="O104" i="9"/>
  <c r="P107" i="9"/>
  <c r="Q109" i="9"/>
  <c r="P112" i="9"/>
  <c r="P115" i="9"/>
  <c r="P117" i="9"/>
  <c r="Q120" i="9"/>
  <c r="R123" i="9"/>
  <c r="R125" i="9"/>
  <c r="N128" i="9"/>
  <c r="N130" i="9"/>
  <c r="R132" i="9"/>
  <c r="O135" i="9"/>
  <c r="O137" i="9"/>
  <c r="R139" i="9"/>
  <c r="R141" i="9"/>
  <c r="O144" i="9"/>
  <c r="P146" i="9"/>
  <c r="S148" i="9"/>
  <c r="S151" i="9"/>
  <c r="S153" i="9"/>
  <c r="T156" i="9"/>
  <c r="N160" i="9"/>
  <c r="N163" i="9"/>
  <c r="N165" i="9"/>
  <c r="N168" i="9"/>
  <c r="O171" i="9"/>
  <c r="P173" i="9"/>
  <c r="P176" i="9"/>
  <c r="P179" i="9"/>
  <c r="P181" i="9"/>
  <c r="Q184" i="9"/>
  <c r="Q187" i="9"/>
  <c r="Q189" i="9"/>
  <c r="P192" i="9"/>
  <c r="N195" i="9"/>
  <c r="S196" i="9"/>
  <c r="Q198" i="9"/>
  <c r="Q200" i="9"/>
  <c r="O202" i="9"/>
  <c r="O204" i="9"/>
  <c r="T205" i="9"/>
  <c r="T207" i="9"/>
  <c r="R209" i="9"/>
  <c r="P212" i="9"/>
  <c r="N215" i="9"/>
  <c r="S216" i="9"/>
  <c r="Q219" i="9"/>
  <c r="O221" i="9"/>
  <c r="T223" i="9"/>
  <c r="R225" i="9"/>
  <c r="O228" i="9"/>
  <c r="T229" i="9"/>
  <c r="R232" i="9"/>
  <c r="P235" i="9"/>
  <c r="N237" i="9"/>
  <c r="S239" i="9"/>
  <c r="Q241" i="9"/>
  <c r="O244" i="9"/>
  <c r="T245" i="9"/>
  <c r="R248" i="9"/>
  <c r="P251" i="9"/>
  <c r="N253" i="9"/>
  <c r="S255" i="9"/>
  <c r="Q257" i="9"/>
  <c r="P259" i="9"/>
  <c r="N261" i="9"/>
  <c r="N263" i="9"/>
  <c r="S264" i="9"/>
  <c r="Q266" i="9"/>
  <c r="Q268" i="9"/>
  <c r="O270" i="9"/>
  <c r="O272" i="9"/>
  <c r="T273" i="9"/>
  <c r="T275" i="9"/>
  <c r="R277" i="9"/>
  <c r="R279" i="9"/>
  <c r="P281" i="9"/>
  <c r="N284" i="9"/>
  <c r="S285" i="9"/>
  <c r="Q288" i="9"/>
  <c r="N291" i="9"/>
  <c r="S292" i="9"/>
  <c r="Q295" i="9"/>
  <c r="O297" i="9"/>
  <c r="T299" i="9"/>
  <c r="R301" i="9"/>
  <c r="P328" i="9"/>
  <c r="N330" i="9"/>
  <c r="O332" i="9"/>
  <c r="T333" i="9"/>
  <c r="N336" i="9"/>
  <c r="S337" i="9"/>
  <c r="T339" i="9"/>
  <c r="R341" i="9"/>
  <c r="S343" i="9"/>
  <c r="Q345" i="9"/>
  <c r="R347" i="9"/>
  <c r="P349" i="9"/>
  <c r="Q351" i="9"/>
  <c r="O353" i="9"/>
  <c r="T355" i="9"/>
  <c r="R357" i="9"/>
  <c r="P360" i="9"/>
  <c r="N363" i="9"/>
  <c r="S364" i="9"/>
  <c r="P367" i="9"/>
  <c r="N369" i="9"/>
  <c r="S371" i="9"/>
  <c r="Q373" i="9"/>
  <c r="O376" i="9"/>
  <c r="T377" i="9"/>
  <c r="R380" i="9"/>
  <c r="P383" i="9"/>
  <c r="N385" i="9"/>
  <c r="R387" i="9"/>
  <c r="P389" i="9"/>
  <c r="N392" i="9"/>
  <c r="S393" i="9"/>
  <c r="Q396" i="9"/>
  <c r="R13" i="9"/>
  <c r="O16" i="9"/>
  <c r="O19" i="9"/>
  <c r="P21" i="9"/>
  <c r="T23" i="9"/>
  <c r="Q26" i="9"/>
  <c r="N29" i="9"/>
  <c r="O32" i="9"/>
  <c r="S35" i="9"/>
  <c r="T37" i="9"/>
  <c r="N41" i="9"/>
  <c r="R44" i="9"/>
  <c r="S47" i="9"/>
  <c r="T49" i="9"/>
  <c r="Q53" i="9"/>
  <c r="T55" i="9"/>
  <c r="N58" i="9"/>
  <c r="T60" i="9"/>
  <c r="P63" i="9"/>
  <c r="Q65" i="9"/>
  <c r="P68" i="9"/>
  <c r="Q70" i="9"/>
  <c r="T72" i="9"/>
  <c r="S75" i="9"/>
  <c r="T77" i="9"/>
  <c r="N81" i="9"/>
  <c r="R84" i="9"/>
  <c r="S87" i="9"/>
  <c r="T89" i="9"/>
  <c r="O93" i="9"/>
  <c r="P96" i="9"/>
  <c r="P99" i="9"/>
  <c r="P101" i="9"/>
  <c r="Q104" i="9"/>
  <c r="Q107" i="9"/>
  <c r="R109" i="9"/>
  <c r="Q112" i="9"/>
  <c r="Q115" i="9"/>
  <c r="R117" i="9"/>
  <c r="R120" i="9"/>
  <c r="S123" i="9"/>
  <c r="S125" i="9"/>
  <c r="O128" i="9"/>
  <c r="P130" i="9"/>
  <c r="S132" i="9"/>
  <c r="P135" i="9"/>
  <c r="P137" i="9"/>
  <c r="S139" i="9"/>
  <c r="T141" i="9"/>
  <c r="P144" i="9"/>
  <c r="Q146" i="9"/>
  <c r="T148" i="9"/>
  <c r="T151" i="9"/>
  <c r="N155" i="9"/>
  <c r="N157" i="9"/>
  <c r="O160" i="9"/>
  <c r="O163" i="9"/>
  <c r="O165" i="9"/>
  <c r="P168" i="9"/>
  <c r="P171" i="9"/>
  <c r="Q173" i="9"/>
  <c r="Q176" i="9"/>
  <c r="Q179" i="9"/>
  <c r="R181" i="9"/>
  <c r="R184" i="9"/>
  <c r="R187" i="9"/>
  <c r="R189" i="9"/>
  <c r="Q192" i="9"/>
  <c r="O195" i="9"/>
  <c r="T196" i="9"/>
  <c r="R198" i="9"/>
  <c r="R200" i="9"/>
  <c r="P202" i="9"/>
  <c r="P204" i="9"/>
  <c r="N206" i="9"/>
  <c r="N208" i="9"/>
  <c r="S209" i="9"/>
  <c r="Q212" i="9"/>
  <c r="O215" i="9"/>
  <c r="T216" i="9"/>
  <c r="R219" i="9"/>
  <c r="P221" i="9"/>
  <c r="N224" i="9"/>
  <c r="S225" i="9"/>
  <c r="P228" i="9"/>
  <c r="P12" i="9"/>
  <c r="T15" i="9"/>
  <c r="N20" i="9"/>
  <c r="R23" i="9"/>
  <c r="S27" i="9"/>
  <c r="T31" i="9"/>
  <c r="R36" i="9"/>
  <c r="S40" i="9"/>
  <c r="Q45" i="9"/>
  <c r="R49" i="9"/>
  <c r="P54" i="9"/>
  <c r="S57" i="9"/>
  <c r="R61" i="9"/>
  <c r="T64" i="9"/>
  <c r="R68" i="9"/>
  <c r="S71" i="9"/>
  <c r="Q74" i="9"/>
  <c r="O79" i="9"/>
  <c r="O83" i="9"/>
  <c r="S85" i="9"/>
  <c r="Q89" i="9"/>
  <c r="Q93" i="9"/>
  <c r="S96" i="9"/>
  <c r="O100" i="9"/>
  <c r="R103" i="9"/>
  <c r="T105" i="9"/>
  <c r="S109" i="9"/>
  <c r="T112" i="9"/>
  <c r="Q116" i="9"/>
  <c r="S119" i="9"/>
  <c r="O123" i="9"/>
  <c r="T125" i="9"/>
  <c r="S128" i="9"/>
  <c r="R131" i="9"/>
  <c r="T133" i="9"/>
  <c r="T136" i="9"/>
  <c r="T139" i="9"/>
  <c r="Q142" i="9"/>
  <c r="O145" i="9"/>
  <c r="N148" i="9"/>
  <c r="Q151" i="9"/>
  <c r="O155" i="9"/>
  <c r="R157" i="9"/>
  <c r="T160" i="9"/>
  <c r="Q164" i="9"/>
  <c r="S167" i="9"/>
  <c r="R171" i="9"/>
  <c r="T173" i="9"/>
  <c r="P177" i="9"/>
  <c r="S180" i="9"/>
  <c r="N184" i="9"/>
  <c r="S187" i="9"/>
  <c r="N191" i="9"/>
  <c r="O193" i="9"/>
  <c r="O196" i="9"/>
  <c r="O198" i="9"/>
  <c r="S200" i="9"/>
  <c r="N203" i="9"/>
  <c r="N205" i="9"/>
  <c r="P207" i="9"/>
  <c r="P209" i="9"/>
  <c r="R212" i="9"/>
  <c r="R215" i="9"/>
  <c r="R217" i="9"/>
  <c r="R220" i="9"/>
  <c r="R223" i="9"/>
  <c r="T225" i="9"/>
  <c r="S228" i="9"/>
  <c r="R231" i="9"/>
  <c r="Q233" i="9"/>
  <c r="P236" i="9"/>
  <c r="O239" i="9"/>
  <c r="N241" i="9"/>
  <c r="T243" i="9"/>
  <c r="S245" i="9"/>
  <c r="S248" i="9"/>
  <c r="R251" i="9"/>
  <c r="Q253" i="9"/>
  <c r="P256" i="9"/>
  <c r="O258" i="9"/>
  <c r="O260" i="9"/>
  <c r="N262" i="9"/>
  <c r="O264" i="9"/>
  <c r="N266" i="9"/>
  <c r="O268" i="9"/>
  <c r="T11" i="9"/>
  <c r="R15" i="9"/>
  <c r="T19" i="9"/>
  <c r="S24" i="9"/>
  <c r="P28" i="9"/>
  <c r="P33" i="9"/>
  <c r="R37" i="9"/>
  <c r="Q43" i="9"/>
  <c r="Q48" i="9"/>
  <c r="R52" i="9"/>
  <c r="O57" i="9"/>
  <c r="O61" i="9"/>
  <c r="R64" i="9"/>
  <c r="S67" i="9"/>
  <c r="N72" i="9"/>
  <c r="O75" i="9"/>
  <c r="T79" i="9"/>
  <c r="S83" i="9"/>
  <c r="N88" i="9"/>
  <c r="N92" i="9"/>
  <c r="R95" i="9"/>
  <c r="Q99" i="9"/>
  <c r="N103" i="9"/>
  <c r="R105" i="9"/>
  <c r="O109" i="9"/>
  <c r="O113" i="9"/>
  <c r="S116" i="9"/>
  <c r="P120" i="9"/>
  <c r="O124" i="9"/>
  <c r="O127" i="9"/>
  <c r="S129" i="9"/>
  <c r="O133" i="9"/>
  <c r="N136" i="9"/>
  <c r="O139" i="9"/>
  <c r="N142" i="9"/>
  <c r="N145" i="9"/>
  <c r="O148" i="9"/>
  <c r="N152" i="9"/>
  <c r="S155" i="9"/>
  <c r="O159" i="9"/>
  <c r="T161" i="9"/>
  <c r="S165" i="9"/>
  <c r="P169" i="9"/>
  <c r="T172" i="9"/>
  <c r="S176" i="9"/>
  <c r="Q180" i="9"/>
  <c r="T183" i="9"/>
  <c r="T187" i="9"/>
  <c r="Q191" i="9"/>
  <c r="R193" i="9"/>
  <c r="N197" i="9"/>
  <c r="Q199" i="9"/>
  <c r="R201" i="9"/>
  <c r="N204" i="9"/>
  <c r="Q206" i="9"/>
  <c r="T208" i="9"/>
  <c r="N212" i="9"/>
  <c r="Q215" i="9"/>
  <c r="S217" i="9"/>
  <c r="T220" i="9"/>
  <c r="P224" i="9"/>
  <c r="P227" i="9"/>
  <c r="Q229" i="9"/>
  <c r="Q232" i="9"/>
  <c r="R235" i="9"/>
  <c r="R237" i="9"/>
  <c r="R240" i="9"/>
  <c r="R243" i="9"/>
  <c r="R245" i="9"/>
  <c r="T248" i="9"/>
  <c r="T251" i="9"/>
  <c r="T253" i="9"/>
  <c r="T256" i="9"/>
  <c r="N259" i="9"/>
  <c r="O261" i="9"/>
  <c r="Q263" i="9"/>
  <c r="Q265" i="9"/>
  <c r="S267" i="9"/>
  <c r="S269" i="9"/>
  <c r="T271" i="9"/>
  <c r="S273" i="9"/>
  <c r="N276" i="9"/>
  <c r="T277" i="9"/>
  <c r="N280" i="9"/>
  <c r="T281" i="9"/>
  <c r="N12" i="9"/>
  <c r="S15" i="9"/>
  <c r="P20" i="9"/>
  <c r="T24" i="9"/>
  <c r="R28" i="9"/>
  <c r="Q33" i="9"/>
  <c r="P39" i="9"/>
  <c r="R43" i="9"/>
  <c r="S48" i="9"/>
  <c r="T52" i="9"/>
  <c r="P57" i="9"/>
  <c r="P61" i="9"/>
  <c r="S64" i="9"/>
  <c r="S68" i="9"/>
  <c r="O72" i="9"/>
  <c r="N76" i="9"/>
  <c r="O80" i="9"/>
  <c r="N84" i="9"/>
  <c r="O88" i="9"/>
  <c r="O92" i="9"/>
  <c r="S95" i="9"/>
  <c r="R99" i="9"/>
  <c r="P103" i="9"/>
  <c r="S105" i="9"/>
  <c r="T109" i="9"/>
  <c r="P113" i="9"/>
  <c r="T116" i="9"/>
  <c r="T120" i="9"/>
  <c r="P124" i="9"/>
  <c r="Q127" i="9"/>
  <c r="T129" i="9"/>
  <c r="P133" i="9"/>
  <c r="P136" i="9"/>
  <c r="P139" i="9"/>
  <c r="O142" i="9"/>
  <c r="P145" i="9"/>
  <c r="Q148" i="9"/>
  <c r="P152" i="9"/>
  <c r="T155" i="9"/>
  <c r="Q159" i="9"/>
  <c r="P163" i="9"/>
  <c r="T165" i="9"/>
  <c r="Q169" i="9"/>
  <c r="N173" i="9"/>
  <c r="T176" i="9"/>
  <c r="R180" i="9"/>
  <c r="P184" i="9"/>
  <c r="N188" i="9"/>
  <c r="R191" i="9"/>
  <c r="S193" i="9"/>
  <c r="O197" i="9"/>
  <c r="R199" i="9"/>
  <c r="S201" i="9"/>
  <c r="Q204" i="9"/>
  <c r="R206" i="9"/>
  <c r="N209" i="9"/>
  <c r="O212" i="9"/>
  <c r="S215" i="9"/>
  <c r="T217" i="9"/>
  <c r="N221" i="9"/>
  <c r="Q224" i="9"/>
  <c r="Q227" i="9"/>
  <c r="R229" i="9"/>
  <c r="S232" i="9"/>
  <c r="S235" i="9"/>
  <c r="S237" i="9"/>
  <c r="S240" i="9"/>
  <c r="S243" i="9"/>
  <c r="N247" i="9"/>
  <c r="N249" i="9"/>
  <c r="N252" i="9"/>
  <c r="N255" i="9"/>
  <c r="N257" i="9"/>
  <c r="O259" i="9"/>
  <c r="P261" i="9"/>
  <c r="P15" i="9"/>
  <c r="R19" i="9"/>
  <c r="P23" i="9"/>
  <c r="R27" i="9"/>
  <c r="N33" i="9"/>
  <c r="O37" i="9"/>
  <c r="O43" i="9"/>
  <c r="Q47" i="9"/>
  <c r="P52" i="9"/>
  <c r="R56" i="9"/>
  <c r="N60" i="9"/>
  <c r="N64" i="9"/>
  <c r="P67" i="9"/>
  <c r="O71" i="9"/>
  <c r="P74" i="9"/>
  <c r="P79" i="9"/>
  <c r="Q83" i="9"/>
  <c r="Q87" i="9"/>
  <c r="S91" i="9"/>
  <c r="O95" i="9"/>
  <c r="T97" i="9"/>
  <c r="S101" i="9"/>
  <c r="P105" i="9"/>
  <c r="T108" i="9"/>
  <c r="R112" i="9"/>
  <c r="O116" i="9"/>
  <c r="T119" i="9"/>
  <c r="T123" i="9"/>
  <c r="Q126" i="9"/>
  <c r="Q129" i="9"/>
  <c r="Q132" i="9"/>
  <c r="S135" i="9"/>
  <c r="P138" i="9"/>
  <c r="P141" i="9"/>
  <c r="S144" i="9"/>
  <c r="R147" i="9"/>
  <c r="P151" i="9"/>
  <c r="P155" i="9"/>
  <c r="T157" i="9"/>
  <c r="Q161" i="9"/>
  <c r="P165" i="9"/>
  <c r="N169" i="9"/>
  <c r="Q172" i="9"/>
  <c r="O176" i="9"/>
  <c r="N180" i="9"/>
  <c r="R183" i="9"/>
  <c r="N187" i="9"/>
  <c r="T189" i="9"/>
  <c r="P193" i="9"/>
  <c r="Q196" i="9"/>
  <c r="O199" i="9"/>
  <c r="P201" i="9"/>
  <c r="S203" i="9"/>
  <c r="O206" i="9"/>
  <c r="O12" i="9"/>
  <c r="Q17" i="9"/>
  <c r="N23" i="9"/>
  <c r="S28" i="9"/>
  <c r="O35" i="9"/>
  <c r="T41" i="9"/>
  <c r="N49" i="9"/>
  <c r="R54" i="9"/>
  <c r="S59" i="9"/>
  <c r="N65" i="9"/>
  <c r="Q69" i="9"/>
  <c r="N74" i="9"/>
  <c r="P80" i="9"/>
  <c r="O85" i="9"/>
  <c r="O91" i="9"/>
  <c r="T95" i="9"/>
  <c r="R100" i="9"/>
  <c r="N105" i="9"/>
  <c r="P110" i="9"/>
  <c r="N115" i="9"/>
  <c r="Q119" i="9"/>
  <c r="Q124" i="9"/>
  <c r="P128" i="9"/>
  <c r="T12" i="9"/>
  <c r="S17" i="9"/>
  <c r="Q23" i="9"/>
  <c r="S29" i="9"/>
  <c r="P36" i="9"/>
  <c r="P43" i="9"/>
  <c r="P49" i="9"/>
  <c r="Q55" i="9"/>
  <c r="P60" i="9"/>
  <c r="N66" i="9"/>
  <c r="N70" i="9"/>
  <c r="R74" i="9"/>
  <c r="R80" i="9"/>
  <c r="Q85" i="9"/>
  <c r="T91" i="9"/>
  <c r="R96" i="9"/>
  <c r="T100" i="9"/>
  <c r="Q105" i="9"/>
  <c r="O111" i="9"/>
  <c r="R115" i="9"/>
  <c r="N120" i="9"/>
  <c r="T124" i="9"/>
  <c r="T128" i="9"/>
  <c r="N133" i="9"/>
  <c r="N137" i="9"/>
  <c r="T140" i="9"/>
  <c r="T144" i="9"/>
  <c r="O149" i="9"/>
  <c r="P153" i="9"/>
  <c r="N159" i="9"/>
  <c r="T163" i="9"/>
  <c r="Q168" i="9"/>
  <c r="S172" i="9"/>
  <c r="S177" i="9"/>
  <c r="O183" i="9"/>
  <c r="O187" i="9"/>
  <c r="N192" i="9"/>
  <c r="T195" i="9"/>
  <c r="P199" i="9"/>
  <c r="Q202" i="9"/>
  <c r="Q205" i="9"/>
  <c r="R208" i="9"/>
  <c r="S212" i="9"/>
  <c r="O216" i="9"/>
  <c r="T219" i="9"/>
  <c r="P223" i="9"/>
  <c r="N227" i="9"/>
  <c r="S229" i="9"/>
  <c r="O233" i="9"/>
  <c r="R236" i="9"/>
  <c r="N240" i="9"/>
  <c r="P243" i="9"/>
  <c r="O247" i="9"/>
  <c r="Q249" i="9"/>
  <c r="S252" i="9"/>
  <c r="O256" i="9"/>
  <c r="R258" i="9"/>
  <c r="Q261" i="9"/>
  <c r="T263" i="9"/>
  <c r="O266" i="9"/>
  <c r="S268" i="9"/>
  <c r="N271" i="9"/>
  <c r="N273" i="9"/>
  <c r="P275" i="9"/>
  <c r="P277" i="9"/>
  <c r="S279" i="9"/>
  <c r="S281" i="9"/>
  <c r="S284" i="9"/>
  <c r="R287" i="9"/>
  <c r="Q289" i="9"/>
  <c r="O292" i="9"/>
  <c r="N295" i="9"/>
  <c r="T296" i="9"/>
  <c r="S299" i="9"/>
  <c r="S301" i="9"/>
  <c r="R328" i="9"/>
  <c r="Q330" i="9"/>
  <c r="S332" i="9"/>
  <c r="N335" i="9"/>
  <c r="T336" i="9"/>
  <c r="O339" i="9"/>
  <c r="N341" i="9"/>
  <c r="P343" i="9"/>
  <c r="O345" i="9"/>
  <c r="Q347" i="9"/>
  <c r="Q349" i="9"/>
  <c r="S351" i="9"/>
  <c r="R353" i="9"/>
  <c r="Q356" i="9"/>
  <c r="P359" i="9"/>
  <c r="O361" i="9"/>
  <c r="N364" i="9"/>
  <c r="T365" i="9"/>
  <c r="R368" i="9"/>
  <c r="Q371" i="9"/>
  <c r="P373" i="9"/>
  <c r="P376" i="9"/>
  <c r="O379" i="9"/>
  <c r="N381" i="9"/>
  <c r="T383" i="9"/>
  <c r="S385" i="9"/>
  <c r="Q388" i="9"/>
  <c r="P391" i="9"/>
  <c r="O393" i="9"/>
  <c r="N396" i="9"/>
  <c r="T397" i="9"/>
  <c r="R400" i="9"/>
  <c r="N403" i="9"/>
  <c r="S404" i="9"/>
  <c r="N407" i="9"/>
  <c r="S408" i="9"/>
  <c r="O411" i="9"/>
  <c r="T412" i="9"/>
  <c r="P415" i="9"/>
  <c r="N417" i="9"/>
  <c r="Q419" i="9"/>
  <c r="O421" i="9"/>
  <c r="R423" i="9"/>
  <c r="P425" i="9"/>
  <c r="N428" i="9"/>
  <c r="S429" i="9"/>
  <c r="Q432" i="9"/>
  <c r="O435" i="9"/>
  <c r="T436" i="9"/>
  <c r="R439" i="9"/>
  <c r="P441" i="9"/>
  <c r="N444" i="9"/>
  <c r="S445" i="9"/>
  <c r="Q448" i="9"/>
  <c r="O451" i="9"/>
  <c r="T452" i="9"/>
  <c r="R455" i="9"/>
  <c r="P457" i="9"/>
  <c r="N460" i="9"/>
  <c r="S461" i="9"/>
  <c r="Q464" i="9"/>
  <c r="O467" i="9"/>
  <c r="T468" i="9"/>
  <c r="O9" i="9"/>
  <c r="O17" i="9"/>
  <c r="N22" i="9"/>
  <c r="Q27" i="9"/>
  <c r="S33" i="9"/>
  <c r="Q40" i="9"/>
  <c r="P47" i="9"/>
  <c r="N54" i="9"/>
  <c r="Q59" i="9"/>
  <c r="S63" i="9"/>
  <c r="N69" i="9"/>
  <c r="S73" i="9"/>
  <c r="R77" i="9"/>
  <c r="T84" i="9"/>
  <c r="P89" i="9"/>
  <c r="N95" i="9"/>
  <c r="N100" i="9"/>
  <c r="R104" i="9"/>
  <c r="R108" i="9"/>
  <c r="S113" i="9"/>
  <c r="O119" i="9"/>
  <c r="P123" i="9"/>
  <c r="S127" i="9"/>
  <c r="S131" i="9"/>
  <c r="R135" i="9"/>
  <c r="O140" i="9"/>
  <c r="R143" i="9"/>
  <c r="Q147" i="9"/>
  <c r="R152" i="9"/>
  <c r="S156" i="9"/>
  <c r="P161" i="9"/>
  <c r="P167" i="9"/>
  <c r="T171" i="9"/>
  <c r="N176" i="9"/>
  <c r="N181" i="9"/>
  <c r="Q185" i="9"/>
  <c r="S189" i="9"/>
  <c r="P195" i="9"/>
  <c r="T197" i="9"/>
  <c r="O201" i="9"/>
  <c r="S204" i="9"/>
  <c r="S207" i="9"/>
  <c r="Q211" i="9"/>
  <c r="T213" i="9"/>
  <c r="N219" i="9"/>
  <c r="S221" i="9"/>
  <c r="O225" i="9"/>
  <c r="T228" i="9"/>
  <c r="O232" i="9"/>
  <c r="T235" i="9"/>
  <c r="P239" i="9"/>
  <c r="S241" i="9"/>
  <c r="N245" i="9"/>
  <c r="P248" i="9"/>
  <c r="O252" i="9"/>
  <c r="Q255" i="9"/>
  <c r="T257" i="9"/>
  <c r="Q260" i="9"/>
  <c r="O263" i="9"/>
  <c r="P265" i="9"/>
  <c r="T267" i="9"/>
  <c r="N270" i="9"/>
  <c r="Q272" i="9"/>
  <c r="Q274" i="9"/>
  <c r="S276" i="9"/>
  <c r="N279" i="9"/>
  <c r="N281" i="9"/>
  <c r="O284" i="9"/>
  <c r="N287" i="9"/>
  <c r="T288" i="9"/>
  <c r="R291" i="9"/>
  <c r="Q293" i="9"/>
  <c r="P296" i="9"/>
  <c r="O299" i="9"/>
  <c r="N301" i="9"/>
  <c r="T327" i="9"/>
  <c r="S329" i="9"/>
  <c r="N332" i="9"/>
  <c r="N334" i="9"/>
  <c r="P336" i="9"/>
  <c r="O338" i="9"/>
  <c r="Q340" i="9"/>
  <c r="P342" i="9"/>
  <c r="R344" i="9"/>
  <c r="Q346" i="9"/>
  <c r="S348" i="9"/>
  <c r="N351" i="9"/>
  <c r="T352" i="9"/>
  <c r="S355" i="9"/>
  <c r="S357" i="9"/>
  <c r="R360" i="9"/>
  <c r="Q363" i="9"/>
  <c r="P365" i="9"/>
  <c r="N368" i="9"/>
  <c r="T369" i="9"/>
  <c r="S372" i="9"/>
  <c r="R375" i="9"/>
  <c r="Q377" i="9"/>
  <c r="P380" i="9"/>
  <c r="O383" i="9"/>
  <c r="O385" i="9"/>
  <c r="T387" i="9"/>
  <c r="S389" i="9"/>
  <c r="R392" i="9"/>
  <c r="Q395" i="9"/>
  <c r="P397" i="9"/>
  <c r="N400" i="9"/>
  <c r="S401" i="9"/>
  <c r="O404" i="9"/>
  <c r="T405" i="9"/>
  <c r="O408" i="9"/>
  <c r="T409" i="9"/>
  <c r="P412" i="9"/>
  <c r="N414" i="9"/>
  <c r="Q416" i="9"/>
  <c r="O418" i="9"/>
  <c r="R420" i="9"/>
  <c r="N423" i="9"/>
  <c r="S424" i="9"/>
  <c r="Q427" i="9"/>
  <c r="R12" i="9"/>
  <c r="S19" i="9"/>
  <c r="T25" i="9"/>
  <c r="O36" i="9"/>
  <c r="N45" i="9"/>
  <c r="Q52" i="9"/>
  <c r="T59" i="9"/>
  <c r="R66" i="9"/>
  <c r="R72" i="9"/>
  <c r="Q80" i="9"/>
  <c r="T87" i="9"/>
  <c r="S93" i="9"/>
  <c r="S100" i="9"/>
  <c r="T107" i="9"/>
  <c r="S112" i="9"/>
  <c r="R119" i="9"/>
  <c r="Q125" i="9"/>
  <c r="P131" i="9"/>
  <c r="T135" i="9"/>
  <c r="S140" i="9"/>
  <c r="S145" i="9"/>
  <c r="T149" i="9"/>
  <c r="P156" i="9"/>
  <c r="S161" i="9"/>
  <c r="T167" i="9"/>
  <c r="S173" i="9"/>
  <c r="R179" i="9"/>
  <c r="O185" i="9"/>
  <c r="P191" i="9"/>
  <c r="S195" i="9"/>
  <c r="T199" i="9"/>
  <c r="Q203" i="9"/>
  <c r="Q207" i="9"/>
  <c r="R211" i="9"/>
  <c r="N216" i="9"/>
  <c r="O220" i="9"/>
  <c r="R224" i="9"/>
  <c r="Q228" i="9"/>
  <c r="P232" i="9"/>
  <c r="Q236" i="9"/>
  <c r="P240" i="9"/>
  <c r="Q244" i="9"/>
  <c r="N248" i="9"/>
  <c r="P252" i="9"/>
  <c r="N256" i="9"/>
  <c r="Q259" i="9"/>
  <c r="O262" i="9"/>
  <c r="N265" i="9"/>
  <c r="N268" i="9"/>
  <c r="R270" i="9"/>
  <c r="P273" i="9"/>
  <c r="O276" i="9"/>
  <c r="Q278" i="9"/>
  <c r="O281" i="9"/>
  <c r="R284" i="9"/>
  <c r="T287" i="9"/>
  <c r="S290" i="9"/>
  <c r="O293" i="9"/>
  <c r="Q296" i="9"/>
  <c r="R299" i="9"/>
  <c r="N327" i="9"/>
  <c r="O329" i="9"/>
  <c r="S331" i="9"/>
  <c r="O334" i="9"/>
  <c r="S336" i="9"/>
  <c r="Q339" i="9"/>
  <c r="S341" i="9"/>
  <c r="P344" i="9"/>
  <c r="N347" i="9"/>
  <c r="O349" i="9"/>
  <c r="N352" i="9"/>
  <c r="O355" i="9"/>
  <c r="P357" i="9"/>
  <c r="S360" i="9"/>
  <c r="T363" i="9"/>
  <c r="N367" i="9"/>
  <c r="P369" i="9"/>
  <c r="Q372" i="9"/>
  <c r="S375" i="9"/>
  <c r="N379" i="9"/>
  <c r="P381" i="9"/>
  <c r="Q384" i="9"/>
  <c r="Q387" i="9"/>
  <c r="T389" i="9"/>
  <c r="N393" i="9"/>
  <c r="P396" i="9"/>
  <c r="Q399" i="9"/>
  <c r="Q401" i="9"/>
  <c r="P404" i="9"/>
  <c r="R406" i="9"/>
  <c r="N409" i="9"/>
  <c r="S411" i="9"/>
  <c r="S413" i="9"/>
  <c r="R416" i="9"/>
  <c r="P419" i="9"/>
  <c r="Q421" i="9"/>
  <c r="O424" i="9"/>
  <c r="O427" i="9"/>
  <c r="O429" i="9"/>
  <c r="N432" i="9"/>
  <c r="T433" i="9"/>
  <c r="S436" i="9"/>
  <c r="S439" i="9"/>
  <c r="R441" i="9"/>
  <c r="O13" i="9"/>
  <c r="R20" i="9"/>
  <c r="P27" i="9"/>
  <c r="Q36" i="9"/>
  <c r="O45" i="9"/>
  <c r="T53" i="9"/>
  <c r="Q61" i="9"/>
  <c r="N67" i="9"/>
  <c r="Q73" i="9"/>
  <c r="S80" i="9"/>
  <c r="Q88" i="9"/>
  <c r="T93" i="9"/>
  <c r="N101" i="9"/>
  <c r="N108" i="9"/>
  <c r="Q113" i="9"/>
  <c r="N121" i="9"/>
  <c r="N126" i="9"/>
  <c r="Q131" i="9"/>
  <c r="Q136" i="9"/>
  <c r="N141" i="9"/>
  <c r="T145" i="9"/>
  <c r="O151" i="9"/>
  <c r="Q156" i="9"/>
  <c r="Q163" i="9"/>
  <c r="R168" i="9"/>
  <c r="N175" i="9"/>
  <c r="T179" i="9"/>
  <c r="P185" i="9"/>
  <c r="S191" i="9"/>
  <c r="N196" i="9"/>
  <c r="N200" i="9"/>
  <c r="R203" i="9"/>
  <c r="R207" i="9"/>
  <c r="S211" i="9"/>
  <c r="P216" i="9"/>
  <c r="P220" i="9"/>
  <c r="S224" i="9"/>
  <c r="R228" i="9"/>
  <c r="T232" i="9"/>
  <c r="S236" i="9"/>
  <c r="Q240" i="9"/>
  <c r="R244" i="9"/>
  <c r="O248" i="9"/>
  <c r="Q252" i="9"/>
  <c r="Q256" i="9"/>
  <c r="R259" i="9"/>
  <c r="P262" i="9"/>
  <c r="O265" i="9"/>
  <c r="P268" i="9"/>
  <c r="O271" i="9"/>
  <c r="Q273" i="9"/>
  <c r="P276" i="9"/>
  <c r="R278" i="9"/>
  <c r="Q281" i="9"/>
  <c r="T284" i="9"/>
  <c r="N288" i="9"/>
  <c r="O291" i="9"/>
  <c r="P293" i="9"/>
  <c r="R296" i="9"/>
  <c r="N300" i="9"/>
  <c r="O327" i="9"/>
  <c r="P329" i="9"/>
  <c r="T331" i="9"/>
  <c r="P334" i="9"/>
  <c r="N337" i="9"/>
  <c r="R339" i="9"/>
  <c r="T341" i="9"/>
  <c r="P13" i="9"/>
  <c r="T20" i="9"/>
  <c r="N28" i="9"/>
  <c r="T36" i="9"/>
  <c r="P45" i="9"/>
  <c r="O54" i="9"/>
  <c r="S61" i="9"/>
  <c r="O67" i="9"/>
  <c r="T73" i="9"/>
  <c r="R81" i="9"/>
  <c r="S88" i="9"/>
  <c r="P95" i="9"/>
  <c r="Q101" i="9"/>
  <c r="O108" i="9"/>
  <c r="T113" i="9"/>
  <c r="O121" i="9"/>
  <c r="O126" i="9"/>
  <c r="T131" i="9"/>
  <c r="R136" i="9"/>
  <c r="O141" i="9"/>
  <c r="N146" i="9"/>
  <c r="R151" i="9"/>
  <c r="T17" i="9"/>
  <c r="Q25" i="9"/>
  <c r="R33" i="9"/>
  <c r="S43" i="9"/>
  <c r="N52" i="9"/>
  <c r="P59" i="9"/>
  <c r="P66" i="9"/>
  <c r="P72" i="9"/>
  <c r="Q77" i="9"/>
  <c r="N87" i="9"/>
  <c r="T92" i="9"/>
  <c r="S99" i="9"/>
  <c r="O107" i="9"/>
  <c r="N112" i="9"/>
  <c r="T117" i="9"/>
  <c r="N125" i="9"/>
  <c r="Q130" i="9"/>
  <c r="Q134" i="9"/>
  <c r="P140" i="9"/>
  <c r="R144" i="9"/>
  <c r="R149" i="9"/>
  <c r="N156" i="9"/>
  <c r="S160" i="9"/>
  <c r="Q167" i="9"/>
  <c r="P172" i="9"/>
  <c r="N179" i="9"/>
  <c r="T184" i="9"/>
  <c r="O189" i="9"/>
  <c r="Q195" i="9"/>
  <c r="N199" i="9"/>
  <c r="O203" i="9"/>
  <c r="N207" i="9"/>
  <c r="O211" i="9"/>
  <c r="P215" i="9"/>
  <c r="S219" i="9"/>
  <c r="S223" i="9"/>
  <c r="T227" i="9"/>
  <c r="T231" i="9"/>
  <c r="N236" i="9"/>
  <c r="T239" i="9"/>
  <c r="N244" i="9"/>
  <c r="S247" i="9"/>
  <c r="Q251" i="9"/>
  <c r="R255" i="9"/>
  <c r="Q258" i="9"/>
  <c r="S261" i="9"/>
  <c r="R264" i="9"/>
  <c r="Q267" i="9"/>
  <c r="P270" i="9"/>
  <c r="T272" i="9"/>
  <c r="R275" i="9"/>
  <c r="O278" i="9"/>
  <c r="S280" i="9"/>
  <c r="P284" i="9"/>
  <c r="Q287" i="9"/>
  <c r="S289" i="9"/>
  <c r="T292" i="9"/>
  <c r="N296" i="9"/>
  <c r="P299" i="9"/>
  <c r="Q301" i="9"/>
  <c r="T328" i="9"/>
  <c r="Q331" i="9"/>
  <c r="R333" i="9"/>
  <c r="Q336" i="9"/>
  <c r="N339" i="9"/>
  <c r="P341" i="9"/>
  <c r="N344" i="9"/>
  <c r="O346" i="9"/>
  <c r="T348" i="9"/>
  <c r="R351" i="9"/>
  <c r="T353" i="9"/>
  <c r="N357" i="9"/>
  <c r="O360" i="9"/>
  <c r="R363" i="9"/>
  <c r="S365" i="9"/>
  <c r="T368" i="9"/>
  <c r="O372" i="9"/>
  <c r="P375" i="9"/>
  <c r="R377" i="9"/>
  <c r="T380" i="9"/>
  <c r="O384" i="9"/>
  <c r="O387" i="9"/>
  <c r="Q389" i="9"/>
  <c r="S392" i="9"/>
  <c r="T395" i="9"/>
  <c r="O399" i="9"/>
  <c r="O401" i="9"/>
  <c r="T403" i="9"/>
  <c r="N406" i="9"/>
  <c r="R408" i="9"/>
  <c r="Q411" i="9"/>
  <c r="Q413" i="9"/>
  <c r="O416" i="9"/>
  <c r="N419" i="9"/>
  <c r="N421" i="9"/>
  <c r="T423" i="9"/>
  <c r="T425" i="9"/>
  <c r="T428" i="9"/>
  <c r="S431" i="9"/>
  <c r="R433" i="9"/>
  <c r="Q436" i="9"/>
  <c r="P439" i="9"/>
  <c r="O441" i="9"/>
  <c r="O444" i="9"/>
  <c r="N447" i="9"/>
  <c r="T448" i="9"/>
  <c r="S451" i="9"/>
  <c r="R453" i="9"/>
  <c r="Q456" i="9"/>
  <c r="P459" i="9"/>
  <c r="O461" i="9"/>
  <c r="N464" i="9"/>
  <c r="T465" i="9"/>
  <c r="S468" i="9"/>
  <c r="P9" i="9"/>
  <c r="R122" i="3"/>
  <c r="N14" i="9"/>
  <c r="N25" i="9"/>
  <c r="Q37" i="9"/>
  <c r="Q49" i="9"/>
  <c r="N62" i="9"/>
  <c r="O70" i="9"/>
  <c r="T81" i="9"/>
  <c r="P92" i="9"/>
  <c r="T101" i="9"/>
  <c r="Q111" i="9"/>
  <c r="P121" i="9"/>
  <c r="O129" i="9"/>
  <c r="Q137" i="9"/>
  <c r="Q143" i="9"/>
  <c r="Q152" i="9"/>
  <c r="S159" i="9"/>
  <c r="O167" i="9"/>
  <c r="Q175" i="9"/>
  <c r="T181" i="9"/>
  <c r="T188" i="9"/>
  <c r="R196" i="9"/>
  <c r="Q201" i="9"/>
  <c r="P206" i="9"/>
  <c r="T212" i="9"/>
  <c r="P217" i="9"/>
  <c r="Q223" i="9"/>
  <c r="O229" i="9"/>
  <c r="T233" i="9"/>
  <c r="R239" i="9"/>
  <c r="T244" i="9"/>
  <c r="S249" i="9"/>
  <c r="P255" i="9"/>
  <c r="T259" i="9"/>
  <c r="S263" i="9"/>
  <c r="P267" i="9"/>
  <c r="Q271" i="9"/>
  <c r="R274" i="9"/>
  <c r="N278" i="9"/>
  <c r="N283" i="9"/>
  <c r="R285" i="9"/>
  <c r="R289" i="9"/>
  <c r="S293" i="9"/>
  <c r="R297" i="9"/>
  <c r="P301" i="9"/>
  <c r="R329" i="9"/>
  <c r="N333" i="9"/>
  <c r="O336" i="9"/>
  <c r="N340" i="9"/>
  <c r="O343" i="9"/>
  <c r="T345" i="9"/>
  <c r="N349" i="9"/>
  <c r="P352" i="9"/>
  <c r="N356" i="9"/>
  <c r="R359" i="9"/>
  <c r="O363" i="9"/>
  <c r="P366" i="9"/>
  <c r="R369" i="9"/>
  <c r="O373" i="9"/>
  <c r="T376" i="9"/>
  <c r="Q380" i="9"/>
  <c r="P384" i="9"/>
  <c r="N388" i="9"/>
  <c r="R391" i="9"/>
  <c r="O395" i="9"/>
  <c r="S397" i="9"/>
  <c r="P401" i="9"/>
  <c r="R404" i="9"/>
  <c r="R407" i="9"/>
  <c r="N410" i="9"/>
  <c r="O413" i="9"/>
  <c r="P416" i="9"/>
  <c r="S419" i="9"/>
  <c r="N422" i="9"/>
  <c r="O425" i="9"/>
  <c r="R428" i="9"/>
  <c r="T431" i="9"/>
  <c r="P435" i="9"/>
  <c r="Q437" i="9"/>
  <c r="R440" i="9"/>
  <c r="S443" i="9"/>
  <c r="T445" i="9"/>
  <c r="N449" i="9"/>
  <c r="N452" i="9"/>
  <c r="N455" i="9"/>
  <c r="N457" i="9"/>
  <c r="O460" i="9"/>
  <c r="O463" i="9"/>
  <c r="O465" i="9"/>
  <c r="O468" i="9"/>
  <c r="O10" i="9"/>
  <c r="M118" i="3"/>
  <c r="O117" i="3"/>
  <c r="Q116" i="3"/>
  <c r="S115" i="3"/>
  <c r="P14" i="9"/>
  <c r="O25" i="9"/>
  <c r="R39" i="9"/>
  <c r="S51" i="9"/>
  <c r="P62" i="9"/>
  <c r="N71" i="9"/>
  <c r="N83" i="9"/>
  <c r="Q92" i="9"/>
  <c r="Q103" i="9"/>
  <c r="R111" i="9"/>
  <c r="Q121" i="9"/>
  <c r="P129" i="9"/>
  <c r="R137" i="9"/>
  <c r="S143" i="9"/>
  <c r="T152" i="9"/>
  <c r="P160" i="9"/>
  <c r="R167" i="9"/>
  <c r="R175" i="9"/>
  <c r="P183" i="9"/>
  <c r="P189" i="9"/>
  <c r="P197" i="9"/>
  <c r="T201" i="9"/>
  <c r="O207" i="9"/>
  <c r="N213" i="9"/>
  <c r="Q217" i="9"/>
  <c r="O224" i="9"/>
  <c r="P229" i="9"/>
  <c r="N235" i="9"/>
  <c r="O240" i="9"/>
  <c r="O245" i="9"/>
  <c r="T249" i="9"/>
  <c r="T255" i="9"/>
  <c r="N260" i="9"/>
  <c r="N264" i="9"/>
  <c r="R267" i="9"/>
  <c r="R271" i="9"/>
  <c r="N275" i="9"/>
  <c r="P278" i="9"/>
  <c r="O283" i="9"/>
  <c r="T285" i="9"/>
  <c r="T289" i="9"/>
  <c r="T293" i="9"/>
  <c r="S297" i="9"/>
  <c r="T301" i="9"/>
  <c r="T329" i="9"/>
  <c r="O333" i="9"/>
  <c r="R336" i="9"/>
  <c r="O340" i="9"/>
  <c r="Q343" i="9"/>
  <c r="N346" i="9"/>
  <c r="R349" i="9"/>
  <c r="Q352" i="9"/>
  <c r="O356" i="9"/>
  <c r="S359" i="9"/>
  <c r="P363" i="9"/>
  <c r="O367" i="9"/>
  <c r="S369" i="9"/>
  <c r="R373" i="9"/>
  <c r="N377" i="9"/>
  <c r="S380" i="9"/>
  <c r="R384" i="9"/>
  <c r="O388" i="9"/>
  <c r="S391" i="9"/>
  <c r="P395" i="9"/>
  <c r="N399" i="9"/>
  <c r="R401" i="9"/>
  <c r="T404" i="9"/>
  <c r="S407" i="9"/>
  <c r="O410" i="9"/>
  <c r="P413" i="9"/>
  <c r="S416" i="9"/>
  <c r="T419" i="9"/>
  <c r="O422" i="9"/>
  <c r="Q425" i="9"/>
  <c r="S428" i="9"/>
  <c r="O432" i="9"/>
  <c r="Q435" i="9"/>
  <c r="R437" i="9"/>
  <c r="S440" i="9"/>
  <c r="T443" i="9"/>
  <c r="O447" i="9"/>
  <c r="O449" i="9"/>
  <c r="O452" i="9"/>
  <c r="O455" i="9"/>
  <c r="O457" i="9"/>
  <c r="N15" i="9"/>
  <c r="P25" i="9"/>
  <c r="T39" i="9"/>
  <c r="P22" i="9"/>
  <c r="O33" i="9"/>
  <c r="O48" i="9"/>
  <c r="O59" i="9"/>
  <c r="O69" i="9"/>
  <c r="O77" i="9"/>
  <c r="R89" i="9"/>
  <c r="N99" i="9"/>
  <c r="N109" i="9"/>
  <c r="S117" i="9"/>
  <c r="T127" i="9"/>
  <c r="P134" i="9"/>
  <c r="O143" i="9"/>
  <c r="P149" i="9"/>
  <c r="S157" i="9"/>
  <c r="T164" i="9"/>
  <c r="R173" i="9"/>
  <c r="O181" i="9"/>
  <c r="R188" i="9"/>
  <c r="R195" i="9"/>
  <c r="T200" i="9"/>
  <c r="R205" i="9"/>
  <c r="P211" i="9"/>
  <c r="N217" i="9"/>
  <c r="N223" i="9"/>
  <c r="N228" i="9"/>
  <c r="R233" i="9"/>
  <c r="N239" i="9"/>
  <c r="P244" i="9"/>
  <c r="P249" i="9"/>
  <c r="S253" i="9"/>
  <c r="S258" i="9"/>
  <c r="P263" i="9"/>
  <c r="N267" i="9"/>
  <c r="Q270" i="9"/>
  <c r="O274" i="9"/>
  <c r="Q277" i="9"/>
  <c r="T280" i="9"/>
  <c r="P285" i="9"/>
  <c r="O289" i="9"/>
  <c r="N293" i="9"/>
  <c r="P297" i="9"/>
  <c r="T300" i="9"/>
  <c r="N329" i="9"/>
  <c r="R332" i="9"/>
  <c r="S335" i="9"/>
  <c r="P339" i="9"/>
  <c r="Q342" i="9"/>
  <c r="R345" i="9"/>
  <c r="Q348" i="9"/>
  <c r="T351" i="9"/>
  <c r="Q355" i="9"/>
  <c r="O359" i="9"/>
  <c r="S361" i="9"/>
  <c r="Q365" i="9"/>
  <c r="O369" i="9"/>
  <c r="N17" i="9"/>
  <c r="R31" i="9"/>
  <c r="O52" i="9"/>
  <c r="O65" i="9"/>
  <c r="T76" i="9"/>
  <c r="R93" i="9"/>
  <c r="O105" i="9"/>
  <c r="O117" i="9"/>
  <c r="N131" i="9"/>
  <c r="Q139" i="9"/>
  <c r="N149" i="9"/>
  <c r="R160" i="9"/>
  <c r="N171" i="9"/>
  <c r="T180" i="9"/>
  <c r="O192" i="9"/>
  <c r="P198" i="9"/>
  <c r="P205" i="9"/>
  <c r="P213" i="9"/>
  <c r="S220" i="9"/>
  <c r="S227" i="9"/>
  <c r="Q235" i="9"/>
  <c r="T241" i="9"/>
  <c r="O249" i="9"/>
  <c r="S256" i="9"/>
  <c r="R261" i="9"/>
  <c r="R266" i="9"/>
  <c r="N272" i="9"/>
  <c r="R276" i="9"/>
  <c r="R280" i="9"/>
  <c r="P287" i="9"/>
  <c r="N292" i="9"/>
  <c r="N297" i="9"/>
  <c r="Q327" i="9"/>
  <c r="P331" i="9"/>
  <c r="R335" i="9"/>
  <c r="R340" i="9"/>
  <c r="S344" i="9"/>
  <c r="P348" i="9"/>
  <c r="S352" i="9"/>
  <c r="O357" i="9"/>
  <c r="R361" i="9"/>
  <c r="R367" i="9"/>
  <c r="T371" i="9"/>
  <c r="N376" i="9"/>
  <c r="N380" i="9"/>
  <c r="S384" i="9"/>
  <c r="S388" i="9"/>
  <c r="T392" i="9"/>
  <c r="N21" i="9"/>
  <c r="P40" i="9"/>
  <c r="T56" i="9"/>
  <c r="S69" i="9"/>
  <c r="S84" i="9"/>
  <c r="P97" i="9"/>
  <c r="N111" i="9"/>
  <c r="N123" i="9"/>
  <c r="R133" i="9"/>
  <c r="P143" i="9"/>
  <c r="Q153" i="9"/>
  <c r="O164" i="9"/>
  <c r="O175" i="9"/>
  <c r="N185" i="9"/>
  <c r="N193" i="9"/>
  <c r="N201" i="9"/>
  <c r="Q208" i="9"/>
  <c r="T215" i="9"/>
  <c r="O223" i="9"/>
  <c r="P231" i="9"/>
  <c r="P237" i="9"/>
  <c r="S244" i="9"/>
  <c r="S251" i="9"/>
  <c r="S257" i="9"/>
  <c r="R263" i="9"/>
  <c r="N269" i="9"/>
  <c r="O273" i="9"/>
  <c r="S277" i="9"/>
  <c r="R283" i="9"/>
  <c r="R288" i="9"/>
  <c r="R293" i="9"/>
  <c r="Q299" i="9"/>
  <c r="O328" i="9"/>
  <c r="T332" i="9"/>
  <c r="Q337" i="9"/>
  <c r="Q341" i="9"/>
  <c r="S345" i="9"/>
  <c r="N350" i="9"/>
  <c r="S353" i="9"/>
  <c r="Q359" i="9"/>
  <c r="P364" i="9"/>
  <c r="P368" i="9"/>
  <c r="T372" i="9"/>
  <c r="O377" i="9"/>
  <c r="R381" i="9"/>
  <c r="R385" i="9"/>
  <c r="R389" i="9"/>
  <c r="T393" i="9"/>
  <c r="P399" i="9"/>
  <c r="O402" i="9"/>
  <c r="R405" i="9"/>
  <c r="P409" i="9"/>
  <c r="S412" i="9"/>
  <c r="T416" i="9"/>
  <c r="P420" i="9"/>
  <c r="N424" i="9"/>
  <c r="T427" i="9"/>
  <c r="Q431" i="9"/>
  <c r="R435" i="9"/>
  <c r="N439" i="9"/>
  <c r="T441" i="9"/>
  <c r="O445" i="9"/>
  <c r="R448" i="9"/>
  <c r="P452" i="9"/>
  <c r="S455" i="9"/>
  <c r="N459" i="9"/>
  <c r="P461" i="9"/>
  <c r="R464" i="9"/>
  <c r="S467" i="9"/>
  <c r="T469" i="9"/>
  <c r="R3" i="9"/>
  <c r="Q15" i="9"/>
  <c r="T33" i="9"/>
  <c r="Q57" i="9"/>
  <c r="O74" i="9"/>
  <c r="O89" i="9"/>
  <c r="S104" i="9"/>
  <c r="R121" i="9"/>
  <c r="S133" i="9"/>
  <c r="N147" i="9"/>
  <c r="Q157" i="9"/>
  <c r="S169" i="9"/>
  <c r="Q183" i="9"/>
  <c r="Q193" i="9"/>
  <c r="P203" i="9"/>
  <c r="N211" i="9"/>
  <c r="Q220" i="9"/>
  <c r="N231" i="9"/>
  <c r="Q237" i="9"/>
  <c r="P247" i="9"/>
  <c r="R253" i="9"/>
  <c r="T260" i="9"/>
  <c r="R268" i="9"/>
  <c r="R273" i="9"/>
  <c r="Q279" i="9"/>
  <c r="O285" i="9"/>
  <c r="T291" i="9"/>
  <c r="T297" i="9"/>
  <c r="Q328" i="9"/>
  <c r="S333" i="9"/>
  <c r="Q338" i="9"/>
  <c r="Q344" i="9"/>
  <c r="S349" i="9"/>
  <c r="N355" i="9"/>
  <c r="Q360" i="9"/>
  <c r="O365" i="9"/>
  <c r="R371" i="9"/>
  <c r="R376" i="9"/>
  <c r="S381" i="9"/>
  <c r="N387" i="9"/>
  <c r="O392" i="9"/>
  <c r="T396" i="9"/>
  <c r="T400" i="9"/>
  <c r="O405" i="9"/>
  <c r="T408" i="9"/>
  <c r="R412" i="9"/>
  <c r="O417" i="9"/>
  <c r="S420" i="9"/>
  <c r="R424" i="9"/>
  <c r="N429" i="9"/>
  <c r="T432" i="9"/>
  <c r="R436" i="9"/>
  <c r="Q440" i="9"/>
  <c r="R444" i="9"/>
  <c r="N448" i="9"/>
  <c r="R451" i="9"/>
  <c r="Q455" i="9"/>
  <c r="O459" i="9"/>
  <c r="R461" i="9"/>
  <c r="N465" i="9"/>
  <c r="Q468" i="9"/>
  <c r="R9" i="9"/>
  <c r="M122" i="3"/>
  <c r="M121" i="3"/>
  <c r="M120" i="3"/>
  <c r="N119" i="3"/>
  <c r="O118" i="3"/>
  <c r="P117" i="3"/>
  <c r="P17" i="9"/>
  <c r="O40" i="9"/>
  <c r="R57" i="9"/>
  <c r="O76" i="9"/>
  <c r="Q91" i="9"/>
  <c r="S107" i="9"/>
  <c r="S121" i="9"/>
  <c r="O134" i="9"/>
  <c r="O147" i="9"/>
  <c r="R159" i="9"/>
  <c r="S171" i="9"/>
  <c r="S183" i="9"/>
  <c r="T193" i="9"/>
  <c r="T203" i="9"/>
  <c r="T211" i="9"/>
  <c r="Q221" i="9"/>
  <c r="O231" i="9"/>
  <c r="T237" i="9"/>
  <c r="Q247" i="9"/>
  <c r="O255" i="9"/>
  <c r="T261" i="9"/>
  <c r="T268" i="9"/>
  <c r="N274" i="9"/>
  <c r="T279" i="9"/>
  <c r="Q285" i="9"/>
  <c r="P292" i="9"/>
  <c r="N299" i="9"/>
  <c r="S328" i="9"/>
  <c r="Q334" i="9"/>
  <c r="S339" i="9"/>
  <c r="T344" i="9"/>
  <c r="T349" i="9"/>
  <c r="P355" i="9"/>
  <c r="T360" i="9"/>
  <c r="R365" i="9"/>
  <c r="N372" i="9"/>
  <c r="S376" i="9"/>
  <c r="T381" i="9"/>
  <c r="P387" i="9"/>
  <c r="P392" i="9"/>
  <c r="N397" i="9"/>
  <c r="N401" i="9"/>
  <c r="P405" i="9"/>
  <c r="O409" i="9"/>
  <c r="N413" i="9"/>
  <c r="P417" i="9"/>
  <c r="T420" i="9"/>
  <c r="T424" i="9"/>
  <c r="P429" i="9"/>
  <c r="N433" i="9"/>
  <c r="N437" i="9"/>
  <c r="T440" i="9"/>
  <c r="S444" i="9"/>
  <c r="O448" i="9"/>
  <c r="T451" i="9"/>
  <c r="T455" i="9"/>
  <c r="Q459" i="9"/>
  <c r="T461" i="9"/>
  <c r="P465" i="9"/>
  <c r="R468" i="9"/>
  <c r="S9" i="9"/>
  <c r="O23" i="9"/>
  <c r="S45" i="9"/>
  <c r="R63" i="9"/>
  <c r="R79" i="9"/>
  <c r="N97" i="9"/>
  <c r="O112" i="9"/>
  <c r="N127" i="9"/>
  <c r="O138" i="9"/>
  <c r="S149" i="9"/>
  <c r="N164" i="9"/>
  <c r="R176" i="9"/>
  <c r="O188" i="9"/>
  <c r="S197" i="9"/>
  <c r="S205" i="9"/>
  <c r="S213" i="9"/>
  <c r="N225" i="9"/>
  <c r="N233" i="9"/>
  <c r="P241" i="9"/>
  <c r="R249" i="9"/>
  <c r="R257" i="9"/>
  <c r="Q264" i="9"/>
  <c r="R269" i="9"/>
  <c r="S275" i="9"/>
  <c r="R281" i="9"/>
  <c r="P288" i="9"/>
  <c r="P295" i="9"/>
  <c r="R300" i="9"/>
  <c r="N331" i="9"/>
  <c r="T335" i="9"/>
  <c r="O341" i="9"/>
  <c r="O347" i="9"/>
  <c r="O351" i="9"/>
  <c r="S356" i="9"/>
  <c r="T361" i="9"/>
  <c r="O368" i="9"/>
  <c r="S373" i="9"/>
  <c r="Q379" i="9"/>
  <c r="S383" i="9"/>
  <c r="T388" i="9"/>
  <c r="R393" i="9"/>
  <c r="R399" i="9"/>
  <c r="P403" i="9"/>
  <c r="O407" i="9"/>
  <c r="N411" i="9"/>
  <c r="N415" i="9"/>
  <c r="T417" i="9"/>
  <c r="T421" i="9"/>
  <c r="N427" i="9"/>
  <c r="N431" i="9"/>
  <c r="S433" i="9"/>
  <c r="T437" i="9"/>
  <c r="N443" i="9"/>
  <c r="Q445" i="9"/>
  <c r="Q449" i="9"/>
  <c r="N453" i="9"/>
  <c r="R456" i="9"/>
  <c r="P460" i="9"/>
  <c r="R463" i="9"/>
  <c r="N467" i="9"/>
  <c r="Q469" i="9"/>
  <c r="P6" i="9"/>
  <c r="M114" i="3"/>
  <c r="O167" i="4"/>
  <c r="Q166" i="4"/>
  <c r="S165" i="4"/>
  <c r="M162" i="4"/>
  <c r="O161" i="4"/>
  <c r="Q160" i="4"/>
  <c r="S159" i="4"/>
  <c r="P5" i="9"/>
  <c r="R4" i="9"/>
  <c r="T3" i="9"/>
  <c r="R25" i="9"/>
  <c r="N47" i="9"/>
  <c r="P64" i="9"/>
  <c r="P83" i="9"/>
  <c r="Q97" i="9"/>
  <c r="O115" i="9"/>
  <c r="R127" i="9"/>
  <c r="N139" i="9"/>
  <c r="N153" i="9"/>
  <c r="R164" i="9"/>
  <c r="O177" i="9"/>
  <c r="P188" i="9"/>
  <c r="N198" i="9"/>
  <c r="O208" i="9"/>
  <c r="Q216" i="9"/>
  <c r="P225" i="9"/>
  <c r="P233" i="9"/>
  <c r="R241" i="9"/>
  <c r="N251" i="9"/>
  <c r="N258" i="9"/>
  <c r="T264" i="9"/>
  <c r="T269" i="9"/>
  <c r="Q276" i="9"/>
  <c r="P283" i="9"/>
  <c r="S288" i="9"/>
  <c r="R295" i="9"/>
  <c r="S300" i="9"/>
  <c r="O331" i="9"/>
  <c r="O337" i="9"/>
  <c r="N342" i="9"/>
  <c r="P347" i="9"/>
  <c r="P351" i="9"/>
  <c r="T356" i="9"/>
  <c r="S363" i="9"/>
  <c r="Q368" i="9"/>
  <c r="T373" i="9"/>
  <c r="R379" i="9"/>
  <c r="N384" i="9"/>
  <c r="R17" i="9"/>
  <c r="T51" i="9"/>
  <c r="P76" i="9"/>
  <c r="P100" i="9"/>
  <c r="N124" i="9"/>
  <c r="Q141" i="9"/>
  <c r="Q160" i="9"/>
  <c r="T177" i="9"/>
  <c r="P196" i="9"/>
  <c r="S208" i="9"/>
  <c r="R221" i="9"/>
  <c r="O235" i="9"/>
  <c r="R247" i="9"/>
  <c r="S259" i="9"/>
  <c r="O269" i="9"/>
  <c r="N277" i="9"/>
  <c r="O287" i="9"/>
  <c r="T295" i="9"/>
  <c r="Q329" i="9"/>
  <c r="R337" i="9"/>
  <c r="N345" i="9"/>
  <c r="R352" i="9"/>
  <c r="N361" i="9"/>
  <c r="Q369" i="9"/>
  <c r="P377" i="9"/>
  <c r="P385" i="9"/>
  <c r="T391" i="9"/>
  <c r="R397" i="9"/>
  <c r="S403" i="9"/>
  <c r="Q408" i="9"/>
  <c r="O414" i="9"/>
  <c r="R419" i="9"/>
  <c r="Q424" i="9"/>
  <c r="T429" i="9"/>
  <c r="T435" i="9"/>
  <c r="P440" i="9"/>
  <c r="P445" i="9"/>
  <c r="T449" i="9"/>
  <c r="P455" i="9"/>
  <c r="T459" i="9"/>
  <c r="O464" i="9"/>
  <c r="P468" i="9"/>
  <c r="O6" i="9"/>
  <c r="S122" i="3"/>
  <c r="P121" i="3"/>
  <c r="N120" i="3"/>
  <c r="M163" i="4"/>
  <c r="N162" i="4"/>
  <c r="N161" i="4"/>
  <c r="O160" i="4"/>
  <c r="P159" i="4"/>
  <c r="S8" i="9"/>
  <c r="T7" i="9"/>
  <c r="Q409" i="9"/>
  <c r="O18" i="9"/>
  <c r="O55" i="9"/>
  <c r="Q76" i="9"/>
  <c r="S103" i="9"/>
  <c r="S124" i="9"/>
  <c r="N143" i="9"/>
  <c r="O161" i="9"/>
  <c r="O179" i="9"/>
  <c r="Q197" i="9"/>
  <c r="O209" i="9"/>
  <c r="T221" i="9"/>
  <c r="O236" i="9"/>
  <c r="T247" i="9"/>
  <c r="P260" i="9"/>
  <c r="P269" i="9"/>
  <c r="O277" i="9"/>
  <c r="S287" i="9"/>
  <c r="O296" i="9"/>
  <c r="O330" i="9"/>
  <c r="T337" i="9"/>
  <c r="P345" i="9"/>
  <c r="N353" i="9"/>
  <c r="P361" i="9"/>
  <c r="N371" i="9"/>
  <c r="S377" i="9"/>
  <c r="Q385" i="9"/>
  <c r="Q392" i="9"/>
  <c r="S399" i="9"/>
  <c r="N404" i="9"/>
  <c r="O415" i="9"/>
  <c r="N420" i="9"/>
  <c r="N425" i="9"/>
  <c r="O431" i="9"/>
  <c r="N436" i="9"/>
  <c r="N441" i="9"/>
  <c r="R445" i="9"/>
  <c r="N451" i="9"/>
  <c r="N456" i="9"/>
  <c r="Q460" i="9"/>
  <c r="P464" i="9"/>
  <c r="N469" i="9"/>
  <c r="Q6" i="9"/>
  <c r="S21" i="9"/>
  <c r="R55" i="9"/>
  <c r="R76" i="9"/>
  <c r="T103" i="9"/>
  <c r="P125" i="9"/>
  <c r="N144" i="9"/>
  <c r="R163" i="9"/>
  <c r="O180" i="9"/>
  <c r="R197" i="9"/>
  <c r="Q209" i="9"/>
  <c r="T224" i="9"/>
  <c r="T236" i="9"/>
  <c r="Q248" i="9"/>
  <c r="R260" i="9"/>
  <c r="Q269" i="9"/>
  <c r="O279" i="9"/>
  <c r="O288" i="9"/>
  <c r="S296" i="9"/>
  <c r="P330" i="9"/>
  <c r="N338" i="9"/>
  <c r="P346" i="9"/>
  <c r="P353" i="9"/>
  <c r="Q361" i="9"/>
  <c r="O371" i="9"/>
  <c r="P379" i="9"/>
  <c r="T385" i="9"/>
  <c r="P393" i="9"/>
  <c r="T399" i="9"/>
  <c r="Q404" i="9"/>
  <c r="R409" i="9"/>
  <c r="Q415" i="9"/>
  <c r="O420" i="9"/>
  <c r="R425" i="9"/>
  <c r="P431" i="9"/>
  <c r="O436" i="9"/>
  <c r="Q441" i="9"/>
  <c r="P447" i="9"/>
  <c r="P451" i="9"/>
  <c r="O456" i="9"/>
  <c r="R460" i="9"/>
  <c r="S464" i="9"/>
  <c r="O469" i="9"/>
  <c r="P122" i="3"/>
  <c r="N121" i="3"/>
  <c r="S114" i="3"/>
  <c r="M160" i="4"/>
  <c r="N159" i="4"/>
  <c r="Q8" i="9"/>
  <c r="R7" i="9"/>
  <c r="P356" i="9"/>
  <c r="Q29" i="9"/>
  <c r="P56" i="9"/>
  <c r="R83" i="9"/>
  <c r="N104" i="9"/>
  <c r="R128" i="9"/>
  <c r="Q145" i="9"/>
  <c r="S164" i="9"/>
  <c r="S181" i="9"/>
  <c r="S199" i="9"/>
  <c r="T209" i="9"/>
  <c r="Q225" i="9"/>
  <c r="O237" i="9"/>
  <c r="O251" i="9"/>
  <c r="S260" i="9"/>
  <c r="P271" i="9"/>
  <c r="P279" i="9"/>
  <c r="N289" i="9"/>
  <c r="Q297" i="9"/>
  <c r="R331" i="9"/>
  <c r="P338" i="9"/>
  <c r="S347" i="9"/>
  <c r="Q353" i="9"/>
  <c r="O364" i="9"/>
  <c r="P371" i="9"/>
  <c r="S379" i="9"/>
  <c r="Q386" i="9"/>
  <c r="Q393" i="9"/>
  <c r="O400" i="9"/>
  <c r="N405" i="9"/>
  <c r="S409" i="9"/>
  <c r="R415" i="9"/>
  <c r="Q420" i="9"/>
  <c r="S425" i="9"/>
  <c r="R431" i="9"/>
  <c r="P436" i="9"/>
  <c r="S441" i="9"/>
  <c r="Q447" i="9"/>
  <c r="Q451" i="9"/>
  <c r="P456" i="9"/>
  <c r="S460" i="9"/>
  <c r="T464" i="9"/>
  <c r="P469" i="9"/>
  <c r="O122" i="3"/>
  <c r="S116" i="3"/>
  <c r="R115" i="3"/>
  <c r="R114" i="3"/>
  <c r="S167" i="4"/>
  <c r="M159" i="4"/>
  <c r="P8" i="9"/>
  <c r="Q7" i="9"/>
  <c r="N122" i="3"/>
  <c r="S117" i="3"/>
  <c r="R116" i="3"/>
  <c r="Q115" i="3"/>
  <c r="Q114" i="3"/>
  <c r="R167" i="4"/>
  <c r="S166" i="4"/>
  <c r="O8" i="9"/>
  <c r="P7" i="9"/>
  <c r="P31" i="9"/>
  <c r="P85" i="9"/>
  <c r="Q108" i="9"/>
  <c r="N132" i="9"/>
  <c r="T147" i="9"/>
  <c r="T168" i="9"/>
  <c r="S185" i="9"/>
  <c r="P200" i="9"/>
  <c r="Q213" i="9"/>
  <c r="O227" i="9"/>
  <c r="T240" i="9"/>
  <c r="T252" i="9"/>
  <c r="R262" i="9"/>
  <c r="P272" i="9"/>
  <c r="P280" i="9"/>
  <c r="P291" i="9"/>
  <c r="P300" i="9"/>
  <c r="Q332" i="9"/>
  <c r="S340" i="9"/>
  <c r="N348" i="9"/>
  <c r="R364" i="9"/>
  <c r="R372" i="9"/>
  <c r="O380" i="9"/>
  <c r="P388" i="9"/>
  <c r="R395" i="9"/>
  <c r="Q400" i="9"/>
  <c r="S405" i="9"/>
  <c r="R411" i="9"/>
  <c r="T415" i="9"/>
  <c r="R421" i="9"/>
  <c r="R427" i="9"/>
  <c r="R432" i="9"/>
  <c r="P437" i="9"/>
  <c r="P443" i="9"/>
  <c r="S447" i="9"/>
  <c r="R452" i="9"/>
  <c r="T456" i="9"/>
  <c r="N461" i="9"/>
  <c r="R465" i="9"/>
  <c r="S469" i="9"/>
  <c r="N31" i="9"/>
  <c r="R59" i="9"/>
  <c r="N85" i="9"/>
  <c r="P108" i="9"/>
  <c r="R129" i="9"/>
  <c r="P147" i="9"/>
  <c r="R165" i="9"/>
  <c r="R185" i="9"/>
  <c r="O200" i="9"/>
  <c r="O213" i="9"/>
  <c r="Q226" i="9"/>
  <c r="Q239" i="9"/>
  <c r="R252" i="9"/>
  <c r="Q262" i="9"/>
  <c r="S271" i="9"/>
  <c r="O280" i="9"/>
  <c r="P289" i="9"/>
  <c r="O300" i="9"/>
  <c r="P332" i="9"/>
  <c r="P340" i="9"/>
  <c r="T347" i="9"/>
  <c r="R355" i="9"/>
  <c r="Q364" i="9"/>
  <c r="P372" i="9"/>
  <c r="T379" i="9"/>
  <c r="S387" i="9"/>
  <c r="N395" i="9"/>
  <c r="P400" i="9"/>
  <c r="Q405" i="9"/>
  <c r="P411" i="9"/>
  <c r="S415" i="9"/>
  <c r="P421" i="9"/>
  <c r="P427" i="9"/>
  <c r="P432" i="9"/>
  <c r="O437" i="9"/>
  <c r="O443" i="9"/>
  <c r="R447" i="9"/>
  <c r="Q452" i="9"/>
  <c r="S456" i="9"/>
  <c r="T460" i="9"/>
  <c r="Q465" i="9"/>
  <c r="R469" i="9"/>
  <c r="N9" i="9"/>
  <c r="R62" i="9"/>
  <c r="Q31" i="9"/>
  <c r="P87" i="9"/>
  <c r="O132" i="9"/>
  <c r="O169" i="9"/>
  <c r="N202" i="9"/>
  <c r="R227" i="9"/>
  <c r="O253" i="9"/>
  <c r="R272" i="9"/>
  <c r="Q291" i="9"/>
  <c r="P333" i="9"/>
  <c r="O348" i="9"/>
  <c r="T364" i="9"/>
  <c r="O381" i="9"/>
  <c r="S395" i="9"/>
  <c r="O406" i="9"/>
  <c r="N416" i="9"/>
  <c r="S427" i="9"/>
  <c r="S437" i="9"/>
  <c r="T447" i="9"/>
  <c r="Q457" i="9"/>
  <c r="S465" i="9"/>
  <c r="P120" i="3"/>
  <c r="R118" i="3"/>
  <c r="O115" i="3"/>
  <c r="P166" i="4"/>
  <c r="M165" i="4"/>
  <c r="S163" i="4"/>
  <c r="P162" i="4"/>
  <c r="R159" i="4"/>
  <c r="T4" i="9"/>
  <c r="O3" i="9"/>
  <c r="S175" i="9"/>
  <c r="O295" i="9"/>
  <c r="O397" i="9"/>
  <c r="Q429" i="9"/>
  <c r="T467" i="9"/>
  <c r="R121" i="3"/>
  <c r="P167" i="4"/>
  <c r="O49" i="9"/>
  <c r="O352" i="9"/>
  <c r="O440" i="9"/>
  <c r="N63" i="9"/>
  <c r="N10" i="9"/>
  <c r="M116" i="3"/>
  <c r="Q5" i="9"/>
  <c r="R216" i="9"/>
  <c r="N389" i="9"/>
  <c r="R443" i="9"/>
  <c r="Q67" i="9"/>
  <c r="P423" i="9"/>
  <c r="O219" i="9"/>
  <c r="O403" i="9"/>
  <c r="Q463" i="9"/>
  <c r="N117" i="3"/>
  <c r="P161" i="4"/>
  <c r="S31" i="9"/>
  <c r="N89" i="9"/>
  <c r="Q133" i="9"/>
  <c r="R169" i="9"/>
  <c r="R202" i="9"/>
  <c r="N229" i="9"/>
  <c r="P253" i="9"/>
  <c r="S272" i="9"/>
  <c r="S291" i="9"/>
  <c r="Q333" i="9"/>
  <c r="R348" i="9"/>
  <c r="N365" i="9"/>
  <c r="Q381" i="9"/>
  <c r="O396" i="9"/>
  <c r="P407" i="9"/>
  <c r="Q417" i="9"/>
  <c r="O428" i="9"/>
  <c r="O439" i="9"/>
  <c r="P448" i="9"/>
  <c r="R457" i="9"/>
  <c r="P467" i="9"/>
  <c r="O120" i="3"/>
  <c r="Q118" i="3"/>
  <c r="N115" i="3"/>
  <c r="O166" i="4"/>
  <c r="R163" i="4"/>
  <c r="O162" i="4"/>
  <c r="Q159" i="4"/>
  <c r="S4" i="9"/>
  <c r="N3" i="9"/>
  <c r="P118" i="3"/>
  <c r="M115" i="3"/>
  <c r="N166" i="4"/>
  <c r="Q163" i="4"/>
  <c r="O159" i="4"/>
  <c r="Q4" i="9"/>
  <c r="S164" i="4"/>
  <c r="S160" i="4"/>
  <c r="N44" i="9"/>
  <c r="O205" i="9"/>
  <c r="N232" i="9"/>
  <c r="P257" i="9"/>
  <c r="Q275" i="9"/>
  <c r="Q335" i="9"/>
  <c r="R383" i="9"/>
  <c r="N418" i="9"/>
  <c r="R459" i="9"/>
  <c r="S119" i="3"/>
  <c r="O163" i="4"/>
  <c r="O4" i="9"/>
  <c r="Q140" i="9"/>
  <c r="P258" i="9"/>
  <c r="P337" i="9"/>
  <c r="Q397" i="9"/>
  <c r="R429" i="9"/>
  <c r="N468" i="9"/>
  <c r="S111" i="9"/>
  <c r="Q461" i="9"/>
  <c r="N160" i="4"/>
  <c r="O153" i="9"/>
  <c r="N412" i="9"/>
  <c r="R117" i="3"/>
  <c r="R153" i="9"/>
  <c r="O389" i="9"/>
  <c r="P463" i="9"/>
  <c r="O119" i="3"/>
  <c r="Q165" i="4"/>
  <c r="N5" i="9"/>
  <c r="R155" i="9"/>
  <c r="T265" i="9"/>
  <c r="N359" i="9"/>
  <c r="Q412" i="9"/>
  <c r="Q453" i="9"/>
  <c r="N114" i="3"/>
  <c r="P165" i="4"/>
  <c r="M164" i="4"/>
  <c r="S162" i="4"/>
  <c r="S3" i="9"/>
  <c r="R40" i="9"/>
  <c r="R92" i="9"/>
  <c r="Q135" i="9"/>
  <c r="N172" i="9"/>
  <c r="R204" i="9"/>
  <c r="Q231" i="9"/>
  <c r="R256" i="9"/>
  <c r="P274" i="9"/>
  <c r="Q292" i="9"/>
  <c r="O335" i="9"/>
  <c r="O350" i="9"/>
  <c r="Q367" i="9"/>
  <c r="N383" i="9"/>
  <c r="R396" i="9"/>
  <c r="Q407" i="9"/>
  <c r="R417" i="9"/>
  <c r="P428" i="9"/>
  <c r="Q439" i="9"/>
  <c r="S448" i="9"/>
  <c r="S457" i="9"/>
  <c r="Q467" i="9"/>
  <c r="M166" i="4"/>
  <c r="P4" i="9"/>
  <c r="T96" i="9"/>
  <c r="T367" i="9"/>
  <c r="N440" i="9"/>
  <c r="S5" i="9"/>
  <c r="Q177" i="9"/>
  <c r="S233" i="9"/>
  <c r="S295" i="9"/>
  <c r="S368" i="9"/>
  <c r="P408" i="9"/>
  <c r="S449" i="9"/>
  <c r="Q121" i="3"/>
  <c r="N167" i="4"/>
  <c r="N163" i="4"/>
  <c r="P160" i="4"/>
  <c r="N4" i="9"/>
  <c r="R148" i="9"/>
  <c r="P264" i="9"/>
  <c r="Q300" i="9"/>
  <c r="R356" i="9"/>
  <c r="R388" i="9"/>
  <c r="T411" i="9"/>
  <c r="Q443" i="9"/>
  <c r="Q119" i="3"/>
  <c r="T115" i="9"/>
  <c r="R265" i="9"/>
  <c r="O301" i="9"/>
  <c r="Q357" i="9"/>
  <c r="O423" i="9"/>
  <c r="O453" i="9"/>
  <c r="P119" i="3"/>
  <c r="T191" i="9"/>
  <c r="S283" i="9"/>
  <c r="O375" i="9"/>
  <c r="O412" i="9"/>
  <c r="P453" i="9"/>
  <c r="N164" i="4"/>
  <c r="Q161" i="4"/>
  <c r="T68" i="9"/>
  <c r="R343" i="9"/>
  <c r="Q423" i="9"/>
  <c r="Q9" i="9"/>
  <c r="S120" i="3"/>
  <c r="N43" i="9"/>
  <c r="Q96" i="9"/>
  <c r="S137" i="9"/>
  <c r="O172" i="9"/>
  <c r="T204" i="9"/>
  <c r="S231" i="9"/>
  <c r="O257" i="9"/>
  <c r="O275" i="9"/>
  <c r="R292" i="9"/>
  <c r="P335" i="9"/>
  <c r="P350" i="9"/>
  <c r="S367" i="9"/>
  <c r="Q383" i="9"/>
  <c r="S396" i="9"/>
  <c r="T407" i="9"/>
  <c r="S417" i="9"/>
  <c r="Q428" i="9"/>
  <c r="T439" i="9"/>
  <c r="P449" i="9"/>
  <c r="T457" i="9"/>
  <c r="R467" i="9"/>
  <c r="S121" i="3"/>
  <c r="N118" i="3"/>
  <c r="P116" i="3"/>
  <c r="Q167" i="4"/>
  <c r="P163" i="4"/>
  <c r="T5" i="9"/>
  <c r="N138" i="9"/>
  <c r="Q350" i="9"/>
  <c r="N408" i="9"/>
  <c r="R449" i="9"/>
  <c r="O116" i="3"/>
  <c r="R164" i="4"/>
  <c r="R160" i="4"/>
  <c r="R97" i="9"/>
  <c r="T276" i="9"/>
  <c r="T384" i="9"/>
  <c r="O419" i="9"/>
  <c r="S459" i="9"/>
  <c r="N116" i="3"/>
  <c r="Q164" i="4"/>
  <c r="R5" i="9"/>
  <c r="Q186" i="9"/>
  <c r="O241" i="9"/>
  <c r="Q280" i="9"/>
  <c r="T340" i="9"/>
  <c r="N373" i="9"/>
  <c r="S400" i="9"/>
  <c r="S421" i="9"/>
  <c r="S452" i="9"/>
  <c r="P164" i="4"/>
  <c r="S7" i="9"/>
  <c r="S188" i="9"/>
  <c r="T401" i="9"/>
  <c r="N463" i="9"/>
  <c r="O164" i="4"/>
  <c r="R161" i="4"/>
  <c r="O5" i="9"/>
  <c r="N116" i="9"/>
  <c r="S265" i="9"/>
  <c r="T357" i="9"/>
  <c r="P433" i="9"/>
  <c r="Q117" i="3"/>
  <c r="R116" i="9"/>
  <c r="T283" i="9"/>
  <c r="Q375" i="9"/>
  <c r="Q433" i="9"/>
  <c r="Q71" i="9"/>
  <c r="N117" i="9"/>
  <c r="O156" i="9"/>
  <c r="S192" i="9"/>
  <c r="P219" i="9"/>
  <c r="P245" i="9"/>
  <c r="P266" i="9"/>
  <c r="Q284" i="9"/>
  <c r="S327" i="9"/>
  <c r="T343" i="9"/>
  <c r="T359" i="9"/>
  <c r="T375" i="9"/>
  <c r="O391" i="9"/>
  <c r="Q403" i="9"/>
  <c r="R413" i="9"/>
  <c r="S423" i="9"/>
  <c r="N435" i="9"/>
  <c r="T444" i="9"/>
  <c r="S453" i="9"/>
  <c r="S463" i="9"/>
  <c r="T9" i="9"/>
  <c r="Q122" i="3"/>
  <c r="R120" i="3"/>
  <c r="M117" i="3"/>
  <c r="O165" i="4"/>
  <c r="R162" i="4"/>
  <c r="M161" i="4"/>
  <c r="R8" i="9"/>
  <c r="Q3" i="9"/>
  <c r="Q72" i="9"/>
  <c r="P119" i="9"/>
  <c r="P157" i="9"/>
  <c r="T192" i="9"/>
  <c r="N220" i="9"/>
  <c r="Q245" i="9"/>
  <c r="O267" i="9"/>
  <c r="N285" i="9"/>
  <c r="N328" i="9"/>
  <c r="O344" i="9"/>
  <c r="N360" i="9"/>
  <c r="Q376" i="9"/>
  <c r="Q391" i="9"/>
  <c r="R403" i="9"/>
  <c r="T413" i="9"/>
  <c r="P424" i="9"/>
  <c r="S435" i="9"/>
  <c r="N445" i="9"/>
  <c r="T453" i="9"/>
  <c r="T463" i="9"/>
  <c r="N6" i="9"/>
  <c r="Q120" i="3"/>
  <c r="S118" i="3"/>
  <c r="P115" i="3"/>
  <c r="R166" i="4"/>
  <c r="N165" i="4"/>
  <c r="Q162" i="4"/>
  <c r="N8" i="9"/>
  <c r="P3" i="9"/>
  <c r="P208" i="9"/>
  <c r="R119" i="3"/>
  <c r="R213" i="9"/>
  <c r="S432" i="9"/>
  <c r="O121" i="3"/>
  <c r="M167" i="4"/>
  <c r="S161" i="4"/>
  <c r="Q66" i="9"/>
  <c r="N243" i="9"/>
  <c r="Q283" i="9"/>
  <c r="O342" i="9"/>
  <c r="N375" i="9"/>
  <c r="O433" i="9"/>
  <c r="P10" i="9"/>
  <c r="P114" i="3"/>
  <c r="R165" i="4"/>
  <c r="O7" i="9"/>
  <c r="O217" i="9"/>
  <c r="O243" i="9"/>
  <c r="P327" i="9"/>
  <c r="N343" i="9"/>
  <c r="N402" i="9"/>
  <c r="P444" i="9"/>
  <c r="Q10" i="9"/>
  <c r="O114" i="3"/>
  <c r="N7" i="9"/>
  <c r="R192" i="9"/>
  <c r="Q243" i="9"/>
  <c r="R327" i="9"/>
  <c r="N391" i="9"/>
  <c r="Q444" i="9"/>
  <c r="M119" i="3"/>
  <c r="T8" i="9"/>
  <c r="S42" i="9"/>
  <c r="Q102" i="9"/>
  <c r="S170" i="9"/>
  <c r="S66" i="9"/>
  <c r="O170" i="9"/>
  <c r="R298" i="9"/>
  <c r="T406" i="9"/>
  <c r="S446" i="9"/>
  <c r="S434" i="9"/>
  <c r="O106" i="9"/>
  <c r="T86" i="9"/>
  <c r="T162" i="9"/>
  <c r="R234" i="9"/>
  <c r="T214" i="9"/>
  <c r="R226" i="9"/>
  <c r="T274" i="9"/>
  <c r="T466" i="9"/>
  <c r="N430" i="9"/>
  <c r="T42" i="9"/>
  <c r="N166" i="9"/>
  <c r="R186" i="9"/>
  <c r="N218" i="9"/>
  <c r="S366" i="9"/>
  <c r="S462" i="9"/>
  <c r="Q106" i="9"/>
  <c r="R218" i="9"/>
  <c r="N234" i="9"/>
  <c r="T106" i="9"/>
  <c r="N214" i="9"/>
  <c r="S362" i="9"/>
  <c r="S458" i="9"/>
  <c r="Q110" i="9"/>
  <c r="R214" i="9"/>
  <c r="T350" i="9"/>
  <c r="R454" i="9"/>
  <c r="O98" i="9"/>
  <c r="N210" i="9"/>
  <c r="N354" i="9"/>
  <c r="P442" i="9"/>
  <c r="N426" i="9"/>
  <c r="T62" i="9"/>
  <c r="N170" i="9"/>
  <c r="T266" i="9"/>
  <c r="N398" i="9"/>
  <c r="R26" i="9"/>
  <c r="R130" i="9"/>
  <c r="R230" i="9"/>
  <c r="T366" i="9"/>
  <c r="O458" i="9"/>
  <c r="R282" i="9"/>
  <c r="T402" i="9"/>
  <c r="O4" i="3"/>
  <c r="M5" i="3"/>
  <c r="S8" i="3"/>
  <c r="Q9" i="3"/>
  <c r="O10" i="3"/>
  <c r="M11" i="3"/>
  <c r="S14" i="3"/>
  <c r="Q15" i="3"/>
  <c r="O16" i="3"/>
  <c r="M17" i="3"/>
  <c r="S20" i="3"/>
  <c r="Q22" i="3"/>
  <c r="O23" i="3"/>
  <c r="M21" i="3"/>
  <c r="S24" i="3"/>
  <c r="Q28" i="3"/>
  <c r="O29" i="3"/>
  <c r="M27" i="3"/>
  <c r="S30" i="3"/>
  <c r="Q34" i="3"/>
  <c r="O35" i="3"/>
  <c r="M33" i="3"/>
  <c r="S36" i="3"/>
  <c r="Q123" i="3"/>
  <c r="O124" i="3"/>
  <c r="M125" i="3"/>
  <c r="S128" i="3"/>
  <c r="Q129" i="3"/>
  <c r="O130" i="3"/>
  <c r="M131" i="3"/>
  <c r="S41" i="3"/>
  <c r="Q43" i="3"/>
  <c r="O42" i="3"/>
  <c r="M44" i="3"/>
  <c r="S47" i="3"/>
  <c r="Q49" i="3"/>
  <c r="O50" i="3"/>
  <c r="M48" i="3"/>
  <c r="S51" i="3"/>
  <c r="Q55" i="3"/>
  <c r="O56" i="3"/>
  <c r="M54" i="3"/>
  <c r="S57" i="3"/>
  <c r="Q61" i="3"/>
  <c r="O62" i="3"/>
  <c r="M60" i="3"/>
  <c r="S63" i="3"/>
  <c r="S72" i="3"/>
  <c r="Q76" i="3"/>
  <c r="O77" i="3"/>
  <c r="M75" i="3"/>
  <c r="S80" i="3"/>
  <c r="Q81" i="3"/>
  <c r="O82" i="3"/>
  <c r="M83" i="3"/>
  <c r="S86" i="3"/>
  <c r="Q88" i="3"/>
  <c r="O89" i="3"/>
  <c r="M87" i="3"/>
  <c r="S90" i="3"/>
  <c r="Q94" i="3"/>
  <c r="O95" i="3"/>
  <c r="M93" i="3"/>
  <c r="S96" i="3"/>
  <c r="Q100" i="3"/>
  <c r="R94" i="9"/>
  <c r="Q150" i="9"/>
  <c r="Q214" i="9"/>
  <c r="T78" i="9"/>
  <c r="T174" i="9"/>
  <c r="P378" i="9"/>
  <c r="O434" i="9"/>
  <c r="S22" i="9"/>
  <c r="R462" i="9"/>
  <c r="T110" i="9"/>
  <c r="Q122" i="9"/>
  <c r="T202" i="9"/>
  <c r="S278" i="9"/>
  <c r="S242" i="9"/>
  <c r="S274" i="9"/>
  <c r="R350" i="9"/>
  <c r="N34" i="9"/>
  <c r="T454" i="9"/>
  <c r="S94" i="9"/>
  <c r="S206" i="9"/>
  <c r="R222" i="9"/>
  <c r="S222" i="9"/>
  <c r="Q374" i="9"/>
  <c r="Q470" i="9"/>
  <c r="O114" i="9"/>
  <c r="P226" i="9"/>
  <c r="P298" i="9"/>
  <c r="R114" i="9"/>
  <c r="S218" i="9"/>
  <c r="Q370" i="9"/>
  <c r="Q466" i="9"/>
  <c r="O118" i="9"/>
  <c r="P222" i="9"/>
  <c r="R358" i="9"/>
  <c r="P462" i="9"/>
  <c r="T102" i="9"/>
  <c r="S214" i="9"/>
  <c r="S358" i="9"/>
  <c r="N450" i="9"/>
  <c r="S430" i="9"/>
  <c r="S78" i="9"/>
  <c r="S174" i="9"/>
  <c r="S282" i="9"/>
  <c r="P406" i="9"/>
  <c r="P34" i="9"/>
  <c r="R146" i="9"/>
  <c r="P238" i="9"/>
  <c r="R374" i="9"/>
  <c r="T462" i="9"/>
  <c r="P290" i="9"/>
  <c r="Q414" i="9"/>
  <c r="P4" i="3"/>
  <c r="N5" i="3"/>
  <c r="R9" i="3"/>
  <c r="P10" i="3"/>
  <c r="N11" i="3"/>
  <c r="R15" i="3"/>
  <c r="P16" i="3"/>
  <c r="N17" i="3"/>
  <c r="R22" i="3"/>
  <c r="P23" i="3"/>
  <c r="N21" i="3"/>
  <c r="R28" i="3"/>
  <c r="P29" i="3"/>
  <c r="N27" i="3"/>
  <c r="R34" i="3"/>
  <c r="P35" i="3"/>
  <c r="N33" i="3"/>
  <c r="R123" i="3"/>
  <c r="P124" i="3"/>
  <c r="N125" i="3"/>
  <c r="R129" i="3"/>
  <c r="P130" i="3"/>
  <c r="N131" i="3"/>
  <c r="R43" i="3"/>
  <c r="P42" i="3"/>
  <c r="N44" i="3"/>
  <c r="R49" i="3"/>
  <c r="P50" i="3"/>
  <c r="N48" i="3"/>
  <c r="R55" i="3"/>
  <c r="P56" i="3"/>
  <c r="N54" i="3"/>
  <c r="R61" i="3"/>
  <c r="P62" i="3"/>
  <c r="N60" i="3"/>
  <c r="R76" i="3"/>
  <c r="P77" i="3"/>
  <c r="N75" i="3"/>
  <c r="R81" i="3"/>
  <c r="P82" i="3"/>
  <c r="N83" i="3"/>
  <c r="R88" i="3"/>
  <c r="P89" i="3"/>
  <c r="N87" i="3"/>
  <c r="R94" i="3"/>
  <c r="P95" i="3"/>
  <c r="N93" i="3"/>
  <c r="R100" i="3"/>
  <c r="T458" i="9"/>
  <c r="O90" i="9"/>
  <c r="Q42" i="9"/>
  <c r="S154" i="9"/>
  <c r="O214" i="9"/>
  <c r="S298" i="9"/>
  <c r="R378" i="9"/>
  <c r="P374" i="9"/>
  <c r="S90" i="9"/>
  <c r="Q194" i="9"/>
  <c r="P82" i="9"/>
  <c r="P158" i="9"/>
  <c r="N154" i="9"/>
  <c r="P150" i="9"/>
  <c r="S190" i="9"/>
  <c r="O366" i="9"/>
  <c r="R366" i="9"/>
  <c r="S390" i="9"/>
  <c r="S74" i="9"/>
  <c r="Q118" i="9"/>
  <c r="S186" i="9"/>
  <c r="P354" i="9"/>
  <c r="R442" i="9"/>
  <c r="N94" i="9"/>
  <c r="N190" i="9"/>
  <c r="T354" i="9"/>
  <c r="Q94" i="9"/>
  <c r="Q190" i="9"/>
  <c r="S346" i="9"/>
  <c r="P446" i="9"/>
  <c r="N98" i="9"/>
  <c r="N194" i="9"/>
  <c r="N302" i="9"/>
  <c r="O442" i="9"/>
  <c r="S82" i="9"/>
  <c r="S178" i="9"/>
  <c r="O302" i="9"/>
  <c r="T426" i="9"/>
  <c r="Q406" i="9"/>
  <c r="P42" i="9"/>
  <c r="R154" i="9"/>
  <c r="P246" i="9"/>
  <c r="R382" i="9"/>
  <c r="T470" i="9"/>
  <c r="N114" i="9"/>
  <c r="O218" i="9"/>
  <c r="Q354" i="9"/>
  <c r="S442" i="9"/>
  <c r="T250" i="9"/>
  <c r="O390" i="9"/>
  <c r="M4" i="3"/>
  <c r="S7" i="3"/>
  <c r="Q8" i="3"/>
  <c r="O9" i="3"/>
  <c r="M10" i="3"/>
  <c r="S13" i="3"/>
  <c r="Q14" i="3"/>
  <c r="O15" i="3"/>
  <c r="M16" i="3"/>
  <c r="S19" i="3"/>
  <c r="Q20" i="3"/>
  <c r="O22" i="3"/>
  <c r="M23" i="3"/>
  <c r="S26" i="3"/>
  <c r="Q24" i="3"/>
  <c r="O28" i="3"/>
  <c r="M29" i="3"/>
  <c r="S32" i="3"/>
  <c r="Q30" i="3"/>
  <c r="O34" i="3"/>
  <c r="M35" i="3"/>
  <c r="S38" i="3"/>
  <c r="Q36" i="3"/>
  <c r="O123" i="3"/>
  <c r="M124" i="3"/>
  <c r="S127" i="3"/>
  <c r="Q128" i="3"/>
  <c r="O129" i="3"/>
  <c r="M130" i="3"/>
  <c r="S39" i="3"/>
  <c r="Q41" i="3"/>
  <c r="O43" i="3"/>
  <c r="M42" i="3"/>
  <c r="S45" i="3"/>
  <c r="Q47" i="3"/>
  <c r="O49" i="3"/>
  <c r="M50" i="3"/>
  <c r="S53" i="3"/>
  <c r="Q51" i="3"/>
  <c r="O55" i="3"/>
  <c r="M56" i="3"/>
  <c r="S59" i="3"/>
  <c r="Q57" i="3"/>
  <c r="O61" i="3"/>
  <c r="M62" i="3"/>
  <c r="S65" i="3"/>
  <c r="Q63" i="3"/>
  <c r="T134" i="9"/>
  <c r="R334" i="9"/>
  <c r="N30" i="9"/>
  <c r="R182" i="9"/>
  <c r="N90" i="9"/>
  <c r="S254" i="9"/>
  <c r="R6" i="9"/>
  <c r="O154" i="9"/>
  <c r="Q446" i="9"/>
  <c r="S350" i="9"/>
  <c r="S410" i="9"/>
  <c r="O110" i="9"/>
  <c r="T54" i="9"/>
  <c r="S162" i="9"/>
  <c r="R446" i="9"/>
  <c r="Q250" i="9"/>
  <c r="R250" i="9"/>
  <c r="O430" i="9"/>
  <c r="T118" i="9"/>
  <c r="S270" i="9"/>
  <c r="N82" i="9"/>
  <c r="O234" i="9"/>
  <c r="P398" i="9"/>
  <c r="R82" i="9"/>
  <c r="N230" i="9"/>
  <c r="T398" i="9"/>
  <c r="S54" i="9"/>
  <c r="Q222" i="9"/>
  <c r="R386" i="9"/>
  <c r="Q390" i="9"/>
  <c r="Q86" i="9"/>
  <c r="S210" i="9"/>
  <c r="O370" i="9"/>
  <c r="N42" i="9"/>
  <c r="Q174" i="9"/>
  <c r="R302" i="9"/>
  <c r="R470" i="9"/>
  <c r="R354" i="9"/>
  <c r="N466" i="9"/>
  <c r="O5" i="3"/>
  <c r="P6" i="3"/>
  <c r="Q7" i="3"/>
  <c r="M12" i="3"/>
  <c r="N13" i="3"/>
  <c r="O14" i="3"/>
  <c r="S15" i="3"/>
  <c r="M22" i="3"/>
  <c r="Q23" i="3"/>
  <c r="R21" i="3"/>
  <c r="S25" i="3"/>
  <c r="O27" i="3"/>
  <c r="P31" i="3"/>
  <c r="Q32" i="3"/>
  <c r="M37" i="3"/>
  <c r="N38" i="3"/>
  <c r="O36" i="3"/>
  <c r="S123" i="3"/>
  <c r="M129" i="3"/>
  <c r="Q130" i="3"/>
  <c r="R131" i="3"/>
  <c r="S40" i="3"/>
  <c r="O44" i="3"/>
  <c r="P46" i="3"/>
  <c r="Q45" i="3"/>
  <c r="M52" i="3"/>
  <c r="N53" i="3"/>
  <c r="O51" i="3"/>
  <c r="S55" i="3"/>
  <c r="M61" i="3"/>
  <c r="Q62" i="3"/>
  <c r="R60" i="3"/>
  <c r="S64" i="3"/>
  <c r="N73" i="3"/>
  <c r="N74" i="3"/>
  <c r="N72" i="3"/>
  <c r="N76" i="3"/>
  <c r="N77" i="3"/>
  <c r="P75" i="3"/>
  <c r="P78" i="3"/>
  <c r="P79" i="3"/>
  <c r="P80" i="3"/>
  <c r="P81" i="3"/>
  <c r="R82" i="3"/>
  <c r="R83" i="3"/>
  <c r="R84" i="3"/>
  <c r="R85" i="3"/>
  <c r="R86" i="3"/>
  <c r="R103" i="3"/>
  <c r="P104" i="3"/>
  <c r="N102" i="3"/>
  <c r="R109" i="3"/>
  <c r="P108" i="3"/>
  <c r="N110" i="3"/>
  <c r="Q3" i="1"/>
  <c r="O7" i="1"/>
  <c r="M8" i="1"/>
  <c r="R10" i="1"/>
  <c r="P11" i="1"/>
  <c r="N13" i="1"/>
  <c r="S14" i="1"/>
  <c r="Q16" i="1"/>
  <c r="O18" i="1"/>
  <c r="M20" i="1"/>
  <c r="R22" i="1"/>
  <c r="P23" i="1"/>
  <c r="N24" i="1"/>
  <c r="S26" i="1"/>
  <c r="Q27" i="1"/>
  <c r="O31" i="1"/>
  <c r="M30" i="1"/>
  <c r="R34" i="1"/>
  <c r="P33" i="1"/>
  <c r="N38" i="1"/>
  <c r="S36" i="1"/>
  <c r="P5" i="4"/>
  <c r="N7" i="4"/>
  <c r="S8" i="4"/>
  <c r="Q10" i="4"/>
  <c r="O13" i="4"/>
  <c r="M14" i="4"/>
  <c r="R16" i="4"/>
  <c r="P17" i="4"/>
  <c r="N18" i="4"/>
  <c r="S20" i="4"/>
  <c r="Q22" i="4"/>
  <c r="O24" i="4"/>
  <c r="M26" i="4"/>
  <c r="R27" i="4"/>
  <c r="P29" i="4"/>
  <c r="N30" i="4"/>
  <c r="S32" i="4"/>
  <c r="Q33" i="4"/>
  <c r="O37" i="4"/>
  <c r="M38" i="4"/>
  <c r="R40" i="4"/>
  <c r="P39" i="4"/>
  <c r="N44" i="4"/>
  <c r="S42" i="4"/>
  <c r="Q47" i="4"/>
  <c r="O48" i="4"/>
  <c r="M50" i="4"/>
  <c r="R51" i="4"/>
  <c r="P53" i="4"/>
  <c r="N55" i="4"/>
  <c r="S56" i="4"/>
  <c r="Q59" i="4"/>
  <c r="O61" i="4"/>
  <c r="M60" i="4"/>
  <c r="R64" i="4"/>
  <c r="P63" i="4"/>
  <c r="N68" i="4"/>
  <c r="S66" i="4"/>
  <c r="Q71" i="4"/>
  <c r="O73" i="4"/>
  <c r="M72" i="4"/>
  <c r="R168" i="4"/>
  <c r="P170" i="4"/>
  <c r="N172" i="4"/>
  <c r="S173" i="4"/>
  <c r="Q175" i="4"/>
  <c r="O75" i="4"/>
  <c r="M77" i="4"/>
  <c r="R78" i="4"/>
  <c r="P80" i="4"/>
  <c r="N82" i="4"/>
  <c r="S83" i="4"/>
  <c r="Q84" i="4"/>
  <c r="O88" i="4"/>
  <c r="M89" i="4"/>
  <c r="R91" i="4"/>
  <c r="O178" i="9"/>
  <c r="Q378" i="9"/>
  <c r="S34" i="9"/>
  <c r="P190" i="9"/>
  <c r="R122" i="9"/>
  <c r="S334" i="9"/>
  <c r="T22" i="9"/>
  <c r="T158" i="9"/>
  <c r="R18" i="9"/>
  <c r="P386" i="9"/>
  <c r="Q442" i="9"/>
  <c r="O158" i="9"/>
  <c r="P98" i="9"/>
  <c r="R190" i="9"/>
  <c r="S18" i="9"/>
  <c r="R294" i="9"/>
  <c r="P282" i="9"/>
  <c r="T434" i="9"/>
  <c r="S130" i="9"/>
  <c r="T282" i="9"/>
  <c r="S86" i="9"/>
  <c r="T238" i="9"/>
  <c r="T414" i="9"/>
  <c r="P90" i="9"/>
  <c r="S234" i="9"/>
  <c r="Q410" i="9"/>
  <c r="N78" i="9"/>
  <c r="O230" i="9"/>
  <c r="P394" i="9"/>
  <c r="O398" i="9"/>
  <c r="O94" i="9"/>
  <c r="Q218" i="9"/>
  <c r="T374" i="9"/>
  <c r="S46" i="9"/>
  <c r="O182" i="9"/>
  <c r="R342" i="9"/>
  <c r="S194" i="9"/>
  <c r="P362" i="9"/>
  <c r="S470" i="9"/>
  <c r="P5" i="3"/>
  <c r="Q6" i="3"/>
  <c r="R7" i="3"/>
  <c r="N12" i="3"/>
  <c r="O13" i="3"/>
  <c r="P14" i="3"/>
  <c r="M20" i="3"/>
  <c r="N22" i="3"/>
  <c r="R23" i="3"/>
  <c r="S21" i="3"/>
  <c r="P27" i="3"/>
  <c r="Q31" i="3"/>
  <c r="R32" i="3"/>
  <c r="N37" i="3"/>
  <c r="O38" i="3"/>
  <c r="P36" i="3"/>
  <c r="M128" i="3"/>
  <c r="N129" i="3"/>
  <c r="R130" i="3"/>
  <c r="S131" i="3"/>
  <c r="P44" i="3"/>
  <c r="Q46" i="3"/>
  <c r="R45" i="3"/>
  <c r="N52" i="3"/>
  <c r="O53" i="3"/>
  <c r="P51" i="3"/>
  <c r="M57" i="3"/>
  <c r="N61" i="3"/>
  <c r="R62" i="3"/>
  <c r="S60" i="3"/>
  <c r="O73" i="3"/>
  <c r="O74" i="3"/>
  <c r="O72" i="3"/>
  <c r="O76" i="3"/>
  <c r="Q77" i="3"/>
  <c r="Q75" i="3"/>
  <c r="Q78" i="3"/>
  <c r="Q79" i="3"/>
  <c r="Q80" i="3"/>
  <c r="S81" i="3"/>
  <c r="S82" i="3"/>
  <c r="S83" i="3"/>
  <c r="S84" i="3"/>
  <c r="S85" i="3"/>
  <c r="S103" i="3"/>
  <c r="Q104" i="3"/>
  <c r="O102" i="3"/>
  <c r="M106" i="3"/>
  <c r="S109" i="3"/>
  <c r="Q108" i="3"/>
  <c r="O110" i="3"/>
  <c r="M112" i="3"/>
  <c r="R3" i="1"/>
  <c r="P7" i="1"/>
  <c r="N8" i="1"/>
  <c r="S10" i="1"/>
  <c r="Q11" i="1"/>
  <c r="O13" i="1"/>
  <c r="M15" i="1"/>
  <c r="R16" i="1"/>
  <c r="P18" i="1"/>
  <c r="N20" i="1"/>
  <c r="S22" i="1"/>
  <c r="Q23" i="1"/>
  <c r="O24" i="1"/>
  <c r="M28" i="1"/>
  <c r="R27" i="1"/>
  <c r="P31" i="1"/>
  <c r="N30" i="1"/>
  <c r="S34" i="1"/>
  <c r="Q33" i="1"/>
  <c r="O38" i="1"/>
  <c r="N4" i="1"/>
  <c r="Q5" i="4"/>
  <c r="O7" i="4"/>
  <c r="M9" i="4"/>
  <c r="R10" i="4"/>
  <c r="P13" i="4"/>
  <c r="N14" i="4"/>
  <c r="S16" i="4"/>
  <c r="Q17" i="4"/>
  <c r="O18" i="4"/>
  <c r="M21" i="4"/>
  <c r="R22" i="4"/>
  <c r="P24" i="4"/>
  <c r="N26" i="4"/>
  <c r="S27" i="4"/>
  <c r="Q29" i="4"/>
  <c r="O30" i="4"/>
  <c r="M34" i="4"/>
  <c r="R33" i="4"/>
  <c r="P37" i="4"/>
  <c r="N38" i="4"/>
  <c r="S40" i="4"/>
  <c r="Q39" i="4"/>
  <c r="O44" i="4"/>
  <c r="M46" i="4"/>
  <c r="R47" i="4"/>
  <c r="P48" i="4"/>
  <c r="N50" i="4"/>
  <c r="S51" i="4"/>
  <c r="Q53" i="4"/>
  <c r="O55" i="4"/>
  <c r="M58" i="4"/>
  <c r="R59" i="4"/>
  <c r="P61" i="4"/>
  <c r="N60" i="4"/>
  <c r="S64" i="4"/>
  <c r="Q63" i="4"/>
  <c r="O68" i="4"/>
  <c r="M70" i="4"/>
  <c r="R71" i="4"/>
  <c r="P73" i="4"/>
  <c r="N72" i="4"/>
  <c r="S168" i="4"/>
  <c r="Q170" i="4"/>
  <c r="O172" i="4"/>
  <c r="M174" i="4"/>
  <c r="R175" i="4"/>
  <c r="P75" i="4"/>
  <c r="N77" i="4"/>
  <c r="S78" i="4"/>
  <c r="Q80" i="4"/>
  <c r="O82" i="4"/>
  <c r="M85" i="4"/>
  <c r="R84" i="4"/>
  <c r="P88" i="4"/>
  <c r="N89" i="4"/>
  <c r="S91" i="4"/>
  <c r="N222" i="9"/>
  <c r="N442" i="9"/>
  <c r="N150" i="9"/>
  <c r="R466" i="9"/>
  <c r="Q178" i="9"/>
  <c r="S338" i="9"/>
  <c r="T126" i="9"/>
  <c r="T362" i="9"/>
  <c r="Q82" i="9"/>
  <c r="O354" i="9"/>
  <c r="Q30" i="9"/>
  <c r="Q286" i="9"/>
  <c r="O82" i="9"/>
  <c r="N366" i="9"/>
  <c r="R90" i="9"/>
  <c r="O238" i="9"/>
  <c r="T410" i="9"/>
  <c r="P86" i="9"/>
  <c r="Q246" i="9"/>
  <c r="P50" i="9"/>
  <c r="S182" i="9"/>
  <c r="T382" i="9"/>
  <c r="T50" i="9"/>
  <c r="P186" i="9"/>
  <c r="S378" i="9"/>
  <c r="R38" i="9"/>
  <c r="N174" i="9"/>
  <c r="O374" i="9"/>
  <c r="N378" i="9"/>
  <c r="R34" i="9"/>
  <c r="O190" i="9"/>
  <c r="S354" i="9"/>
  <c r="O466" i="9"/>
  <c r="N162" i="9"/>
  <c r="O290" i="9"/>
  <c r="N438" i="9"/>
  <c r="S302" i="9"/>
  <c r="R450" i="9"/>
  <c r="N6" i="3"/>
  <c r="O7" i="3"/>
  <c r="P8" i="3"/>
  <c r="M14" i="3"/>
  <c r="N15" i="3"/>
  <c r="R16" i="3"/>
  <c r="S17" i="3"/>
  <c r="P21" i="3"/>
  <c r="Q25" i="3"/>
  <c r="R26" i="3"/>
  <c r="N31" i="3"/>
  <c r="O32" i="3"/>
  <c r="P30" i="3"/>
  <c r="M36" i="3"/>
  <c r="N123" i="3"/>
  <c r="R124" i="3"/>
  <c r="S125" i="3"/>
  <c r="P131" i="3"/>
  <c r="Q40" i="3"/>
  <c r="R39" i="3"/>
  <c r="N46" i="3"/>
  <c r="O45" i="3"/>
  <c r="P47" i="3"/>
  <c r="M51" i="3"/>
  <c r="N55" i="3"/>
  <c r="R56" i="3"/>
  <c r="S54" i="3"/>
  <c r="P60" i="3"/>
  <c r="Q64" i="3"/>
  <c r="R65" i="3"/>
  <c r="N78" i="3"/>
  <c r="N79" i="3"/>
  <c r="N80" i="3"/>
  <c r="N81" i="3"/>
  <c r="N82" i="3"/>
  <c r="P83" i="3"/>
  <c r="P84" i="3"/>
  <c r="P85" i="3"/>
  <c r="P86" i="3"/>
  <c r="P88" i="3"/>
  <c r="R89" i="3"/>
  <c r="R87" i="3"/>
  <c r="R91" i="3"/>
  <c r="R92" i="3"/>
  <c r="R90" i="3"/>
  <c r="R99" i="3"/>
  <c r="P103" i="3"/>
  <c r="N104" i="3"/>
  <c r="R107" i="3"/>
  <c r="P109" i="3"/>
  <c r="N108" i="3"/>
  <c r="R113" i="3"/>
  <c r="O3" i="1"/>
  <c r="M7" i="1"/>
  <c r="R6" i="1"/>
  <c r="P10" i="1"/>
  <c r="N11" i="1"/>
  <c r="S12" i="1"/>
  <c r="Q14" i="1"/>
  <c r="O16" i="1"/>
  <c r="M18" i="1"/>
  <c r="R19" i="1"/>
  <c r="P22" i="1"/>
  <c r="N23" i="1"/>
  <c r="S25" i="1"/>
  <c r="Q26" i="1"/>
  <c r="O27" i="1"/>
  <c r="M31" i="1"/>
  <c r="R32" i="1"/>
  <c r="P34" i="1"/>
  <c r="N33" i="1"/>
  <c r="S37" i="1"/>
  <c r="Q36" i="1"/>
  <c r="T218" i="9"/>
  <c r="S122" i="9"/>
  <c r="O122" i="9"/>
  <c r="R170" i="9"/>
  <c r="S142" i="9"/>
  <c r="Q98" i="9"/>
  <c r="T114" i="9"/>
  <c r="Q46" i="9"/>
  <c r="P418" i="9"/>
  <c r="S126" i="9"/>
  <c r="N434" i="9"/>
  <c r="O462" i="9"/>
  <c r="N290" i="9"/>
  <c r="Q34" i="9"/>
  <c r="T338" i="9"/>
  <c r="O102" i="9"/>
  <c r="N286" i="9"/>
  <c r="Q38" i="9"/>
  <c r="Q242" i="9"/>
  <c r="T446" i="9"/>
  <c r="R158" i="9"/>
  <c r="P402" i="9"/>
  <c r="T450" i="9"/>
  <c r="P162" i="9"/>
  <c r="P390" i="9"/>
  <c r="T90" i="9"/>
  <c r="T262" i="9"/>
  <c r="R210" i="9"/>
  <c r="T394" i="9"/>
  <c r="R6" i="3"/>
  <c r="P9" i="3"/>
  <c r="R12" i="3"/>
  <c r="R18" i="3"/>
  <c r="N20" i="3"/>
  <c r="N24" i="3"/>
  <c r="Q27" i="3"/>
  <c r="N30" i="3"/>
  <c r="Q33" i="3"/>
  <c r="R36" i="3"/>
  <c r="Q125" i="3"/>
  <c r="M127" i="3"/>
  <c r="R128" i="3"/>
  <c r="M39" i="3"/>
  <c r="R41" i="3"/>
  <c r="N42" i="3"/>
  <c r="M45" i="3"/>
  <c r="N50" i="3"/>
  <c r="P53" i="3"/>
  <c r="N56" i="3"/>
  <c r="P59" i="3"/>
  <c r="S62" i="3"/>
  <c r="P65" i="3"/>
  <c r="P74" i="3"/>
  <c r="R75" i="3"/>
  <c r="N84" i="3"/>
  <c r="N89" i="3"/>
  <c r="M92" i="3"/>
  <c r="P90" i="3"/>
  <c r="O93" i="3"/>
  <c r="R97" i="3"/>
  <c r="O100" i="3"/>
  <c r="R101" i="3"/>
  <c r="N106" i="3"/>
  <c r="O105" i="3"/>
  <c r="P107" i="3"/>
  <c r="M113" i="3"/>
  <c r="O5" i="1"/>
  <c r="P6" i="1"/>
  <c r="M9" i="1"/>
  <c r="N12" i="1"/>
  <c r="O14" i="1"/>
  <c r="S16" i="1"/>
  <c r="M19" i="1"/>
  <c r="N22" i="1"/>
  <c r="R23" i="1"/>
  <c r="S24" i="1"/>
  <c r="M27" i="1"/>
  <c r="Q31" i="1"/>
  <c r="R30" i="1"/>
  <c r="S35" i="1"/>
  <c r="P38" i="1"/>
  <c r="R4" i="1"/>
  <c r="S4" i="4"/>
  <c r="S6" i="4"/>
  <c r="N9" i="4"/>
  <c r="N11" i="4"/>
  <c r="N12" i="4"/>
  <c r="N16" i="4"/>
  <c r="N17" i="4"/>
  <c r="P18" i="4"/>
  <c r="P21" i="4"/>
  <c r="P23" i="4"/>
  <c r="P25" i="4"/>
  <c r="P27" i="4"/>
  <c r="R29" i="4"/>
  <c r="R30" i="4"/>
  <c r="R34" i="4"/>
  <c r="R35" i="4"/>
  <c r="R36" i="4"/>
  <c r="M41" i="4"/>
  <c r="M43" i="4"/>
  <c r="M42" i="4"/>
  <c r="M47" i="4"/>
  <c r="M48" i="4"/>
  <c r="O50" i="4"/>
  <c r="O52" i="4"/>
  <c r="O54" i="4"/>
  <c r="O56" i="4"/>
  <c r="O59" i="4"/>
  <c r="Q61" i="4"/>
  <c r="Q60" i="4"/>
  <c r="Q65" i="4"/>
  <c r="Q67" i="4"/>
  <c r="Q66" i="4"/>
  <c r="S71" i="4"/>
  <c r="S73" i="4"/>
  <c r="S72" i="4"/>
  <c r="S169" i="4"/>
  <c r="S171" i="4"/>
  <c r="N174" i="4"/>
  <c r="N176" i="4"/>
  <c r="N76" i="4"/>
  <c r="N78" i="4"/>
  <c r="N80" i="4"/>
  <c r="P82" i="4"/>
  <c r="P85" i="4"/>
  <c r="P86" i="4"/>
  <c r="P87" i="4"/>
  <c r="P91" i="4"/>
  <c r="P92" i="4"/>
  <c r="N95" i="4"/>
  <c r="S93" i="4"/>
  <c r="Q98" i="4"/>
  <c r="O100" i="4"/>
  <c r="M99" i="4"/>
  <c r="R103" i="4"/>
  <c r="P102" i="4"/>
  <c r="N107" i="4"/>
  <c r="S105" i="4"/>
  <c r="Q110" i="4"/>
  <c r="R118" i="4"/>
  <c r="P117" i="4"/>
  <c r="N122" i="4"/>
  <c r="S120" i="4"/>
  <c r="Q124" i="4"/>
  <c r="O126" i="4"/>
  <c r="M128" i="4"/>
  <c r="R129" i="4"/>
  <c r="P131" i="4"/>
  <c r="N134" i="4"/>
  <c r="S132" i="4"/>
  <c r="Q137" i="4"/>
  <c r="O139" i="4"/>
  <c r="M138" i="4"/>
  <c r="R142" i="4"/>
  <c r="P141" i="4"/>
  <c r="N146" i="4"/>
  <c r="S144" i="4"/>
  <c r="Q149" i="4"/>
  <c r="O151" i="4"/>
  <c r="M152" i="4"/>
  <c r="R154" i="4"/>
  <c r="P155" i="4"/>
  <c r="N156" i="4"/>
  <c r="S158" i="4"/>
  <c r="S30" i="4"/>
  <c r="N42" i="4"/>
  <c r="P52" i="4"/>
  <c r="P59" i="4"/>
  <c r="R60" i="4"/>
  <c r="R67" i="4"/>
  <c r="M69" i="4"/>
  <c r="M170" i="4"/>
  <c r="O174" i="4"/>
  <c r="O76" i="4"/>
  <c r="O80" i="4"/>
  <c r="Q85" i="4"/>
  <c r="Q87" i="4"/>
  <c r="Q92" i="4"/>
  <c r="M97" i="4"/>
  <c r="P100" i="4"/>
  <c r="S103" i="4"/>
  <c r="O107" i="4"/>
  <c r="R110" i="4"/>
  <c r="Q117" i="4"/>
  <c r="M123" i="4"/>
  <c r="P126" i="4"/>
  <c r="S129" i="4"/>
  <c r="O134" i="4"/>
  <c r="R137" i="4"/>
  <c r="N138" i="4"/>
  <c r="Q141" i="4"/>
  <c r="M148" i="4"/>
  <c r="P151" i="4"/>
  <c r="S154" i="4"/>
  <c r="O156" i="4"/>
  <c r="T370" i="9"/>
  <c r="S370" i="9"/>
  <c r="R166" i="9"/>
  <c r="T178" i="9"/>
  <c r="P230" i="9"/>
  <c r="T358" i="9"/>
  <c r="S62" i="9"/>
  <c r="O150" i="9"/>
  <c r="S102" i="9"/>
  <c r="R22" i="9"/>
  <c r="R434" i="9"/>
  <c r="O226" i="9"/>
  <c r="S118" i="9"/>
  <c r="S230" i="9"/>
  <c r="Q5" i="3"/>
  <c r="N8" i="3"/>
  <c r="Q11" i="3"/>
  <c r="R14" i="3"/>
  <c r="M19" i="3"/>
  <c r="M26" i="3"/>
  <c r="N29" i="3"/>
  <c r="M32" i="3"/>
  <c r="N35" i="3"/>
  <c r="P38" i="3"/>
  <c r="N124" i="3"/>
  <c r="P127" i="3"/>
  <c r="S130" i="3"/>
  <c r="P39" i="3"/>
  <c r="S42" i="3"/>
  <c r="S50" i="3"/>
  <c r="S74" i="3"/>
  <c r="R77" i="3"/>
  <c r="N88" i="3"/>
  <c r="M91" i="3"/>
  <c r="R93" i="3"/>
  <c r="O96" i="3"/>
  <c r="Q106" i="3"/>
  <c r="O111" i="3"/>
  <c r="P113" i="3"/>
  <c r="R5" i="1"/>
  <c r="P9" i="1"/>
  <c r="N15" i="1"/>
  <c r="P19" i="1"/>
  <c r="N25" i="1"/>
  <c r="S27" i="1"/>
  <c r="N34" i="1"/>
  <c r="S38" i="1"/>
  <c r="Q7" i="4"/>
  <c r="Q11" i="4"/>
  <c r="Q16" i="4"/>
  <c r="S18" i="4"/>
  <c r="S23" i="4"/>
  <c r="N28" i="4"/>
  <c r="N32" i="4"/>
  <c r="N37" i="4"/>
  <c r="P41" i="4"/>
  <c r="P42" i="4"/>
  <c r="R48" i="4"/>
  <c r="R52" i="4"/>
  <c r="R56" i="4"/>
  <c r="M62" i="4"/>
  <c r="M63" i="4"/>
  <c r="O70" i="4"/>
  <c r="O74" i="4"/>
  <c r="Q172" i="4"/>
  <c r="Q176" i="4"/>
  <c r="Q78" i="4"/>
  <c r="S82" i="4"/>
  <c r="S86" i="4"/>
  <c r="N90" i="4"/>
  <c r="Q95" i="4"/>
  <c r="M96" i="4"/>
  <c r="P99" i="4"/>
  <c r="S102" i="4"/>
  <c r="O109" i="4"/>
  <c r="N119" i="4"/>
  <c r="Q122" i="4"/>
  <c r="M125" i="4"/>
  <c r="P128" i="4"/>
  <c r="S131" i="4"/>
  <c r="O136" i="4"/>
  <c r="R139" i="4"/>
  <c r="N143" i="4"/>
  <c r="Q146" i="4"/>
  <c r="M147" i="4"/>
  <c r="P152" i="4"/>
  <c r="S155" i="4"/>
  <c r="P3" i="4"/>
  <c r="S398" i="9"/>
  <c r="S466" i="9"/>
  <c r="P174" i="9"/>
  <c r="T286" i="9"/>
  <c r="T258" i="9"/>
  <c r="S386" i="9"/>
  <c r="R78" i="9"/>
  <c r="T154" i="9"/>
  <c r="T122" i="9"/>
  <c r="T30" i="9"/>
  <c r="S454" i="9"/>
  <c r="T230" i="9"/>
  <c r="P154" i="9"/>
  <c r="Q238" i="9"/>
  <c r="R5" i="3"/>
  <c r="O8" i="3"/>
  <c r="R17" i="3"/>
  <c r="M126" i="3"/>
  <c r="M40" i="3"/>
  <c r="M43" i="3"/>
  <c r="M46" i="3"/>
  <c r="M49" i="3"/>
  <c r="P52" i="3"/>
  <c r="M55" i="3"/>
  <c r="P58" i="3"/>
  <c r="S61" i="3"/>
  <c r="P64" i="3"/>
  <c r="Q73" i="3"/>
  <c r="O83" i="3"/>
  <c r="Q92" i="3"/>
  <c r="N95" i="3"/>
  <c r="M98" i="3"/>
  <c r="Q102" i="3"/>
  <c r="S105" i="3"/>
  <c r="O112" i="3"/>
  <c r="Q113" i="3"/>
  <c r="S5" i="1"/>
  <c r="Q9" i="1"/>
  <c r="O15" i="1"/>
  <c r="Q19" i="1"/>
  <c r="O25" i="1"/>
  <c r="M29" i="1"/>
  <c r="O34" i="1"/>
  <c r="M36" i="1"/>
  <c r="R5" i="4"/>
  <c r="R9" i="4"/>
  <c r="R12" i="4"/>
  <c r="M19" i="4"/>
  <c r="M22" i="4"/>
  <c r="O26" i="4"/>
  <c r="O31" i="4"/>
  <c r="O33" i="4"/>
  <c r="Q38" i="4"/>
  <c r="Q43" i="4"/>
  <c r="S47" i="4"/>
  <c r="S50" i="4"/>
  <c r="S54" i="4"/>
  <c r="N57" i="4"/>
  <c r="N64" i="4"/>
  <c r="P68" i="4"/>
  <c r="P69" i="4"/>
  <c r="P168" i="4"/>
  <c r="R172" i="4"/>
  <c r="R176" i="4"/>
  <c r="M79" i="4"/>
  <c r="M83" i="4"/>
  <c r="M88" i="4"/>
  <c r="O90" i="4"/>
  <c r="R95" i="4"/>
  <c r="N96" i="4"/>
  <c r="Q99" i="4"/>
  <c r="M106" i="4"/>
  <c r="P109" i="4"/>
  <c r="O119" i="4"/>
  <c r="R122" i="4"/>
  <c r="N125" i="4"/>
  <c r="Q128" i="4"/>
  <c r="M133" i="4"/>
  <c r="P136" i="4"/>
  <c r="S139" i="4"/>
  <c r="O143" i="4"/>
  <c r="R146" i="4"/>
  <c r="N147" i="4"/>
  <c r="Q152" i="4"/>
  <c r="M157" i="4"/>
  <c r="R156" i="4"/>
  <c r="S438" i="9"/>
  <c r="S50" i="9"/>
  <c r="N182" i="9"/>
  <c r="N382" i="9"/>
  <c r="P302" i="9"/>
  <c r="P422" i="9"/>
  <c r="S98" i="9"/>
  <c r="R162" i="9"/>
  <c r="T138" i="9"/>
  <c r="P46" i="9"/>
  <c r="Q462" i="9"/>
  <c r="R238" i="9"/>
  <c r="S166" i="9"/>
  <c r="O246" i="9"/>
  <c r="S5" i="3"/>
  <c r="M13" i="3"/>
  <c r="O19" i="3"/>
  <c r="R38" i="3"/>
  <c r="S124" i="3"/>
  <c r="R127" i="3"/>
  <c r="P55" i="3"/>
  <c r="Q58" i="3"/>
  <c r="R64" i="3"/>
  <c r="Q254" i="9"/>
  <c r="N250" i="9"/>
  <c r="R134" i="9"/>
  <c r="P214" i="9"/>
  <c r="O174" i="9"/>
  <c r="R118" i="9"/>
  <c r="O242" i="9"/>
  <c r="T82" i="9"/>
  <c r="O454" i="9"/>
  <c r="Q166" i="9"/>
  <c r="R138" i="9"/>
  <c r="S38" i="9"/>
  <c r="S294" i="9"/>
  <c r="O42" i="9"/>
  <c r="S238" i="9"/>
  <c r="P122" i="9"/>
  <c r="Q298" i="9"/>
  <c r="O46" i="9"/>
  <c r="O250" i="9"/>
  <c r="N470" i="9"/>
  <c r="P166" i="9"/>
  <c r="R410" i="9"/>
  <c r="R458" i="9"/>
  <c r="Q182" i="9"/>
  <c r="R414" i="9"/>
  <c r="R98" i="9"/>
  <c r="Q282" i="9"/>
  <c r="P218" i="9"/>
  <c r="S422" i="9"/>
  <c r="S6" i="3"/>
  <c r="S9" i="3"/>
  <c r="O11" i="3"/>
  <c r="S12" i="3"/>
  <c r="O17" i="3"/>
  <c r="S18" i="3"/>
  <c r="O20" i="3"/>
  <c r="O21" i="3"/>
  <c r="O24" i="3"/>
  <c r="R27" i="3"/>
  <c r="O30" i="3"/>
  <c r="R33" i="3"/>
  <c r="R125" i="3"/>
  <c r="N127" i="3"/>
  <c r="N39" i="3"/>
  <c r="Q42" i="3"/>
  <c r="N45" i="3"/>
  <c r="Q50" i="3"/>
  <c r="Q53" i="3"/>
  <c r="Q56" i="3"/>
  <c r="M58" i="3"/>
  <c r="Q59" i="3"/>
  <c r="M64" i="3"/>
  <c r="Q65" i="3"/>
  <c r="Q74" i="3"/>
  <c r="S75" i="3"/>
  <c r="M80" i="3"/>
  <c r="O84" i="3"/>
  <c r="Q89" i="3"/>
  <c r="N92" i="3"/>
  <c r="Q90" i="3"/>
  <c r="P93" i="3"/>
  <c r="S97" i="3"/>
  <c r="M96" i="3"/>
  <c r="P100" i="3"/>
  <c r="S101" i="3"/>
  <c r="O106" i="3"/>
  <c r="P105" i="3"/>
  <c r="Q107" i="3"/>
  <c r="M111" i="3"/>
  <c r="N113" i="3"/>
  <c r="P5" i="1"/>
  <c r="Q6" i="1"/>
  <c r="N9" i="1"/>
  <c r="O12" i="1"/>
  <c r="P14" i="1"/>
  <c r="M17" i="1"/>
  <c r="N19" i="1"/>
  <c r="O22" i="1"/>
  <c r="S23" i="1"/>
  <c r="M26" i="1"/>
  <c r="N27" i="1"/>
  <c r="R31" i="1"/>
  <c r="S30" i="1"/>
  <c r="M33" i="1"/>
  <c r="Q38" i="1"/>
  <c r="S4" i="1"/>
  <c r="M5" i="4"/>
  <c r="M7" i="4"/>
  <c r="O9" i="4"/>
  <c r="O11" i="4"/>
  <c r="O12" i="4"/>
  <c r="O16" i="4"/>
  <c r="O17" i="4"/>
  <c r="Q18" i="4"/>
  <c r="Q21" i="4"/>
  <c r="Q23" i="4"/>
  <c r="Q25" i="4"/>
  <c r="Q27" i="4"/>
  <c r="S29" i="4"/>
  <c r="S34" i="4"/>
  <c r="S35" i="4"/>
  <c r="S36" i="4"/>
  <c r="N41" i="4"/>
  <c r="N43" i="4"/>
  <c r="N47" i="4"/>
  <c r="N48" i="4"/>
  <c r="P50" i="4"/>
  <c r="P54" i="4"/>
  <c r="P56" i="4"/>
  <c r="R61" i="4"/>
  <c r="R65" i="4"/>
  <c r="R66" i="4"/>
  <c r="M74" i="4"/>
  <c r="M168" i="4"/>
  <c r="M172" i="4"/>
  <c r="O176" i="4"/>
  <c r="O78" i="4"/>
  <c r="Q82" i="4"/>
  <c r="Q86" i="4"/>
  <c r="Q91" i="4"/>
  <c r="O95" i="4"/>
  <c r="R98" i="4"/>
  <c r="N99" i="4"/>
  <c r="Q102" i="4"/>
  <c r="M109" i="4"/>
  <c r="S118" i="4"/>
  <c r="O122" i="4"/>
  <c r="R124" i="4"/>
  <c r="N128" i="4"/>
  <c r="Q131" i="4"/>
  <c r="M136" i="4"/>
  <c r="P139" i="4"/>
  <c r="S142" i="4"/>
  <c r="O146" i="4"/>
  <c r="R149" i="4"/>
  <c r="N152" i="4"/>
  <c r="Q155" i="4"/>
  <c r="N3" i="4"/>
  <c r="S198" i="9"/>
  <c r="N238" i="9"/>
  <c r="P358" i="9"/>
  <c r="S226" i="9"/>
  <c r="Q234" i="9"/>
  <c r="N362" i="9"/>
  <c r="R290" i="9"/>
  <c r="N358" i="9"/>
  <c r="T278" i="9"/>
  <c r="T234" i="9"/>
  <c r="T10" i="9"/>
  <c r="R430" i="9"/>
  <c r="O362" i="9"/>
  <c r="O438" i="9"/>
  <c r="Q17" i="3"/>
  <c r="R20" i="3"/>
  <c r="R24" i="3"/>
  <c r="O52" i="3"/>
  <c r="O58" i="3"/>
  <c r="P61" i="3"/>
  <c r="O64" i="3"/>
  <c r="P73" i="3"/>
  <c r="R80" i="3"/>
  <c r="P92" i="3"/>
  <c r="M95" i="3"/>
  <c r="P102" i="3"/>
  <c r="R105" i="3"/>
  <c r="N112" i="3"/>
  <c r="R3" i="3"/>
  <c r="O8" i="1"/>
  <c r="Q12" i="1"/>
  <c r="O17" i="1"/>
  <c r="M21" i="1"/>
  <c r="O26" i="1"/>
  <c r="M32" i="1"/>
  <c r="R33" i="1"/>
  <c r="O5" i="4"/>
  <c r="Q9" i="4"/>
  <c r="Q12" i="4"/>
  <c r="S17" i="4"/>
  <c r="S21" i="4"/>
  <c r="S25" i="4"/>
  <c r="N31" i="4"/>
  <c r="N33" i="4"/>
  <c r="P38" i="4"/>
  <c r="P43" i="4"/>
  <c r="P47" i="4"/>
  <c r="R50" i="4"/>
  <c r="R54" i="4"/>
  <c r="M57" i="4"/>
  <c r="M64" i="4"/>
  <c r="M68" i="4"/>
  <c r="O69" i="4"/>
  <c r="O168" i="4"/>
  <c r="O170" i="4"/>
  <c r="Q174" i="4"/>
  <c r="Q76" i="4"/>
  <c r="S80" i="4"/>
  <c r="S85" i="4"/>
  <c r="S87" i="4"/>
  <c r="S92" i="4"/>
  <c r="O97" i="4"/>
  <c r="R100" i="4"/>
  <c r="N104" i="4"/>
  <c r="Q107" i="4"/>
  <c r="M108" i="4"/>
  <c r="S117" i="4"/>
  <c r="O123" i="4"/>
  <c r="R126" i="4"/>
  <c r="N130" i="4"/>
  <c r="Q134" i="4"/>
  <c r="M135" i="4"/>
  <c r="P138" i="4"/>
  <c r="S141" i="4"/>
  <c r="O148" i="4"/>
  <c r="R151" i="4"/>
  <c r="N153" i="4"/>
  <c r="Q156" i="4"/>
  <c r="S406" i="9"/>
  <c r="T210" i="9"/>
  <c r="O282" i="9"/>
  <c r="O386" i="9"/>
  <c r="T390" i="9"/>
  <c r="P286" i="9"/>
  <c r="O382" i="9"/>
  <c r="R330" i="9"/>
  <c r="O378" i="9"/>
  <c r="R286" i="9"/>
  <c r="R242" i="9"/>
  <c r="T26" i="9"/>
  <c r="P438" i="9"/>
  <c r="P382" i="9"/>
  <c r="T442" i="9"/>
  <c r="R11" i="3"/>
  <c r="N19" i="3"/>
  <c r="N26" i="3"/>
  <c r="Q29" i="3"/>
  <c r="N32" i="3"/>
  <c r="Q35" i="3"/>
  <c r="Q38" i="3"/>
  <c r="Q124" i="3"/>
  <c r="Q127" i="3"/>
  <c r="Q39" i="3"/>
  <c r="S77" i="3"/>
  <c r="M79" i="3"/>
  <c r="O88" i="3"/>
  <c r="N91" i="3"/>
  <c r="S93" i="3"/>
  <c r="P96" i="3"/>
  <c r="M104" i="3"/>
  <c r="R106" i="3"/>
  <c r="P111" i="3"/>
  <c r="S3" i="3"/>
  <c r="P8" i="1"/>
  <c r="R12" i="1"/>
  <c r="P17" i="1"/>
  <c r="N21" i="1"/>
  <c r="P26" i="1"/>
  <c r="N32" i="1"/>
  <c r="S33" i="1"/>
  <c r="R7" i="4"/>
  <c r="R11" i="4"/>
  <c r="M15" i="4"/>
  <c r="M20" i="4"/>
  <c r="M24" i="4"/>
  <c r="O28" i="4"/>
  <c r="O32" i="4"/>
  <c r="Q37" i="4"/>
  <c r="Q41" i="4"/>
  <c r="Q42" i="4"/>
  <c r="S48" i="4"/>
  <c r="S52" i="4"/>
  <c r="N58" i="4"/>
  <c r="N62" i="4"/>
  <c r="N63" i="4"/>
  <c r="P70" i="4"/>
  <c r="P74" i="4"/>
  <c r="R170" i="4"/>
  <c r="R174" i="4"/>
  <c r="R76" i="4"/>
  <c r="M81" i="4"/>
  <c r="M84" i="4"/>
  <c r="O89" i="4"/>
  <c r="M94" i="4"/>
  <c r="P97" i="4"/>
  <c r="S100" i="4"/>
  <c r="O104" i="4"/>
  <c r="R107" i="4"/>
  <c r="N108" i="4"/>
  <c r="M121" i="4"/>
  <c r="P123" i="4"/>
  <c r="S126" i="4"/>
  <c r="O130" i="4"/>
  <c r="R134" i="4"/>
  <c r="N135" i="4"/>
  <c r="Q138" i="4"/>
  <c r="M145" i="4"/>
  <c r="P148" i="4"/>
  <c r="S151" i="4"/>
  <c r="O153" i="4"/>
  <c r="Q3" i="4"/>
  <c r="R14" i="9"/>
  <c r="T14" i="9"/>
  <c r="Q402" i="9"/>
  <c r="Q426" i="9"/>
  <c r="T438" i="9"/>
  <c r="R398" i="9"/>
  <c r="T386" i="9"/>
  <c r="R346" i="9"/>
  <c r="R390" i="9"/>
  <c r="P294" i="9"/>
  <c r="P250" i="9"/>
  <c r="N50" i="9"/>
  <c r="N446" i="9"/>
  <c r="N390" i="9"/>
  <c r="P458" i="9"/>
  <c r="R8" i="3"/>
  <c r="S11" i="3"/>
  <c r="N23" i="3"/>
  <c r="O26" i="3"/>
  <c r="R29" i="3"/>
  <c r="P32" i="3"/>
  <c r="R35" i="3"/>
  <c r="N126" i="3"/>
  <c r="N40" i="3"/>
  <c r="N43" i="3"/>
  <c r="O46" i="3"/>
  <c r="N49" i="3"/>
  <c r="Q52" i="3"/>
  <c r="M63" i="3"/>
  <c r="T330" i="9"/>
  <c r="T298" i="9"/>
  <c r="Q162" i="9"/>
  <c r="T246" i="9"/>
  <c r="O210" i="9"/>
  <c r="T142" i="9"/>
  <c r="N294" i="9"/>
  <c r="S110" i="9"/>
  <c r="T70" i="9"/>
  <c r="P194" i="9"/>
  <c r="P178" i="9"/>
  <c r="S158" i="9"/>
  <c r="Q302" i="9"/>
  <c r="T46" i="9"/>
  <c r="O254" i="9"/>
  <c r="S134" i="9"/>
  <c r="S330" i="9"/>
  <c r="T74" i="9"/>
  <c r="T254" i="9"/>
  <c r="T6" i="9"/>
  <c r="O194" i="9"/>
  <c r="T418" i="9"/>
  <c r="P466" i="9"/>
  <c r="T194" i="9"/>
  <c r="T422" i="9"/>
  <c r="P106" i="9"/>
  <c r="T294" i="9"/>
  <c r="N226" i="9"/>
  <c r="Q430" i="9"/>
  <c r="M8" i="3"/>
  <c r="P11" i="3"/>
  <c r="N14" i="3"/>
  <c r="P17" i="3"/>
  <c r="P20" i="3"/>
  <c r="Q21" i="3"/>
  <c r="P24" i="3"/>
  <c r="S27" i="3"/>
  <c r="R30" i="3"/>
  <c r="S33" i="3"/>
  <c r="M38" i="3"/>
  <c r="O127" i="3"/>
  <c r="N130" i="3"/>
  <c r="O39" i="3"/>
  <c r="R42" i="3"/>
  <c r="P45" i="3"/>
  <c r="R50" i="3"/>
  <c r="R53" i="3"/>
  <c r="S56" i="3"/>
  <c r="N58" i="3"/>
  <c r="R59" i="3"/>
  <c r="N64" i="3"/>
  <c r="M73" i="3"/>
  <c r="R74" i="3"/>
  <c r="M77" i="3"/>
  <c r="O80" i="3"/>
  <c r="Q84" i="3"/>
  <c r="M88" i="3"/>
  <c r="S89" i="3"/>
  <c r="O92" i="3"/>
  <c r="Q93" i="3"/>
  <c r="N96" i="3"/>
  <c r="S100" i="3"/>
  <c r="M102" i="3"/>
  <c r="P106" i="3"/>
  <c r="Q105" i="3"/>
  <c r="S107" i="3"/>
  <c r="N111" i="3"/>
  <c r="O113" i="3"/>
  <c r="Q5" i="1"/>
  <c r="S6" i="1"/>
  <c r="O9" i="1"/>
  <c r="P12" i="1"/>
  <c r="R14" i="1"/>
  <c r="N17" i="1"/>
  <c r="O19" i="1"/>
  <c r="Q22" i="1"/>
  <c r="M25" i="1"/>
  <c r="N26" i="1"/>
  <c r="P27" i="1"/>
  <c r="S31" i="1"/>
  <c r="M34" i="1"/>
  <c r="O33" i="1"/>
  <c r="R38" i="1"/>
  <c r="M4" i="1"/>
  <c r="N5" i="4"/>
  <c r="P7" i="4"/>
  <c r="P9" i="4"/>
  <c r="P11" i="4"/>
  <c r="P12" i="4"/>
  <c r="P16" i="4"/>
  <c r="R17" i="4"/>
  <c r="R18" i="4"/>
  <c r="R21" i="4"/>
  <c r="R23" i="4"/>
  <c r="R25" i="4"/>
  <c r="M28" i="4"/>
  <c r="M31" i="4"/>
  <c r="M32" i="4"/>
  <c r="M33" i="4"/>
  <c r="M37" i="4"/>
  <c r="O38" i="4"/>
  <c r="O41" i="4"/>
  <c r="O43" i="4"/>
  <c r="O42" i="4"/>
  <c r="O47" i="4"/>
  <c r="Q48" i="4"/>
  <c r="Q50" i="4"/>
  <c r="Q52" i="4"/>
  <c r="Q54" i="4"/>
  <c r="Q56" i="4"/>
  <c r="S59" i="4"/>
  <c r="S61" i="4"/>
  <c r="S60" i="4"/>
  <c r="S65" i="4"/>
  <c r="S67" i="4"/>
  <c r="N70" i="4"/>
  <c r="N69" i="4"/>
  <c r="N74" i="4"/>
  <c r="N168" i="4"/>
  <c r="N170" i="4"/>
  <c r="P172" i="4"/>
  <c r="P174" i="4"/>
  <c r="P176" i="4"/>
  <c r="P76" i="4"/>
  <c r="P78" i="4"/>
  <c r="R80" i="4"/>
  <c r="R82" i="4"/>
  <c r="R85" i="4"/>
  <c r="R86" i="4"/>
  <c r="R87" i="4"/>
  <c r="M90" i="4"/>
  <c r="R92" i="4"/>
  <c r="P95" i="4"/>
  <c r="N97" i="4"/>
  <c r="S98" i="4"/>
  <c r="Q100" i="4"/>
  <c r="O99" i="4"/>
  <c r="M104" i="4"/>
  <c r="R102" i="4"/>
  <c r="P107" i="4"/>
  <c r="N109" i="4"/>
  <c r="S110" i="4"/>
  <c r="M119" i="4"/>
  <c r="R117" i="4"/>
  <c r="P122" i="4"/>
  <c r="N123" i="4"/>
  <c r="S124" i="4"/>
  <c r="Q126" i="4"/>
  <c r="O128" i="4"/>
  <c r="M130" i="4"/>
  <c r="R131" i="4"/>
  <c r="P134" i="4"/>
  <c r="N136" i="4"/>
  <c r="S137" i="4"/>
  <c r="Q139" i="4"/>
  <c r="O138" i="4"/>
  <c r="M143" i="4"/>
  <c r="R141" i="4"/>
  <c r="P146" i="4"/>
  <c r="N148" i="4"/>
  <c r="S149" i="4"/>
  <c r="Q151" i="4"/>
  <c r="O152" i="4"/>
  <c r="M153" i="4"/>
  <c r="R155" i="4"/>
  <c r="P156" i="4"/>
  <c r="O3" i="4"/>
  <c r="R370" i="9"/>
  <c r="Q114" i="9"/>
  <c r="N106" i="9"/>
  <c r="Q398" i="9"/>
  <c r="N386" i="9"/>
  <c r="O358" i="9"/>
  <c r="T242" i="9"/>
  <c r="P182" i="9"/>
  <c r="T270" i="9"/>
  <c r="T206" i="9"/>
  <c r="T150" i="9"/>
  <c r="O446" i="9"/>
  <c r="Q362" i="9"/>
  <c r="S250" i="9"/>
  <c r="Q382" i="9"/>
  <c r="O6" i="3"/>
  <c r="N9" i="3"/>
  <c r="Q12" i="3"/>
  <c r="P15" i="3"/>
  <c r="Q18" i="3"/>
  <c r="R25" i="3"/>
  <c r="M53" i="3"/>
  <c r="O59" i="3"/>
  <c r="N62" i="3"/>
  <c r="O65" i="3"/>
  <c r="M78" i="3"/>
  <c r="M85" i="3"/>
  <c r="S87" i="3"/>
  <c r="M90" i="3"/>
  <c r="S95" i="3"/>
  <c r="N98" i="3"/>
  <c r="M100" i="3"/>
  <c r="O99" i="3"/>
  <c r="R104" i="3"/>
  <c r="M107" i="3"/>
  <c r="M108" i="3"/>
  <c r="P112" i="3"/>
  <c r="Q3" i="3"/>
  <c r="M6" i="1"/>
  <c r="M11" i="1"/>
  <c r="P15" i="1"/>
  <c r="R18" i="1"/>
  <c r="R21" i="1"/>
  <c r="N28" i="1"/>
  <c r="N31" i="1"/>
  <c r="P35" i="1"/>
  <c r="P36" i="1"/>
  <c r="O4" i="4"/>
  <c r="M8" i="4"/>
  <c r="M11" i="4"/>
  <c r="R14" i="4"/>
  <c r="P19" i="4"/>
  <c r="N22" i="4"/>
  <c r="N25" i="4"/>
  <c r="S28" i="4"/>
  <c r="Q32" i="4"/>
  <c r="Q35" i="4"/>
  <c r="O40" i="4"/>
  <c r="M44" i="4"/>
  <c r="M45" i="4"/>
  <c r="R49" i="4"/>
  <c r="R53" i="4"/>
  <c r="P58" i="4"/>
  <c r="N61" i="4"/>
  <c r="N65" i="4"/>
  <c r="S68" i="4"/>
  <c r="Q69" i="4"/>
  <c r="Q72" i="4"/>
  <c r="O171" i="4"/>
  <c r="M175" i="4"/>
  <c r="M76" i="4"/>
  <c r="R79" i="4"/>
  <c r="P83" i="4"/>
  <c r="N88" i="4"/>
  <c r="N91" i="4"/>
  <c r="Q94" i="4"/>
  <c r="R97" i="4"/>
  <c r="N100" i="4"/>
  <c r="O103" i="4"/>
  <c r="P106" i="4"/>
  <c r="Q109" i="4"/>
  <c r="N118" i="4"/>
  <c r="O121" i="4"/>
  <c r="R120" i="4"/>
  <c r="S125" i="4"/>
  <c r="M129" i="4"/>
  <c r="N133" i="4"/>
  <c r="Q132" i="4"/>
  <c r="R135" i="4"/>
  <c r="S138" i="4"/>
  <c r="O141" i="4"/>
  <c r="P144" i="4"/>
  <c r="Q147" i="4"/>
  <c r="R152" i="4"/>
  <c r="N155" i="4"/>
  <c r="O158" i="4"/>
  <c r="N129" i="4"/>
  <c r="M142" i="4"/>
  <c r="Q144" i="4"/>
  <c r="S152" i="4"/>
  <c r="O155" i="4"/>
  <c r="N186" i="9"/>
  <c r="P38" i="9"/>
  <c r="P242" i="9"/>
  <c r="S14" i="9"/>
  <c r="N374" i="9"/>
  <c r="R106" i="9"/>
  <c r="S402" i="9"/>
  <c r="N7" i="3"/>
  <c r="Q13" i="3"/>
  <c r="Q19" i="3"/>
  <c r="Q26" i="3"/>
  <c r="O57" i="3"/>
  <c r="O63" i="3"/>
  <c r="R78" i="3"/>
  <c r="Q83" i="3"/>
  <c r="O90" i="3"/>
  <c r="P98" i="3"/>
  <c r="Q99" i="3"/>
  <c r="R108" i="3"/>
  <c r="S113" i="3"/>
  <c r="M3" i="1"/>
  <c r="R11" i="1"/>
  <c r="S19" i="1"/>
  <c r="P28" i="1"/>
  <c r="R35" i="1"/>
  <c r="Q4" i="4"/>
  <c r="M13" i="4"/>
  <c r="R19" i="4"/>
  <c r="P26" i="4"/>
  <c r="N34" i="4"/>
  <c r="Q40" i="4"/>
  <c r="O45" i="4"/>
  <c r="M54" i="4"/>
  <c r="P62" i="4"/>
  <c r="N66" i="4"/>
  <c r="Q168" i="4"/>
  <c r="O175" i="4"/>
  <c r="R83" i="4"/>
  <c r="P90" i="4"/>
  <c r="M98" i="4"/>
  <c r="Q103" i="4"/>
  <c r="S109" i="4"/>
  <c r="P118" i="4"/>
  <c r="R123" i="4"/>
  <c r="O129" i="4"/>
  <c r="Q136" i="4"/>
  <c r="N142" i="4"/>
  <c r="R144" i="4"/>
  <c r="M154" i="4"/>
  <c r="Q158" i="4"/>
  <c r="P426" i="9"/>
  <c r="M81" i="3"/>
  <c r="S3" i="1"/>
  <c r="Q20" i="1"/>
  <c r="O30" i="1"/>
  <c r="R50" i="9"/>
  <c r="S70" i="9"/>
  <c r="O34" i="9"/>
  <c r="N462" i="9"/>
  <c r="R30" i="9"/>
  <c r="N118" i="9"/>
  <c r="R394" i="9"/>
  <c r="R362" i="9"/>
  <c r="O426" i="9"/>
  <c r="T334" i="9"/>
  <c r="N282" i="9"/>
  <c r="T98" i="9"/>
  <c r="S450" i="9"/>
  <c r="S394" i="9"/>
  <c r="N4" i="3"/>
  <c r="M7" i="3"/>
  <c r="N10" i="3"/>
  <c r="P13" i="3"/>
  <c r="N16" i="3"/>
  <c r="P19" i="3"/>
  <c r="S23" i="3"/>
  <c r="P26" i="3"/>
  <c r="S29" i="3"/>
  <c r="S35" i="3"/>
  <c r="N57" i="3"/>
  <c r="N63" i="3"/>
  <c r="M74" i="3"/>
  <c r="O78" i="3"/>
  <c r="N85" i="3"/>
  <c r="O91" i="3"/>
  <c r="N90" i="3"/>
  <c r="O98" i="3"/>
  <c r="N100" i="3"/>
  <c r="P99" i="3"/>
  <c r="S104" i="3"/>
  <c r="S106" i="3"/>
  <c r="N107" i="3"/>
  <c r="O108" i="3"/>
  <c r="Q112" i="3"/>
  <c r="N6" i="1"/>
  <c r="O11" i="1"/>
  <c r="Q15" i="1"/>
  <c r="S18" i="1"/>
  <c r="S21" i="1"/>
  <c r="O28" i="1"/>
  <c r="O32" i="1"/>
  <c r="Q35" i="1"/>
  <c r="R36" i="1"/>
  <c r="P4" i="4"/>
  <c r="N8" i="4"/>
  <c r="S11" i="4"/>
  <c r="S14" i="4"/>
  <c r="Q19" i="4"/>
  <c r="O22" i="4"/>
  <c r="O25" i="4"/>
  <c r="M29" i="4"/>
  <c r="R32" i="4"/>
  <c r="R37" i="4"/>
  <c r="P40" i="4"/>
  <c r="P44" i="4"/>
  <c r="N45" i="4"/>
  <c r="S49" i="4"/>
  <c r="S53" i="4"/>
  <c r="Q58" i="4"/>
  <c r="O62" i="4"/>
  <c r="O65" i="4"/>
  <c r="M66" i="4"/>
  <c r="R69" i="4"/>
  <c r="R72" i="4"/>
  <c r="P171" i="4"/>
  <c r="N175" i="4"/>
  <c r="S76" i="4"/>
  <c r="S79" i="4"/>
  <c r="Q83" i="4"/>
  <c r="Q88" i="4"/>
  <c r="O91" i="4"/>
  <c r="R94" i="4"/>
  <c r="S97" i="4"/>
  <c r="M101" i="4"/>
  <c r="P103" i="4"/>
  <c r="Q106" i="4"/>
  <c r="R109" i="4"/>
  <c r="O118" i="4"/>
  <c r="P121" i="4"/>
  <c r="Q123" i="4"/>
  <c r="M126" i="4"/>
  <c r="O133" i="4"/>
  <c r="R132" i="4"/>
  <c r="S135" i="4"/>
  <c r="N145" i="4"/>
  <c r="R147" i="4"/>
  <c r="P158" i="4"/>
  <c r="N110" i="9"/>
  <c r="T38" i="9"/>
  <c r="T94" i="9"/>
  <c r="R402" i="9"/>
  <c r="T430" i="9"/>
  <c r="S286" i="9"/>
  <c r="Q458" i="9"/>
  <c r="Q4" i="3"/>
  <c r="Q10" i="3"/>
  <c r="Q16" i="3"/>
  <c r="O48" i="3"/>
  <c r="O54" i="3"/>
  <c r="O60" i="3"/>
  <c r="O85" i="3"/>
  <c r="P91" i="3"/>
  <c r="O107" i="3"/>
  <c r="R112" i="3"/>
  <c r="O6" i="1"/>
  <c r="R15" i="1"/>
  <c r="M23" i="1"/>
  <c r="P32" i="1"/>
  <c r="O4" i="1"/>
  <c r="O8" i="4"/>
  <c r="M16" i="4"/>
  <c r="P22" i="4"/>
  <c r="N29" i="4"/>
  <c r="S37" i="4"/>
  <c r="Q44" i="4"/>
  <c r="M51" i="4"/>
  <c r="R58" i="4"/>
  <c r="P65" i="4"/>
  <c r="S69" i="4"/>
  <c r="Q171" i="4"/>
  <c r="O77" i="4"/>
  <c r="M80" i="4"/>
  <c r="R88" i="4"/>
  <c r="S94" i="4"/>
  <c r="N101" i="4"/>
  <c r="R106" i="4"/>
  <c r="Q121" i="4"/>
  <c r="N126" i="4"/>
  <c r="P133" i="4"/>
  <c r="M139" i="4"/>
  <c r="O145" i="4"/>
  <c r="S147" i="4"/>
  <c r="N157" i="4"/>
  <c r="R254" i="9"/>
  <c r="R46" i="9"/>
  <c r="T190" i="9"/>
  <c r="S138" i="9"/>
  <c r="O294" i="9"/>
  <c r="Q422" i="9"/>
  <c r="O30" i="9"/>
  <c r="R438" i="9"/>
  <c r="O394" i="9"/>
  <c r="Q294" i="9"/>
  <c r="P114" i="9"/>
  <c r="R10" i="9"/>
  <c r="P414" i="9"/>
  <c r="R4" i="3"/>
  <c r="P7" i="3"/>
  <c r="R10" i="3"/>
  <c r="R13" i="3"/>
  <c r="S16" i="3"/>
  <c r="R19" i="3"/>
  <c r="M41" i="3"/>
  <c r="M47" i="3"/>
  <c r="P48" i="3"/>
  <c r="N51" i="3"/>
  <c r="P54" i="3"/>
  <c r="P57" i="3"/>
  <c r="Q60" i="3"/>
  <c r="P63" i="3"/>
  <c r="S78" i="3"/>
  <c r="Q85" i="3"/>
  <c r="Q91" i="3"/>
  <c r="Q98" i="3"/>
  <c r="S99" i="3"/>
  <c r="S108" i="3"/>
  <c r="S112" i="3"/>
  <c r="N3" i="1"/>
  <c r="Q8" i="1"/>
  <c r="S11" i="1"/>
  <c r="S15" i="1"/>
  <c r="O20" i="1"/>
  <c r="O23" i="1"/>
  <c r="Q28" i="1"/>
  <c r="Q32" i="1"/>
  <c r="M37" i="1"/>
  <c r="P4" i="1"/>
  <c r="R4" i="4"/>
  <c r="P8" i="4"/>
  <c r="N13" i="4"/>
  <c r="N15" i="4"/>
  <c r="S19" i="4"/>
  <c r="S22" i="4"/>
  <c r="Q26" i="4"/>
  <c r="O29" i="4"/>
  <c r="O34" i="4"/>
  <c r="M36" i="4"/>
  <c r="R41" i="4"/>
  <c r="R44" i="4"/>
  <c r="P45" i="4"/>
  <c r="N51" i="4"/>
  <c r="N54" i="4"/>
  <c r="S58" i="4"/>
  <c r="Q62" i="4"/>
  <c r="O63" i="4"/>
  <c r="O66" i="4"/>
  <c r="M73" i="4"/>
  <c r="M169" i="4"/>
  <c r="R171" i="4"/>
  <c r="P175" i="4"/>
  <c r="P77" i="4"/>
  <c r="N81" i="4"/>
  <c r="N85" i="4"/>
  <c r="S88" i="4"/>
  <c r="Q90" i="4"/>
  <c r="M95" i="4"/>
  <c r="N98" i="4"/>
  <c r="O101" i="4"/>
  <c r="P104" i="4"/>
  <c r="S106" i="4"/>
  <c r="M110" i="4"/>
  <c r="Q118" i="4"/>
  <c r="R121" i="4"/>
  <c r="S123" i="4"/>
  <c r="M127" i="4"/>
  <c r="P129" i="4"/>
  <c r="Q133" i="4"/>
  <c r="R136" i="4"/>
  <c r="N139" i="4"/>
  <c r="O142" i="4"/>
  <c r="P145" i="4"/>
  <c r="Q148" i="4"/>
  <c r="M151" i="4"/>
  <c r="N154" i="4"/>
  <c r="O157" i="4"/>
  <c r="R158" i="4"/>
  <c r="Q418" i="9"/>
  <c r="S246" i="9"/>
  <c r="S58" i="9"/>
  <c r="R418" i="9"/>
  <c r="O186" i="9"/>
  <c r="Q358" i="9"/>
  <c r="N458" i="9"/>
  <c r="T34" i="9"/>
  <c r="N454" i="9"/>
  <c r="S418" i="9"/>
  <c r="R338" i="9"/>
  <c r="N122" i="9"/>
  <c r="T58" i="9"/>
  <c r="R422" i="9"/>
  <c r="S4" i="3"/>
  <c r="S10" i="3"/>
  <c r="N128" i="3"/>
  <c r="N41" i="3"/>
  <c r="Q44" i="3"/>
  <c r="N47" i="3"/>
  <c r="Q48" i="3"/>
  <c r="R51" i="3"/>
  <c r="Q54" i="3"/>
  <c r="R57" i="3"/>
  <c r="R63" i="3"/>
  <c r="M72" i="3"/>
  <c r="M86" i="3"/>
  <c r="S91" i="3"/>
  <c r="M94" i="3"/>
  <c r="R98" i="3"/>
  <c r="M101" i="3"/>
  <c r="M103" i="3"/>
  <c r="P3" i="1"/>
  <c r="R8" i="1"/>
  <c r="M12" i="1"/>
  <c r="M16" i="1"/>
  <c r="P20" i="1"/>
  <c r="P25" i="1"/>
  <c r="R28" i="1"/>
  <c r="S32" i="1"/>
  <c r="N37" i="1"/>
  <c r="Q4" i="1"/>
  <c r="S5" i="4"/>
  <c r="Q8" i="4"/>
  <c r="Q13" i="4"/>
  <c r="O15" i="4"/>
  <c r="M18" i="4"/>
  <c r="M23" i="4"/>
  <c r="R26" i="4"/>
  <c r="P31" i="4"/>
  <c r="P34" i="4"/>
  <c r="N36" i="4"/>
  <c r="S41" i="4"/>
  <c r="S44" i="4"/>
  <c r="Q45" i="4"/>
  <c r="O51" i="4"/>
  <c r="M55" i="4"/>
  <c r="M59" i="4"/>
  <c r="R62" i="4"/>
  <c r="R63" i="4"/>
  <c r="P66" i="4"/>
  <c r="N73" i="4"/>
  <c r="N169" i="4"/>
  <c r="S172" i="4"/>
  <c r="S175" i="4"/>
  <c r="Q77" i="4"/>
  <c r="O81" i="4"/>
  <c r="O85" i="4"/>
  <c r="M87" i="4"/>
  <c r="R90" i="4"/>
  <c r="S95" i="4"/>
  <c r="O98" i="4"/>
  <c r="P101" i="4"/>
  <c r="Q104" i="4"/>
  <c r="M107" i="4"/>
  <c r="N110" i="4"/>
  <c r="P119" i="4"/>
  <c r="S121" i="4"/>
  <c r="M124" i="4"/>
  <c r="N127" i="4"/>
  <c r="Q129" i="4"/>
  <c r="R133" i="4"/>
  <c r="S136" i="4"/>
  <c r="M140" i="4"/>
  <c r="P142" i="4"/>
  <c r="Q145" i="4"/>
  <c r="R148" i="4"/>
  <c r="N151" i="4"/>
  <c r="O154" i="4"/>
  <c r="P157" i="4"/>
  <c r="R3" i="4"/>
  <c r="P454" i="9"/>
  <c r="P78" i="9"/>
  <c r="Q454" i="9"/>
  <c r="T226" i="9"/>
  <c r="N394" i="9"/>
  <c r="S10" i="9"/>
  <c r="R42" i="9"/>
  <c r="T18" i="9"/>
  <c r="S426" i="9"/>
  <c r="Q366" i="9"/>
  <c r="T130" i="9"/>
  <c r="Q78" i="9"/>
  <c r="P430" i="9"/>
  <c r="O33" i="3"/>
  <c r="O125" i="3"/>
  <c r="O128" i="3"/>
  <c r="O131" i="3"/>
  <c r="O41" i="3"/>
  <c r="R44" i="3"/>
  <c r="O47" i="3"/>
  <c r="R48" i="3"/>
  <c r="R54" i="3"/>
  <c r="P72" i="3"/>
  <c r="O79" i="3"/>
  <c r="N86" i="3"/>
  <c r="M89" i="3"/>
  <c r="N94" i="3"/>
  <c r="S98" i="3"/>
  <c r="N101" i="3"/>
  <c r="N103" i="3"/>
  <c r="M110" i="3"/>
  <c r="S8" i="1"/>
  <c r="M13" i="1"/>
  <c r="N16" i="1"/>
  <c r="Q25" i="1"/>
  <c r="S28" i="1"/>
  <c r="O37" i="1"/>
  <c r="N46" i="9"/>
  <c r="N86" i="9"/>
  <c r="R426" i="9"/>
  <c r="S26" i="9"/>
  <c r="S30" i="9"/>
  <c r="T378" i="9"/>
  <c r="O86" i="9"/>
  <c r="P33" i="3"/>
  <c r="P125" i="3"/>
  <c r="Q131" i="3"/>
  <c r="S44" i="3"/>
  <c r="S48" i="3"/>
  <c r="O81" i="3"/>
  <c r="O86" i="3"/>
  <c r="O101" i="3"/>
  <c r="R102" i="3"/>
  <c r="M109" i="3"/>
  <c r="M10" i="1"/>
  <c r="P16" i="1"/>
  <c r="R25" i="1"/>
  <c r="P30" i="1"/>
  <c r="O50" i="9"/>
  <c r="N38" i="9"/>
  <c r="Q394" i="9"/>
  <c r="S146" i="9"/>
  <c r="S150" i="9"/>
  <c r="O470" i="9"/>
  <c r="T186" i="9"/>
  <c r="O37" i="3"/>
  <c r="O126" i="3"/>
  <c r="O40" i="3"/>
  <c r="R46" i="3"/>
  <c r="R52" i="3"/>
  <c r="R58" i="3"/>
  <c r="R73" i="3"/>
  <c r="Q86" i="3"/>
  <c r="M97" i="3"/>
  <c r="P101" i="3"/>
  <c r="S102" i="3"/>
  <c r="N109" i="3"/>
  <c r="Q111" i="3"/>
  <c r="N10" i="1"/>
  <c r="Q17" i="1"/>
  <c r="M24" i="1"/>
  <c r="Q30" i="1"/>
  <c r="R86" i="9"/>
  <c r="Q170" i="9"/>
  <c r="P30" i="9"/>
  <c r="Q154" i="9"/>
  <c r="Q158" i="9"/>
  <c r="P370" i="9"/>
  <c r="R194" i="9"/>
  <c r="M18" i="3"/>
  <c r="M25" i="3"/>
  <c r="M31" i="3"/>
  <c r="P37" i="3"/>
  <c r="P126" i="3"/>
  <c r="P40" i="3"/>
  <c r="S46" i="3"/>
  <c r="S52" i="3"/>
  <c r="S58" i="3"/>
  <c r="S73" i="3"/>
  <c r="S92" i="3"/>
  <c r="N97" i="3"/>
  <c r="Q101" i="3"/>
  <c r="O109" i="3"/>
  <c r="R111" i="3"/>
  <c r="O10" i="1"/>
  <c r="R17" i="1"/>
  <c r="P24" i="1"/>
  <c r="Q34" i="1"/>
  <c r="O222" i="9"/>
  <c r="P102" i="9"/>
  <c r="P450" i="9"/>
  <c r="T198" i="9"/>
  <c r="P118" i="9"/>
  <c r="O298" i="9"/>
  <c r="S342" i="9"/>
  <c r="N28" i="3"/>
  <c r="N34" i="3"/>
  <c r="P123" i="3"/>
  <c r="P76" i="3"/>
  <c r="O87" i="3"/>
  <c r="S110" i="3"/>
  <c r="N3" i="3"/>
  <c r="Q7" i="1"/>
  <c r="S13" i="1"/>
  <c r="O21" i="1"/>
  <c r="Q29" i="1"/>
  <c r="M38" i="1"/>
  <c r="N4" i="4"/>
  <c r="O10" i="4"/>
  <c r="R15" i="4"/>
  <c r="N23" i="4"/>
  <c r="Q28" i="4"/>
  <c r="M35" i="4"/>
  <c r="N39" i="4"/>
  <c r="S46" i="4"/>
  <c r="M53" i="4"/>
  <c r="P57" i="4"/>
  <c r="S63" i="4"/>
  <c r="O71" i="4"/>
  <c r="R169" i="4"/>
  <c r="S176" i="4"/>
  <c r="Q79" i="4"/>
  <c r="M86" i="4"/>
  <c r="N92" i="4"/>
  <c r="P98" i="4"/>
  <c r="M103" i="4"/>
  <c r="O105" i="4"/>
  <c r="N121" i="4"/>
  <c r="P125" i="4"/>
  <c r="R130" i="4"/>
  <c r="M137" i="4"/>
  <c r="P94" i="9"/>
  <c r="P470" i="9"/>
  <c r="O162" i="9"/>
  <c r="Q90" i="9"/>
  <c r="Q210" i="9"/>
  <c r="N18" i="3"/>
  <c r="Q37" i="3"/>
  <c r="P129" i="3"/>
  <c r="R72" i="3"/>
  <c r="M82" i="3"/>
  <c r="O97" i="3"/>
  <c r="Q103" i="3"/>
  <c r="Q109" i="3"/>
  <c r="Q13" i="1"/>
  <c r="Q24" i="1"/>
  <c r="Q37" i="1"/>
  <c r="N102" i="9"/>
  <c r="S106" i="9"/>
  <c r="T182" i="9"/>
  <c r="R174" i="9"/>
  <c r="R126" i="9"/>
  <c r="N246" i="9"/>
  <c r="P18" i="3"/>
  <c r="P28" i="3"/>
  <c r="S37" i="3"/>
  <c r="N65" i="3"/>
  <c r="S76" i="3"/>
  <c r="P87" i="3"/>
  <c r="Q97" i="3"/>
  <c r="O3" i="3"/>
  <c r="M14" i="1"/>
  <c r="R26" i="1"/>
  <c r="N36" i="1"/>
  <c r="P6" i="4"/>
  <c r="M12" i="4"/>
  <c r="O20" i="4"/>
  <c r="S26" i="4"/>
  <c r="P32" i="4"/>
  <c r="M40" i="4"/>
  <c r="Q46" i="4"/>
  <c r="N52" i="4"/>
  <c r="Q57" i="4"/>
  <c r="N67" i="4"/>
  <c r="R73" i="4"/>
  <c r="M173" i="4"/>
  <c r="S75" i="4"/>
  <c r="N83" i="4"/>
  <c r="R89" i="4"/>
  <c r="P93" i="4"/>
  <c r="S101" i="4"/>
  <c r="M105" i="4"/>
  <c r="M122" i="4"/>
  <c r="R125" i="4"/>
  <c r="N131" i="4"/>
  <c r="O135" i="4"/>
  <c r="Q143" i="4"/>
  <c r="S148" i="4"/>
  <c r="R150" i="4"/>
  <c r="M156" i="4"/>
  <c r="O38" i="9"/>
  <c r="N29" i="1"/>
  <c r="S7" i="4"/>
  <c r="R20" i="4"/>
  <c r="O27" i="4"/>
  <c r="S33" i="4"/>
  <c r="O39" i="4"/>
  <c r="P55" i="4"/>
  <c r="M61" i="4"/>
  <c r="Q68" i="4"/>
  <c r="S74" i="4"/>
  <c r="P173" i="4"/>
  <c r="M78" i="4"/>
  <c r="O84" i="4"/>
  <c r="S90" i="4"/>
  <c r="Q97" i="4"/>
  <c r="Q105" i="4"/>
  <c r="N120" i="4"/>
  <c r="Q127" i="4"/>
  <c r="M134" i="4"/>
  <c r="N140" i="4"/>
  <c r="M141" i="4"/>
  <c r="O149" i="4"/>
  <c r="Q154" i="4"/>
  <c r="N158" i="4"/>
  <c r="P410" i="9"/>
  <c r="T346" i="9"/>
  <c r="T66" i="9"/>
  <c r="R142" i="9"/>
  <c r="Q450" i="9"/>
  <c r="M9" i="3"/>
  <c r="S28" i="3"/>
  <c r="N36" i="3"/>
  <c r="R47" i="3"/>
  <c r="Q87" i="3"/>
  <c r="O104" i="3"/>
  <c r="P110" i="3"/>
  <c r="P3" i="3"/>
  <c r="M5" i="1"/>
  <c r="N14" i="1"/>
  <c r="O36" i="1"/>
  <c r="Q6" i="4"/>
  <c r="S12" i="4"/>
  <c r="P20" i="4"/>
  <c r="M27" i="4"/>
  <c r="Q34" i="4"/>
  <c r="N40" i="4"/>
  <c r="R46" i="4"/>
  <c r="N53" i="4"/>
  <c r="R57" i="4"/>
  <c r="O67" i="4"/>
  <c r="Q74" i="4"/>
  <c r="N173" i="4"/>
  <c r="R77" i="4"/>
  <c r="O83" i="4"/>
  <c r="S89" i="4"/>
  <c r="Q93" i="4"/>
  <c r="R99" i="4"/>
  <c r="N105" i="4"/>
  <c r="S122" i="4"/>
  <c r="O127" i="4"/>
  <c r="O131" i="4"/>
  <c r="P135" i="4"/>
  <c r="R143" i="4"/>
  <c r="M149" i="4"/>
  <c r="S150" i="4"/>
  <c r="S156" i="4"/>
  <c r="R102" i="9"/>
  <c r="S114" i="9"/>
  <c r="P170" i="9"/>
  <c r="S382" i="9"/>
  <c r="S266" i="9"/>
  <c r="O31" i="3"/>
  <c r="R40" i="3"/>
  <c r="P49" i="3"/>
  <c r="O75" i="3"/>
  <c r="Q96" i="3"/>
  <c r="Q110" i="3"/>
  <c r="N5" i="1"/>
  <c r="S17" i="1"/>
  <c r="O29" i="1"/>
  <c r="R6" i="4"/>
  <c r="O14" i="4"/>
  <c r="Q20" i="4"/>
  <c r="N27" i="4"/>
  <c r="P33" i="4"/>
  <c r="M39" i="4"/>
  <c r="R45" i="4"/>
  <c r="O53" i="4"/>
  <c r="S57" i="4"/>
  <c r="P67" i="4"/>
  <c r="R74" i="4"/>
  <c r="O173" i="4"/>
  <c r="S77" i="4"/>
  <c r="N84" i="4"/>
  <c r="M91" i="4"/>
  <c r="R93" i="4"/>
  <c r="S99" i="4"/>
  <c r="P105" i="4"/>
  <c r="M120" i="4"/>
  <c r="P127" i="4"/>
  <c r="S133" i="4"/>
  <c r="Q135" i="4"/>
  <c r="S143" i="4"/>
  <c r="N149" i="4"/>
  <c r="P154" i="4"/>
  <c r="M158" i="4"/>
  <c r="R150" i="9"/>
  <c r="P234" i="9"/>
  <c r="N178" i="9"/>
  <c r="S414" i="9"/>
  <c r="N298" i="9"/>
  <c r="O12" i="3"/>
  <c r="R31" i="3"/>
  <c r="M123" i="3"/>
  <c r="S49" i="3"/>
  <c r="M59" i="3"/>
  <c r="M84" i="3"/>
  <c r="R96" i="3"/>
  <c r="R110" i="3"/>
  <c r="N7" i="1"/>
  <c r="N18" i="1"/>
  <c r="P29" i="1"/>
  <c r="P14" i="4"/>
  <c r="S45" i="4"/>
  <c r="N103" i="4"/>
  <c r="O286" i="9"/>
  <c r="R246" i="9"/>
  <c r="Q438" i="9"/>
  <c r="N370" i="9"/>
  <c r="P12" i="3"/>
  <c r="R7" i="1"/>
  <c r="Q18" i="1"/>
  <c r="R29" i="1"/>
  <c r="R8" i="4"/>
  <c r="Q14" i="4"/>
  <c r="N21" i="4"/>
  <c r="P28" i="4"/>
  <c r="N35" i="4"/>
  <c r="R39" i="4"/>
  <c r="M49" i="4"/>
  <c r="Q55" i="4"/>
  <c r="S62" i="4"/>
  <c r="R68" i="4"/>
  <c r="O72" i="4"/>
  <c r="Q173" i="4"/>
  <c r="N79" i="4"/>
  <c r="P84" i="4"/>
  <c r="M92" i="4"/>
  <c r="O96" i="4"/>
  <c r="R104" i="4"/>
  <c r="R105" i="4"/>
  <c r="O120" i="4"/>
  <c r="R127" i="4"/>
  <c r="S134" i="4"/>
  <c r="O140" i="4"/>
  <c r="N141" i="4"/>
  <c r="P149" i="4"/>
  <c r="P153" i="4"/>
  <c r="S3" i="4"/>
  <c r="O78" i="9"/>
  <c r="P434" i="9"/>
  <c r="P22" i="3"/>
  <c r="S31" i="3"/>
  <c r="N59" i="3"/>
  <c r="S202" i="9"/>
  <c r="O450" i="9"/>
  <c r="O166" i="9"/>
  <c r="N254" i="9"/>
  <c r="N25" i="3"/>
  <c r="Q126" i="3"/>
  <c r="P43" i="3"/>
  <c r="S79" i="3"/>
  <c r="P94" i="3"/>
  <c r="N105" i="3"/>
  <c r="S111" i="3"/>
  <c r="Q10" i="1"/>
  <c r="S20" i="1"/>
  <c r="M35" i="1"/>
  <c r="M10" i="4"/>
  <c r="Q15" i="4"/>
  <c r="O23" i="4"/>
  <c r="Q31" i="4"/>
  <c r="P35" i="4"/>
  <c r="R43" i="4"/>
  <c r="O49" i="4"/>
  <c r="S55" i="4"/>
  <c r="P60" i="4"/>
  <c r="R70" i="4"/>
  <c r="O169" i="4"/>
  <c r="S174" i="4"/>
  <c r="P79" i="4"/>
  <c r="N86" i="4"/>
  <c r="N94" i="4"/>
  <c r="Q96" i="4"/>
  <c r="M102" i="4"/>
  <c r="P110" i="4"/>
  <c r="Q119" i="4"/>
  <c r="Q120" i="4"/>
  <c r="R128" i="4"/>
  <c r="N132" i="4"/>
  <c r="Q140" i="4"/>
  <c r="S145" i="4"/>
  <c r="P147" i="4"/>
  <c r="R153" i="4"/>
  <c r="N242" i="9"/>
  <c r="T290" i="9"/>
  <c r="P210" i="9"/>
  <c r="R178" i="9"/>
  <c r="T302" i="9"/>
  <c r="M6" i="3"/>
  <c r="P25" i="3"/>
  <c r="P34" i="3"/>
  <c r="S126" i="3"/>
  <c r="S88" i="3"/>
  <c r="Q95" i="3"/>
  <c r="N99" i="3"/>
  <c r="S9" i="1"/>
  <c r="P21" i="1"/>
  <c r="O35" i="1"/>
  <c r="M4" i="4"/>
  <c r="P10" i="4"/>
  <c r="M17" i="4"/>
  <c r="Q24" i="4"/>
  <c r="S31" i="4"/>
  <c r="P36" i="4"/>
  <c r="R42" i="4"/>
  <c r="Q49" i="4"/>
  <c r="N56" i="4"/>
  <c r="P64" i="4"/>
  <c r="M71" i="4"/>
  <c r="Q169" i="4"/>
  <c r="M75" i="4"/>
  <c r="Q81" i="4"/>
  <c r="S6" i="9"/>
  <c r="Q230" i="9"/>
  <c r="Q434" i="9"/>
  <c r="T342" i="9"/>
  <c r="M15" i="3"/>
  <c r="M24" i="3"/>
  <c r="S34" i="3"/>
  <c r="P128" i="3"/>
  <c r="Q72" i="3"/>
  <c r="R95" i="3"/>
  <c r="O103" i="3"/>
  <c r="P13" i="1"/>
  <c r="Q21" i="1"/>
  <c r="P37" i="1"/>
  <c r="M6" i="4"/>
  <c r="S10" i="4"/>
  <c r="N19" i="4"/>
  <c r="R24" i="4"/>
  <c r="M30" i="4"/>
  <c r="Q36" i="4"/>
  <c r="N46" i="4"/>
  <c r="P51" i="4"/>
  <c r="O58" i="4"/>
  <c r="Q64" i="4"/>
  <c r="N71" i="4"/>
  <c r="S170" i="4"/>
  <c r="N75" i="4"/>
  <c r="R81" i="4"/>
  <c r="O87" i="4"/>
  <c r="M93" i="4"/>
  <c r="M100" i="4"/>
  <c r="N106" i="4"/>
  <c r="Q108" i="4"/>
  <c r="M117" i="4"/>
  <c r="P124" i="4"/>
  <c r="Q130" i="4"/>
  <c r="N137" i="4"/>
  <c r="R138" i="4"/>
  <c r="M144" i="4"/>
  <c r="O150" i="4"/>
  <c r="Q157" i="4"/>
  <c r="N6" i="4"/>
  <c r="R13" i="4"/>
  <c r="O19" i="4"/>
  <c r="S24" i="4"/>
  <c r="P30" i="4"/>
  <c r="R38" i="4"/>
  <c r="O46" i="4"/>
  <c r="Q51" i="4"/>
  <c r="N59" i="4"/>
  <c r="M65" i="4"/>
  <c r="P71" i="4"/>
  <c r="M171" i="4"/>
  <c r="Q75" i="4"/>
  <c r="S81" i="4"/>
  <c r="P89" i="4"/>
  <c r="N93" i="4"/>
  <c r="Q101" i="4"/>
  <c r="O106" i="4"/>
  <c r="R108" i="4"/>
  <c r="N117" i="4"/>
  <c r="O125" i="4"/>
  <c r="S130" i="4"/>
  <c r="O137" i="4"/>
  <c r="Q142" i="4"/>
  <c r="N144" i="4"/>
  <c r="P150" i="4"/>
  <c r="R157" i="4"/>
  <c r="Q50" i="9"/>
  <c r="T166" i="9"/>
  <c r="R110" i="9"/>
  <c r="T222" i="9"/>
  <c r="O18" i="3"/>
  <c r="M28" i="3"/>
  <c r="R37" i="3"/>
  <c r="S129" i="3"/>
  <c r="M65" i="3"/>
  <c r="M76" i="3"/>
  <c r="Q82" i="3"/>
  <c r="P97" i="3"/>
  <c r="R13" i="1"/>
  <c r="R24" i="1"/>
  <c r="R37" i="1"/>
  <c r="O6" i="4"/>
  <c r="S13" i="4"/>
  <c r="N20" i="4"/>
  <c r="M25" i="4"/>
  <c r="Q30" i="4"/>
  <c r="S38" i="4"/>
  <c r="P46" i="4"/>
  <c r="M52" i="4"/>
  <c r="O57" i="4"/>
  <c r="M67" i="4"/>
  <c r="Q73" i="4"/>
  <c r="N171" i="4"/>
  <c r="R75" i="4"/>
  <c r="M82" i="4"/>
  <c r="Q89" i="4"/>
  <c r="O93" i="4"/>
  <c r="R101" i="4"/>
  <c r="S107" i="4"/>
  <c r="S108" i="4"/>
  <c r="R145" i="4"/>
  <c r="S127" i="4"/>
  <c r="O102" i="4"/>
  <c r="P81" i="4"/>
  <c r="P49" i="4"/>
  <c r="N10" i="4"/>
  <c r="R20" i="1"/>
  <c r="M105" i="3"/>
  <c r="S157" i="4"/>
  <c r="P143" i="4"/>
  <c r="Q125" i="4"/>
  <c r="N102" i="4"/>
  <c r="O79" i="4"/>
  <c r="N49" i="4"/>
  <c r="S9" i="4"/>
  <c r="R9" i="1"/>
  <c r="M99" i="3"/>
  <c r="M155" i="4"/>
  <c r="S140" i="4"/>
  <c r="O124" i="4"/>
  <c r="S104" i="4"/>
  <c r="M176" i="4"/>
  <c r="S43" i="4"/>
  <c r="S7" i="1"/>
  <c r="S153" i="4"/>
  <c r="R140" i="4"/>
  <c r="N124" i="4"/>
  <c r="S96" i="4"/>
  <c r="R173" i="4"/>
  <c r="S39" i="4"/>
  <c r="S94" i="3"/>
  <c r="S374" i="9"/>
  <c r="P140" i="4"/>
  <c r="R96" i="4"/>
  <c r="O36" i="4"/>
  <c r="O94" i="3"/>
  <c r="O117" i="4"/>
  <c r="P41" i="3"/>
  <c r="N150" i="4"/>
  <c r="P94" i="4"/>
  <c r="M150" i="4"/>
  <c r="O94" i="4"/>
  <c r="R28" i="4"/>
  <c r="P254" i="9"/>
  <c r="Q153" i="4"/>
  <c r="P120" i="4"/>
  <c r="P169" i="4"/>
  <c r="S43" i="3"/>
  <c r="Q150" i="4"/>
  <c r="P137" i="4"/>
  <c r="P96" i="4"/>
  <c r="P72" i="4"/>
  <c r="O35" i="4"/>
  <c r="T146" i="9"/>
  <c r="P132" i="4"/>
  <c r="S119" i="4"/>
  <c r="S70" i="4"/>
  <c r="R31" i="4"/>
  <c r="O132" i="4"/>
  <c r="R119" i="4"/>
  <c r="Q70" i="4"/>
  <c r="O147" i="4"/>
  <c r="M132" i="4"/>
  <c r="M118" i="4"/>
  <c r="O92" i="4"/>
  <c r="O64" i="4"/>
  <c r="N24" i="4"/>
  <c r="M34" i="3"/>
  <c r="S262" i="9"/>
</calcChain>
</file>

<file path=xl/sharedStrings.xml><?xml version="1.0" encoding="utf-8"?>
<sst xmlns="http://schemas.openxmlformats.org/spreadsheetml/2006/main" count="10646" uniqueCount="147">
  <si>
    <t>CASRNs: 85-68-7</t>
  </si>
  <si>
    <t>This worksheet contains BBP CEM output results of inhalation and ingestion consumer exposure scenarios for acute, intermediate, and chronic doses and subsequent risk estimate calculations (MOE).</t>
  </si>
  <si>
    <t>Tabs</t>
  </si>
  <si>
    <t>Description</t>
  </si>
  <si>
    <t>Equations and POD</t>
  </si>
  <si>
    <t>Contains equations and points of departure (POD) values used in margine of exposure (MOE) risk calculation</t>
  </si>
  <si>
    <t>Acute</t>
  </si>
  <si>
    <t>Dermal, inhalation, and ingestion Acute Daily Dose (ADD) ug/kg bw day and MOE values by individual lifestage by COU</t>
  </si>
  <si>
    <t>Intermediate</t>
  </si>
  <si>
    <t>Dermal, inhalation, and ingestion intermediate dose ug/kg bw day and MOE values by lifestage by COU</t>
  </si>
  <si>
    <t>Chronic</t>
  </si>
  <si>
    <t>Dermal, inhalation, nd ingestion Chronic Daily Dose (CADD) ug/kg bw day and MOE values by lifestage by COU</t>
  </si>
  <si>
    <t>Aggregate</t>
  </si>
  <si>
    <t>MOEs from all tabs are merged and aggregation across exposure routes is calculated by COU by exposure duration (acute, intermediate, chronic)</t>
  </si>
  <si>
    <t>Chronic Settled Dust Ing</t>
  </si>
  <si>
    <t>Contains Ingestion of Settled Dust Chronic Daily Dose (CADD) µg/kg bw day</t>
  </si>
  <si>
    <t>Chronic Mouthing</t>
  </si>
  <si>
    <t>Contains Mouthing Chronic Daily Dose (CADD) µg/kg bw day</t>
  </si>
  <si>
    <t>Chronic Suspended Dust Ing</t>
  </si>
  <si>
    <t>Contains Ingestion of Suspended Dust Chronic Daily Dose (CADD) µg/kg bw day</t>
  </si>
  <si>
    <t>Highlighted data</t>
  </si>
  <si>
    <t>Bystander</t>
  </si>
  <si>
    <t>Phthalate</t>
  </si>
  <si>
    <t>Duration</t>
  </si>
  <si>
    <t>Effect</t>
  </si>
  <si>
    <t>Oral/Dermal HED
(mg/kg-day)</t>
  </si>
  <si>
    <r>
      <t>Inhalation HEC
(mg/m^3)</t>
    </r>
    <r>
      <rPr>
        <b/>
        <sz val="11"/>
        <color rgb="FFFF0000"/>
        <rFont val="Calibri"/>
        <family val="2"/>
        <scheme val="minor"/>
      </rPr>
      <t>**</t>
    </r>
  </si>
  <si>
    <r>
      <t>Inhalation HEC
(ppm)</t>
    </r>
    <r>
      <rPr>
        <b/>
        <sz val="11"/>
        <color rgb="FFFF0000"/>
        <rFont val="Calibri"/>
        <family val="2"/>
        <scheme val="minor"/>
      </rPr>
      <t>**</t>
    </r>
  </si>
  <si>
    <t>Benchmark MOE
(Total UF)</t>
  </si>
  <si>
    <t>Cancer slope factor (CSF)</t>
  </si>
  <si>
    <t>Cancer Inhalation Unit Risk (IUR)</t>
  </si>
  <si>
    <t>Status</t>
  </si>
  <si>
    <t>BBP</t>
  </si>
  <si>
    <t>Phthalate syndrome-related effects</t>
  </si>
  <si>
    <t>Not derived</t>
  </si>
  <si>
    <t>Oral/Dermal HED
(microg/kg-day)</t>
  </si>
  <si>
    <r>
      <rPr>
        <b/>
        <sz val="11"/>
        <color rgb="FFFF0000"/>
        <rFont val="Calibri"/>
        <family val="2"/>
        <scheme val="minor"/>
      </rPr>
      <t xml:space="preserve">** </t>
    </r>
    <r>
      <rPr>
        <b/>
        <sz val="11"/>
        <color rgb="FF000000"/>
        <rFont val="Calibri"/>
        <family val="2"/>
        <scheme val="minor"/>
      </rPr>
      <t>HECs based on daily coninuous (24-hour) exposure; breathing rate of 0.6125 m^3/hr, adult BW of 80 kg</t>
    </r>
  </si>
  <si>
    <r>
      <t>(</t>
    </r>
    <r>
      <rPr>
        <u/>
        <sz val="12"/>
        <color theme="1"/>
        <rFont val="Times New Roman"/>
        <family val="1"/>
      </rPr>
      <t>&gt;</t>
    </r>
    <r>
      <rPr>
        <sz val="12"/>
        <color theme="1"/>
        <rFont val="Times New Roman"/>
        <family val="1"/>
      </rPr>
      <t xml:space="preserve">21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Adult</t>
    </r>
  </si>
  <si>
    <r>
      <t xml:space="preserve">(16–20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Teenager</t>
    </r>
  </si>
  <si>
    <r>
      <t xml:space="preserve">(11–15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Young teen</t>
    </r>
  </si>
  <si>
    <r>
      <t xml:space="preserve">(6–10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Middle childhood</t>
    </r>
  </si>
  <si>
    <r>
      <t xml:space="preserve">(3–5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Preschooler</t>
    </r>
  </si>
  <si>
    <r>
      <t xml:space="preserve">(1–2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Toddler</t>
    </r>
  </si>
  <si>
    <r>
      <t xml:space="preserve">(&lt;1 year)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Infant</t>
    </r>
  </si>
  <si>
    <t>Consumer Condition of Use Category</t>
  </si>
  <si>
    <t>Consumer Condition of Use Subcategory</t>
  </si>
  <si>
    <t>Product or Article</t>
  </si>
  <si>
    <t>Route</t>
  </si>
  <si>
    <t>Exposure Level</t>
  </si>
  <si>
    <t>Acute  Daily Dose  µg/kg bw day - By Individual Age Group</t>
  </si>
  <si>
    <t xml:space="preserve"> Acute Daily Dose MOE (DO NOT USE THESE FOR SUMMARY TABLES)</t>
  </si>
  <si>
    <t>For RE Summary Tables MOE - using 2 significant figures in expanded format</t>
  </si>
  <si>
    <t>Infant</t>
  </si>
  <si>
    <t>Toddler</t>
  </si>
  <si>
    <t>Preschooler</t>
  </si>
  <si>
    <t>Middle childhood</t>
  </si>
  <si>
    <t>Young teen</t>
  </si>
  <si>
    <t>Teenager</t>
  </si>
  <si>
    <t>Adult</t>
  </si>
  <si>
    <t>Adhesives for Small Projects</t>
  </si>
  <si>
    <t>Dermal</t>
  </si>
  <si>
    <t>High</t>
  </si>
  <si>
    <t>-</t>
  </si>
  <si>
    <t>Med</t>
  </si>
  <si>
    <t>Low</t>
  </si>
  <si>
    <t>Ingestion</t>
  </si>
  <si>
    <t>Inhalation</t>
  </si>
  <si>
    <t>Caulking Products</t>
  </si>
  <si>
    <t>Patching and Repair Products for Exterior Surfaces</t>
  </si>
  <si>
    <t>Sealing and Refinishing Sprays (Indoor Use)</t>
  </si>
  <si>
    <t>Sealing and Refinishing Sprays (Outdoor Use)</t>
  </si>
  <si>
    <t>Furnishing, Cleaning, Treatment/Care Products</t>
  </si>
  <si>
    <t>Fabrics, Textiles, and Leather Products</t>
  </si>
  <si>
    <t>Clothing (Synthetic Leather)</t>
  </si>
  <si>
    <t>Furniture (Synthetic Leather)</t>
  </si>
  <si>
    <t>Floor coverings; Construction and Building Materials Covering Large Surface Areas Including Stone, Plaster, Cement, Glass and Ceramic Articles Fabrics, Textiles, and Apparel</t>
  </si>
  <si>
    <t>Vinyl Flooring</t>
  </si>
  <si>
    <t>Other Uses</t>
  </si>
  <si>
    <t>Automotive lubricants</t>
  </si>
  <si>
    <t>Interior car care</t>
  </si>
  <si>
    <t>Automotive Articles</t>
  </si>
  <si>
    <t>Car mat</t>
  </si>
  <si>
    <t>Novelty Articles</t>
  </si>
  <si>
    <t>Adult Toys</t>
  </si>
  <si>
    <t>Packaging, Paper, Plastic, Hobby Products</t>
  </si>
  <si>
    <t>Crafting Resin (Liquid)</t>
  </si>
  <si>
    <t>Crafting Resin (Cured)</t>
  </si>
  <si>
    <t>Crafting Resin</t>
  </si>
  <si>
    <t>Inks and Dyes</t>
  </si>
  <si>
    <t>Toys, Playgrounds, and Sporting Equipment</t>
  </si>
  <si>
    <t>Children's Toys (Legacy)</t>
  </si>
  <si>
    <t>Children's Toys (New)</t>
  </si>
  <si>
    <t>Tire Crumbs</t>
  </si>
  <si>
    <t>Small articles with the potetial for semi-routine contact, Modeling clay, jewelry making crafts</t>
  </si>
  <si>
    <t>Small articles with the potetial for semi-routine contact, packaging, including plastic bags and pouches; vinyl shelf liner, bottom surface of shoe, small exterior clothing components, disposable gloves</t>
  </si>
  <si>
    <t>Intermediate  Daily Dose  µg/kg bw day - By Individual Age Group</t>
  </si>
  <si>
    <t xml:space="preserve"> Intermediate Daily Dose MOE (DO NOT USE THESE FOR SUMMARY TABLES)</t>
  </si>
  <si>
    <t>Chronic  Daily Dose  µg/kg bw day - By Individual Age Group</t>
  </si>
  <si>
    <t xml:space="preserve"> Chronic Daily Dose MOE (DO NOT USE THESE FOR SUMMARY TABLES)</t>
  </si>
  <si>
    <t>Exposure Duration</t>
  </si>
  <si>
    <t xml:space="preserve"> Dose  µg/kg bw day - By Individual Age Group</t>
  </si>
  <si>
    <t xml:space="preserve"> MOE (DO NOT USE THESE FOR SUMMARY TABLES)</t>
  </si>
  <si>
    <t>Mouthing</t>
  </si>
  <si>
    <t>low</t>
  </si>
  <si>
    <t>med</t>
  </si>
  <si>
    <t>high</t>
  </si>
  <si>
    <t>Dust (Airborne)</t>
  </si>
  <si>
    <t>Dust (Settled)</t>
  </si>
  <si>
    <t>Medium Intensity Use Scenario Sum of Indoor Chronic  Daily Dose  µg/kg bw day - By Individual Age Group</t>
  </si>
  <si>
    <t>Medium Intensity Use Scenario MOE of Indoor Chronic - By Individual Age Group</t>
  </si>
  <si>
    <t>Settled Dust Ingestion</t>
  </si>
  <si>
    <t>High Intensity Use Scenario Sum of Indoor Chronic  Daily Dose  µg/kg bw day - By Individual Age Group</t>
  </si>
  <si>
    <t>High Intensity Use Scenario MOE of Indoor Chronic - By Individual Age Group</t>
  </si>
  <si>
    <t>Low Intensity Use Scenario Sum of Indoor Chronic  Daily Dose  µg/kg bw day - By Individual Age Group</t>
  </si>
  <si>
    <t>Low Intensity Use Scenario MOE of Indoor Chronic - By Individual Age Group</t>
  </si>
  <si>
    <t>Used in sum of indoor environment articles to compare with monitoring data</t>
  </si>
  <si>
    <t>Chronic Settled Dust Ingestion Dose  µg/kg bw day</t>
  </si>
  <si>
    <t>Lifestage</t>
  </si>
  <si>
    <t>Modeled Residential Aggregate Medium Exposure Level</t>
  </si>
  <si>
    <t>Monitoring Central Tendency</t>
  </si>
  <si>
    <t>Modeled vs Aggregated Monitoring</t>
  </si>
  <si>
    <t>Furniture vs Monitoring</t>
  </si>
  <si>
    <t>vinyl flooring vs Monitoring</t>
  </si>
  <si>
    <t>Legacy toys vs Monitoring</t>
  </si>
  <si>
    <t>New toys vs Monitoring</t>
  </si>
  <si>
    <r>
      <t>It also contain</t>
    </r>
    <r>
      <rPr>
        <sz val="11"/>
        <rFont val="Times New Roman"/>
        <family val="1"/>
      </rPr>
      <t xml:space="preserve">s BBP dermal consumer exposure scenario doses for acute, intermediate, and chronic calculated using CEM equations in an external spreadsheet, see Draft Consumer Exposure Analysis for Benzyl Butyl Phthalate (BBP) {U.S. EPA, 2024, 12228093} and Draft Consumer and Indoor Exposure Assessment for Benzyl Butyl Phthalate (BBP) {U.S. EPA, 2024, 11799675}. </t>
    </r>
  </si>
  <si>
    <t>Construction, paint, electrical, and metal products</t>
  </si>
  <si>
    <t>Adhesives and sealants</t>
  </si>
  <si>
    <t>Paints and coatings</t>
  </si>
  <si>
    <t>Furnishing, cleaning, treatment/care products</t>
  </si>
  <si>
    <t>Fabrics, textiles, and leather products</t>
  </si>
  <si>
    <t>Floor coverings; construction and building materials covering large surface areas including stone, plaster, cement, glass and ceramic articles fabrics, textiles, and ppparel</t>
  </si>
  <si>
    <t>Other uses</t>
  </si>
  <si>
    <t>Automotive products, fluids</t>
  </si>
  <si>
    <t>Automotive articles</t>
  </si>
  <si>
    <t>Novelty articles</t>
  </si>
  <si>
    <t>Packaging, paper, plastic, hobby products</t>
  </si>
  <si>
    <t>Arts, crafts, and hobby materials</t>
  </si>
  <si>
    <t>Ink, toner, and colorant products</t>
  </si>
  <si>
    <t>Toys, playground, and sporting equipment</t>
  </si>
  <si>
    <t xml:space="preserve">Packaging (excluding food packaging) and other articles with routine direct contact during normal use, rubber articles; plastic articles (hard); plastic articles (soft) </t>
  </si>
  <si>
    <t>Fabric, textile, and leather products</t>
  </si>
  <si>
    <t>Floor coverings; construction and building materials covering large surface areas including stone, plaster, cement, glass and ceramic articles; fabrics, textiles, and apparel</t>
  </si>
  <si>
    <t xml:space="preserve">Fabric, textile, and leather products </t>
  </si>
  <si>
    <t>July 2025</t>
  </si>
  <si>
    <t xml:space="preserve">PUBLIC RELEASE DRAFT
Version – July 2025		</t>
  </si>
  <si>
    <t>Draft Consumer Risk Calculator for Butyl Benzyl Phthalate (BBP)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</si>
</sst>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E+00"/>
    <numFmt numFmtId="165" formatCode="0.0"/>
    <numFmt numFmtId="166" formatCode="0.000000000000000"/>
    <numFmt numFmtId="167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Wingdings"/>
      <charset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9C0006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50">
    <xf numFmtId="0" fontId="0" fillId="0" borderId="0" xfId="0"/>
    <xf numFmtId="0" fontId="3" fillId="4" borderId="0" xfId="0" applyFont="1" applyFill="1" applyProtection="1"/>
    <xf numFmtId="0" fontId="19" fillId="4" borderId="0" xfId="0" applyFont="1" applyFill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 vertical="center" wrapText="1"/>
    </xf>
    <xf numFmtId="49" fontId="7" fillId="4" borderId="0" xfId="0" quotePrefix="1" applyNumberFormat="1" applyFont="1" applyFill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 wrapText="1"/>
    </xf>
    <xf numFmtId="0" fontId="0" fillId="0" borderId="0" xfId="0" applyProtection="1"/>
    <xf numFmtId="0" fontId="5" fillId="3" borderId="4" xfId="0" applyFont="1" applyFill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15" borderId="4" xfId="0" applyFont="1" applyFill="1" applyBorder="1" applyProtection="1"/>
    <xf numFmtId="0" fontId="1" fillId="5" borderId="4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left" vertical="center" wrapText="1"/>
    </xf>
    <xf numFmtId="0" fontId="0" fillId="6" borderId="4" xfId="0" applyFill="1" applyBorder="1" applyAlignment="1" applyProtection="1">
      <alignment horizontal="center" vertical="center"/>
    </xf>
    <xf numFmtId="0" fontId="0" fillId="6" borderId="4" xfId="0" applyFill="1" applyBorder="1" applyProtection="1"/>
    <xf numFmtId="0" fontId="9" fillId="6" borderId="6" xfId="0" applyFont="1" applyFill="1" applyBorder="1" applyAlignment="1" applyProtection="1">
      <alignment vertical="top" wrapText="1"/>
    </xf>
    <xf numFmtId="0" fontId="9" fillId="6" borderId="6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9" fillId="6" borderId="6" xfId="0" applyFont="1" applyFill="1" applyBorder="1" applyAlignment="1" applyProtection="1">
      <alignment horizontal="left" vertical="center" wrapText="1"/>
    </xf>
    <xf numFmtId="0" fontId="9" fillId="6" borderId="7" xfId="0" applyFont="1" applyFill="1" applyBorder="1" applyAlignment="1" applyProtection="1">
      <alignment vertical="top" wrapText="1"/>
    </xf>
    <xf numFmtId="0" fontId="9" fillId="6" borderId="7" xfId="0" applyFont="1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0" fontId="9" fillId="6" borderId="7" xfId="0" applyFont="1" applyFill="1" applyBorder="1" applyAlignment="1" applyProtection="1">
      <alignment horizontal="left" vertical="center"/>
    </xf>
    <xf numFmtId="0" fontId="9" fillId="6" borderId="8" xfId="0" applyFont="1" applyFill="1" applyBorder="1" applyAlignment="1" applyProtection="1">
      <alignment vertical="top" wrapText="1"/>
    </xf>
    <xf numFmtId="0" fontId="9" fillId="6" borderId="8" xfId="0" applyFont="1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9" fillId="6" borderId="8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wrapText="1"/>
    </xf>
    <xf numFmtId="0" fontId="1" fillId="7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164" fontId="2" fillId="8" borderId="2" xfId="0" applyNumberFormat="1" applyFont="1" applyFill="1" applyBorder="1" applyAlignment="1" applyProtection="1">
      <alignment horizontal="center"/>
    </xf>
    <xf numFmtId="164" fontId="2" fillId="9" borderId="4" xfId="0" applyNumberFormat="1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wrapText="1"/>
    </xf>
    <xf numFmtId="164" fontId="2" fillId="8" borderId="4" xfId="0" applyNumberFormat="1" applyFont="1" applyFill="1" applyBorder="1" applyAlignment="1" applyProtection="1">
      <alignment horizontal="center" vertical="center" wrapText="1"/>
    </xf>
    <xf numFmtId="164" fontId="2" fillId="8" borderId="5" xfId="0" applyNumberFormat="1" applyFont="1" applyFill="1" applyBorder="1" applyAlignment="1" applyProtection="1">
      <alignment horizontal="center" vertical="center" wrapText="1"/>
    </xf>
    <xf numFmtId="164" fontId="2" fillId="9" borderId="4" xfId="0" applyNumberFormat="1" applyFont="1" applyFill="1" applyBorder="1" applyAlignment="1" applyProtection="1">
      <alignment horizontal="center" vertical="center" wrapText="1"/>
    </xf>
    <xf numFmtId="164" fontId="2" fillId="9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1" fontId="14" fillId="0" borderId="0" xfId="0" applyNumberFormat="1" applyFont="1" applyAlignment="1" applyProtection="1">
      <alignment horizontal="center" vertical="center"/>
    </xf>
    <xf numFmtId="164" fontId="14" fillId="0" borderId="0" xfId="0" applyNumberFormat="1" applyFont="1" applyProtection="1"/>
    <xf numFmtId="3" fontId="15" fillId="0" borderId="0" xfId="0" applyNumberFormat="1" applyFont="1" applyAlignment="1" applyProtection="1">
      <alignment vertical="center"/>
    </xf>
    <xf numFmtId="3" fontId="15" fillId="0" borderId="0" xfId="0" applyNumberFormat="1" applyFont="1" applyAlignment="1" applyProtection="1">
      <alignment horizontal="right" vertical="center"/>
    </xf>
    <xf numFmtId="165" fontId="14" fillId="0" borderId="0" xfId="0" applyNumberFormat="1" applyFont="1" applyAlignment="1" applyProtection="1">
      <alignment horizontal="center" vertical="center"/>
    </xf>
    <xf numFmtId="1" fontId="14" fillId="15" borderId="0" xfId="0" applyNumberFormat="1" applyFont="1" applyFill="1" applyAlignment="1" applyProtection="1">
      <alignment horizontal="center" vertical="center"/>
    </xf>
    <xf numFmtId="165" fontId="14" fillId="15" borderId="0" xfId="0" applyNumberFormat="1" applyFont="1" applyFill="1" applyAlignment="1" applyProtection="1">
      <alignment horizontal="center" vertical="center"/>
    </xf>
    <xf numFmtId="164" fontId="14" fillId="15" borderId="0" xfId="0" applyNumberFormat="1" applyFont="1" applyFill="1" applyProtection="1"/>
    <xf numFmtId="3" fontId="15" fillId="16" borderId="0" xfId="0" applyNumberFormat="1" applyFont="1" applyFill="1" applyAlignment="1" applyProtection="1">
      <alignment horizontal="right" vertical="center"/>
    </xf>
    <xf numFmtId="164" fontId="14" fillId="0" borderId="0" xfId="0" applyNumberFormat="1" applyFont="1" applyAlignment="1" applyProtection="1">
      <alignment horizontal="center" vertical="center"/>
    </xf>
    <xf numFmtId="164" fontId="14" fillId="15" borderId="0" xfId="0" applyNumberFormat="1" applyFont="1" applyFill="1" applyAlignment="1" applyProtection="1">
      <alignment horizontal="center" vertical="center"/>
    </xf>
    <xf numFmtId="3" fontId="16" fillId="11" borderId="0" xfId="0" applyNumberFormat="1" applyFont="1" applyFill="1" applyAlignment="1" applyProtection="1">
      <alignment horizontal="right" vertical="center"/>
    </xf>
    <xf numFmtId="164" fontId="14" fillId="0" borderId="0" xfId="0" applyNumberFormat="1" applyFont="1" applyFill="1" applyProtection="1"/>
    <xf numFmtId="165" fontId="14" fillId="0" borderId="0" xfId="0" applyNumberFormat="1" applyFont="1" applyFill="1" applyAlignment="1" applyProtection="1">
      <alignment horizontal="center" vertical="center"/>
    </xf>
    <xf numFmtId="3" fontId="14" fillId="0" borderId="0" xfId="0" applyNumberFormat="1" applyFont="1" applyProtection="1"/>
    <xf numFmtId="0" fontId="2" fillId="2" borderId="4" xfId="0" applyFont="1" applyFill="1" applyBorder="1" applyAlignment="1" applyProtection="1">
      <alignment horizontal="center" vertical="center" wrapText="1"/>
    </xf>
    <xf numFmtId="1" fontId="2" fillId="9" borderId="4" xfId="0" applyNumberFormat="1" applyFont="1" applyFill="1" applyBorder="1" applyAlignment="1" applyProtection="1">
      <alignment horizontal="center" vertical="center" wrapText="1"/>
    </xf>
    <xf numFmtId="1" fontId="2" fillId="9" borderId="5" xfId="0" applyNumberFormat="1" applyFont="1" applyFill="1" applyBorder="1" applyAlignment="1" applyProtection="1">
      <alignment horizontal="center" vertical="center" wrapText="1"/>
    </xf>
    <xf numFmtId="166" fontId="14" fillId="0" borderId="0" xfId="0" applyNumberFormat="1" applyFont="1" applyProtection="1"/>
    <xf numFmtId="0" fontId="14" fillId="15" borderId="0" xfId="0" applyFont="1" applyFill="1" applyProtection="1"/>
    <xf numFmtId="1" fontId="14" fillId="0" borderId="0" xfId="0" applyNumberFormat="1" applyFont="1" applyProtection="1"/>
    <xf numFmtId="164" fontId="2" fillId="8" borderId="3" xfId="0" applyNumberFormat="1" applyFont="1" applyFill="1" applyBorder="1" applyAlignment="1" applyProtection="1">
      <alignment horizontal="center"/>
    </xf>
    <xf numFmtId="164" fontId="2" fillId="8" borderId="10" xfId="0" applyNumberFormat="1" applyFont="1" applyFill="1" applyBorder="1" applyAlignment="1" applyProtection="1">
      <alignment horizontal="center" vertical="center" wrapText="1"/>
    </xf>
    <xf numFmtId="166" fontId="14" fillId="0" borderId="0" xfId="0" applyNumberFormat="1" applyFont="1" applyAlignment="1" applyProtection="1">
      <alignment horizontal="center" vertical="center"/>
    </xf>
    <xf numFmtId="2" fontId="14" fillId="0" borderId="0" xfId="0" applyNumberFormat="1" applyFont="1" applyAlignment="1" applyProtection="1">
      <alignment horizontal="center" vertical="center"/>
    </xf>
    <xf numFmtId="2" fontId="14" fillId="15" borderId="0" xfId="0" applyNumberFormat="1" applyFont="1" applyFill="1" applyAlignment="1" applyProtection="1">
      <alignment horizontal="center" vertical="center"/>
    </xf>
    <xf numFmtId="167" fontId="14" fillId="0" borderId="0" xfId="0" applyNumberFormat="1" applyFont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" vertical="center" wrapText="1"/>
    </xf>
    <xf numFmtId="0" fontId="2" fillId="10" borderId="5" xfId="0" applyFont="1" applyFill="1" applyBorder="1" applyAlignment="1" applyProtection="1">
      <alignment horizontal="center" vertical="center" wrapText="1"/>
    </xf>
    <xf numFmtId="164" fontId="2" fillId="14" borderId="2" xfId="0" applyNumberFormat="1" applyFont="1" applyFill="1" applyBorder="1" applyAlignment="1" applyProtection="1">
      <alignment horizontal="center"/>
    </xf>
    <xf numFmtId="3" fontId="2" fillId="9" borderId="4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" vertical="center" wrapText="1"/>
    </xf>
    <xf numFmtId="164" fontId="2" fillId="14" borderId="4" xfId="0" applyNumberFormat="1" applyFont="1" applyFill="1" applyBorder="1" applyAlignment="1" applyProtection="1">
      <alignment horizontal="center" vertical="center" wrapText="1"/>
    </xf>
    <xf numFmtId="164" fontId="2" fillId="14" borderId="5" xfId="0" applyNumberFormat="1" applyFont="1" applyFill="1" applyBorder="1" applyAlignment="1" applyProtection="1">
      <alignment horizontal="center" vertical="center" wrapText="1"/>
    </xf>
    <xf numFmtId="3" fontId="2" fillId="9" borderId="4" xfId="0" applyNumberFormat="1" applyFont="1" applyFill="1" applyBorder="1" applyAlignment="1" applyProtection="1">
      <alignment horizontal="center" vertical="center" wrapText="1"/>
    </xf>
    <xf numFmtId="3" fontId="2" fillId="9" borderId="5" xfId="0" applyNumberFormat="1" applyFont="1" applyFill="1" applyBorder="1" applyAlignment="1" applyProtection="1">
      <alignment horizontal="center" vertical="center" wrapText="1"/>
    </xf>
    <xf numFmtId="1" fontId="14" fillId="0" borderId="0" xfId="0" applyNumberFormat="1" applyFont="1" applyFill="1" applyAlignment="1" applyProtection="1">
      <alignment horizontal="center" vertical="center"/>
    </xf>
    <xf numFmtId="1" fontId="14" fillId="0" borderId="0" xfId="0" quotePrefix="1" applyNumberFormat="1" applyFont="1" applyFill="1" applyAlignment="1" applyProtection="1">
      <alignment horizontal="center" vertical="center"/>
    </xf>
    <xf numFmtId="0" fontId="14" fillId="0" borderId="0" xfId="0" applyFont="1" applyFill="1" applyProtection="1"/>
    <xf numFmtId="164" fontId="14" fillId="0" borderId="0" xfId="0" applyNumberFormat="1" applyFont="1" applyFill="1" applyAlignment="1" applyProtection="1">
      <alignment horizontal="center" vertical="center"/>
    </xf>
    <xf numFmtId="166" fontId="14" fillId="0" borderId="0" xfId="0" applyNumberFormat="1" applyFont="1" applyFill="1" applyAlignment="1" applyProtection="1">
      <alignment horizontal="center" vertical="center"/>
    </xf>
    <xf numFmtId="0" fontId="14" fillId="15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15" fillId="0" borderId="0" xfId="0" applyNumberFormat="1" applyFont="1" applyAlignment="1" applyProtection="1">
      <alignment vertical="center"/>
    </xf>
    <xf numFmtId="0" fontId="15" fillId="0" borderId="0" xfId="0" applyNumberFormat="1" applyFont="1" applyAlignment="1" applyProtection="1">
      <alignment horizontal="right" vertical="center"/>
    </xf>
    <xf numFmtId="0" fontId="15" fillId="16" borderId="0" xfId="0" applyNumberFormat="1" applyFont="1" applyFill="1" applyAlignment="1" applyProtection="1">
      <alignment horizontal="right" vertical="center"/>
    </xf>
    <xf numFmtId="2" fontId="14" fillId="0" borderId="0" xfId="0" applyNumberFormat="1" applyFont="1" applyFill="1" applyAlignment="1" applyProtection="1">
      <alignment horizontal="center" vertical="center"/>
    </xf>
    <xf numFmtId="167" fontId="14" fillId="0" borderId="0" xfId="0" applyNumberFormat="1" applyFont="1" applyFill="1" applyAlignment="1" applyProtection="1">
      <alignment horizontal="center" vertical="center"/>
    </xf>
    <xf numFmtId="11" fontId="15" fillId="0" borderId="0" xfId="0" applyNumberFormat="1" applyFont="1" applyAlignment="1" applyProtection="1">
      <alignment horizontal="right" vertical="center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164" fontId="14" fillId="0" borderId="0" xfId="0" quotePrefix="1" applyNumberFormat="1" applyFont="1" applyProtection="1"/>
    <xf numFmtId="0" fontId="14" fillId="0" borderId="4" xfId="0" applyFont="1" applyBorder="1" applyProtection="1"/>
    <xf numFmtId="165" fontId="14" fillId="0" borderId="0" xfId="0" applyNumberFormat="1" applyFont="1" applyProtection="1"/>
    <xf numFmtId="0" fontId="2" fillId="12" borderId="4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12" borderId="4" xfId="0" applyFont="1" applyFill="1" applyBorder="1" applyAlignment="1" applyProtection="1">
      <alignment horizontal="center" wrapText="1"/>
    </xf>
    <xf numFmtId="0" fontId="2" fillId="5" borderId="4" xfId="0" applyFont="1" applyFill="1" applyBorder="1" applyAlignment="1" applyProtection="1">
      <alignment horizontal="center" wrapText="1"/>
    </xf>
    <xf numFmtId="164" fontId="14" fillId="0" borderId="4" xfId="0" applyNumberFormat="1" applyFont="1" applyBorder="1" applyProtection="1"/>
    <xf numFmtId="0" fontId="14" fillId="12" borderId="0" xfId="0" applyFont="1" applyFill="1" applyProtection="1"/>
    <xf numFmtId="0" fontId="14" fillId="5" borderId="0" xfId="0" applyFont="1" applyFill="1" applyProtection="1"/>
    <xf numFmtId="0" fontId="14" fillId="12" borderId="4" xfId="0" applyFont="1" applyFill="1" applyBorder="1" applyProtection="1"/>
    <xf numFmtId="164" fontId="14" fillId="12" borderId="4" xfId="0" applyNumberFormat="1" applyFont="1" applyFill="1" applyBorder="1" applyProtection="1"/>
    <xf numFmtId="164" fontId="14" fillId="12" borderId="0" xfId="0" applyNumberFormat="1" applyFont="1" applyFill="1" applyProtection="1"/>
    <xf numFmtId="3" fontId="14" fillId="5" borderId="0" xfId="0" applyNumberFormat="1" applyFont="1" applyFill="1" applyProtection="1"/>
    <xf numFmtId="165" fontId="14" fillId="0" borderId="4" xfId="0" applyNumberFormat="1" applyFont="1" applyBorder="1" applyProtection="1"/>
    <xf numFmtId="0" fontId="2" fillId="6" borderId="4" xfId="0" applyFont="1" applyFill="1" applyBorder="1" applyAlignment="1" applyProtection="1">
      <alignment horizontal="center" vertical="center" wrapText="1"/>
    </xf>
    <xf numFmtId="3" fontId="2" fillId="5" borderId="4" xfId="0" applyNumberFormat="1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wrapText="1"/>
    </xf>
    <xf numFmtId="3" fontId="2" fillId="5" borderId="4" xfId="0" applyNumberFormat="1" applyFont="1" applyFill="1" applyBorder="1" applyAlignment="1" applyProtection="1">
      <alignment horizontal="center" wrapText="1"/>
    </xf>
    <xf numFmtId="164" fontId="14" fillId="6" borderId="0" xfId="0" applyNumberFormat="1" applyFont="1" applyFill="1" applyProtection="1"/>
    <xf numFmtId="0" fontId="2" fillId="17" borderId="4" xfId="0" applyFont="1" applyFill="1" applyBorder="1" applyAlignment="1" applyProtection="1">
      <alignment horizontal="center" vertical="center" wrapText="1"/>
    </xf>
    <xf numFmtId="0" fontId="2" fillId="17" borderId="4" xfId="0" applyFont="1" applyFill="1" applyBorder="1" applyAlignment="1" applyProtection="1">
      <alignment horizontal="center" wrapText="1"/>
    </xf>
    <xf numFmtId="164" fontId="14" fillId="17" borderId="0" xfId="0" applyNumberFormat="1" applyFont="1" applyFill="1" applyProtection="1"/>
    <xf numFmtId="0" fontId="14" fillId="12" borderId="0" xfId="0" applyFont="1" applyFill="1" applyAlignment="1" applyProtection="1">
      <alignment horizontal="left" vertical="center"/>
    </xf>
    <xf numFmtId="0" fontId="14" fillId="12" borderId="11" xfId="0" applyFont="1" applyFill="1" applyBorder="1" applyAlignment="1" applyProtection="1">
      <alignment horizontal="center" wrapText="1"/>
    </xf>
    <xf numFmtId="0" fontId="14" fillId="12" borderId="0" xfId="0" applyFont="1" applyFill="1" applyAlignment="1" applyProtection="1">
      <alignment horizontal="center" wrapText="1"/>
    </xf>
    <xf numFmtId="0" fontId="14" fillId="12" borderId="4" xfId="0" applyFont="1" applyFill="1" applyBorder="1" applyAlignment="1" applyProtection="1">
      <alignment horizontal="center" vertical="center" wrapText="1"/>
    </xf>
    <xf numFmtId="0" fontId="14" fillId="13" borderId="4" xfId="0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wrapText="1"/>
    </xf>
    <xf numFmtId="0" fontId="2" fillId="2" borderId="4" xfId="0" applyFont="1" applyFill="1" applyBorder="1" applyAlignment="1" applyProtection="1">
      <alignment horizontal="center" vertical="center" wrapText="1"/>
    </xf>
    <xf numFmtId="164" fontId="14" fillId="0" borderId="4" xfId="0" applyNumberFormat="1" applyFont="1" applyBorder="1" applyAlignment="1" applyProtection="1">
      <alignment horizontal="center" vertical="center"/>
    </xf>
    <xf numFmtId="164" fontId="15" fillId="0" borderId="4" xfId="0" applyNumberFormat="1" applyFont="1" applyBorder="1" applyAlignment="1" applyProtection="1">
      <alignment horizontal="center" vertical="center" wrapText="1"/>
    </xf>
    <xf numFmtId="1" fontId="14" fillId="0" borderId="4" xfId="1" applyNumberFormat="1" applyFont="1" applyBorder="1" applyAlignment="1" applyProtection="1">
      <alignment horizontal="center" vertical="center"/>
    </xf>
    <xf numFmtId="164" fontId="14" fillId="13" borderId="4" xfId="0" applyNumberFormat="1" applyFont="1" applyFill="1" applyBorder="1" applyAlignment="1" applyProtection="1">
      <alignment horizontal="center" vertical="center"/>
    </xf>
    <xf numFmtId="167" fontId="14" fillId="0" borderId="4" xfId="0" applyNumberFormat="1" applyFont="1" applyBorder="1" applyAlignment="1" applyProtection="1">
      <alignment horizontal="center" vertical="center"/>
    </xf>
    <xf numFmtId="1" fontId="14" fillId="0" borderId="4" xfId="0" applyNumberFormat="1" applyFont="1" applyBorder="1" applyAlignment="1" applyProtection="1">
      <alignment horizontal="center" vertical="center"/>
    </xf>
    <xf numFmtId="2" fontId="14" fillId="0" borderId="4" xfId="0" applyNumberFormat="1" applyFont="1" applyBorder="1" applyAlignment="1" applyProtection="1">
      <alignment horizontal="center" vertical="center"/>
    </xf>
    <xf numFmtId="164" fontId="14" fillId="0" borderId="4" xfId="0" applyNumberFormat="1" applyFont="1" applyFill="1" applyBorder="1" applyAlignment="1" applyProtection="1">
      <alignment horizontal="center" vertical="center"/>
    </xf>
    <xf numFmtId="2" fontId="14" fillId="0" borderId="4" xfId="0" applyNumberFormat="1" applyFont="1" applyFill="1" applyBorder="1" applyAlignment="1" applyProtection="1">
      <alignment horizontal="center" vertical="center"/>
    </xf>
    <xf numFmtId="165" fontId="14" fillId="0" borderId="4" xfId="0" applyNumberFormat="1" applyFont="1" applyFill="1" applyBorder="1" applyAlignment="1" applyProtection="1">
      <alignment horizontal="center" vertical="center"/>
    </xf>
    <xf numFmtId="1" fontId="14" fillId="0" borderId="4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34">
    <dxf>
      <numFmt numFmtId="3" formatCode="#,##0"/>
    </dxf>
    <dxf>
      <numFmt numFmtId="165" formatCode="0.0"/>
    </dxf>
    <dxf>
      <numFmt numFmtId="164" formatCode="0.0E+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0.0E+00"/>
    </dxf>
    <dxf>
      <numFmt numFmtId="3" formatCode="#,##0"/>
    </dxf>
    <dxf>
      <font>
        <color rgb="FF9C0006"/>
      </font>
      <fill>
        <patternFill>
          <bgColor rgb="FFFFC7CE"/>
        </patternFill>
      </fill>
    </dxf>
    <dxf>
      <numFmt numFmtId="164" formatCode="0.0E+00"/>
    </dxf>
    <dxf>
      <numFmt numFmtId="165" formatCode="0.0"/>
    </dxf>
    <dxf>
      <numFmt numFmtId="1" formatCode="0"/>
    </dxf>
    <dxf>
      <numFmt numFmtId="3" formatCode="#,##0"/>
    </dxf>
    <dxf>
      <numFmt numFmtId="165" formatCode="0.0"/>
    </dxf>
    <dxf>
      <numFmt numFmtId="164" formatCode="0.0E+00"/>
    </dxf>
    <dxf>
      <numFmt numFmtId="3" formatCode="#,##0"/>
    </dxf>
    <dxf>
      <numFmt numFmtId="165" formatCode="0.0"/>
    </dxf>
    <dxf>
      <numFmt numFmtId="164" formatCode="0.0E+00"/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165" formatCode="0.0"/>
    </dxf>
    <dxf>
      <numFmt numFmtId="164" formatCode="0.0E+00"/>
    </dxf>
    <dxf>
      <numFmt numFmtId="1" formatCode="0"/>
    </dxf>
    <dxf>
      <numFmt numFmtId="164" formatCode="0.0E+00"/>
    </dxf>
    <dxf>
      <numFmt numFmtId="165" formatCode="0.0"/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165" formatCode="0.0"/>
    </dxf>
    <dxf>
      <numFmt numFmtId="164" formatCode="0.0E+00"/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165" formatCode="0.0"/>
    </dxf>
    <dxf>
      <numFmt numFmtId="164" formatCode="0.0E+00"/>
    </dxf>
    <dxf>
      <numFmt numFmtId="164" formatCode="0.0E+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4</xdr:row>
      <xdr:rowOff>304800</xdr:rowOff>
    </xdr:from>
    <xdr:to>
      <xdr:col>4</xdr:col>
      <xdr:colOff>777875</xdr:colOff>
      <xdr:row>5</xdr:row>
      <xdr:rowOff>2730500</xdr:rowOff>
    </xdr:to>
    <xdr:pic>
      <xdr:nvPicPr>
        <xdr:cNvPr id="2" name="Picture 1" descr="C:\Users\BMasten\AppData\Local\Microsoft\Windows\INetCache\Content.MSO\738A09A3.tmp">
          <a:extLst>
            <a:ext uri="{FF2B5EF4-FFF2-40B4-BE49-F238E27FC236}">
              <a16:creationId xmlns:a16="http://schemas.microsoft.com/office/drawing/2014/main" id="{3DCA7CAB-6075-9908-9DCC-16041AB5B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600200"/>
          <a:ext cx="2740025" cy="2749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8</xdr:row>
      <xdr:rowOff>57150</xdr:rowOff>
    </xdr:from>
    <xdr:ext cx="3541114" cy="593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6CE4B66-B4C3-4BB4-8B39-B99C471A445B}"/>
                </a:ext>
              </a:extLst>
            </xdr:cNvPr>
            <xdr:cNvSpPr txBox="1"/>
          </xdr:nvSpPr>
          <xdr:spPr>
            <a:xfrm>
              <a:off x="123825" y="2343150"/>
              <a:ext cx="3541114" cy="593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𝑀𝑂𝐸</m:t>
                    </m:r>
                    <m:r>
                      <a:rPr lang="en-US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𝑁𝑜𝑛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𝐶𝑎𝑛𝑐𝑒𝑟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𝐻𝑎𝑧𝑎𝑟𝑑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𝑣𝑎𝑙𝑢𝑒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(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𝑃𝑂𝐷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𝐻𝑢𝑚𝑎𝑛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𝐸𝑥𝑝𝑜𝑠𝑢𝑟𝑒</m:t>
                        </m:r>
                      </m:den>
                    </m:f>
                  </m:oMath>
                </m:oMathPara>
              </a14:m>
              <a:endParaRPr lang="en-US" sz="14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6CE4B66-B4C3-4BB4-8B39-B99C471A445B}"/>
                </a:ext>
              </a:extLst>
            </xdr:cNvPr>
            <xdr:cNvSpPr txBox="1"/>
          </xdr:nvSpPr>
          <xdr:spPr>
            <a:xfrm>
              <a:off x="123825" y="2343150"/>
              <a:ext cx="3541114" cy="593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𝑀𝑂𝐸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=(𝑁𝑜𝑛−𝐶𝑎𝑛𝑐𝑒𝑟 𝐻𝑎𝑧𝑎𝑟𝑑 𝑣𝑎𝑙𝑢𝑒 (𝑃𝑂𝐷))/( 𝐻𝑢𝑚𝑎𝑛 𝐸𝑥𝑝𝑜𝑠𝑢𝑟𝑒)</a:t>
              </a:r>
              <a:endParaRPr lang="en-US" sz="14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CF299-1227-4758-BEE9-D16865E0F305}">
  <sheetPr codeName="Sheet1">
    <tabColor theme="4"/>
  </sheetPr>
  <dimension ref="B1:F11"/>
  <sheetViews>
    <sheetView tabSelected="1" workbookViewId="0"/>
  </sheetViews>
  <sheetFormatPr defaultColWidth="9.1796875" defaultRowHeight="25.5" customHeight="1" x14ac:dyDescent="0.3"/>
  <cols>
    <col min="1" max="1" width="13.453125" style="1" customWidth="1"/>
    <col min="2" max="2" width="11.453125" style="1" customWidth="1"/>
    <col min="3" max="3" width="10.81640625" style="1" customWidth="1"/>
    <col min="4" max="4" width="11.453125" style="1" customWidth="1"/>
    <col min="5" max="5" width="11.81640625" style="1" customWidth="1"/>
    <col min="6" max="16384" width="9.1796875" style="1"/>
  </cols>
  <sheetData>
    <row r="1" spans="2:6" s="1" customFormat="1" ht="34.5" customHeight="1" x14ac:dyDescent="0.3">
      <c r="C1" s="2" t="s">
        <v>145</v>
      </c>
      <c r="D1" s="2"/>
      <c r="E1" s="2"/>
    </row>
    <row r="3" spans="2:6" s="1" customFormat="1" ht="25.5" customHeight="1" x14ac:dyDescent="0.3">
      <c r="B3" s="3" t="s">
        <v>146</v>
      </c>
      <c r="C3" s="3"/>
      <c r="D3" s="3"/>
      <c r="E3" s="3"/>
      <c r="F3" s="3"/>
    </row>
    <row r="4" spans="2:6" s="1" customFormat="1" ht="25.5" customHeight="1" x14ac:dyDescent="0.3">
      <c r="B4" s="3"/>
      <c r="C4" s="3"/>
      <c r="D4" s="3"/>
      <c r="E4" s="3"/>
      <c r="F4" s="3"/>
    </row>
    <row r="6" spans="2:6" s="1" customFormat="1" ht="217.5" customHeight="1" x14ac:dyDescent="0.3"/>
    <row r="7" spans="2:6" s="1" customFormat="1" ht="25.5" customHeight="1" x14ac:dyDescent="0.3">
      <c r="B7" s="3"/>
      <c r="C7" s="3"/>
      <c r="D7" s="3"/>
      <c r="E7" s="3"/>
      <c r="F7" s="3"/>
    </row>
    <row r="9" spans="2:6" s="1" customFormat="1" ht="25.5" customHeight="1" x14ac:dyDescent="0.3">
      <c r="B9" s="3" t="s">
        <v>0</v>
      </c>
      <c r="C9" s="3"/>
      <c r="D9" s="3"/>
      <c r="E9" s="3"/>
      <c r="F9" s="3"/>
    </row>
    <row r="11" spans="2:6" s="1" customFormat="1" ht="25.5" customHeight="1" x14ac:dyDescent="0.35">
      <c r="B11" s="4" t="s">
        <v>144</v>
      </c>
      <c r="C11" s="4"/>
      <c r="D11" s="4"/>
      <c r="E11" s="4"/>
      <c r="F11" s="4"/>
    </row>
  </sheetData>
  <sheetProtection sheet="1" objects="1" scenarios="1" formatCells="0" formatColumns="0" formatRows="0" sort="0" autoFilter="0"/>
  <mergeCells count="5">
    <mergeCell ref="B3:F4"/>
    <mergeCell ref="B7:F7"/>
    <mergeCell ref="B9:F9"/>
    <mergeCell ref="B11:F11"/>
    <mergeCell ref="C1:E1"/>
  </mergeCell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3584-C94F-4EE2-AC80-803BD7519A2A}">
  <sheetPr codeName="Sheet10"/>
  <dimension ref="A1:L44"/>
  <sheetViews>
    <sheetView workbookViewId="0">
      <selection sqref="A1:A2"/>
    </sheetView>
  </sheetViews>
  <sheetFormatPr defaultColWidth="8.7265625" defaultRowHeight="13" x14ac:dyDescent="0.3"/>
  <cols>
    <col min="1" max="2" width="8.7265625" style="41"/>
    <col min="3" max="3" width="21.26953125" style="41" customWidth="1"/>
    <col min="4" max="16384" width="8.7265625" style="41"/>
  </cols>
  <sheetData>
    <row r="1" spans="1:12" x14ac:dyDescent="0.3">
      <c r="A1" s="103" t="s">
        <v>44</v>
      </c>
      <c r="B1" s="103" t="s">
        <v>45</v>
      </c>
      <c r="C1" s="103" t="s">
        <v>46</v>
      </c>
      <c r="D1" s="104" t="s">
        <v>47</v>
      </c>
      <c r="E1" s="103" t="s">
        <v>48</v>
      </c>
      <c r="F1" s="65" t="s">
        <v>49</v>
      </c>
      <c r="G1" s="65"/>
      <c r="H1" s="65"/>
      <c r="I1" s="65"/>
      <c r="J1" s="65"/>
      <c r="K1" s="65"/>
      <c r="L1" s="65"/>
    </row>
    <row r="2" spans="1:12" s="49" customFormat="1" ht="26" x14ac:dyDescent="0.3">
      <c r="A2" s="105"/>
      <c r="B2" s="105"/>
      <c r="C2" s="105"/>
      <c r="D2" s="106"/>
      <c r="E2" s="105"/>
      <c r="F2" s="44" t="s">
        <v>52</v>
      </c>
      <c r="G2" s="44" t="s">
        <v>53</v>
      </c>
      <c r="H2" s="44" t="s">
        <v>54</v>
      </c>
      <c r="I2" s="44" t="s">
        <v>55</v>
      </c>
      <c r="J2" s="44" t="s">
        <v>56</v>
      </c>
      <c r="K2" s="44" t="s">
        <v>57</v>
      </c>
      <c r="L2" s="44" t="s">
        <v>58</v>
      </c>
    </row>
    <row r="3" spans="1:12" x14ac:dyDescent="0.3">
      <c r="A3" s="41" t="s">
        <v>77</v>
      </c>
      <c r="B3" s="41" t="s">
        <v>82</v>
      </c>
      <c r="C3" s="41" t="s">
        <v>83</v>
      </c>
      <c r="D3" s="41" t="s">
        <v>102</v>
      </c>
      <c r="E3" s="41" t="s">
        <v>103</v>
      </c>
      <c r="F3" s="107" t="s">
        <v>62</v>
      </c>
      <c r="G3" s="107" t="s">
        <v>62</v>
      </c>
      <c r="H3" s="107" t="s">
        <v>62</v>
      </c>
      <c r="I3" s="107" t="s">
        <v>62</v>
      </c>
      <c r="J3" s="107" t="s">
        <v>62</v>
      </c>
      <c r="K3" s="51">
        <v>5.5139664804469278E-4</v>
      </c>
      <c r="L3" s="51">
        <v>4.9350000000000002E-4</v>
      </c>
    </row>
    <row r="4" spans="1:12" x14ac:dyDescent="0.3">
      <c r="A4" s="41" t="s">
        <v>77</v>
      </c>
      <c r="B4" s="41" t="s">
        <v>82</v>
      </c>
      <c r="C4" s="41" t="s">
        <v>83</v>
      </c>
      <c r="D4" s="41" t="s">
        <v>102</v>
      </c>
      <c r="E4" s="41" t="s">
        <v>104</v>
      </c>
      <c r="F4" s="107" t="s">
        <v>62</v>
      </c>
      <c r="G4" s="107" t="s">
        <v>62</v>
      </c>
      <c r="H4" s="107" t="s">
        <v>62</v>
      </c>
      <c r="I4" s="107" t="s">
        <v>62</v>
      </c>
      <c r="J4" s="107" t="s">
        <v>62</v>
      </c>
      <c r="K4" s="51">
        <v>3.4220111731843569E-2</v>
      </c>
      <c r="L4" s="51">
        <v>3.0627000000000001E-2</v>
      </c>
    </row>
    <row r="5" spans="1:12" x14ac:dyDescent="0.3">
      <c r="A5" s="41" t="s">
        <v>77</v>
      </c>
      <c r="B5" s="41" t="s">
        <v>82</v>
      </c>
      <c r="C5" s="41" t="s">
        <v>83</v>
      </c>
      <c r="D5" s="41" t="s">
        <v>102</v>
      </c>
      <c r="E5" s="41" t="s">
        <v>105</v>
      </c>
      <c r="F5" s="107" t="s">
        <v>62</v>
      </c>
      <c r="G5" s="107" t="s">
        <v>62</v>
      </c>
      <c r="H5" s="107" t="s">
        <v>62</v>
      </c>
      <c r="I5" s="107" t="s">
        <v>62</v>
      </c>
      <c r="J5" s="107" t="s">
        <v>62</v>
      </c>
      <c r="K5" s="51">
        <v>0.41340782122905029</v>
      </c>
      <c r="L5" s="51">
        <v>0.36999999999999988</v>
      </c>
    </row>
    <row r="6" spans="1:12" x14ac:dyDescent="0.3">
      <c r="A6" s="108" t="s">
        <v>77</v>
      </c>
      <c r="B6" s="108" t="s">
        <v>80</v>
      </c>
      <c r="C6" s="41" t="s">
        <v>81</v>
      </c>
      <c r="D6" s="41" t="s">
        <v>106</v>
      </c>
      <c r="E6" s="41" t="s">
        <v>103</v>
      </c>
      <c r="F6" s="51">
        <v>1.118676758146642E-5</v>
      </c>
      <c r="G6" s="51">
        <v>1.0538259315874159E-5</v>
      </c>
      <c r="H6" s="51">
        <v>8.5665849922589956E-6</v>
      </c>
      <c r="I6" s="51">
        <v>5.9650524429476392E-6</v>
      </c>
      <c r="J6" s="51">
        <v>4.2078824169722894E-6</v>
      </c>
      <c r="K6" s="51">
        <v>3.6030249728016688E-6</v>
      </c>
      <c r="L6" s="51">
        <v>2.892752182207457E-6</v>
      </c>
    </row>
    <row r="7" spans="1:12" x14ac:dyDescent="0.3">
      <c r="A7" s="108" t="s">
        <v>77</v>
      </c>
      <c r="B7" s="108" t="s">
        <v>80</v>
      </c>
      <c r="C7" s="41" t="s">
        <v>81</v>
      </c>
      <c r="D7" s="41" t="s">
        <v>106</v>
      </c>
      <c r="E7" s="41" t="s">
        <v>104</v>
      </c>
      <c r="F7" s="51">
        <v>1.118676758146642E-5</v>
      </c>
      <c r="G7" s="51">
        <v>1.0538259315874159E-5</v>
      </c>
      <c r="H7" s="51">
        <v>8.5665849922589956E-6</v>
      </c>
      <c r="I7" s="51">
        <v>5.9650524429476392E-6</v>
      </c>
      <c r="J7" s="51">
        <v>4.2078824169722894E-6</v>
      </c>
      <c r="K7" s="51">
        <v>3.6030249728016688E-6</v>
      </c>
      <c r="L7" s="51">
        <v>2.892752182207457E-6</v>
      </c>
    </row>
    <row r="8" spans="1:12" x14ac:dyDescent="0.3">
      <c r="A8" s="108" t="s">
        <v>77</v>
      </c>
      <c r="B8" s="108" t="s">
        <v>80</v>
      </c>
      <c r="C8" s="41" t="s">
        <v>81</v>
      </c>
      <c r="D8" s="41" t="s">
        <v>106</v>
      </c>
      <c r="E8" s="41" t="s">
        <v>105</v>
      </c>
      <c r="F8" s="51">
        <v>1.118676758146642E-5</v>
      </c>
      <c r="G8" s="51">
        <v>1.0538259315874159E-5</v>
      </c>
      <c r="H8" s="51">
        <v>8.5665849922589956E-6</v>
      </c>
      <c r="I8" s="51">
        <v>5.9650524429476392E-6</v>
      </c>
      <c r="J8" s="51">
        <v>4.2078824169722894E-6</v>
      </c>
      <c r="K8" s="51">
        <v>3.6030249728016688E-6</v>
      </c>
      <c r="L8" s="51">
        <v>2.892752182207457E-6</v>
      </c>
    </row>
    <row r="9" spans="1:12" x14ac:dyDescent="0.3">
      <c r="A9" s="108" t="s">
        <v>77</v>
      </c>
      <c r="B9" s="108" t="s">
        <v>80</v>
      </c>
      <c r="C9" s="41" t="s">
        <v>81</v>
      </c>
      <c r="D9" s="41" t="s">
        <v>107</v>
      </c>
      <c r="E9" s="41" t="s">
        <v>103</v>
      </c>
      <c r="F9" s="51">
        <v>1.457779811290519E-4</v>
      </c>
      <c r="G9" s="51">
        <v>1.804870242550166E-4</v>
      </c>
      <c r="H9" s="51">
        <v>2.0377567254598649E-4</v>
      </c>
      <c r="I9" s="51">
        <v>7.1513726591610342E-5</v>
      </c>
      <c r="J9" s="51">
        <v>4.0037614535443823E-5</v>
      </c>
      <c r="K9" s="51">
        <v>3.1761683039290617E-5</v>
      </c>
      <c r="L9" s="51">
        <v>1.4213353160082561E-5</v>
      </c>
    </row>
    <row r="10" spans="1:12" x14ac:dyDescent="0.3">
      <c r="A10" s="108" t="s">
        <v>77</v>
      </c>
      <c r="B10" s="108" t="s">
        <v>80</v>
      </c>
      <c r="C10" s="41" t="s">
        <v>81</v>
      </c>
      <c r="D10" s="41" t="s">
        <v>107</v>
      </c>
      <c r="E10" s="41" t="s">
        <v>104</v>
      </c>
      <c r="F10" s="51">
        <v>1.457779811290519E-4</v>
      </c>
      <c r="G10" s="51">
        <v>1.804870242550166E-4</v>
      </c>
      <c r="H10" s="51">
        <v>2.0377567254598649E-4</v>
      </c>
      <c r="I10" s="51">
        <v>7.1513726591610342E-5</v>
      </c>
      <c r="J10" s="51">
        <v>4.0037614535443823E-5</v>
      </c>
      <c r="K10" s="51">
        <v>3.1761683039290617E-5</v>
      </c>
      <c r="L10" s="51">
        <v>1.4213353160082561E-5</v>
      </c>
    </row>
    <row r="11" spans="1:12" x14ac:dyDescent="0.3">
      <c r="A11" s="108" t="s">
        <v>77</v>
      </c>
      <c r="B11" s="108" t="s">
        <v>80</v>
      </c>
      <c r="C11" s="41" t="s">
        <v>81</v>
      </c>
      <c r="D11" s="41" t="s">
        <v>107</v>
      </c>
      <c r="E11" s="41" t="s">
        <v>105</v>
      </c>
      <c r="F11" s="51">
        <v>1.457779811290519E-4</v>
      </c>
      <c r="G11" s="51">
        <v>1.804870242550166E-4</v>
      </c>
      <c r="H11" s="51">
        <v>2.0377567254598649E-4</v>
      </c>
      <c r="I11" s="51">
        <v>7.1513726591610342E-5</v>
      </c>
      <c r="J11" s="51">
        <v>4.0037614535443823E-5</v>
      </c>
      <c r="K11" s="51">
        <v>3.1761683039290617E-5</v>
      </c>
      <c r="L11" s="51">
        <v>1.4213353160082561E-5</v>
      </c>
    </row>
    <row r="12" spans="1:12" x14ac:dyDescent="0.3">
      <c r="A12" s="108" t="s">
        <v>84</v>
      </c>
      <c r="B12" s="108" t="s">
        <v>89</v>
      </c>
      <c r="C12" s="41" t="s">
        <v>90</v>
      </c>
      <c r="D12" s="41" t="s">
        <v>106</v>
      </c>
      <c r="E12" s="41" t="s">
        <v>103</v>
      </c>
      <c r="F12" s="51">
        <v>2.3660028032875969E-6</v>
      </c>
      <c r="G12" s="51">
        <v>2.228843220488316E-6</v>
      </c>
      <c r="H12" s="51">
        <v>1.8118338437517919E-6</v>
      </c>
      <c r="I12" s="51">
        <v>1.261609370087726E-6</v>
      </c>
      <c r="J12" s="51">
        <v>8.8996768029357402E-7</v>
      </c>
      <c r="K12" s="51">
        <v>7.6204025192114502E-7</v>
      </c>
      <c r="L12" s="51">
        <v>6.1181746402404265E-7</v>
      </c>
    </row>
    <row r="13" spans="1:12" x14ac:dyDescent="0.3">
      <c r="A13" s="108" t="s">
        <v>84</v>
      </c>
      <c r="B13" s="108" t="s">
        <v>89</v>
      </c>
      <c r="C13" s="41" t="s">
        <v>90</v>
      </c>
      <c r="D13" s="41" t="s">
        <v>106</v>
      </c>
      <c r="E13" s="41" t="s">
        <v>104</v>
      </c>
      <c r="F13" s="51">
        <v>1.5231498221485751E-5</v>
      </c>
      <c r="G13" s="51">
        <v>1.434851281734165E-5</v>
      </c>
      <c r="H13" s="51">
        <v>1.1663952354742249E-5</v>
      </c>
      <c r="I13" s="51">
        <v>8.121799707929239E-6</v>
      </c>
      <c r="J13" s="51">
        <v>5.7293005404455768E-6</v>
      </c>
      <c r="K13" s="51">
        <v>4.9057485163201646E-6</v>
      </c>
      <c r="L13" s="51">
        <v>3.9386667683602836E-6</v>
      </c>
    </row>
    <row r="14" spans="1:12" x14ac:dyDescent="0.3">
      <c r="A14" s="108" t="s">
        <v>84</v>
      </c>
      <c r="B14" s="108" t="s">
        <v>89</v>
      </c>
      <c r="C14" s="41" t="s">
        <v>90</v>
      </c>
      <c r="D14" s="41" t="s">
        <v>106</v>
      </c>
      <c r="E14" s="41" t="s">
        <v>105</v>
      </c>
      <c r="F14" s="51">
        <v>7.2764734752182013E-5</v>
      </c>
      <c r="G14" s="51">
        <v>6.8546489259301886E-5</v>
      </c>
      <c r="H14" s="51">
        <v>5.572166223659378E-5</v>
      </c>
      <c r="I14" s="51">
        <v>3.8799899580736907E-5</v>
      </c>
      <c r="J14" s="51">
        <v>2.737032352818604E-5</v>
      </c>
      <c r="K14" s="51">
        <v>2.3436006383627239E-5</v>
      </c>
      <c r="L14" s="51">
        <v>1.8816011301678371E-5</v>
      </c>
    </row>
    <row r="15" spans="1:12" x14ac:dyDescent="0.3">
      <c r="A15" s="108" t="s">
        <v>84</v>
      </c>
      <c r="B15" s="108" t="s">
        <v>89</v>
      </c>
      <c r="C15" s="41" t="s">
        <v>90</v>
      </c>
      <c r="D15" s="41" t="s">
        <v>107</v>
      </c>
      <c r="E15" s="41" t="s">
        <v>103</v>
      </c>
      <c r="F15" s="51">
        <v>1.2875914787611211E-3</v>
      </c>
      <c r="G15" s="51">
        <v>1.5941608784661499E-3</v>
      </c>
      <c r="H15" s="51">
        <v>1.7998590563327501E-3</v>
      </c>
      <c r="I15" s="51">
        <v>6.3164864995828582E-4</v>
      </c>
      <c r="J15" s="51">
        <v>3.5363427937805451E-4</v>
      </c>
      <c r="K15" s="51">
        <v>2.805366909032611E-4</v>
      </c>
      <c r="L15" s="51">
        <v>1.2554016917920929E-4</v>
      </c>
    </row>
    <row r="16" spans="1:12" x14ac:dyDescent="0.3">
      <c r="A16" s="108" t="s">
        <v>84</v>
      </c>
      <c r="B16" s="108" t="s">
        <v>89</v>
      </c>
      <c r="C16" s="41" t="s">
        <v>90</v>
      </c>
      <c r="D16" s="41" t="s">
        <v>107</v>
      </c>
      <c r="E16" s="41" t="s">
        <v>104</v>
      </c>
      <c r="F16" s="51">
        <v>3.0747094664680188E-2</v>
      </c>
      <c r="G16" s="51">
        <v>3.8067831489604048E-2</v>
      </c>
      <c r="H16" s="51">
        <v>4.297980974632714E-2</v>
      </c>
      <c r="I16" s="51">
        <v>1.5083480401541231E-2</v>
      </c>
      <c r="J16" s="51">
        <v>8.4446245910037143E-3</v>
      </c>
      <c r="K16" s="51">
        <v>6.6990876643716621E-3</v>
      </c>
      <c r="L16" s="51">
        <v>2.9978417298063189E-3</v>
      </c>
    </row>
    <row r="17" spans="1:12" x14ac:dyDescent="0.3">
      <c r="A17" s="108" t="s">
        <v>84</v>
      </c>
      <c r="B17" s="108" t="s">
        <v>89</v>
      </c>
      <c r="C17" s="41" t="s">
        <v>90</v>
      </c>
      <c r="D17" s="41" t="s">
        <v>107</v>
      </c>
      <c r="E17" s="41" t="s">
        <v>105</v>
      </c>
      <c r="F17" s="51">
        <v>0.2078507123967494</v>
      </c>
      <c r="G17" s="51">
        <v>0.25733897725311827</v>
      </c>
      <c r="H17" s="51">
        <v>0.2905440065761013</v>
      </c>
      <c r="I17" s="51">
        <v>0.10196450042104691</v>
      </c>
      <c r="J17" s="51">
        <v>5.7085759038543862E-2</v>
      </c>
      <c r="K17" s="51">
        <v>4.5285909404878359E-2</v>
      </c>
      <c r="L17" s="51">
        <v>2.0265444458683071E-2</v>
      </c>
    </row>
    <row r="18" spans="1:12" x14ac:dyDescent="0.3">
      <c r="A18" s="108" t="s">
        <v>84</v>
      </c>
      <c r="B18" s="108" t="s">
        <v>89</v>
      </c>
      <c r="C18" s="41" t="s">
        <v>91</v>
      </c>
      <c r="D18" s="41" t="s">
        <v>106</v>
      </c>
      <c r="E18" s="41" t="s">
        <v>103</v>
      </c>
      <c r="F18" s="51">
        <v>2.3660028032875969E-6</v>
      </c>
      <c r="G18" s="51">
        <v>2.228843220488316E-6</v>
      </c>
      <c r="H18" s="51">
        <v>1.8118338437517919E-6</v>
      </c>
      <c r="I18" s="51">
        <v>1.261609370087726E-6</v>
      </c>
      <c r="J18" s="51">
        <v>8.8996768029357402E-7</v>
      </c>
      <c r="K18" s="51">
        <v>7.6204025192114502E-7</v>
      </c>
      <c r="L18" s="51">
        <v>6.1181746402404265E-7</v>
      </c>
    </row>
    <row r="19" spans="1:12" x14ac:dyDescent="0.3">
      <c r="A19" s="108" t="s">
        <v>84</v>
      </c>
      <c r="B19" s="108" t="s">
        <v>89</v>
      </c>
      <c r="C19" s="41" t="s">
        <v>91</v>
      </c>
      <c r="D19" s="41" t="s">
        <v>106</v>
      </c>
      <c r="E19" s="41" t="s">
        <v>104</v>
      </c>
      <c r="F19" s="51">
        <v>5.0771659066860061E-6</v>
      </c>
      <c r="G19" s="51">
        <v>4.7828374483273957E-6</v>
      </c>
      <c r="H19" s="51">
        <v>3.8879839902532387E-6</v>
      </c>
      <c r="I19" s="51">
        <v>2.7072664801853188E-6</v>
      </c>
      <c r="J19" s="51">
        <v>1.909766783944813E-6</v>
      </c>
      <c r="K19" s="51">
        <v>1.635249451606909E-6</v>
      </c>
      <c r="L19" s="51">
        <v>1.3128888795658709E-6</v>
      </c>
    </row>
    <row r="20" spans="1:12" x14ac:dyDescent="0.3">
      <c r="A20" s="108" t="s">
        <v>84</v>
      </c>
      <c r="B20" s="108" t="s">
        <v>89</v>
      </c>
      <c r="C20" s="41" t="s">
        <v>91</v>
      </c>
      <c r="D20" s="41" t="s">
        <v>106</v>
      </c>
      <c r="E20" s="41" t="s">
        <v>105</v>
      </c>
      <c r="F20" s="51">
        <v>1.455294758797908E-5</v>
      </c>
      <c r="G20" s="51">
        <v>1.370929845244406E-5</v>
      </c>
      <c r="H20" s="51">
        <v>1.114433293553517E-5</v>
      </c>
      <c r="I20" s="51">
        <v>7.7599802561004121E-6</v>
      </c>
      <c r="J20" s="51">
        <v>5.474064945447734E-6</v>
      </c>
      <c r="K20" s="51">
        <v>4.6872014820646742E-6</v>
      </c>
      <c r="L20" s="51">
        <v>3.763202425195895E-6</v>
      </c>
    </row>
    <row r="21" spans="1:12" x14ac:dyDescent="0.3">
      <c r="A21" s="108" t="s">
        <v>84</v>
      </c>
      <c r="B21" s="108" t="s">
        <v>89</v>
      </c>
      <c r="C21" s="41" t="s">
        <v>91</v>
      </c>
      <c r="D21" s="41" t="s">
        <v>107</v>
      </c>
      <c r="E21" s="41" t="s">
        <v>103</v>
      </c>
      <c r="F21" s="51">
        <v>1.2875914787611211E-3</v>
      </c>
      <c r="G21" s="51">
        <v>1.5941608784661499E-3</v>
      </c>
      <c r="H21" s="51">
        <v>1.7998590563327501E-3</v>
      </c>
      <c r="I21" s="51">
        <v>6.3164864995828582E-4</v>
      </c>
      <c r="J21" s="51">
        <v>3.5363427937805451E-4</v>
      </c>
      <c r="K21" s="51">
        <v>2.805366909032611E-4</v>
      </c>
      <c r="L21" s="51">
        <v>1.2554016917920929E-4</v>
      </c>
    </row>
    <row r="22" spans="1:12" x14ac:dyDescent="0.3">
      <c r="A22" s="108" t="s">
        <v>84</v>
      </c>
      <c r="B22" s="108" t="s">
        <v>89</v>
      </c>
      <c r="C22" s="41" t="s">
        <v>91</v>
      </c>
      <c r="D22" s="41" t="s">
        <v>107</v>
      </c>
      <c r="E22" s="41" t="s">
        <v>104</v>
      </c>
      <c r="F22" s="51">
        <v>1.024903142976338E-2</v>
      </c>
      <c r="G22" s="51">
        <v>1.268927700827847E-2</v>
      </c>
      <c r="H22" s="51">
        <v>1.4326603073862789E-2</v>
      </c>
      <c r="I22" s="51">
        <v>5.0278267391292058E-3</v>
      </c>
      <c r="J22" s="51">
        <v>2.8148748293012108E-3</v>
      </c>
      <c r="K22" s="51">
        <v>2.2330291941942571E-3</v>
      </c>
      <c r="L22" s="51">
        <v>9.9928056440192988E-4</v>
      </c>
    </row>
    <row r="23" spans="1:12" x14ac:dyDescent="0.3">
      <c r="A23" s="108" t="s">
        <v>84</v>
      </c>
      <c r="B23" s="108" t="s">
        <v>89</v>
      </c>
      <c r="C23" s="41" t="s">
        <v>91</v>
      </c>
      <c r="D23" s="41" t="s">
        <v>107</v>
      </c>
      <c r="E23" s="41" t="s">
        <v>105</v>
      </c>
      <c r="F23" s="51">
        <v>4.1570144076690921E-2</v>
      </c>
      <c r="G23" s="51">
        <v>5.1467797428284001E-2</v>
      </c>
      <c r="H23" s="51">
        <v>5.8108803548062568E-2</v>
      </c>
      <c r="I23" s="51">
        <v>2.0392900867810641E-2</v>
      </c>
      <c r="J23" s="51">
        <v>1.141715224641511E-2</v>
      </c>
      <c r="K23" s="51">
        <v>9.0571822289996981E-3</v>
      </c>
      <c r="L23" s="51">
        <v>4.0530890474773642E-3</v>
      </c>
    </row>
    <row r="24" spans="1:12" x14ac:dyDescent="0.3">
      <c r="A24" s="108" t="s">
        <v>71</v>
      </c>
      <c r="B24" s="108" t="s">
        <v>72</v>
      </c>
      <c r="C24" s="41" t="s">
        <v>74</v>
      </c>
      <c r="D24" s="41" t="s">
        <v>106</v>
      </c>
      <c r="E24" s="41" t="s">
        <v>103</v>
      </c>
      <c r="F24" s="51">
        <v>1.470025309536784E-6</v>
      </c>
      <c r="G24" s="51">
        <v>1.384806451012912E-6</v>
      </c>
      <c r="H24" s="51">
        <v>1.1257136311459801E-6</v>
      </c>
      <c r="I24" s="51">
        <v>7.8385270812051606E-7</v>
      </c>
      <c r="J24" s="51">
        <v>5.5294736459459225E-7</v>
      </c>
      <c r="K24" s="51">
        <v>4.7346455196642579E-7</v>
      </c>
      <c r="L24" s="51">
        <v>3.801293708030443E-7</v>
      </c>
    </row>
    <row r="25" spans="1:12" x14ac:dyDescent="0.3">
      <c r="A25" s="108" t="s">
        <v>71</v>
      </c>
      <c r="B25" s="108" t="s">
        <v>72</v>
      </c>
      <c r="C25" s="41" t="s">
        <v>74</v>
      </c>
      <c r="D25" s="41" t="s">
        <v>106</v>
      </c>
      <c r="E25" s="41" t="s">
        <v>104</v>
      </c>
      <c r="F25" s="51">
        <v>6.64573232878321E-6</v>
      </c>
      <c r="G25" s="51">
        <v>6.2604724836363562E-6</v>
      </c>
      <c r="H25" s="51">
        <v>5.0891582770205224E-6</v>
      </c>
      <c r="I25" s="51">
        <v>3.543663669982844E-6</v>
      </c>
      <c r="J25" s="51">
        <v>2.4997802100153628E-6</v>
      </c>
      <c r="K25" s="51">
        <v>2.1404520446846099E-6</v>
      </c>
      <c r="L25" s="51">
        <v>1.7184996967581799E-6</v>
      </c>
    </row>
    <row r="26" spans="1:12" x14ac:dyDescent="0.3">
      <c r="A26" s="108" t="s">
        <v>71</v>
      </c>
      <c r="B26" s="108" t="s">
        <v>72</v>
      </c>
      <c r="C26" s="41" t="s">
        <v>74</v>
      </c>
      <c r="D26" s="41" t="s">
        <v>106</v>
      </c>
      <c r="E26" s="41" t="s">
        <v>105</v>
      </c>
      <c r="F26" s="51">
        <v>1.5360354539085741E-5</v>
      </c>
      <c r="G26" s="51">
        <v>1.4469899203486559E-5</v>
      </c>
      <c r="H26" s="51">
        <v>1.1762627739608429E-5</v>
      </c>
      <c r="I26" s="51">
        <v>8.1905089831056011E-6</v>
      </c>
      <c r="J26" s="51">
        <v>5.7777696115330149E-6</v>
      </c>
      <c r="K26" s="51">
        <v>4.9472504539294846E-6</v>
      </c>
      <c r="L26" s="51">
        <v>3.971987331357061E-6</v>
      </c>
    </row>
    <row r="27" spans="1:12" x14ac:dyDescent="0.3">
      <c r="A27" s="108" t="s">
        <v>71</v>
      </c>
      <c r="B27" s="108" t="s">
        <v>72</v>
      </c>
      <c r="C27" s="41" t="s">
        <v>74</v>
      </c>
      <c r="D27" s="41" t="s">
        <v>107</v>
      </c>
      <c r="E27" s="41" t="s">
        <v>103</v>
      </c>
      <c r="F27" s="51">
        <v>4.3387428127892582E-3</v>
      </c>
      <c r="G27" s="51">
        <v>5.3717768158343202E-3</v>
      </c>
      <c r="H27" s="51">
        <v>6.0649093082000369E-3</v>
      </c>
      <c r="I27" s="51">
        <v>2.128439870424919E-3</v>
      </c>
      <c r="J27" s="51">
        <v>1.191626547174515E-3</v>
      </c>
      <c r="K27" s="51">
        <v>9.4531267988145866E-4</v>
      </c>
      <c r="L27" s="51">
        <v>4.230274242469527E-4</v>
      </c>
    </row>
    <row r="28" spans="1:12" x14ac:dyDescent="0.3">
      <c r="A28" s="108" t="s">
        <v>71</v>
      </c>
      <c r="B28" s="108" t="s">
        <v>72</v>
      </c>
      <c r="C28" s="41" t="s">
        <v>74</v>
      </c>
      <c r="D28" s="41" t="s">
        <v>107</v>
      </c>
      <c r="E28" s="41" t="s">
        <v>104</v>
      </c>
      <c r="F28" s="51">
        <v>2.060960254395219E-2</v>
      </c>
      <c r="G28" s="51">
        <v>2.5516650768702711E-2</v>
      </c>
      <c r="H28" s="51">
        <v>2.8809121835632098E-2</v>
      </c>
      <c r="I28" s="51">
        <v>1.01103710592973E-2</v>
      </c>
      <c r="J28" s="51">
        <v>5.6603837972826442E-3</v>
      </c>
      <c r="K28" s="51">
        <v>4.4903603308052266E-3</v>
      </c>
      <c r="L28" s="51">
        <v>2.0094362480353391E-3</v>
      </c>
    </row>
    <row r="29" spans="1:12" x14ac:dyDescent="0.3">
      <c r="A29" s="108" t="s">
        <v>71</v>
      </c>
      <c r="B29" s="108" t="s">
        <v>72</v>
      </c>
      <c r="C29" s="41" t="s">
        <v>74</v>
      </c>
      <c r="D29" s="41" t="s">
        <v>107</v>
      </c>
      <c r="E29" s="41" t="s">
        <v>105</v>
      </c>
      <c r="F29" s="51">
        <v>4.904633903058514E-2</v>
      </c>
      <c r="G29" s="51">
        <v>6.0724038799772083E-2</v>
      </c>
      <c r="H29" s="51">
        <v>6.8559398644903957E-2</v>
      </c>
      <c r="I29" s="51">
        <v>2.406046820368328E-2</v>
      </c>
      <c r="J29" s="51">
        <v>1.3470473395724091E-2</v>
      </c>
      <c r="K29" s="51">
        <v>1.0686073866998999E-2</v>
      </c>
      <c r="L29" s="51">
        <v>4.7820180554820511E-3</v>
      </c>
    </row>
    <row r="30" spans="1:12" x14ac:dyDescent="0.3">
      <c r="A30" s="108" t="s">
        <v>71</v>
      </c>
      <c r="B30" s="108" t="s">
        <v>75</v>
      </c>
      <c r="C30" s="41" t="s">
        <v>76</v>
      </c>
      <c r="D30" s="41" t="s">
        <v>106</v>
      </c>
      <c r="E30" s="41" t="s">
        <v>103</v>
      </c>
      <c r="F30" s="51">
        <v>2.242490183777784E-6</v>
      </c>
      <c r="G30" s="51">
        <v>2.1124907528341441E-6</v>
      </c>
      <c r="H30" s="51">
        <v>1.717250547465175E-6</v>
      </c>
      <c r="I30" s="51">
        <v>1.1957494827363079E-6</v>
      </c>
      <c r="J30" s="51">
        <v>8.4350863158940822E-7</v>
      </c>
      <c r="K30" s="51">
        <v>7.2225940823156217E-7</v>
      </c>
      <c r="L30" s="51">
        <v>5.7987871165297252E-7</v>
      </c>
    </row>
    <row r="31" spans="1:12" x14ac:dyDescent="0.3">
      <c r="A31" s="108" t="s">
        <v>71</v>
      </c>
      <c r="B31" s="108" t="s">
        <v>75</v>
      </c>
      <c r="C31" s="41" t="s">
        <v>76</v>
      </c>
      <c r="D31" s="41" t="s">
        <v>106</v>
      </c>
      <c r="E31" s="41" t="s">
        <v>104</v>
      </c>
      <c r="F31" s="51">
        <v>1.94774537510455E-4</v>
      </c>
      <c r="G31" s="51">
        <v>1.8348325997361701E-4</v>
      </c>
      <c r="H31" s="51">
        <v>1.4915413391403701E-4</v>
      </c>
      <c r="I31" s="51">
        <v>1.0385844904167E-4</v>
      </c>
      <c r="J31" s="51">
        <v>7.3264090426085099E-5</v>
      </c>
      <c r="K31" s="51">
        <v>6.2732824080365154E-5</v>
      </c>
      <c r="L31" s="51">
        <v>5.036615486275787E-5</v>
      </c>
    </row>
    <row r="32" spans="1:12" x14ac:dyDescent="0.3">
      <c r="A32" s="108" t="s">
        <v>71</v>
      </c>
      <c r="B32" s="108" t="s">
        <v>75</v>
      </c>
      <c r="C32" s="41" t="s">
        <v>76</v>
      </c>
      <c r="D32" s="41" t="s">
        <v>106</v>
      </c>
      <c r="E32" s="41" t="s">
        <v>105</v>
      </c>
      <c r="F32" s="51">
        <v>6.9736024532420751E-4</v>
      </c>
      <c r="G32" s="51">
        <v>6.5693356443584762E-4</v>
      </c>
      <c r="H32" s="51">
        <v>5.3402341367043082E-4</v>
      </c>
      <c r="I32" s="51">
        <v>3.7184918741651752E-4</v>
      </c>
      <c r="J32" s="51">
        <v>2.6231079650360962E-4</v>
      </c>
      <c r="K32" s="51">
        <v>2.2460521867862499E-4</v>
      </c>
      <c r="L32" s="51">
        <v>1.8032826343764019E-4</v>
      </c>
    </row>
    <row r="33" spans="1:12" x14ac:dyDescent="0.3">
      <c r="A33" s="108" t="s">
        <v>71</v>
      </c>
      <c r="B33" s="108" t="s">
        <v>75</v>
      </c>
      <c r="C33" s="41" t="s">
        <v>76</v>
      </c>
      <c r="D33" s="41" t="s">
        <v>107</v>
      </c>
      <c r="E33" s="41" t="s">
        <v>103</v>
      </c>
      <c r="F33" s="51">
        <v>1.7030122471586071E-2</v>
      </c>
      <c r="G33" s="51">
        <v>2.1084913536249431E-2</v>
      </c>
      <c r="H33" s="51">
        <v>2.3805547540926768E-2</v>
      </c>
      <c r="I33" s="51">
        <v>8.3543997030422253E-3</v>
      </c>
      <c r="J33" s="51">
        <v>4.6772871576891339E-3</v>
      </c>
      <c r="K33" s="51">
        <v>3.710473611127692E-3</v>
      </c>
      <c r="L33" s="51">
        <v>1.660436940979642E-3</v>
      </c>
    </row>
    <row r="34" spans="1:12" x14ac:dyDescent="0.3">
      <c r="A34" s="108" t="s">
        <v>71</v>
      </c>
      <c r="B34" s="108" t="s">
        <v>75</v>
      </c>
      <c r="C34" s="41" t="s">
        <v>76</v>
      </c>
      <c r="D34" s="41" t="s">
        <v>107</v>
      </c>
      <c r="E34" s="41" t="s">
        <v>104</v>
      </c>
      <c r="F34" s="51">
        <v>1.491649381296176</v>
      </c>
      <c r="G34" s="51">
        <v>1.846803995890504</v>
      </c>
      <c r="H34" s="51">
        <v>2.085101285682827</v>
      </c>
      <c r="I34" s="51">
        <v>0.73175252667359603</v>
      </c>
      <c r="J34" s="51">
        <v>0.40967835120106261</v>
      </c>
      <c r="K34" s="51">
        <v>0.32499623391369209</v>
      </c>
      <c r="L34" s="51">
        <v>0.1454358146763772</v>
      </c>
    </row>
    <row r="35" spans="1:12" x14ac:dyDescent="0.3">
      <c r="A35" s="108" t="s">
        <v>71</v>
      </c>
      <c r="B35" s="108" t="s">
        <v>75</v>
      </c>
      <c r="C35" s="41" t="s">
        <v>76</v>
      </c>
      <c r="D35" s="41" t="s">
        <v>107</v>
      </c>
      <c r="E35" s="41" t="s">
        <v>105</v>
      </c>
      <c r="F35" s="109">
        <v>5.3632453981163994</v>
      </c>
      <c r="G35" s="109">
        <v>6.6402085881441124</v>
      </c>
      <c r="H35" s="109">
        <v>7.4970096962917392</v>
      </c>
      <c r="I35" s="109">
        <v>2.6310260443589879</v>
      </c>
      <c r="J35" s="109">
        <v>1.4730040177925321</v>
      </c>
      <c r="K35" s="109">
        <v>1.168528326963908</v>
      </c>
      <c r="L35" s="51">
        <v>0.52291642631634883</v>
      </c>
    </row>
    <row r="36" spans="1:12" x14ac:dyDescent="0.3">
      <c r="A36" s="108" t="s">
        <v>84</v>
      </c>
      <c r="B36" s="108" t="s">
        <v>89</v>
      </c>
      <c r="C36" s="41" t="s">
        <v>90</v>
      </c>
      <c r="D36" s="41" t="s">
        <v>102</v>
      </c>
      <c r="E36" s="41" t="s">
        <v>103</v>
      </c>
      <c r="F36" s="51">
        <v>4.8205128205128212E-5</v>
      </c>
      <c r="G36" s="51">
        <v>2.9841269841269851E-4</v>
      </c>
      <c r="H36" s="51">
        <v>4.0430107526881717E-5</v>
      </c>
      <c r="I36" s="107" t="s">
        <v>62</v>
      </c>
      <c r="J36" s="107" t="s">
        <v>62</v>
      </c>
      <c r="K36" s="107" t="s">
        <v>62</v>
      </c>
      <c r="L36" s="107" t="s">
        <v>62</v>
      </c>
    </row>
    <row r="37" spans="1:12" x14ac:dyDescent="0.3">
      <c r="A37" s="108" t="s">
        <v>84</v>
      </c>
      <c r="B37" s="108" t="s">
        <v>89</v>
      </c>
      <c r="C37" s="41" t="s">
        <v>90</v>
      </c>
      <c r="D37" s="41" t="s">
        <v>102</v>
      </c>
      <c r="E37" s="41" t="s">
        <v>104</v>
      </c>
      <c r="F37" s="51">
        <v>3.5953846153846149E-2</v>
      </c>
      <c r="G37" s="51">
        <v>1.429142857142857E-2</v>
      </c>
      <c r="H37" s="51">
        <v>4.761290322580645E-3</v>
      </c>
      <c r="I37" s="107" t="s">
        <v>62</v>
      </c>
      <c r="J37" s="107" t="s">
        <v>62</v>
      </c>
      <c r="K37" s="107" t="s">
        <v>62</v>
      </c>
      <c r="L37" s="107" t="s">
        <v>62</v>
      </c>
    </row>
    <row r="38" spans="1:12" x14ac:dyDescent="0.3">
      <c r="A38" s="108" t="s">
        <v>84</v>
      </c>
      <c r="B38" s="108" t="s">
        <v>89</v>
      </c>
      <c r="C38" s="41" t="s">
        <v>90</v>
      </c>
      <c r="D38" s="41" t="s">
        <v>102</v>
      </c>
      <c r="E38" s="41" t="s">
        <v>105</v>
      </c>
      <c r="F38" s="51">
        <v>0.24742564102564099</v>
      </c>
      <c r="G38" s="51">
        <v>6.4838095238095236E-2</v>
      </c>
      <c r="H38" s="51">
        <v>3.3101075268817212E-2</v>
      </c>
      <c r="I38" s="107" t="s">
        <v>62</v>
      </c>
      <c r="J38" s="107" t="s">
        <v>62</v>
      </c>
      <c r="K38" s="107" t="s">
        <v>62</v>
      </c>
      <c r="L38" s="107" t="s">
        <v>62</v>
      </c>
    </row>
    <row r="39" spans="1:12" x14ac:dyDescent="0.3">
      <c r="A39" s="108" t="s">
        <v>84</v>
      </c>
      <c r="B39" s="108" t="s">
        <v>89</v>
      </c>
      <c r="C39" s="41" t="s">
        <v>91</v>
      </c>
      <c r="D39" s="41" t="s">
        <v>102</v>
      </c>
      <c r="E39" s="41" t="s">
        <v>103</v>
      </c>
      <c r="F39" s="51">
        <v>4.8205128205128212E-5</v>
      </c>
      <c r="G39" s="51">
        <v>2.9841269841269851E-4</v>
      </c>
      <c r="H39" s="51">
        <v>4.0430107526881717E-5</v>
      </c>
      <c r="I39" s="107" t="s">
        <v>62</v>
      </c>
      <c r="J39" s="107" t="s">
        <v>62</v>
      </c>
      <c r="K39" s="107" t="s">
        <v>62</v>
      </c>
      <c r="L39" s="107" t="s">
        <v>62</v>
      </c>
    </row>
    <row r="40" spans="1:12" x14ac:dyDescent="0.3">
      <c r="A40" s="108" t="s">
        <v>84</v>
      </c>
      <c r="B40" s="108" t="s">
        <v>89</v>
      </c>
      <c r="C40" s="41" t="s">
        <v>91</v>
      </c>
      <c r="D40" s="41" t="s">
        <v>102</v>
      </c>
      <c r="E40" s="41" t="s">
        <v>104</v>
      </c>
      <c r="F40" s="51">
        <v>3.5953846153846149E-2</v>
      </c>
      <c r="G40" s="51">
        <v>1.429142857142857E-2</v>
      </c>
      <c r="H40" s="51">
        <v>4.761290322580645E-3</v>
      </c>
      <c r="I40" s="107" t="s">
        <v>62</v>
      </c>
      <c r="J40" s="107" t="s">
        <v>62</v>
      </c>
      <c r="K40" s="107" t="s">
        <v>62</v>
      </c>
      <c r="L40" s="107" t="s">
        <v>62</v>
      </c>
    </row>
    <row r="41" spans="1:12" x14ac:dyDescent="0.3">
      <c r="A41" s="108" t="s">
        <v>84</v>
      </c>
      <c r="B41" s="108" t="s">
        <v>89</v>
      </c>
      <c r="C41" s="41" t="s">
        <v>91</v>
      </c>
      <c r="D41" s="41" t="s">
        <v>102</v>
      </c>
      <c r="E41" s="41" t="s">
        <v>105</v>
      </c>
      <c r="F41" s="51">
        <v>0.24742564102564099</v>
      </c>
      <c r="G41" s="51">
        <v>6.4838095238095236E-2</v>
      </c>
      <c r="H41" s="51">
        <v>3.3101075268817212E-2</v>
      </c>
      <c r="I41" s="107" t="s">
        <v>62</v>
      </c>
      <c r="J41" s="107" t="s">
        <v>62</v>
      </c>
      <c r="K41" s="107" t="s">
        <v>62</v>
      </c>
      <c r="L41" s="107" t="s">
        <v>62</v>
      </c>
    </row>
    <row r="42" spans="1:12" x14ac:dyDescent="0.3">
      <c r="A42" s="108" t="s">
        <v>71</v>
      </c>
      <c r="B42" s="108" t="s">
        <v>72</v>
      </c>
      <c r="C42" s="41" t="s">
        <v>74</v>
      </c>
      <c r="D42" s="41" t="s">
        <v>102</v>
      </c>
      <c r="E42" s="41" t="s">
        <v>103</v>
      </c>
      <c r="F42" s="51">
        <v>2.6512820512820511E-4</v>
      </c>
      <c r="G42" s="51">
        <v>3.8047619047619052E-4</v>
      </c>
      <c r="H42" s="51">
        <v>2.1225806451612901E-4</v>
      </c>
      <c r="I42" s="107" t="s">
        <v>62</v>
      </c>
      <c r="J42" s="107" t="s">
        <v>62</v>
      </c>
      <c r="K42" s="107" t="s">
        <v>62</v>
      </c>
      <c r="L42" s="107" t="s">
        <v>62</v>
      </c>
    </row>
    <row r="43" spans="1:12" x14ac:dyDescent="0.3">
      <c r="A43" s="108" t="s">
        <v>71</v>
      </c>
      <c r="B43" s="108" t="s">
        <v>72</v>
      </c>
      <c r="C43" s="41" t="s">
        <v>74</v>
      </c>
      <c r="D43" s="41" t="s">
        <v>102</v>
      </c>
      <c r="E43" s="41" t="s">
        <v>104</v>
      </c>
      <c r="F43" s="51">
        <v>2.308615384615384E-2</v>
      </c>
      <c r="G43" s="51">
        <v>1.663428571428572E-2</v>
      </c>
      <c r="H43" s="51">
        <v>9.52258064516129E-3</v>
      </c>
      <c r="I43" s="107" t="s">
        <v>62</v>
      </c>
      <c r="J43" s="107" t="s">
        <v>62</v>
      </c>
      <c r="K43" s="107" t="s">
        <v>62</v>
      </c>
      <c r="L43" s="107" t="s">
        <v>62</v>
      </c>
    </row>
    <row r="44" spans="1:12" x14ac:dyDescent="0.3">
      <c r="A44" s="108" t="s">
        <v>71</v>
      </c>
      <c r="B44" s="108" t="s">
        <v>72</v>
      </c>
      <c r="C44" s="41" t="s">
        <v>74</v>
      </c>
      <c r="D44" s="41" t="s">
        <v>102</v>
      </c>
      <c r="E44" s="41" t="s">
        <v>105</v>
      </c>
      <c r="F44" s="51">
        <v>0.1548307692307693</v>
      </c>
      <c r="G44" s="51">
        <v>9.0209523809523795E-2</v>
      </c>
      <c r="H44" s="51">
        <v>5.792688172043009E-2</v>
      </c>
      <c r="I44" s="107" t="s">
        <v>62</v>
      </c>
      <c r="J44" s="107" t="s">
        <v>62</v>
      </c>
      <c r="K44" s="107" t="s">
        <v>62</v>
      </c>
      <c r="L44" s="107" t="s">
        <v>62</v>
      </c>
    </row>
  </sheetData>
  <sheetProtection sheet="1" objects="1" scenarios="1" formatCells="0" formatColumns="0" formatRows="0" sort="0" autoFilter="0"/>
  <mergeCells count="6">
    <mergeCell ref="F1:L1"/>
    <mergeCell ref="A1:A2"/>
    <mergeCell ref="B1:B2"/>
    <mergeCell ref="C1:C2"/>
    <mergeCell ref="D1:D2"/>
    <mergeCell ref="E1:E2"/>
  </mergeCells>
  <conditionalFormatting sqref="F3:L44">
    <cfRule type="cellIs" dxfId="2" priority="1" operator="lessThan">
      <formula>1</formula>
    </cfRule>
    <cfRule type="cellIs" dxfId="1" priority="2" operator="between">
      <formula>1</formula>
      <formula>10</formula>
    </cfRule>
    <cfRule type="cellIs" dxfId="0" priority="3" operator="greaterThan">
      <formula>10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75F5-9B15-4802-BDB5-EB180E5F8F6F}">
  <sheetPr codeName="Sheet2">
    <tabColor theme="4"/>
  </sheetPr>
  <dimension ref="A1:B12"/>
  <sheetViews>
    <sheetView workbookViewId="0">
      <selection sqref="A1:B1"/>
    </sheetView>
  </sheetViews>
  <sheetFormatPr defaultRowHeight="14.5" x14ac:dyDescent="0.35"/>
  <cols>
    <col min="1" max="1" width="31.26953125" style="6" customWidth="1"/>
    <col min="2" max="2" width="122.453125" style="6" customWidth="1"/>
    <col min="3" max="16384" width="8.7265625" style="6"/>
  </cols>
  <sheetData>
    <row r="1" spans="1:2" ht="29.5" customHeight="1" x14ac:dyDescent="0.35">
      <c r="A1" s="5" t="s">
        <v>1</v>
      </c>
      <c r="B1" s="5"/>
    </row>
    <row r="2" spans="1:2" ht="44.5" customHeight="1" x14ac:dyDescent="0.35">
      <c r="A2" s="5" t="s">
        <v>125</v>
      </c>
      <c r="B2" s="5"/>
    </row>
    <row r="3" spans="1:2" x14ac:dyDescent="0.35">
      <c r="A3" s="7" t="s">
        <v>2</v>
      </c>
      <c r="B3" s="7" t="s">
        <v>3</v>
      </c>
    </row>
    <row r="4" spans="1:2" x14ac:dyDescent="0.35">
      <c r="A4" s="8" t="s">
        <v>4</v>
      </c>
      <c r="B4" s="8" t="s">
        <v>5</v>
      </c>
    </row>
    <row r="5" spans="1:2" x14ac:dyDescent="0.35">
      <c r="A5" s="8" t="s">
        <v>6</v>
      </c>
      <c r="B5" s="8" t="s">
        <v>7</v>
      </c>
    </row>
    <row r="6" spans="1:2" x14ac:dyDescent="0.35">
      <c r="A6" s="8" t="s">
        <v>8</v>
      </c>
      <c r="B6" s="8" t="s">
        <v>9</v>
      </c>
    </row>
    <row r="7" spans="1:2" x14ac:dyDescent="0.35">
      <c r="A7" s="8" t="s">
        <v>10</v>
      </c>
      <c r="B7" s="8" t="s">
        <v>11</v>
      </c>
    </row>
    <row r="8" spans="1:2" x14ac:dyDescent="0.35">
      <c r="A8" s="8" t="s">
        <v>12</v>
      </c>
      <c r="B8" s="8" t="s">
        <v>13</v>
      </c>
    </row>
    <row r="9" spans="1:2" x14ac:dyDescent="0.35">
      <c r="A9" s="8" t="s">
        <v>14</v>
      </c>
      <c r="B9" s="8" t="s">
        <v>15</v>
      </c>
    </row>
    <row r="10" spans="1:2" x14ac:dyDescent="0.35">
      <c r="A10" s="8" t="s">
        <v>16</v>
      </c>
      <c r="B10" s="8" t="s">
        <v>17</v>
      </c>
    </row>
    <row r="11" spans="1:2" x14ac:dyDescent="0.35">
      <c r="A11" s="8" t="s">
        <v>18</v>
      </c>
      <c r="B11" s="8" t="s">
        <v>19</v>
      </c>
    </row>
    <row r="12" spans="1:2" x14ac:dyDescent="0.35">
      <c r="A12" s="9" t="s">
        <v>20</v>
      </c>
      <c r="B12" s="9" t="s">
        <v>21</v>
      </c>
    </row>
  </sheetData>
  <sheetProtection sheet="1" objects="1" scenarios="1" formatCells="0" formatColumns="0" formatRows="0" sort="0" autoFilter="0"/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F4E8D-F8E1-4BE4-9A3C-6B82D061E2E8}">
  <sheetPr codeName="Sheet3">
    <tabColor theme="4"/>
  </sheetPr>
  <dimension ref="A1:J19"/>
  <sheetViews>
    <sheetView workbookViewId="0"/>
  </sheetViews>
  <sheetFormatPr defaultRowHeight="14.5" x14ac:dyDescent="0.35"/>
  <cols>
    <col min="1" max="1" width="8.7265625" style="6"/>
    <col min="2" max="2" width="15.7265625" style="6" customWidth="1"/>
    <col min="3" max="3" width="24.1796875" style="6" customWidth="1"/>
    <col min="4" max="4" width="14.54296875" style="6" customWidth="1"/>
    <col min="5" max="5" width="12.54296875" style="6" customWidth="1"/>
    <col min="6" max="6" width="11.453125" style="6" customWidth="1"/>
    <col min="7" max="7" width="11.1796875" style="6" customWidth="1"/>
    <col min="8" max="8" width="12" style="6" customWidth="1"/>
    <col min="9" max="9" width="13.1796875" style="6" customWidth="1"/>
    <col min="10" max="10" width="60.81640625" style="6" customWidth="1"/>
    <col min="11" max="16384" width="8.7265625" style="6"/>
  </cols>
  <sheetData>
    <row r="1" spans="1:10" ht="43.5" x14ac:dyDescent="0.35">
      <c r="A1" s="10" t="s">
        <v>22</v>
      </c>
      <c r="B1" s="10" t="s">
        <v>23</v>
      </c>
      <c r="C1" s="11" t="s">
        <v>24</v>
      </c>
      <c r="D1" s="12" t="s">
        <v>25</v>
      </c>
      <c r="E1" s="12" t="s">
        <v>26</v>
      </c>
      <c r="F1" s="12" t="s">
        <v>27</v>
      </c>
      <c r="G1" s="12" t="s">
        <v>28</v>
      </c>
      <c r="H1" s="12" t="s">
        <v>29</v>
      </c>
      <c r="I1" s="12" t="s">
        <v>30</v>
      </c>
      <c r="J1" s="13" t="s">
        <v>31</v>
      </c>
    </row>
    <row r="2" spans="1:10" x14ac:dyDescent="0.35">
      <c r="A2" s="14" t="s">
        <v>32</v>
      </c>
      <c r="B2" s="15" t="s">
        <v>6</v>
      </c>
      <c r="C2" s="16" t="s">
        <v>33</v>
      </c>
      <c r="D2" s="17">
        <v>12</v>
      </c>
      <c r="E2" s="17">
        <v>64</v>
      </c>
      <c r="F2" s="17">
        <v>5</v>
      </c>
      <c r="G2" s="17">
        <v>30</v>
      </c>
      <c r="H2" s="18" t="s">
        <v>34</v>
      </c>
      <c r="I2" s="18" t="s">
        <v>34</v>
      </c>
      <c r="J2" s="19"/>
    </row>
    <row r="3" spans="1:10" x14ac:dyDescent="0.35">
      <c r="A3" s="14"/>
      <c r="B3" s="15" t="s">
        <v>8</v>
      </c>
      <c r="C3" s="20"/>
      <c r="D3" s="21"/>
      <c r="E3" s="21"/>
      <c r="F3" s="21"/>
      <c r="G3" s="21"/>
      <c r="H3" s="22"/>
      <c r="I3" s="22"/>
      <c r="J3" s="23"/>
    </row>
    <row r="4" spans="1:10" x14ac:dyDescent="0.35">
      <c r="A4" s="14"/>
      <c r="B4" s="15" t="s">
        <v>10</v>
      </c>
      <c r="C4" s="24"/>
      <c r="D4" s="25"/>
      <c r="E4" s="25"/>
      <c r="F4" s="25"/>
      <c r="G4" s="25"/>
      <c r="H4" s="26"/>
      <c r="I4" s="26"/>
      <c r="J4" s="27"/>
    </row>
    <row r="5" spans="1:10" ht="29" x14ac:dyDescent="0.35">
      <c r="C5" s="28" t="s">
        <v>35</v>
      </c>
      <c r="D5" s="29">
        <f>D2*1000</f>
        <v>12000</v>
      </c>
      <c r="E5" s="30"/>
      <c r="F5" s="30"/>
      <c r="G5" s="30"/>
      <c r="H5" s="30"/>
      <c r="I5" s="30"/>
      <c r="J5" s="31"/>
    </row>
    <row r="6" spans="1:10" x14ac:dyDescent="0.35">
      <c r="B6" s="32" t="s">
        <v>36</v>
      </c>
    </row>
    <row r="13" spans="1:10" ht="15.5" x14ac:dyDescent="0.35">
      <c r="A13" s="33" t="s">
        <v>37</v>
      </c>
      <c r="B13" s="34"/>
    </row>
    <row r="14" spans="1:10" ht="15.5" x14ac:dyDescent="0.35">
      <c r="A14" s="33" t="s">
        <v>38</v>
      </c>
      <c r="B14" s="34"/>
    </row>
    <row r="15" spans="1:10" ht="15.5" x14ac:dyDescent="0.35">
      <c r="A15" s="33" t="s">
        <v>39</v>
      </c>
      <c r="B15" s="34"/>
    </row>
    <row r="16" spans="1:10" ht="15.5" x14ac:dyDescent="0.35">
      <c r="A16" s="33" t="s">
        <v>40</v>
      </c>
      <c r="B16" s="34"/>
    </row>
    <row r="17" spans="1:2" ht="15.5" x14ac:dyDescent="0.35">
      <c r="A17" s="33" t="s">
        <v>41</v>
      </c>
      <c r="B17" s="34"/>
    </row>
    <row r="18" spans="1:2" ht="15.5" x14ac:dyDescent="0.35">
      <c r="A18" s="33" t="s">
        <v>42</v>
      </c>
      <c r="B18" s="34"/>
    </row>
    <row r="19" spans="1:2" ht="15.5" x14ac:dyDescent="0.35">
      <c r="A19" s="33" t="s">
        <v>43</v>
      </c>
      <c r="B19" s="34"/>
    </row>
  </sheetData>
  <sheetProtection sheet="1" objects="1" scenarios="1" formatCells="0" formatColumns="0" formatRows="0" sort="0" autoFilter="0"/>
  <mergeCells count="9">
    <mergeCell ref="H2:H4"/>
    <mergeCell ref="I2:I4"/>
    <mergeCell ref="J2:J4"/>
    <mergeCell ref="A2:A4"/>
    <mergeCell ref="C2:C4"/>
    <mergeCell ref="D2:D4"/>
    <mergeCell ref="E2:E4"/>
    <mergeCell ref="F2:F4"/>
    <mergeCell ref="G2:G4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0.59999389629810485"/>
  </sheetPr>
  <dimension ref="A1:Z176"/>
  <sheetViews>
    <sheetView zoomScaleNormal="100" workbookViewId="0">
      <selection sqref="A1:A2"/>
    </sheetView>
  </sheetViews>
  <sheetFormatPr defaultColWidth="8.7265625" defaultRowHeight="13" x14ac:dyDescent="0.3"/>
  <cols>
    <col min="1" max="1" width="17.1796875" style="41" customWidth="1"/>
    <col min="2" max="2" width="16.36328125" style="41" customWidth="1"/>
    <col min="3" max="3" width="22.54296875" style="41" customWidth="1"/>
    <col min="4" max="4" width="8.7265625" style="41"/>
    <col min="5" max="5" width="8.1796875" style="41" customWidth="1"/>
    <col min="6" max="12" width="12.26953125" style="41" customWidth="1"/>
    <col min="13" max="19" width="8.81640625" style="41" customWidth="1"/>
    <col min="20" max="22" width="10.453125" style="41" bestFit="1" customWidth="1"/>
    <col min="23" max="26" width="11.26953125" style="41" bestFit="1" customWidth="1"/>
    <col min="27" max="16384" width="8.7265625" style="41"/>
  </cols>
  <sheetData>
    <row r="1" spans="1:26" ht="15" customHeight="1" x14ac:dyDescent="0.3">
      <c r="A1" s="35" t="s">
        <v>44</v>
      </c>
      <c r="B1" s="35" t="s">
        <v>45</v>
      </c>
      <c r="C1" s="35" t="s">
        <v>46</v>
      </c>
      <c r="D1" s="36" t="s">
        <v>47</v>
      </c>
      <c r="E1" s="35" t="s">
        <v>48</v>
      </c>
      <c r="F1" s="37" t="s">
        <v>49</v>
      </c>
      <c r="G1" s="38"/>
      <c r="H1" s="38"/>
      <c r="I1" s="38"/>
      <c r="J1" s="38"/>
      <c r="K1" s="38"/>
      <c r="L1" s="38"/>
      <c r="M1" s="39" t="s">
        <v>50</v>
      </c>
      <c r="N1" s="39"/>
      <c r="O1" s="39"/>
      <c r="P1" s="39"/>
      <c r="Q1" s="39"/>
      <c r="R1" s="39"/>
      <c r="S1" s="39"/>
      <c r="T1" s="40" t="s">
        <v>51</v>
      </c>
      <c r="U1" s="40"/>
      <c r="V1" s="40"/>
      <c r="W1" s="40"/>
      <c r="X1" s="40"/>
      <c r="Y1" s="40"/>
      <c r="Z1" s="40"/>
    </row>
    <row r="2" spans="1:26" s="49" customFormat="1" ht="26" x14ac:dyDescent="0.3">
      <c r="A2" s="42"/>
      <c r="B2" s="42"/>
      <c r="C2" s="42"/>
      <c r="D2" s="43"/>
      <c r="E2" s="42"/>
      <c r="F2" s="44" t="s">
        <v>52</v>
      </c>
      <c r="G2" s="44" t="s">
        <v>53</v>
      </c>
      <c r="H2" s="44" t="s">
        <v>54</v>
      </c>
      <c r="I2" s="44" t="s">
        <v>55</v>
      </c>
      <c r="J2" s="44" t="s">
        <v>56</v>
      </c>
      <c r="K2" s="44" t="s">
        <v>57</v>
      </c>
      <c r="L2" s="44" t="s">
        <v>58</v>
      </c>
      <c r="M2" s="45" t="s">
        <v>52</v>
      </c>
      <c r="N2" s="45" t="s">
        <v>53</v>
      </c>
      <c r="O2" s="45" t="s">
        <v>54</v>
      </c>
      <c r="P2" s="45" t="s">
        <v>55</v>
      </c>
      <c r="Q2" s="45" t="s">
        <v>56</v>
      </c>
      <c r="R2" s="45" t="s">
        <v>57</v>
      </c>
      <c r="S2" s="46" t="s">
        <v>58</v>
      </c>
      <c r="T2" s="47" t="s">
        <v>52</v>
      </c>
      <c r="U2" s="47" t="s">
        <v>53</v>
      </c>
      <c r="V2" s="47" t="s">
        <v>54</v>
      </c>
      <c r="W2" s="47" t="s">
        <v>55</v>
      </c>
      <c r="X2" s="47" t="s">
        <v>56</v>
      </c>
      <c r="Y2" s="47" t="s">
        <v>57</v>
      </c>
      <c r="Z2" s="48" t="s">
        <v>58</v>
      </c>
    </row>
    <row r="3" spans="1:26" x14ac:dyDescent="0.3">
      <c r="A3" s="41" t="s">
        <v>126</v>
      </c>
      <c r="B3" s="41" t="s">
        <v>127</v>
      </c>
      <c r="C3" s="41" t="s">
        <v>59</v>
      </c>
      <c r="D3" s="41" t="s">
        <v>60</v>
      </c>
      <c r="E3" s="41" t="s">
        <v>61</v>
      </c>
      <c r="F3" s="50" t="s">
        <v>62</v>
      </c>
      <c r="G3" s="50" t="s">
        <v>62</v>
      </c>
      <c r="H3" s="50" t="s">
        <v>62</v>
      </c>
      <c r="I3" s="50" t="s">
        <v>62</v>
      </c>
      <c r="J3" s="50">
        <v>40.943661971830998</v>
      </c>
      <c r="K3" s="50">
        <v>37.442737430167597</v>
      </c>
      <c r="L3" s="50">
        <v>40.0125673249551</v>
      </c>
      <c r="M3" s="51" t="str">
        <f>IFERROR('Equations and POD'!$D$5/F3, F3)</f>
        <v>-</v>
      </c>
      <c r="N3" s="51" t="str">
        <f>IFERROR('Equations and POD'!$D$5/G3, G3)</f>
        <v>-</v>
      </c>
      <c r="O3" s="51" t="str">
        <f>IFERROR('Equations and POD'!$D$5/H3, H3)</f>
        <v>-</v>
      </c>
      <c r="P3" s="51" t="str">
        <f>IFERROR('Equations and POD'!$D$5/I3, I3)</f>
        <v>-</v>
      </c>
      <c r="Q3" s="51">
        <f>IFERROR('Equations and POD'!$D$5/J3, J3)</f>
        <v>293.08565531475739</v>
      </c>
      <c r="R3" s="51">
        <f>IFERROR('Equations and POD'!$D$5/K3, K3)</f>
        <v>320.48938789212576</v>
      </c>
      <c r="S3" s="51">
        <f>IFERROR('Equations and POD'!$D$5/L3, L3)</f>
        <v>299.90577466684624</v>
      </c>
      <c r="T3" s="52" t="s">
        <v>62</v>
      </c>
      <c r="U3" s="52" t="s">
        <v>62</v>
      </c>
      <c r="V3" s="52" t="s">
        <v>62</v>
      </c>
      <c r="W3" s="52" t="s">
        <v>62</v>
      </c>
      <c r="X3" s="53">
        <v>290</v>
      </c>
      <c r="Y3" s="53">
        <v>320</v>
      </c>
      <c r="Z3" s="53">
        <v>300</v>
      </c>
    </row>
    <row r="4" spans="1:26" x14ac:dyDescent="0.3">
      <c r="A4" s="41" t="s">
        <v>126</v>
      </c>
      <c r="B4" s="41" t="s">
        <v>127</v>
      </c>
      <c r="C4" s="41" t="s">
        <v>59</v>
      </c>
      <c r="D4" s="41" t="s">
        <v>60</v>
      </c>
      <c r="E4" s="41" t="s">
        <v>63</v>
      </c>
      <c r="F4" s="50" t="s">
        <v>62</v>
      </c>
      <c r="G4" s="50" t="s">
        <v>62</v>
      </c>
      <c r="H4" s="50" t="s">
        <v>62</v>
      </c>
      <c r="I4" s="50" t="s">
        <v>62</v>
      </c>
      <c r="J4" s="50">
        <v>20.471830985915499</v>
      </c>
      <c r="K4" s="50">
        <v>18.721368715083798</v>
      </c>
      <c r="L4" s="50">
        <v>20.0062836624776</v>
      </c>
      <c r="M4" s="51" t="str">
        <f>IFERROR('Equations and POD'!$D$5/F4, F4)</f>
        <v>-</v>
      </c>
      <c r="N4" s="51" t="str">
        <f>IFERROR('Equations and POD'!$D$5/G4, G4)</f>
        <v>-</v>
      </c>
      <c r="O4" s="51" t="str">
        <f>IFERROR('Equations and POD'!$D$5/H4, H4)</f>
        <v>-</v>
      </c>
      <c r="P4" s="51" t="str">
        <f>IFERROR('Equations and POD'!$D$5/I4, I4)</f>
        <v>-</v>
      </c>
      <c r="Q4" s="51">
        <f>IFERROR('Equations and POD'!$D$5/J4, J4)</f>
        <v>586.17131062951478</v>
      </c>
      <c r="R4" s="51">
        <f>IFERROR('Equations and POD'!$D$5/K4, K4)</f>
        <v>640.97877578425152</v>
      </c>
      <c r="S4" s="51">
        <f>IFERROR('Equations and POD'!$D$5/L4, L4)</f>
        <v>599.811549333691</v>
      </c>
      <c r="T4" s="52" t="s">
        <v>62</v>
      </c>
      <c r="U4" s="52" t="s">
        <v>62</v>
      </c>
      <c r="V4" s="52" t="s">
        <v>62</v>
      </c>
      <c r="W4" s="52" t="s">
        <v>62</v>
      </c>
      <c r="X4" s="53">
        <v>590</v>
      </c>
      <c r="Y4" s="53">
        <v>640</v>
      </c>
      <c r="Z4" s="53">
        <v>600</v>
      </c>
    </row>
    <row r="5" spans="1:26" x14ac:dyDescent="0.3">
      <c r="A5" s="41" t="s">
        <v>126</v>
      </c>
      <c r="B5" s="41" t="s">
        <v>127</v>
      </c>
      <c r="C5" s="41" t="s">
        <v>59</v>
      </c>
      <c r="D5" s="41" t="s">
        <v>60</v>
      </c>
      <c r="E5" s="41" t="s">
        <v>64</v>
      </c>
      <c r="F5" s="50" t="s">
        <v>62</v>
      </c>
      <c r="G5" s="50" t="s">
        <v>62</v>
      </c>
      <c r="H5" s="50" t="s">
        <v>62</v>
      </c>
      <c r="I5" s="50" t="s">
        <v>62</v>
      </c>
      <c r="J5" s="50">
        <v>10.2359154929577</v>
      </c>
      <c r="K5" s="54">
        <v>9.3606843575418992</v>
      </c>
      <c r="L5" s="50">
        <v>10.0031418312388</v>
      </c>
      <c r="M5" s="51" t="str">
        <f>IFERROR('Equations and POD'!$D$5/F5, F5)</f>
        <v>-</v>
      </c>
      <c r="N5" s="51" t="str">
        <f>IFERROR('Equations and POD'!$D$5/G5, G5)</f>
        <v>-</v>
      </c>
      <c r="O5" s="51" t="str">
        <f>IFERROR('Equations and POD'!$D$5/H5, H5)</f>
        <v>-</v>
      </c>
      <c r="P5" s="51" t="str">
        <f>IFERROR('Equations and POD'!$D$5/I5, I5)</f>
        <v>-</v>
      </c>
      <c r="Q5" s="51">
        <f>IFERROR('Equations and POD'!$D$5/J5, J5)</f>
        <v>1172.3426212590352</v>
      </c>
      <c r="R5" s="51">
        <f>IFERROR('Equations and POD'!$D$5/K5, K5)</f>
        <v>1281.957551568503</v>
      </c>
      <c r="S5" s="51">
        <f>IFERROR('Equations and POD'!$D$5/L5, L5)</f>
        <v>1199.623098667382</v>
      </c>
      <c r="T5" s="52" t="s">
        <v>62</v>
      </c>
      <c r="U5" s="52" t="s">
        <v>62</v>
      </c>
      <c r="V5" s="52" t="s">
        <v>62</v>
      </c>
      <c r="W5" s="52" t="s">
        <v>62</v>
      </c>
      <c r="X5" s="53">
        <v>1200</v>
      </c>
      <c r="Y5" s="53">
        <v>1300</v>
      </c>
      <c r="Z5" s="53">
        <v>1200</v>
      </c>
    </row>
    <row r="6" spans="1:26" x14ac:dyDescent="0.3">
      <c r="A6" s="41" t="s">
        <v>126</v>
      </c>
      <c r="B6" s="41" t="s">
        <v>127</v>
      </c>
      <c r="C6" s="41" t="s">
        <v>59</v>
      </c>
      <c r="D6" s="41" t="s">
        <v>65</v>
      </c>
      <c r="E6" s="41" t="s">
        <v>61</v>
      </c>
      <c r="F6" s="50" t="s">
        <v>62</v>
      </c>
      <c r="G6" s="50" t="s">
        <v>62</v>
      </c>
      <c r="H6" s="50" t="s">
        <v>62</v>
      </c>
      <c r="I6" s="50" t="s">
        <v>62</v>
      </c>
      <c r="J6" s="50" t="s">
        <v>62</v>
      </c>
      <c r="K6" s="50" t="s">
        <v>62</v>
      </c>
      <c r="L6" s="50" t="s">
        <v>62</v>
      </c>
      <c r="M6" s="51" t="str">
        <f>IFERROR('Equations and POD'!$D$5/F6, F6)</f>
        <v>-</v>
      </c>
      <c r="N6" s="51" t="str">
        <f>IFERROR('Equations and POD'!$D$5/G6, G6)</f>
        <v>-</v>
      </c>
      <c r="O6" s="51" t="str">
        <f>IFERROR('Equations and POD'!$D$5/H6, H6)</f>
        <v>-</v>
      </c>
      <c r="P6" s="51" t="str">
        <f>IFERROR('Equations and POD'!$D$5/I6, I6)</f>
        <v>-</v>
      </c>
      <c r="Q6" s="51" t="str">
        <f>IFERROR('Equations and POD'!$D$5/J6, J6)</f>
        <v>-</v>
      </c>
      <c r="R6" s="51" t="str">
        <f>IFERROR('Equations and POD'!$D$5/K6, K6)</f>
        <v>-</v>
      </c>
      <c r="S6" s="51" t="str">
        <f>IFERROR('Equations and POD'!$D$5/L6, L6)</f>
        <v>-</v>
      </c>
      <c r="T6" s="52" t="s">
        <v>62</v>
      </c>
      <c r="U6" s="52" t="s">
        <v>62</v>
      </c>
      <c r="V6" s="52" t="s">
        <v>62</v>
      </c>
      <c r="W6" s="52" t="s">
        <v>62</v>
      </c>
      <c r="X6" s="52" t="s">
        <v>62</v>
      </c>
      <c r="Y6" s="52" t="s">
        <v>62</v>
      </c>
      <c r="Z6" s="52" t="s">
        <v>62</v>
      </c>
    </row>
    <row r="7" spans="1:26" x14ac:dyDescent="0.3">
      <c r="A7" s="41" t="s">
        <v>126</v>
      </c>
      <c r="B7" s="41" t="s">
        <v>127</v>
      </c>
      <c r="C7" s="41" t="s">
        <v>59</v>
      </c>
      <c r="D7" s="41" t="s">
        <v>65</v>
      </c>
      <c r="E7" s="41" t="s">
        <v>63</v>
      </c>
      <c r="F7" s="50" t="s">
        <v>62</v>
      </c>
      <c r="G7" s="50" t="s">
        <v>62</v>
      </c>
      <c r="H7" s="50" t="s">
        <v>62</v>
      </c>
      <c r="I7" s="50" t="s">
        <v>62</v>
      </c>
      <c r="J7" s="50" t="s">
        <v>62</v>
      </c>
      <c r="K7" s="50" t="s">
        <v>62</v>
      </c>
      <c r="L7" s="50" t="s">
        <v>62</v>
      </c>
      <c r="M7" s="51" t="str">
        <f>IFERROR('Equations and POD'!$D$5/F7, F7)</f>
        <v>-</v>
      </c>
      <c r="N7" s="51" t="str">
        <f>IFERROR('Equations and POD'!$D$5/G7, G7)</f>
        <v>-</v>
      </c>
      <c r="O7" s="51" t="str">
        <f>IFERROR('Equations and POD'!$D$5/H7, H7)</f>
        <v>-</v>
      </c>
      <c r="P7" s="51" t="str">
        <f>IFERROR('Equations and POD'!$D$5/I7, I7)</f>
        <v>-</v>
      </c>
      <c r="Q7" s="51" t="str">
        <f>IFERROR('Equations and POD'!$D$5/J7, J7)</f>
        <v>-</v>
      </c>
      <c r="R7" s="51" t="str">
        <f>IFERROR('Equations and POD'!$D$5/K7, K7)</f>
        <v>-</v>
      </c>
      <c r="S7" s="51" t="str">
        <f>IFERROR('Equations and POD'!$D$5/L7, L7)</f>
        <v>-</v>
      </c>
      <c r="T7" s="52" t="s">
        <v>62</v>
      </c>
      <c r="U7" s="52" t="s">
        <v>62</v>
      </c>
      <c r="V7" s="52" t="s">
        <v>62</v>
      </c>
      <c r="W7" s="52" t="s">
        <v>62</v>
      </c>
      <c r="X7" s="52" t="s">
        <v>62</v>
      </c>
      <c r="Y7" s="52" t="s">
        <v>62</v>
      </c>
      <c r="Z7" s="52" t="s">
        <v>62</v>
      </c>
    </row>
    <row r="8" spans="1:26" x14ac:dyDescent="0.3">
      <c r="A8" s="41" t="s">
        <v>126</v>
      </c>
      <c r="B8" s="41" t="s">
        <v>127</v>
      </c>
      <c r="C8" s="41" t="s">
        <v>59</v>
      </c>
      <c r="D8" s="41" t="s">
        <v>65</v>
      </c>
      <c r="E8" s="41" t="s">
        <v>64</v>
      </c>
      <c r="F8" s="50" t="s">
        <v>62</v>
      </c>
      <c r="G8" s="50" t="s">
        <v>62</v>
      </c>
      <c r="H8" s="50" t="s">
        <v>62</v>
      </c>
      <c r="I8" s="50" t="s">
        <v>62</v>
      </c>
      <c r="J8" s="50" t="s">
        <v>62</v>
      </c>
      <c r="K8" s="50" t="s">
        <v>62</v>
      </c>
      <c r="L8" s="50" t="s">
        <v>62</v>
      </c>
      <c r="M8" s="51" t="str">
        <f>IFERROR('Equations and POD'!$D$5/F8, F8)</f>
        <v>-</v>
      </c>
      <c r="N8" s="51" t="str">
        <f>IFERROR('Equations and POD'!$D$5/G8, G8)</f>
        <v>-</v>
      </c>
      <c r="O8" s="51" t="str">
        <f>IFERROR('Equations and POD'!$D$5/H8, H8)</f>
        <v>-</v>
      </c>
      <c r="P8" s="51" t="str">
        <f>IFERROR('Equations and POD'!$D$5/I8, I8)</f>
        <v>-</v>
      </c>
      <c r="Q8" s="51" t="str">
        <f>IFERROR('Equations and POD'!$D$5/J8, J8)</f>
        <v>-</v>
      </c>
      <c r="R8" s="51" t="str">
        <f>IFERROR('Equations and POD'!$D$5/K8, K8)</f>
        <v>-</v>
      </c>
      <c r="S8" s="51" t="str">
        <f>IFERROR('Equations and POD'!$D$5/L8, L8)</f>
        <v>-</v>
      </c>
      <c r="T8" s="52" t="s">
        <v>62</v>
      </c>
      <c r="U8" s="52" t="s">
        <v>62</v>
      </c>
      <c r="V8" s="52" t="s">
        <v>62</v>
      </c>
      <c r="W8" s="52" t="s">
        <v>62</v>
      </c>
      <c r="X8" s="52" t="s">
        <v>62</v>
      </c>
      <c r="Y8" s="52" t="s">
        <v>62</v>
      </c>
      <c r="Z8" s="52" t="s">
        <v>62</v>
      </c>
    </row>
    <row r="9" spans="1:26" x14ac:dyDescent="0.3">
      <c r="A9" s="41" t="s">
        <v>126</v>
      </c>
      <c r="B9" s="41" t="s">
        <v>127</v>
      </c>
      <c r="C9" s="41" t="s">
        <v>59</v>
      </c>
      <c r="D9" s="41" t="s">
        <v>66</v>
      </c>
      <c r="E9" s="41" t="s">
        <v>61</v>
      </c>
      <c r="F9" s="50" t="s">
        <v>62</v>
      </c>
      <c r="G9" s="50" t="s">
        <v>62</v>
      </c>
      <c r="H9" s="50" t="s">
        <v>62</v>
      </c>
      <c r="I9" s="50" t="s">
        <v>62</v>
      </c>
      <c r="J9" s="50" t="s">
        <v>62</v>
      </c>
      <c r="K9" s="50" t="s">
        <v>62</v>
      </c>
      <c r="L9" s="50" t="s">
        <v>62</v>
      </c>
      <c r="M9" s="51" t="str">
        <f>IFERROR('Equations and POD'!$D$5/F9, F9)</f>
        <v>-</v>
      </c>
      <c r="N9" s="51" t="str">
        <f>IFERROR('Equations and POD'!$D$5/G9, G9)</f>
        <v>-</v>
      </c>
      <c r="O9" s="51" t="str">
        <f>IFERROR('Equations and POD'!$D$5/H9, H9)</f>
        <v>-</v>
      </c>
      <c r="P9" s="51" t="str">
        <f>IFERROR('Equations and POD'!$D$5/I9, I9)</f>
        <v>-</v>
      </c>
      <c r="Q9" s="51" t="str">
        <f>IFERROR('Equations and POD'!$D$5/J9, J9)</f>
        <v>-</v>
      </c>
      <c r="R9" s="51" t="str">
        <f>IFERROR('Equations and POD'!$D$5/K9, K9)</f>
        <v>-</v>
      </c>
      <c r="S9" s="51" t="str">
        <f>IFERROR('Equations and POD'!$D$5/L9, L9)</f>
        <v>-</v>
      </c>
      <c r="T9" s="52" t="s">
        <v>62</v>
      </c>
      <c r="U9" s="52" t="s">
        <v>62</v>
      </c>
      <c r="V9" s="52" t="s">
        <v>62</v>
      </c>
      <c r="W9" s="52" t="s">
        <v>62</v>
      </c>
      <c r="X9" s="52" t="s">
        <v>62</v>
      </c>
      <c r="Y9" s="52" t="s">
        <v>62</v>
      </c>
      <c r="Z9" s="52" t="s">
        <v>62</v>
      </c>
    </row>
    <row r="10" spans="1:26" x14ac:dyDescent="0.3">
      <c r="A10" s="41" t="s">
        <v>126</v>
      </c>
      <c r="B10" s="41" t="s">
        <v>127</v>
      </c>
      <c r="C10" s="41" t="s">
        <v>59</v>
      </c>
      <c r="D10" s="41" t="s">
        <v>66</v>
      </c>
      <c r="E10" s="41" t="s">
        <v>63</v>
      </c>
      <c r="F10" s="50" t="s">
        <v>62</v>
      </c>
      <c r="G10" s="50" t="s">
        <v>62</v>
      </c>
      <c r="H10" s="50" t="s">
        <v>62</v>
      </c>
      <c r="I10" s="50" t="s">
        <v>62</v>
      </c>
      <c r="J10" s="50" t="s">
        <v>62</v>
      </c>
      <c r="K10" s="50" t="s">
        <v>62</v>
      </c>
      <c r="L10" s="50" t="s">
        <v>62</v>
      </c>
      <c r="M10" s="51" t="str">
        <f>IFERROR('Equations and POD'!$D$5/F10, F10)</f>
        <v>-</v>
      </c>
      <c r="N10" s="51" t="str">
        <f>IFERROR('Equations and POD'!$D$5/G10, G10)</f>
        <v>-</v>
      </c>
      <c r="O10" s="51" t="str">
        <f>IFERROR('Equations and POD'!$D$5/H10, H10)</f>
        <v>-</v>
      </c>
      <c r="P10" s="51" t="str">
        <f>IFERROR('Equations and POD'!$D$5/I10, I10)</f>
        <v>-</v>
      </c>
      <c r="Q10" s="51" t="str">
        <f>IFERROR('Equations and POD'!$D$5/J10, J10)</f>
        <v>-</v>
      </c>
      <c r="R10" s="51" t="str">
        <f>IFERROR('Equations and POD'!$D$5/K10, K10)</f>
        <v>-</v>
      </c>
      <c r="S10" s="51" t="str">
        <f>IFERROR('Equations and POD'!$D$5/L10, L10)</f>
        <v>-</v>
      </c>
      <c r="T10" s="52" t="s">
        <v>62</v>
      </c>
      <c r="U10" s="52" t="s">
        <v>62</v>
      </c>
      <c r="V10" s="52" t="s">
        <v>62</v>
      </c>
      <c r="W10" s="52" t="s">
        <v>62</v>
      </c>
      <c r="X10" s="52" t="s">
        <v>62</v>
      </c>
      <c r="Y10" s="52" t="s">
        <v>62</v>
      </c>
      <c r="Z10" s="52" t="s">
        <v>62</v>
      </c>
    </row>
    <row r="11" spans="1:26" x14ac:dyDescent="0.3">
      <c r="A11" s="41" t="s">
        <v>126</v>
      </c>
      <c r="B11" s="41" t="s">
        <v>127</v>
      </c>
      <c r="C11" s="41" t="s">
        <v>59</v>
      </c>
      <c r="D11" s="41" t="s">
        <v>66</v>
      </c>
      <c r="E11" s="41" t="s">
        <v>64</v>
      </c>
      <c r="F11" s="50" t="s">
        <v>62</v>
      </c>
      <c r="G11" s="50" t="s">
        <v>62</v>
      </c>
      <c r="H11" s="50" t="s">
        <v>62</v>
      </c>
      <c r="I11" s="50" t="s">
        <v>62</v>
      </c>
      <c r="J11" s="50" t="s">
        <v>62</v>
      </c>
      <c r="K11" s="50" t="s">
        <v>62</v>
      </c>
      <c r="L11" s="50" t="s">
        <v>62</v>
      </c>
      <c r="M11" s="51" t="str">
        <f>IFERROR('Equations and POD'!$D$5/F11, F11)</f>
        <v>-</v>
      </c>
      <c r="N11" s="51" t="str">
        <f>IFERROR('Equations and POD'!$D$5/G11, G11)</f>
        <v>-</v>
      </c>
      <c r="O11" s="51" t="str">
        <f>IFERROR('Equations and POD'!$D$5/H11, H11)</f>
        <v>-</v>
      </c>
      <c r="P11" s="51" t="str">
        <f>IFERROR('Equations and POD'!$D$5/I11, I11)</f>
        <v>-</v>
      </c>
      <c r="Q11" s="51" t="str">
        <f>IFERROR('Equations and POD'!$D$5/J11, J11)</f>
        <v>-</v>
      </c>
      <c r="R11" s="51" t="str">
        <f>IFERROR('Equations and POD'!$D$5/K11, K11)</f>
        <v>-</v>
      </c>
      <c r="S11" s="51" t="str">
        <f>IFERROR('Equations and POD'!$D$5/L11, L11)</f>
        <v>-</v>
      </c>
      <c r="T11" s="52" t="s">
        <v>62</v>
      </c>
      <c r="U11" s="52" t="s">
        <v>62</v>
      </c>
      <c r="V11" s="52" t="s">
        <v>62</v>
      </c>
      <c r="W11" s="52" t="s">
        <v>62</v>
      </c>
      <c r="X11" s="52" t="s">
        <v>62</v>
      </c>
      <c r="Y11" s="52" t="s">
        <v>62</v>
      </c>
      <c r="Z11" s="52" t="s">
        <v>62</v>
      </c>
    </row>
    <row r="12" spans="1:26" x14ac:dyDescent="0.3">
      <c r="A12" s="41" t="s">
        <v>126</v>
      </c>
      <c r="B12" s="41" t="s">
        <v>127</v>
      </c>
      <c r="C12" s="41" t="s">
        <v>67</v>
      </c>
      <c r="D12" s="41" t="s">
        <v>60</v>
      </c>
      <c r="E12" s="41" t="s">
        <v>61</v>
      </c>
      <c r="F12" s="50" t="s">
        <v>62</v>
      </c>
      <c r="G12" s="50" t="s">
        <v>62</v>
      </c>
      <c r="H12" s="50" t="s">
        <v>62</v>
      </c>
      <c r="I12" s="50" t="s">
        <v>62</v>
      </c>
      <c r="J12" s="50">
        <v>204.718309859155</v>
      </c>
      <c r="K12" s="50">
        <v>187.21368715083801</v>
      </c>
      <c r="L12" s="50">
        <v>200.062836624776</v>
      </c>
      <c r="M12" s="51" t="str">
        <f>IFERROR('Equations and POD'!$D$5/F12, F12)</f>
        <v>-</v>
      </c>
      <c r="N12" s="51" t="str">
        <f>IFERROR('Equations and POD'!$D$5/G12, G12)</f>
        <v>-</v>
      </c>
      <c r="O12" s="51" t="str">
        <f>IFERROR('Equations and POD'!$D$5/H12, H12)</f>
        <v>-</v>
      </c>
      <c r="P12" s="51" t="str">
        <f>IFERROR('Equations and POD'!$D$5/I12, I12)</f>
        <v>-</v>
      </c>
      <c r="Q12" s="51">
        <f>IFERROR('Equations and POD'!$D$5/J12, J12)</f>
        <v>58.617131062951479</v>
      </c>
      <c r="R12" s="51">
        <f>IFERROR('Equations and POD'!$D$5/K12, K12)</f>
        <v>64.097877578425141</v>
      </c>
      <c r="S12" s="51">
        <f>IFERROR('Equations and POD'!$D$5/L12, L12)</f>
        <v>59.981154933369105</v>
      </c>
      <c r="T12" s="52" t="s">
        <v>62</v>
      </c>
      <c r="U12" s="52" t="s">
        <v>62</v>
      </c>
      <c r="V12" s="52" t="s">
        <v>62</v>
      </c>
      <c r="W12" s="52" t="s">
        <v>62</v>
      </c>
      <c r="X12" s="53">
        <v>59</v>
      </c>
      <c r="Y12" s="53">
        <v>64</v>
      </c>
      <c r="Z12" s="53">
        <v>60</v>
      </c>
    </row>
    <row r="13" spans="1:26" x14ac:dyDescent="0.3">
      <c r="A13" s="41" t="s">
        <v>126</v>
      </c>
      <c r="B13" s="41" t="s">
        <v>127</v>
      </c>
      <c r="C13" s="41" t="s">
        <v>67</v>
      </c>
      <c r="D13" s="41" t="s">
        <v>60</v>
      </c>
      <c r="E13" s="41" t="s">
        <v>63</v>
      </c>
      <c r="F13" s="50" t="s">
        <v>62</v>
      </c>
      <c r="G13" s="50" t="s">
        <v>62</v>
      </c>
      <c r="H13" s="50" t="s">
        <v>62</v>
      </c>
      <c r="I13" s="50" t="s">
        <v>62</v>
      </c>
      <c r="J13" s="50">
        <v>51.1795774647887</v>
      </c>
      <c r="K13" s="50">
        <v>46.803421787709503</v>
      </c>
      <c r="L13" s="50">
        <v>50.0157091561939</v>
      </c>
      <c r="M13" s="51" t="str">
        <f>IFERROR('Equations and POD'!$D$5/F13, F13)</f>
        <v>-</v>
      </c>
      <c r="N13" s="51" t="str">
        <f>IFERROR('Equations and POD'!$D$5/G13, G13)</f>
        <v>-</v>
      </c>
      <c r="O13" s="51" t="str">
        <f>IFERROR('Equations and POD'!$D$5/H13, H13)</f>
        <v>-</v>
      </c>
      <c r="P13" s="51" t="str">
        <f>IFERROR('Equations and POD'!$D$5/I13, I13)</f>
        <v>-</v>
      </c>
      <c r="Q13" s="51">
        <f>IFERROR('Equations and POD'!$D$5/J13, J13)</f>
        <v>234.46852425180614</v>
      </c>
      <c r="R13" s="51">
        <f>IFERROR('Equations and POD'!$D$5/K13, K13)</f>
        <v>256.39151031370056</v>
      </c>
      <c r="S13" s="51">
        <f>IFERROR('Equations and POD'!$D$5/L13, L13)</f>
        <v>239.9246197334769</v>
      </c>
      <c r="T13" s="52" t="s">
        <v>62</v>
      </c>
      <c r="U13" s="52" t="s">
        <v>62</v>
      </c>
      <c r="V13" s="52" t="s">
        <v>62</v>
      </c>
      <c r="W13" s="52" t="s">
        <v>62</v>
      </c>
      <c r="X13" s="53">
        <v>230</v>
      </c>
      <c r="Y13" s="53">
        <v>260</v>
      </c>
      <c r="Z13" s="53">
        <v>240</v>
      </c>
    </row>
    <row r="14" spans="1:26" x14ac:dyDescent="0.3">
      <c r="A14" s="41" t="s">
        <v>126</v>
      </c>
      <c r="B14" s="41" t="s">
        <v>127</v>
      </c>
      <c r="C14" s="41" t="s">
        <v>67</v>
      </c>
      <c r="D14" s="41" t="s">
        <v>60</v>
      </c>
      <c r="E14" s="41" t="s">
        <v>64</v>
      </c>
      <c r="F14" s="50" t="s">
        <v>62</v>
      </c>
      <c r="G14" s="50" t="s">
        <v>62</v>
      </c>
      <c r="H14" s="50" t="s">
        <v>62</v>
      </c>
      <c r="I14" s="50" t="s">
        <v>62</v>
      </c>
      <c r="J14" s="50">
        <v>10.2359154929577</v>
      </c>
      <c r="K14" s="54">
        <v>9.3606843575418992</v>
      </c>
      <c r="L14" s="50">
        <v>10.0031418312388</v>
      </c>
      <c r="M14" s="51" t="str">
        <f>IFERROR('Equations and POD'!$D$5/F14, F14)</f>
        <v>-</v>
      </c>
      <c r="N14" s="51" t="str">
        <f>IFERROR('Equations and POD'!$D$5/G14, G14)</f>
        <v>-</v>
      </c>
      <c r="O14" s="51" t="str">
        <f>IFERROR('Equations and POD'!$D$5/H14, H14)</f>
        <v>-</v>
      </c>
      <c r="P14" s="51" t="str">
        <f>IFERROR('Equations and POD'!$D$5/I14, I14)</f>
        <v>-</v>
      </c>
      <c r="Q14" s="51">
        <f>IFERROR('Equations and POD'!$D$5/J14, J14)</f>
        <v>1172.3426212590352</v>
      </c>
      <c r="R14" s="51">
        <f>IFERROR('Equations and POD'!$D$5/K14, K14)</f>
        <v>1281.957551568503</v>
      </c>
      <c r="S14" s="51">
        <f>IFERROR('Equations and POD'!$D$5/L14, L14)</f>
        <v>1199.623098667382</v>
      </c>
      <c r="T14" s="52" t="s">
        <v>62</v>
      </c>
      <c r="U14" s="52" t="s">
        <v>62</v>
      </c>
      <c r="V14" s="52" t="s">
        <v>62</v>
      </c>
      <c r="W14" s="52" t="s">
        <v>62</v>
      </c>
      <c r="X14" s="53">
        <v>1200</v>
      </c>
      <c r="Y14" s="53">
        <v>1300</v>
      </c>
      <c r="Z14" s="53">
        <v>1200</v>
      </c>
    </row>
    <row r="15" spans="1:26" x14ac:dyDescent="0.3">
      <c r="A15" s="41" t="s">
        <v>126</v>
      </c>
      <c r="B15" s="41" t="s">
        <v>127</v>
      </c>
      <c r="C15" s="41" t="s">
        <v>67</v>
      </c>
      <c r="D15" s="41" t="s">
        <v>65</v>
      </c>
      <c r="E15" s="41" t="s">
        <v>61</v>
      </c>
      <c r="F15" s="50" t="s">
        <v>62</v>
      </c>
      <c r="G15" s="50" t="s">
        <v>62</v>
      </c>
      <c r="H15" s="50" t="s">
        <v>62</v>
      </c>
      <c r="I15" s="50" t="s">
        <v>62</v>
      </c>
      <c r="J15" s="50" t="s">
        <v>62</v>
      </c>
      <c r="K15" s="50" t="s">
        <v>62</v>
      </c>
      <c r="L15" s="50" t="s">
        <v>62</v>
      </c>
      <c r="M15" s="51" t="str">
        <f>IFERROR('Equations and POD'!$D$5/F15, F15)</f>
        <v>-</v>
      </c>
      <c r="N15" s="51" t="str">
        <f>IFERROR('Equations and POD'!$D$5/G15, G15)</f>
        <v>-</v>
      </c>
      <c r="O15" s="51" t="str">
        <f>IFERROR('Equations and POD'!$D$5/H15, H15)</f>
        <v>-</v>
      </c>
      <c r="P15" s="51" t="str">
        <f>IFERROR('Equations and POD'!$D$5/I15, I15)</f>
        <v>-</v>
      </c>
      <c r="Q15" s="51" t="str">
        <f>IFERROR('Equations and POD'!$D$5/J15, J15)</f>
        <v>-</v>
      </c>
      <c r="R15" s="51" t="str">
        <f>IFERROR('Equations and POD'!$D$5/K15, K15)</f>
        <v>-</v>
      </c>
      <c r="S15" s="51" t="str">
        <f>IFERROR('Equations and POD'!$D$5/L15, L15)</f>
        <v>-</v>
      </c>
      <c r="T15" s="52" t="s">
        <v>62</v>
      </c>
      <c r="U15" s="52" t="s">
        <v>62</v>
      </c>
      <c r="V15" s="52" t="s">
        <v>62</v>
      </c>
      <c r="W15" s="52" t="s">
        <v>62</v>
      </c>
      <c r="X15" s="52" t="s">
        <v>62</v>
      </c>
      <c r="Y15" s="52" t="s">
        <v>62</v>
      </c>
      <c r="Z15" s="52" t="s">
        <v>62</v>
      </c>
    </row>
    <row r="16" spans="1:26" x14ac:dyDescent="0.3">
      <c r="A16" s="41" t="s">
        <v>126</v>
      </c>
      <c r="B16" s="41" t="s">
        <v>127</v>
      </c>
      <c r="C16" s="41" t="s">
        <v>67</v>
      </c>
      <c r="D16" s="41" t="s">
        <v>65</v>
      </c>
      <c r="E16" s="41" t="s">
        <v>63</v>
      </c>
      <c r="F16" s="50" t="s">
        <v>62</v>
      </c>
      <c r="G16" s="50" t="s">
        <v>62</v>
      </c>
      <c r="H16" s="50" t="s">
        <v>62</v>
      </c>
      <c r="I16" s="50" t="s">
        <v>62</v>
      </c>
      <c r="J16" s="50" t="s">
        <v>62</v>
      </c>
      <c r="K16" s="50" t="s">
        <v>62</v>
      </c>
      <c r="L16" s="50" t="s">
        <v>62</v>
      </c>
      <c r="M16" s="51" t="str">
        <f>IFERROR('Equations and POD'!$D$5/F16, F16)</f>
        <v>-</v>
      </c>
      <c r="N16" s="51" t="str">
        <f>IFERROR('Equations and POD'!$D$5/G16, G16)</f>
        <v>-</v>
      </c>
      <c r="O16" s="51" t="str">
        <f>IFERROR('Equations and POD'!$D$5/H16, H16)</f>
        <v>-</v>
      </c>
      <c r="P16" s="51" t="str">
        <f>IFERROR('Equations and POD'!$D$5/I16, I16)</f>
        <v>-</v>
      </c>
      <c r="Q16" s="51" t="str">
        <f>IFERROR('Equations and POD'!$D$5/J16, J16)</f>
        <v>-</v>
      </c>
      <c r="R16" s="51" t="str">
        <f>IFERROR('Equations and POD'!$D$5/K16, K16)</f>
        <v>-</v>
      </c>
      <c r="S16" s="51" t="str">
        <f>IFERROR('Equations and POD'!$D$5/L16, L16)</f>
        <v>-</v>
      </c>
      <c r="T16" s="52" t="s">
        <v>62</v>
      </c>
      <c r="U16" s="52" t="s">
        <v>62</v>
      </c>
      <c r="V16" s="52" t="s">
        <v>62</v>
      </c>
      <c r="W16" s="52" t="s">
        <v>62</v>
      </c>
      <c r="X16" s="52" t="s">
        <v>62</v>
      </c>
      <c r="Y16" s="52" t="s">
        <v>62</v>
      </c>
      <c r="Z16" s="52" t="s">
        <v>62</v>
      </c>
    </row>
    <row r="17" spans="1:26" x14ac:dyDescent="0.3">
      <c r="A17" s="41" t="s">
        <v>126</v>
      </c>
      <c r="B17" s="41" t="s">
        <v>127</v>
      </c>
      <c r="C17" s="41" t="s">
        <v>67</v>
      </c>
      <c r="D17" s="41" t="s">
        <v>65</v>
      </c>
      <c r="E17" s="41" t="s">
        <v>64</v>
      </c>
      <c r="F17" s="50" t="s">
        <v>62</v>
      </c>
      <c r="G17" s="50" t="s">
        <v>62</v>
      </c>
      <c r="H17" s="50" t="s">
        <v>62</v>
      </c>
      <c r="I17" s="50" t="s">
        <v>62</v>
      </c>
      <c r="J17" s="50" t="s">
        <v>62</v>
      </c>
      <c r="K17" s="50" t="s">
        <v>62</v>
      </c>
      <c r="L17" s="50" t="s">
        <v>62</v>
      </c>
      <c r="M17" s="51" t="str">
        <f>IFERROR('Equations and POD'!$D$5/F17, F17)</f>
        <v>-</v>
      </c>
      <c r="N17" s="51" t="str">
        <f>IFERROR('Equations and POD'!$D$5/G17, G17)</f>
        <v>-</v>
      </c>
      <c r="O17" s="51" t="str">
        <f>IFERROR('Equations and POD'!$D$5/H17, H17)</f>
        <v>-</v>
      </c>
      <c r="P17" s="51" t="str">
        <f>IFERROR('Equations and POD'!$D$5/I17, I17)</f>
        <v>-</v>
      </c>
      <c r="Q17" s="51" t="str">
        <f>IFERROR('Equations and POD'!$D$5/J17, J17)</f>
        <v>-</v>
      </c>
      <c r="R17" s="51" t="str">
        <f>IFERROR('Equations and POD'!$D$5/K17, K17)</f>
        <v>-</v>
      </c>
      <c r="S17" s="51" t="str">
        <f>IFERROR('Equations and POD'!$D$5/L17, L17)</f>
        <v>-</v>
      </c>
      <c r="T17" s="52" t="s">
        <v>62</v>
      </c>
      <c r="U17" s="52" t="s">
        <v>62</v>
      </c>
      <c r="V17" s="52" t="s">
        <v>62</v>
      </c>
      <c r="W17" s="52" t="s">
        <v>62</v>
      </c>
      <c r="X17" s="52" t="s">
        <v>62</v>
      </c>
      <c r="Y17" s="52" t="s">
        <v>62</v>
      </c>
      <c r="Z17" s="52" t="s">
        <v>62</v>
      </c>
    </row>
    <row r="18" spans="1:26" x14ac:dyDescent="0.3">
      <c r="A18" s="41" t="s">
        <v>126</v>
      </c>
      <c r="B18" s="41" t="s">
        <v>127</v>
      </c>
      <c r="C18" s="41" t="s">
        <v>67</v>
      </c>
      <c r="D18" s="41" t="s">
        <v>66</v>
      </c>
      <c r="E18" s="41" t="s">
        <v>61</v>
      </c>
      <c r="F18" s="55">
        <v>12.1912614950815</v>
      </c>
      <c r="G18" s="55">
        <v>11.484521698265199</v>
      </c>
      <c r="H18" s="56">
        <v>9.33580473536394</v>
      </c>
      <c r="I18" s="56">
        <v>6.5006726593953799</v>
      </c>
      <c r="J18" s="54">
        <v>5.0558574467294601</v>
      </c>
      <c r="K18" s="54">
        <v>4.27081993505249</v>
      </c>
      <c r="L18" s="54">
        <v>3.4691803028822599</v>
      </c>
      <c r="M18" s="57">
        <f>IFERROR('Equations and POD'!$D$5/F18, F18)</f>
        <v>984.31159112134014</v>
      </c>
      <c r="N18" s="57">
        <f>IFERROR('Equations and POD'!$D$5/G18, G18)</f>
        <v>1044.8846121134211</v>
      </c>
      <c r="O18" s="57">
        <f>IFERROR('Equations and POD'!$D$5/H18, H18)</f>
        <v>1285.3739275998473</v>
      </c>
      <c r="P18" s="57">
        <f>IFERROR('Equations and POD'!$D$5/I18, I18)</f>
        <v>1845.962814733715</v>
      </c>
      <c r="Q18" s="51">
        <f>IFERROR('Equations and POD'!$D$5/J18, J18)</f>
        <v>2373.4846416135756</v>
      </c>
      <c r="R18" s="51">
        <f>IFERROR('Equations and POD'!$D$5/K18, K18)</f>
        <v>2809.7649122386883</v>
      </c>
      <c r="S18" s="51">
        <f>IFERROR('Equations and POD'!$D$5/L18, L18)</f>
        <v>3459.0303623107093</v>
      </c>
      <c r="T18" s="58">
        <v>980</v>
      </c>
      <c r="U18" s="58">
        <v>1000</v>
      </c>
      <c r="V18" s="58">
        <v>1300</v>
      </c>
      <c r="W18" s="58">
        <v>1800</v>
      </c>
      <c r="X18" s="53">
        <v>2400</v>
      </c>
      <c r="Y18" s="53">
        <v>2800</v>
      </c>
      <c r="Z18" s="53">
        <v>3500</v>
      </c>
    </row>
    <row r="19" spans="1:26" x14ac:dyDescent="0.3">
      <c r="A19" s="41" t="s">
        <v>126</v>
      </c>
      <c r="B19" s="41" t="s">
        <v>127</v>
      </c>
      <c r="C19" s="41" t="s">
        <v>67</v>
      </c>
      <c r="D19" s="41" t="s">
        <v>66</v>
      </c>
      <c r="E19" s="41" t="s">
        <v>63</v>
      </c>
      <c r="F19" s="56">
        <v>2.3896379290451</v>
      </c>
      <c r="G19" s="56">
        <v>2.25110819402799</v>
      </c>
      <c r="H19" s="56">
        <v>1.82993311256469</v>
      </c>
      <c r="I19" s="56">
        <v>1.2742121852988599</v>
      </c>
      <c r="J19" s="54">
        <v>1.0166010677611299</v>
      </c>
      <c r="K19" s="59">
        <v>0.86646005902602496</v>
      </c>
      <c r="L19" s="59">
        <v>0.69842418419553598</v>
      </c>
      <c r="M19" s="57">
        <f>IFERROR('Equations and POD'!$D$5/F19, F19)</f>
        <v>5021.6812572920635</v>
      </c>
      <c r="N19" s="57">
        <f>IFERROR('Equations and POD'!$D$5/G19, G19)</f>
        <v>5330.7077962023504</v>
      </c>
      <c r="O19" s="57">
        <f>IFERROR('Equations and POD'!$D$5/H19, H19)</f>
        <v>6557.6167334235215</v>
      </c>
      <c r="P19" s="57">
        <f>IFERROR('Equations and POD'!$D$5/I19, I19)</f>
        <v>9417.5837732908367</v>
      </c>
      <c r="Q19" s="51">
        <f>IFERROR('Equations and POD'!$D$5/J19, J19)</f>
        <v>11804.040326681648</v>
      </c>
      <c r="R19" s="51">
        <f>IFERROR('Equations and POD'!$D$5/K19, K19)</f>
        <v>13849.455465366775</v>
      </c>
      <c r="S19" s="51">
        <f>IFERROR('Equations and POD'!$D$5/L19, L19)</f>
        <v>17181.535621968658</v>
      </c>
      <c r="T19" s="58">
        <v>5000</v>
      </c>
      <c r="U19" s="58">
        <v>5300</v>
      </c>
      <c r="V19" s="58">
        <v>6600</v>
      </c>
      <c r="W19" s="58">
        <v>9400</v>
      </c>
      <c r="X19" s="53">
        <v>12000</v>
      </c>
      <c r="Y19" s="53">
        <v>14000</v>
      </c>
      <c r="Z19" s="53">
        <v>17000</v>
      </c>
    </row>
    <row r="20" spans="1:26" x14ac:dyDescent="0.3">
      <c r="A20" s="41" t="s">
        <v>126</v>
      </c>
      <c r="B20" s="41" t="s">
        <v>127</v>
      </c>
      <c r="C20" s="41" t="s">
        <v>67</v>
      </c>
      <c r="D20" s="41" t="s">
        <v>66</v>
      </c>
      <c r="E20" s="41" t="s">
        <v>64</v>
      </c>
      <c r="F20" s="60">
        <v>0.41709730565522501</v>
      </c>
      <c r="G20" s="60">
        <v>0.39291775170419702</v>
      </c>
      <c r="H20" s="60">
        <v>0.31940410783695999</v>
      </c>
      <c r="I20" s="60">
        <v>0.22240627454954601</v>
      </c>
      <c r="J20" s="59">
        <v>0.18063866337503101</v>
      </c>
      <c r="K20" s="59">
        <v>0.15444471353258499</v>
      </c>
      <c r="L20" s="59">
        <v>0.124156378156684</v>
      </c>
      <c r="M20" s="57">
        <f>IFERROR('Equations and POD'!$D$5/F20, F20)</f>
        <v>28770.264965267525</v>
      </c>
      <c r="N20" s="57">
        <f>IFERROR('Equations and POD'!$D$5/G20, G20)</f>
        <v>30540.742809284024</v>
      </c>
      <c r="O20" s="57">
        <f>IFERROR('Equations and POD'!$D$5/H20, H20)</f>
        <v>37569.961392373218</v>
      </c>
      <c r="P20" s="57">
        <f>IFERROR('Equations and POD'!$D$5/I20, I20)</f>
        <v>53955.312296401644</v>
      </c>
      <c r="Q20" s="51">
        <f>IFERROR('Equations and POD'!$D$5/J20, J20)</f>
        <v>66430.960990263367</v>
      </c>
      <c r="R20" s="51">
        <f>IFERROR('Equations and POD'!$D$5/K20, K20)</f>
        <v>77697.706354113703</v>
      </c>
      <c r="S20" s="51">
        <f>IFERROR('Equations and POD'!$D$5/L20, L20)</f>
        <v>96652.303958610413</v>
      </c>
      <c r="T20" s="58">
        <v>29000</v>
      </c>
      <c r="U20" s="58">
        <v>31000</v>
      </c>
      <c r="V20" s="58">
        <v>38000</v>
      </c>
      <c r="W20" s="58">
        <v>54000</v>
      </c>
      <c r="X20" s="53">
        <v>66000</v>
      </c>
      <c r="Y20" s="53">
        <v>78000</v>
      </c>
      <c r="Z20" s="53">
        <v>97000</v>
      </c>
    </row>
    <row r="21" spans="1:26" x14ac:dyDescent="0.3">
      <c r="A21" s="41" t="s">
        <v>126</v>
      </c>
      <c r="B21" s="41" t="s">
        <v>127</v>
      </c>
      <c r="C21" s="41" t="s">
        <v>68</v>
      </c>
      <c r="D21" s="41" t="s">
        <v>60</v>
      </c>
      <c r="E21" s="41" t="s">
        <v>61</v>
      </c>
      <c r="F21" s="50" t="s">
        <v>62</v>
      </c>
      <c r="G21" s="50" t="s">
        <v>62</v>
      </c>
      <c r="H21" s="50" t="s">
        <v>62</v>
      </c>
      <c r="I21" s="50" t="s">
        <v>62</v>
      </c>
      <c r="J21" s="50" t="s">
        <v>62</v>
      </c>
      <c r="K21" s="50">
        <v>374.42737430167602</v>
      </c>
      <c r="L21" s="50">
        <v>400.12567324955103</v>
      </c>
      <c r="M21" s="51" t="str">
        <f>IFERROR('Equations and POD'!$D$5/F21, F21)</f>
        <v>-</v>
      </c>
      <c r="N21" s="51" t="str">
        <f>IFERROR('Equations and POD'!$D$5/G21, G21)</f>
        <v>-</v>
      </c>
      <c r="O21" s="51" t="str">
        <f>IFERROR('Equations and POD'!$D$5/H21, H21)</f>
        <v>-</v>
      </c>
      <c r="P21" s="51" t="str">
        <f>IFERROR('Equations and POD'!$D$5/I21, I21)</f>
        <v>-</v>
      </c>
      <c r="Q21" s="51" t="str">
        <f>IFERROR('Equations and POD'!$D$5/J21, J21)</f>
        <v>-</v>
      </c>
      <c r="R21" s="51">
        <f>IFERROR('Equations and POD'!$D$5/K21, K21)</f>
        <v>32.048938789212571</v>
      </c>
      <c r="S21" s="51">
        <f>IFERROR('Equations and POD'!$D$5/L21, L21)</f>
        <v>29.990577466684623</v>
      </c>
      <c r="T21" s="52" t="s">
        <v>62</v>
      </c>
      <c r="U21" s="52" t="s">
        <v>62</v>
      </c>
      <c r="V21" s="52" t="s">
        <v>62</v>
      </c>
      <c r="W21" s="52" t="s">
        <v>62</v>
      </c>
      <c r="X21" s="52" t="s">
        <v>62</v>
      </c>
      <c r="Y21" s="53">
        <v>32</v>
      </c>
      <c r="Z21" s="61">
        <v>30</v>
      </c>
    </row>
    <row r="22" spans="1:26" x14ac:dyDescent="0.3">
      <c r="A22" s="41" t="s">
        <v>126</v>
      </c>
      <c r="B22" s="41" t="s">
        <v>127</v>
      </c>
      <c r="C22" s="41" t="s">
        <v>68</v>
      </c>
      <c r="D22" s="41" t="s">
        <v>60</v>
      </c>
      <c r="E22" s="41" t="s">
        <v>63</v>
      </c>
      <c r="F22" s="50" t="s">
        <v>62</v>
      </c>
      <c r="G22" s="50" t="s">
        <v>62</v>
      </c>
      <c r="H22" s="50" t="s">
        <v>62</v>
      </c>
      <c r="I22" s="50" t="s">
        <v>62</v>
      </c>
      <c r="J22" s="50" t="s">
        <v>62</v>
      </c>
      <c r="K22" s="50">
        <v>93.606843575419006</v>
      </c>
      <c r="L22" s="50">
        <v>100.031418312388</v>
      </c>
      <c r="M22" s="51" t="str">
        <f>IFERROR('Equations and POD'!$D$5/F22, F22)</f>
        <v>-</v>
      </c>
      <c r="N22" s="51" t="str">
        <f>IFERROR('Equations and POD'!$D$5/G22, G22)</f>
        <v>-</v>
      </c>
      <c r="O22" s="51" t="str">
        <f>IFERROR('Equations and POD'!$D$5/H22, H22)</f>
        <v>-</v>
      </c>
      <c r="P22" s="51" t="str">
        <f>IFERROR('Equations and POD'!$D$5/I22, I22)</f>
        <v>-</v>
      </c>
      <c r="Q22" s="51" t="str">
        <f>IFERROR('Equations and POD'!$D$5/J22, J22)</f>
        <v>-</v>
      </c>
      <c r="R22" s="51">
        <f>IFERROR('Equations and POD'!$D$5/K22, K22)</f>
        <v>128.19575515685028</v>
      </c>
      <c r="S22" s="51">
        <f>IFERROR('Equations and POD'!$D$5/L22, L22)</f>
        <v>119.96230986673821</v>
      </c>
      <c r="T22" s="52" t="s">
        <v>62</v>
      </c>
      <c r="U22" s="52" t="s">
        <v>62</v>
      </c>
      <c r="V22" s="52" t="s">
        <v>62</v>
      </c>
      <c r="W22" s="52" t="s">
        <v>62</v>
      </c>
      <c r="X22" s="52" t="s">
        <v>62</v>
      </c>
      <c r="Y22" s="53">
        <v>130</v>
      </c>
      <c r="Z22" s="53">
        <v>120</v>
      </c>
    </row>
    <row r="23" spans="1:26" x14ac:dyDescent="0.3">
      <c r="A23" s="41" t="s">
        <v>126</v>
      </c>
      <c r="B23" s="41" t="s">
        <v>127</v>
      </c>
      <c r="C23" s="41" t="s">
        <v>68</v>
      </c>
      <c r="D23" s="41" t="s">
        <v>60</v>
      </c>
      <c r="E23" s="41" t="s">
        <v>64</v>
      </c>
      <c r="F23" s="50" t="s">
        <v>62</v>
      </c>
      <c r="G23" s="50" t="s">
        <v>62</v>
      </c>
      <c r="H23" s="50" t="s">
        <v>62</v>
      </c>
      <c r="I23" s="50" t="s">
        <v>62</v>
      </c>
      <c r="J23" s="50" t="s">
        <v>62</v>
      </c>
      <c r="K23" s="50">
        <v>18.721368715083798</v>
      </c>
      <c r="L23" s="50">
        <v>20.0062836624776</v>
      </c>
      <c r="M23" s="51" t="str">
        <f>IFERROR('Equations and POD'!$D$5/F23, F23)</f>
        <v>-</v>
      </c>
      <c r="N23" s="51" t="str">
        <f>IFERROR('Equations and POD'!$D$5/G23, G23)</f>
        <v>-</v>
      </c>
      <c r="O23" s="51" t="str">
        <f>IFERROR('Equations and POD'!$D$5/H23, H23)</f>
        <v>-</v>
      </c>
      <c r="P23" s="51" t="str">
        <f>IFERROR('Equations and POD'!$D$5/I23, I23)</f>
        <v>-</v>
      </c>
      <c r="Q23" s="51" t="str">
        <f>IFERROR('Equations and POD'!$D$5/J23, J23)</f>
        <v>-</v>
      </c>
      <c r="R23" s="51">
        <f>IFERROR('Equations and POD'!$D$5/K23, K23)</f>
        <v>640.97877578425152</v>
      </c>
      <c r="S23" s="51">
        <f>IFERROR('Equations and POD'!$D$5/L23, L23)</f>
        <v>599.811549333691</v>
      </c>
      <c r="T23" s="52" t="s">
        <v>62</v>
      </c>
      <c r="U23" s="52" t="s">
        <v>62</v>
      </c>
      <c r="V23" s="52" t="s">
        <v>62</v>
      </c>
      <c r="W23" s="52" t="s">
        <v>62</v>
      </c>
      <c r="X23" s="52" t="s">
        <v>62</v>
      </c>
      <c r="Y23" s="53">
        <v>640</v>
      </c>
      <c r="Z23" s="53">
        <v>600</v>
      </c>
    </row>
    <row r="24" spans="1:26" x14ac:dyDescent="0.3">
      <c r="A24" s="41" t="s">
        <v>126</v>
      </c>
      <c r="B24" s="41" t="s">
        <v>127</v>
      </c>
      <c r="C24" s="41" t="s">
        <v>68</v>
      </c>
      <c r="D24" s="41" t="s">
        <v>65</v>
      </c>
      <c r="E24" s="41" t="s">
        <v>61</v>
      </c>
      <c r="F24" s="50" t="s">
        <v>62</v>
      </c>
      <c r="G24" s="50" t="s">
        <v>62</v>
      </c>
      <c r="H24" s="50" t="s">
        <v>62</v>
      </c>
      <c r="I24" s="50" t="s">
        <v>62</v>
      </c>
      <c r="J24" s="50" t="s">
        <v>62</v>
      </c>
      <c r="K24" s="50" t="s">
        <v>62</v>
      </c>
      <c r="L24" s="50" t="s">
        <v>62</v>
      </c>
      <c r="M24" s="51" t="str">
        <f>IFERROR('Equations and POD'!$D$5/F24, F24)</f>
        <v>-</v>
      </c>
      <c r="N24" s="51" t="str">
        <f>IFERROR('Equations and POD'!$D$5/G24, G24)</f>
        <v>-</v>
      </c>
      <c r="O24" s="51" t="str">
        <f>IFERROR('Equations and POD'!$D$5/H24, H24)</f>
        <v>-</v>
      </c>
      <c r="P24" s="51" t="str">
        <f>IFERROR('Equations and POD'!$D$5/I24, I24)</f>
        <v>-</v>
      </c>
      <c r="Q24" s="51" t="str">
        <f>IFERROR('Equations and POD'!$D$5/J24, J24)</f>
        <v>-</v>
      </c>
      <c r="R24" s="51" t="str">
        <f>IFERROR('Equations and POD'!$D$5/K24, K24)</f>
        <v>-</v>
      </c>
      <c r="S24" s="51" t="str">
        <f>IFERROR('Equations and POD'!$D$5/L24, L24)</f>
        <v>-</v>
      </c>
      <c r="T24" s="52" t="s">
        <v>62</v>
      </c>
      <c r="U24" s="52" t="s">
        <v>62</v>
      </c>
      <c r="V24" s="52" t="s">
        <v>62</v>
      </c>
      <c r="W24" s="52" t="s">
        <v>62</v>
      </c>
      <c r="X24" s="52" t="s">
        <v>62</v>
      </c>
      <c r="Y24" s="52" t="s">
        <v>62</v>
      </c>
      <c r="Z24" s="52" t="s">
        <v>62</v>
      </c>
    </row>
    <row r="25" spans="1:26" x14ac:dyDescent="0.3">
      <c r="A25" s="41" t="s">
        <v>126</v>
      </c>
      <c r="B25" s="41" t="s">
        <v>127</v>
      </c>
      <c r="C25" s="41" t="s">
        <v>68</v>
      </c>
      <c r="D25" s="41" t="s">
        <v>65</v>
      </c>
      <c r="E25" s="41" t="s">
        <v>63</v>
      </c>
      <c r="F25" s="50" t="s">
        <v>62</v>
      </c>
      <c r="G25" s="50" t="s">
        <v>62</v>
      </c>
      <c r="H25" s="50" t="s">
        <v>62</v>
      </c>
      <c r="I25" s="50" t="s">
        <v>62</v>
      </c>
      <c r="J25" s="50" t="s">
        <v>62</v>
      </c>
      <c r="K25" s="50" t="s">
        <v>62</v>
      </c>
      <c r="L25" s="50" t="s">
        <v>62</v>
      </c>
      <c r="M25" s="51" t="str">
        <f>IFERROR('Equations and POD'!$D$5/F25, F25)</f>
        <v>-</v>
      </c>
      <c r="N25" s="51" t="str">
        <f>IFERROR('Equations and POD'!$D$5/G25, G25)</f>
        <v>-</v>
      </c>
      <c r="O25" s="51" t="str">
        <f>IFERROR('Equations and POD'!$D$5/H25, H25)</f>
        <v>-</v>
      </c>
      <c r="P25" s="51" t="str">
        <f>IFERROR('Equations and POD'!$D$5/I25, I25)</f>
        <v>-</v>
      </c>
      <c r="Q25" s="51" t="str">
        <f>IFERROR('Equations and POD'!$D$5/J25, J25)</f>
        <v>-</v>
      </c>
      <c r="R25" s="51" t="str">
        <f>IFERROR('Equations and POD'!$D$5/K25, K25)</f>
        <v>-</v>
      </c>
      <c r="S25" s="51" t="str">
        <f>IFERROR('Equations and POD'!$D$5/L25, L25)</f>
        <v>-</v>
      </c>
      <c r="T25" s="52" t="s">
        <v>62</v>
      </c>
      <c r="U25" s="52" t="s">
        <v>62</v>
      </c>
      <c r="V25" s="52" t="s">
        <v>62</v>
      </c>
      <c r="W25" s="52" t="s">
        <v>62</v>
      </c>
      <c r="X25" s="52" t="s">
        <v>62</v>
      </c>
      <c r="Y25" s="52" t="s">
        <v>62</v>
      </c>
      <c r="Z25" s="52" t="s">
        <v>62</v>
      </c>
    </row>
    <row r="26" spans="1:26" x14ac:dyDescent="0.3">
      <c r="A26" s="41" t="s">
        <v>126</v>
      </c>
      <c r="B26" s="41" t="s">
        <v>127</v>
      </c>
      <c r="C26" s="41" t="s">
        <v>68</v>
      </c>
      <c r="D26" s="41" t="s">
        <v>65</v>
      </c>
      <c r="E26" s="41" t="s">
        <v>64</v>
      </c>
      <c r="F26" s="50" t="s">
        <v>62</v>
      </c>
      <c r="G26" s="50" t="s">
        <v>62</v>
      </c>
      <c r="H26" s="50" t="s">
        <v>62</v>
      </c>
      <c r="I26" s="50" t="s">
        <v>62</v>
      </c>
      <c r="J26" s="50" t="s">
        <v>62</v>
      </c>
      <c r="K26" s="50" t="s">
        <v>62</v>
      </c>
      <c r="L26" s="50" t="s">
        <v>62</v>
      </c>
      <c r="M26" s="51" t="str">
        <f>IFERROR('Equations and POD'!$D$5/F26, F26)</f>
        <v>-</v>
      </c>
      <c r="N26" s="51" t="str">
        <f>IFERROR('Equations and POD'!$D$5/G26, G26)</f>
        <v>-</v>
      </c>
      <c r="O26" s="51" t="str">
        <f>IFERROR('Equations and POD'!$D$5/H26, H26)</f>
        <v>-</v>
      </c>
      <c r="P26" s="51" t="str">
        <f>IFERROR('Equations and POD'!$D$5/I26, I26)</f>
        <v>-</v>
      </c>
      <c r="Q26" s="51" t="str">
        <f>IFERROR('Equations and POD'!$D$5/J26, J26)</f>
        <v>-</v>
      </c>
      <c r="R26" s="51" t="str">
        <f>IFERROR('Equations and POD'!$D$5/K26, K26)</f>
        <v>-</v>
      </c>
      <c r="S26" s="51" t="str">
        <f>IFERROR('Equations and POD'!$D$5/L26, L26)</f>
        <v>-</v>
      </c>
      <c r="T26" s="52" t="s">
        <v>62</v>
      </c>
      <c r="U26" s="52" t="s">
        <v>62</v>
      </c>
      <c r="V26" s="52" t="s">
        <v>62</v>
      </c>
      <c r="W26" s="52" t="s">
        <v>62</v>
      </c>
      <c r="X26" s="52" t="s">
        <v>62</v>
      </c>
      <c r="Y26" s="52" t="s">
        <v>62</v>
      </c>
      <c r="Z26" s="52" t="s">
        <v>62</v>
      </c>
    </row>
    <row r="27" spans="1:26" x14ac:dyDescent="0.3">
      <c r="A27" s="41" t="s">
        <v>126</v>
      </c>
      <c r="B27" s="41" t="s">
        <v>127</v>
      </c>
      <c r="C27" s="41" t="s">
        <v>68</v>
      </c>
      <c r="D27" s="41" t="s">
        <v>66</v>
      </c>
      <c r="E27" s="41" t="s">
        <v>61</v>
      </c>
      <c r="F27" s="50" t="s">
        <v>62</v>
      </c>
      <c r="G27" s="50" t="s">
        <v>62</v>
      </c>
      <c r="H27" s="50" t="s">
        <v>62</v>
      </c>
      <c r="I27" s="50" t="s">
        <v>62</v>
      </c>
      <c r="J27" s="50" t="s">
        <v>62</v>
      </c>
      <c r="K27" s="50" t="s">
        <v>62</v>
      </c>
      <c r="L27" s="50" t="s">
        <v>62</v>
      </c>
      <c r="M27" s="51" t="str">
        <f>IFERROR('Equations and POD'!$D$5/F27, F27)</f>
        <v>-</v>
      </c>
      <c r="N27" s="51" t="str">
        <f>IFERROR('Equations and POD'!$D$5/G27, G27)</f>
        <v>-</v>
      </c>
      <c r="O27" s="51" t="str">
        <f>IFERROR('Equations and POD'!$D$5/H27, H27)</f>
        <v>-</v>
      </c>
      <c r="P27" s="51" t="str">
        <f>IFERROR('Equations and POD'!$D$5/I27, I27)</f>
        <v>-</v>
      </c>
      <c r="Q27" s="51" t="str">
        <f>IFERROR('Equations and POD'!$D$5/J27, J27)</f>
        <v>-</v>
      </c>
      <c r="R27" s="51" t="str">
        <f>IFERROR('Equations and POD'!$D$5/K27, K27)</f>
        <v>-</v>
      </c>
      <c r="S27" s="51" t="str">
        <f>IFERROR('Equations and POD'!$D$5/L27, L27)</f>
        <v>-</v>
      </c>
      <c r="T27" s="52" t="s">
        <v>62</v>
      </c>
      <c r="U27" s="52" t="s">
        <v>62</v>
      </c>
      <c r="V27" s="52" t="s">
        <v>62</v>
      </c>
      <c r="W27" s="52" t="s">
        <v>62</v>
      </c>
      <c r="X27" s="52" t="s">
        <v>62</v>
      </c>
      <c r="Y27" s="52" t="s">
        <v>62</v>
      </c>
      <c r="Z27" s="52" t="s">
        <v>62</v>
      </c>
    </row>
    <row r="28" spans="1:26" x14ac:dyDescent="0.3">
      <c r="A28" s="41" t="s">
        <v>126</v>
      </c>
      <c r="B28" s="41" t="s">
        <v>127</v>
      </c>
      <c r="C28" s="41" t="s">
        <v>68</v>
      </c>
      <c r="D28" s="41" t="s">
        <v>66</v>
      </c>
      <c r="E28" s="41" t="s">
        <v>63</v>
      </c>
      <c r="F28" s="50" t="s">
        <v>62</v>
      </c>
      <c r="G28" s="50" t="s">
        <v>62</v>
      </c>
      <c r="H28" s="50" t="s">
        <v>62</v>
      </c>
      <c r="I28" s="50" t="s">
        <v>62</v>
      </c>
      <c r="J28" s="50" t="s">
        <v>62</v>
      </c>
      <c r="K28" s="50" t="s">
        <v>62</v>
      </c>
      <c r="L28" s="50" t="s">
        <v>62</v>
      </c>
      <c r="M28" s="51" t="str">
        <f>IFERROR('Equations and POD'!$D$5/F28, F28)</f>
        <v>-</v>
      </c>
      <c r="N28" s="51" t="str">
        <f>IFERROR('Equations and POD'!$D$5/G28, G28)</f>
        <v>-</v>
      </c>
      <c r="O28" s="51" t="str">
        <f>IFERROR('Equations and POD'!$D$5/H28, H28)</f>
        <v>-</v>
      </c>
      <c r="P28" s="51" t="str">
        <f>IFERROR('Equations and POD'!$D$5/I28, I28)</f>
        <v>-</v>
      </c>
      <c r="Q28" s="51" t="str">
        <f>IFERROR('Equations and POD'!$D$5/J28, J28)</f>
        <v>-</v>
      </c>
      <c r="R28" s="51" t="str">
        <f>IFERROR('Equations and POD'!$D$5/K28, K28)</f>
        <v>-</v>
      </c>
      <c r="S28" s="51" t="str">
        <f>IFERROR('Equations and POD'!$D$5/L28, L28)</f>
        <v>-</v>
      </c>
      <c r="T28" s="52" t="s">
        <v>62</v>
      </c>
      <c r="U28" s="52" t="s">
        <v>62</v>
      </c>
      <c r="V28" s="52" t="s">
        <v>62</v>
      </c>
      <c r="W28" s="52" t="s">
        <v>62</v>
      </c>
      <c r="X28" s="52" t="s">
        <v>62</v>
      </c>
      <c r="Y28" s="52" t="s">
        <v>62</v>
      </c>
      <c r="Z28" s="52" t="s">
        <v>62</v>
      </c>
    </row>
    <row r="29" spans="1:26" x14ac:dyDescent="0.3">
      <c r="A29" s="41" t="s">
        <v>126</v>
      </c>
      <c r="B29" s="41" t="s">
        <v>127</v>
      </c>
      <c r="C29" s="41" t="s">
        <v>68</v>
      </c>
      <c r="D29" s="41" t="s">
        <v>66</v>
      </c>
      <c r="E29" s="41" t="s">
        <v>64</v>
      </c>
      <c r="F29" s="50" t="s">
        <v>62</v>
      </c>
      <c r="G29" s="50" t="s">
        <v>62</v>
      </c>
      <c r="H29" s="50" t="s">
        <v>62</v>
      </c>
      <c r="I29" s="50" t="s">
        <v>62</v>
      </c>
      <c r="J29" s="50" t="s">
        <v>62</v>
      </c>
      <c r="K29" s="50" t="s">
        <v>62</v>
      </c>
      <c r="L29" s="50" t="s">
        <v>62</v>
      </c>
      <c r="M29" s="51" t="str">
        <f>IFERROR('Equations and POD'!$D$5/F29, F29)</f>
        <v>-</v>
      </c>
      <c r="N29" s="51" t="str">
        <f>IFERROR('Equations and POD'!$D$5/G29, G29)</f>
        <v>-</v>
      </c>
      <c r="O29" s="51" t="str">
        <f>IFERROR('Equations and POD'!$D$5/H29, H29)</f>
        <v>-</v>
      </c>
      <c r="P29" s="51" t="str">
        <f>IFERROR('Equations and POD'!$D$5/I29, I29)</f>
        <v>-</v>
      </c>
      <c r="Q29" s="51" t="str">
        <f>IFERROR('Equations and POD'!$D$5/J29, J29)</f>
        <v>-</v>
      </c>
      <c r="R29" s="51" t="str">
        <f>IFERROR('Equations and POD'!$D$5/K29, K29)</f>
        <v>-</v>
      </c>
      <c r="S29" s="51" t="str">
        <f>IFERROR('Equations and POD'!$D$5/L29, L29)</f>
        <v>-</v>
      </c>
      <c r="T29" s="52" t="s">
        <v>62</v>
      </c>
      <c r="U29" s="52" t="s">
        <v>62</v>
      </c>
      <c r="V29" s="52" t="s">
        <v>62</v>
      </c>
      <c r="W29" s="52" t="s">
        <v>62</v>
      </c>
      <c r="X29" s="52" t="s">
        <v>62</v>
      </c>
      <c r="Y29" s="52" t="s">
        <v>62</v>
      </c>
      <c r="Z29" s="52" t="s">
        <v>62</v>
      </c>
    </row>
    <row r="30" spans="1:26" x14ac:dyDescent="0.3">
      <c r="A30" s="41" t="s">
        <v>126</v>
      </c>
      <c r="B30" s="41" t="s">
        <v>128</v>
      </c>
      <c r="C30" s="41" t="s">
        <v>69</v>
      </c>
      <c r="D30" s="41" t="s">
        <v>60</v>
      </c>
      <c r="E30" s="41" t="s">
        <v>61</v>
      </c>
      <c r="F30" s="50" t="s">
        <v>62</v>
      </c>
      <c r="G30" s="50" t="s">
        <v>62</v>
      </c>
      <c r="H30" s="50" t="s">
        <v>62</v>
      </c>
      <c r="I30" s="50" t="s">
        <v>62</v>
      </c>
      <c r="J30" s="50" t="s">
        <v>62</v>
      </c>
      <c r="K30" s="50">
        <v>299.541899441341</v>
      </c>
      <c r="L30" s="50">
        <v>320.10053859964103</v>
      </c>
      <c r="M30" s="51" t="str">
        <f>IFERROR('Equations and POD'!$D$5/F30, F30)</f>
        <v>-</v>
      </c>
      <c r="N30" s="51" t="str">
        <f>IFERROR('Equations and POD'!$D$5/G30, G30)</f>
        <v>-</v>
      </c>
      <c r="O30" s="51" t="str">
        <f>IFERROR('Equations and POD'!$D$5/H30, H30)</f>
        <v>-</v>
      </c>
      <c r="P30" s="51" t="str">
        <f>IFERROR('Equations and POD'!$D$5/I30, I30)</f>
        <v>-</v>
      </c>
      <c r="Q30" s="51" t="str">
        <f>IFERROR('Equations and POD'!$D$5/J30, J30)</f>
        <v>-</v>
      </c>
      <c r="R30" s="51">
        <f>IFERROR('Equations and POD'!$D$5/K30, K30)</f>
        <v>40.061173486515692</v>
      </c>
      <c r="S30" s="51">
        <f>IFERROR('Equations and POD'!$D$5/L30, L30)</f>
        <v>37.488221833355759</v>
      </c>
      <c r="T30" s="52" t="s">
        <v>62</v>
      </c>
      <c r="U30" s="52" t="s">
        <v>62</v>
      </c>
      <c r="V30" s="52" t="s">
        <v>62</v>
      </c>
      <c r="W30" s="52" t="s">
        <v>62</v>
      </c>
      <c r="X30" s="52" t="s">
        <v>62</v>
      </c>
      <c r="Y30" s="53">
        <v>40</v>
      </c>
      <c r="Z30" s="53">
        <v>37</v>
      </c>
    </row>
    <row r="31" spans="1:26" x14ac:dyDescent="0.3">
      <c r="A31" s="41" t="s">
        <v>126</v>
      </c>
      <c r="B31" s="41" t="s">
        <v>128</v>
      </c>
      <c r="C31" s="41" t="s">
        <v>69</v>
      </c>
      <c r="D31" s="41" t="s">
        <v>60</v>
      </c>
      <c r="E31" s="41" t="s">
        <v>63</v>
      </c>
      <c r="F31" s="50" t="s">
        <v>62</v>
      </c>
      <c r="G31" s="50" t="s">
        <v>62</v>
      </c>
      <c r="H31" s="50" t="s">
        <v>62</v>
      </c>
      <c r="I31" s="50" t="s">
        <v>62</v>
      </c>
      <c r="J31" s="50" t="s">
        <v>62</v>
      </c>
      <c r="K31" s="50">
        <v>149.77094972066999</v>
      </c>
      <c r="L31" s="50">
        <v>160.050269299821</v>
      </c>
      <c r="M31" s="51" t="str">
        <f>IFERROR('Equations and POD'!$D$5/F31, F31)</f>
        <v>-</v>
      </c>
      <c r="N31" s="51" t="str">
        <f>IFERROR('Equations and POD'!$D$5/G31, G31)</f>
        <v>-</v>
      </c>
      <c r="O31" s="51" t="str">
        <f>IFERROR('Equations and POD'!$D$5/H31, H31)</f>
        <v>-</v>
      </c>
      <c r="P31" s="51" t="str">
        <f>IFERROR('Equations and POD'!$D$5/I31, I31)</f>
        <v>-</v>
      </c>
      <c r="Q31" s="51" t="str">
        <f>IFERROR('Equations and POD'!$D$5/J31, J31)</f>
        <v>-</v>
      </c>
      <c r="R31" s="51">
        <f>IFERROR('Equations and POD'!$D$5/K31, K31)</f>
        <v>80.122346973031654</v>
      </c>
      <c r="S31" s="51">
        <f>IFERROR('Equations and POD'!$D$5/L31, L31)</f>
        <v>74.97644366671129</v>
      </c>
      <c r="T31" s="52" t="s">
        <v>62</v>
      </c>
      <c r="U31" s="52" t="s">
        <v>62</v>
      </c>
      <c r="V31" s="52" t="s">
        <v>62</v>
      </c>
      <c r="W31" s="52" t="s">
        <v>62</v>
      </c>
      <c r="X31" s="52" t="s">
        <v>62</v>
      </c>
      <c r="Y31" s="53">
        <v>80</v>
      </c>
      <c r="Z31" s="53">
        <v>75</v>
      </c>
    </row>
    <row r="32" spans="1:26" x14ac:dyDescent="0.3">
      <c r="A32" s="41" t="s">
        <v>126</v>
      </c>
      <c r="B32" s="41" t="s">
        <v>128</v>
      </c>
      <c r="C32" s="41" t="s">
        <v>69</v>
      </c>
      <c r="D32" s="41" t="s">
        <v>60</v>
      </c>
      <c r="E32" s="41" t="s">
        <v>64</v>
      </c>
      <c r="F32" s="50" t="s">
        <v>62</v>
      </c>
      <c r="G32" s="50" t="s">
        <v>62</v>
      </c>
      <c r="H32" s="50" t="s">
        <v>62</v>
      </c>
      <c r="I32" s="50" t="s">
        <v>62</v>
      </c>
      <c r="J32" s="50" t="s">
        <v>62</v>
      </c>
      <c r="K32" s="50">
        <v>74.885474860335194</v>
      </c>
      <c r="L32" s="50">
        <v>80.025134649910299</v>
      </c>
      <c r="M32" s="51" t="str">
        <f>IFERROR('Equations and POD'!$D$5/F32, F32)</f>
        <v>-</v>
      </c>
      <c r="N32" s="51" t="str">
        <f>IFERROR('Equations and POD'!$D$5/G32, G32)</f>
        <v>-</v>
      </c>
      <c r="O32" s="51" t="str">
        <f>IFERROR('Equations and POD'!$D$5/H32, H32)</f>
        <v>-</v>
      </c>
      <c r="P32" s="51" t="str">
        <f>IFERROR('Equations and POD'!$D$5/I32, I32)</f>
        <v>-</v>
      </c>
      <c r="Q32" s="51" t="str">
        <f>IFERROR('Equations and POD'!$D$5/J32, J32)</f>
        <v>-</v>
      </c>
      <c r="R32" s="51">
        <f>IFERROR('Equations and POD'!$D$5/K32, K32)</f>
        <v>160.24469394606288</v>
      </c>
      <c r="S32" s="51">
        <f>IFERROR('Equations and POD'!$D$5/L32, L32)</f>
        <v>149.95288733342295</v>
      </c>
      <c r="T32" s="52" t="s">
        <v>62</v>
      </c>
      <c r="U32" s="52" t="s">
        <v>62</v>
      </c>
      <c r="V32" s="52" t="s">
        <v>62</v>
      </c>
      <c r="W32" s="52" t="s">
        <v>62</v>
      </c>
      <c r="X32" s="52" t="s">
        <v>62</v>
      </c>
      <c r="Y32" s="53">
        <v>160</v>
      </c>
      <c r="Z32" s="53">
        <v>150</v>
      </c>
    </row>
    <row r="33" spans="1:26" x14ac:dyDescent="0.3">
      <c r="A33" s="41" t="s">
        <v>126</v>
      </c>
      <c r="B33" s="41" t="s">
        <v>128</v>
      </c>
      <c r="C33" s="41" t="s">
        <v>69</v>
      </c>
      <c r="D33" s="41" t="s">
        <v>65</v>
      </c>
      <c r="E33" s="41" t="s">
        <v>61</v>
      </c>
      <c r="F33" s="50" t="s">
        <v>62</v>
      </c>
      <c r="G33" s="50" t="s">
        <v>62</v>
      </c>
      <c r="H33" s="50" t="s">
        <v>62</v>
      </c>
      <c r="I33" s="50" t="s">
        <v>62</v>
      </c>
      <c r="J33" s="50" t="s">
        <v>62</v>
      </c>
      <c r="K33" s="50" t="s">
        <v>62</v>
      </c>
      <c r="L33" s="50" t="s">
        <v>62</v>
      </c>
      <c r="M33" s="51" t="str">
        <f>IFERROR('Equations and POD'!$D$5/F33, F33)</f>
        <v>-</v>
      </c>
      <c r="N33" s="51" t="str">
        <f>IFERROR('Equations and POD'!$D$5/G33, G33)</f>
        <v>-</v>
      </c>
      <c r="O33" s="51" t="str">
        <f>IFERROR('Equations and POD'!$D$5/H33, H33)</f>
        <v>-</v>
      </c>
      <c r="P33" s="51" t="str">
        <f>IFERROR('Equations and POD'!$D$5/I33, I33)</f>
        <v>-</v>
      </c>
      <c r="Q33" s="51" t="str">
        <f>IFERROR('Equations and POD'!$D$5/J33, J33)</f>
        <v>-</v>
      </c>
      <c r="R33" s="51" t="str">
        <f>IFERROR('Equations and POD'!$D$5/K33, K33)</f>
        <v>-</v>
      </c>
      <c r="S33" s="51" t="str">
        <f>IFERROR('Equations and POD'!$D$5/L33, L33)</f>
        <v>-</v>
      </c>
      <c r="T33" s="52" t="s">
        <v>62</v>
      </c>
      <c r="U33" s="52" t="s">
        <v>62</v>
      </c>
      <c r="V33" s="52" t="s">
        <v>62</v>
      </c>
      <c r="W33" s="52" t="s">
        <v>62</v>
      </c>
      <c r="X33" s="52" t="s">
        <v>62</v>
      </c>
      <c r="Y33" s="52" t="s">
        <v>62</v>
      </c>
      <c r="Z33" s="52" t="s">
        <v>62</v>
      </c>
    </row>
    <row r="34" spans="1:26" x14ac:dyDescent="0.3">
      <c r="A34" s="41" t="s">
        <v>126</v>
      </c>
      <c r="B34" s="41" t="s">
        <v>128</v>
      </c>
      <c r="C34" s="41" t="s">
        <v>69</v>
      </c>
      <c r="D34" s="41" t="s">
        <v>65</v>
      </c>
      <c r="E34" s="41" t="s">
        <v>63</v>
      </c>
      <c r="F34" s="50" t="s">
        <v>62</v>
      </c>
      <c r="G34" s="50" t="s">
        <v>62</v>
      </c>
      <c r="H34" s="50" t="s">
        <v>62</v>
      </c>
      <c r="I34" s="50" t="s">
        <v>62</v>
      </c>
      <c r="J34" s="50" t="s">
        <v>62</v>
      </c>
      <c r="K34" s="50" t="s">
        <v>62</v>
      </c>
      <c r="L34" s="50" t="s">
        <v>62</v>
      </c>
      <c r="M34" s="51" t="str">
        <f>IFERROR('Equations and POD'!$D$5/F34, F34)</f>
        <v>-</v>
      </c>
      <c r="N34" s="51" t="str">
        <f>IFERROR('Equations and POD'!$D$5/G34, G34)</f>
        <v>-</v>
      </c>
      <c r="O34" s="51" t="str">
        <f>IFERROR('Equations and POD'!$D$5/H34, H34)</f>
        <v>-</v>
      </c>
      <c r="P34" s="51" t="str">
        <f>IFERROR('Equations and POD'!$D$5/I34, I34)</f>
        <v>-</v>
      </c>
      <c r="Q34" s="51" t="str">
        <f>IFERROR('Equations and POD'!$D$5/J34, J34)</f>
        <v>-</v>
      </c>
      <c r="R34" s="51" t="str">
        <f>IFERROR('Equations and POD'!$D$5/K34, K34)</f>
        <v>-</v>
      </c>
      <c r="S34" s="51" t="str">
        <f>IFERROR('Equations and POD'!$D$5/L34, L34)</f>
        <v>-</v>
      </c>
      <c r="T34" s="52" t="s">
        <v>62</v>
      </c>
      <c r="U34" s="52" t="s">
        <v>62</v>
      </c>
      <c r="V34" s="52" t="s">
        <v>62</v>
      </c>
      <c r="W34" s="52" t="s">
        <v>62</v>
      </c>
      <c r="X34" s="52" t="s">
        <v>62</v>
      </c>
      <c r="Y34" s="52" t="s">
        <v>62</v>
      </c>
      <c r="Z34" s="52" t="s">
        <v>62</v>
      </c>
    </row>
    <row r="35" spans="1:26" x14ac:dyDescent="0.3">
      <c r="A35" s="41" t="s">
        <v>126</v>
      </c>
      <c r="B35" s="41" t="s">
        <v>128</v>
      </c>
      <c r="C35" s="41" t="s">
        <v>69</v>
      </c>
      <c r="D35" s="41" t="s">
        <v>65</v>
      </c>
      <c r="E35" s="41" t="s">
        <v>64</v>
      </c>
      <c r="F35" s="50" t="s">
        <v>62</v>
      </c>
      <c r="G35" s="50" t="s">
        <v>62</v>
      </c>
      <c r="H35" s="50" t="s">
        <v>62</v>
      </c>
      <c r="I35" s="50" t="s">
        <v>62</v>
      </c>
      <c r="J35" s="50" t="s">
        <v>62</v>
      </c>
      <c r="K35" s="50" t="s">
        <v>62</v>
      </c>
      <c r="L35" s="50" t="s">
        <v>62</v>
      </c>
      <c r="M35" s="51" t="str">
        <f>IFERROR('Equations and POD'!$D$5/F35, F35)</f>
        <v>-</v>
      </c>
      <c r="N35" s="51" t="str">
        <f>IFERROR('Equations and POD'!$D$5/G35, G35)</f>
        <v>-</v>
      </c>
      <c r="O35" s="51" t="str">
        <f>IFERROR('Equations and POD'!$D$5/H35, H35)</f>
        <v>-</v>
      </c>
      <c r="P35" s="51" t="str">
        <f>IFERROR('Equations and POD'!$D$5/I35, I35)</f>
        <v>-</v>
      </c>
      <c r="Q35" s="51" t="str">
        <f>IFERROR('Equations and POD'!$D$5/J35, J35)</f>
        <v>-</v>
      </c>
      <c r="R35" s="51" t="str">
        <f>IFERROR('Equations and POD'!$D$5/K35, K35)</f>
        <v>-</v>
      </c>
      <c r="S35" s="51" t="str">
        <f>IFERROR('Equations and POD'!$D$5/L35, L35)</f>
        <v>-</v>
      </c>
      <c r="T35" s="52" t="s">
        <v>62</v>
      </c>
      <c r="U35" s="52" t="s">
        <v>62</v>
      </c>
      <c r="V35" s="52" t="s">
        <v>62</v>
      </c>
      <c r="W35" s="52" t="s">
        <v>62</v>
      </c>
      <c r="X35" s="52" t="s">
        <v>62</v>
      </c>
      <c r="Y35" s="52" t="s">
        <v>62</v>
      </c>
      <c r="Z35" s="52" t="s">
        <v>62</v>
      </c>
    </row>
    <row r="36" spans="1:26" x14ac:dyDescent="0.3">
      <c r="A36" s="41" t="s">
        <v>126</v>
      </c>
      <c r="B36" s="41" t="s">
        <v>128</v>
      </c>
      <c r="C36" s="41" t="s">
        <v>69</v>
      </c>
      <c r="D36" s="41" t="s">
        <v>66</v>
      </c>
      <c r="E36" s="41" t="s">
        <v>61</v>
      </c>
      <c r="F36" s="55">
        <v>30.992830645169398</v>
      </c>
      <c r="G36" s="55">
        <v>29.196144810666802</v>
      </c>
      <c r="H36" s="55">
        <v>23.7336402977033</v>
      </c>
      <c r="I36" s="55">
        <v>19.1211904964868</v>
      </c>
      <c r="J36" s="50">
        <v>14.768363600776</v>
      </c>
      <c r="K36" s="50">
        <v>11.550589786843799</v>
      </c>
      <c r="L36" s="50">
        <v>10.030170696195601</v>
      </c>
      <c r="M36" s="57">
        <f>IFERROR('Equations and POD'!$D$5/F36, F36)</f>
        <v>387.18631858398334</v>
      </c>
      <c r="N36" s="57">
        <f>IFERROR('Equations and POD'!$D$5/G36, G36)</f>
        <v>411.01316895838261</v>
      </c>
      <c r="O36" s="57">
        <f>IFERROR('Equations and POD'!$D$5/H36, H36)</f>
        <v>505.61143800436031</v>
      </c>
      <c r="P36" s="57">
        <f>IFERROR('Equations and POD'!$D$5/I36, I36)</f>
        <v>627.57598708118098</v>
      </c>
      <c r="Q36" s="51">
        <f>IFERROR('Equations and POD'!$D$5/J36, J36)</f>
        <v>812.54770835744205</v>
      </c>
      <c r="R36" s="51">
        <f>IFERROR('Equations and POD'!$D$5/K36, K36)</f>
        <v>1038.9079883754578</v>
      </c>
      <c r="S36" s="51">
        <f>IFERROR('Equations and POD'!$D$5/L36, L36)</f>
        <v>1196.3904068503587</v>
      </c>
      <c r="T36" s="58">
        <v>390</v>
      </c>
      <c r="U36" s="58">
        <v>410</v>
      </c>
      <c r="V36" s="58">
        <v>510</v>
      </c>
      <c r="W36" s="58">
        <v>630</v>
      </c>
      <c r="X36" s="53">
        <v>810</v>
      </c>
      <c r="Y36" s="53">
        <v>1000</v>
      </c>
      <c r="Z36" s="53">
        <v>1200</v>
      </c>
    </row>
    <row r="37" spans="1:26" x14ac:dyDescent="0.3">
      <c r="A37" s="41" t="s">
        <v>126</v>
      </c>
      <c r="B37" s="41" t="s">
        <v>128</v>
      </c>
      <c r="C37" s="41" t="s">
        <v>69</v>
      </c>
      <c r="D37" s="41" t="s">
        <v>66</v>
      </c>
      <c r="E37" s="41" t="s">
        <v>63</v>
      </c>
      <c r="F37" s="55">
        <v>30.992676002208899</v>
      </c>
      <c r="G37" s="55">
        <v>29.195999132515599</v>
      </c>
      <c r="H37" s="55">
        <v>23.733521875464302</v>
      </c>
      <c r="I37" s="55">
        <v>17.775043704768201</v>
      </c>
      <c r="J37" s="50">
        <v>12.8408171381964</v>
      </c>
      <c r="K37" s="50">
        <v>10.506988996573</v>
      </c>
      <c r="L37" s="54">
        <v>8.7729528674244506</v>
      </c>
      <c r="M37" s="57">
        <f>IFERROR('Equations and POD'!$D$5/F37, F37)</f>
        <v>387.18825051262888</v>
      </c>
      <c r="N37" s="57">
        <f>IFERROR('Equations and POD'!$D$5/G37, G37)</f>
        <v>411.01521977494491</v>
      </c>
      <c r="O37" s="57">
        <f>IFERROR('Equations and POD'!$D$5/H37, H37)</f>
        <v>505.61396083425745</v>
      </c>
      <c r="P37" s="57">
        <f>IFERROR('Equations and POD'!$D$5/I37, I37)</f>
        <v>675.10382530204242</v>
      </c>
      <c r="Q37" s="51">
        <f>IFERROR('Equations and POD'!$D$5/J37, J37)</f>
        <v>934.51996635827027</v>
      </c>
      <c r="R37" s="51">
        <f>IFERROR('Equations and POD'!$D$5/K37, K37)</f>
        <v>1142.0969417512445</v>
      </c>
      <c r="S37" s="51">
        <f>IFERROR('Equations and POD'!$D$5/L37, L37)</f>
        <v>1367.8404730245566</v>
      </c>
      <c r="T37" s="58">
        <v>390</v>
      </c>
      <c r="U37" s="58">
        <v>410</v>
      </c>
      <c r="V37" s="58">
        <v>510</v>
      </c>
      <c r="W37" s="58">
        <v>680</v>
      </c>
      <c r="X37" s="53">
        <v>930</v>
      </c>
      <c r="Y37" s="53">
        <v>1100</v>
      </c>
      <c r="Z37" s="53">
        <v>1400</v>
      </c>
    </row>
    <row r="38" spans="1:26" x14ac:dyDescent="0.3">
      <c r="A38" s="41" t="s">
        <v>126</v>
      </c>
      <c r="B38" s="41" t="s">
        <v>128</v>
      </c>
      <c r="C38" s="41" t="s">
        <v>69</v>
      </c>
      <c r="D38" s="41" t="s">
        <v>66</v>
      </c>
      <c r="E38" s="41" t="s">
        <v>64</v>
      </c>
      <c r="F38" s="56">
        <v>2.0188176950788201</v>
      </c>
      <c r="G38" s="56">
        <v>1.90178478521918</v>
      </c>
      <c r="H38" s="56">
        <v>1.5459669866943</v>
      </c>
      <c r="I38" s="56">
        <v>1.1813965640570601</v>
      </c>
      <c r="J38" s="59">
        <v>0.92794187375888904</v>
      </c>
      <c r="K38" s="59">
        <v>0.74498189431929795</v>
      </c>
      <c r="L38" s="59">
        <v>0.63237712473431396</v>
      </c>
      <c r="M38" s="57">
        <f>IFERROR('Equations and POD'!$D$5/F38, F38)</f>
        <v>5944.0731222298346</v>
      </c>
      <c r="N38" s="57">
        <f>IFERROR('Equations and POD'!$D$5/G38, G38)</f>
        <v>6309.8622374439728</v>
      </c>
      <c r="O38" s="57">
        <f>IFERROR('Equations and POD'!$D$5/H38, H38)</f>
        <v>7762.132117490607</v>
      </c>
      <c r="P38" s="57">
        <f>IFERROR('Equations and POD'!$D$5/I38, I38)</f>
        <v>10157.469866672487</v>
      </c>
      <c r="Q38" s="51">
        <f>IFERROR('Equations and POD'!$D$5/J38, J38)</f>
        <v>12931.844482231018</v>
      </c>
      <c r="R38" s="51">
        <f>IFERROR('Equations and POD'!$D$5/K38, K38)</f>
        <v>16107.774016393505</v>
      </c>
      <c r="S38" s="51">
        <f>IFERROR('Equations and POD'!$D$5/L38, L38)</f>
        <v>18976.018471638523</v>
      </c>
      <c r="T38" s="58">
        <v>5900</v>
      </c>
      <c r="U38" s="58">
        <v>6300</v>
      </c>
      <c r="V38" s="58">
        <v>7800</v>
      </c>
      <c r="W38" s="58">
        <v>10000</v>
      </c>
      <c r="X38" s="53">
        <v>13000</v>
      </c>
      <c r="Y38" s="53">
        <v>16000</v>
      </c>
      <c r="Z38" s="53">
        <v>19000</v>
      </c>
    </row>
    <row r="39" spans="1:26" x14ac:dyDescent="0.3">
      <c r="A39" s="41" t="s">
        <v>126</v>
      </c>
      <c r="B39" s="41" t="s">
        <v>128</v>
      </c>
      <c r="C39" s="41" t="s">
        <v>70</v>
      </c>
      <c r="D39" s="41" t="s">
        <v>60</v>
      </c>
      <c r="E39" s="41" t="s">
        <v>61</v>
      </c>
      <c r="F39" s="50" t="s">
        <v>62</v>
      </c>
      <c r="G39" s="50" t="s">
        <v>62</v>
      </c>
      <c r="H39" s="50" t="s">
        <v>62</v>
      </c>
      <c r="I39" s="50" t="s">
        <v>62</v>
      </c>
      <c r="J39" s="50" t="s">
        <v>62</v>
      </c>
      <c r="K39" s="50">
        <v>299.541899441341</v>
      </c>
      <c r="L39" s="50">
        <v>320.10053859964103</v>
      </c>
      <c r="M39" s="51" t="str">
        <f>IFERROR('Equations and POD'!$D$5/F39, F39)</f>
        <v>-</v>
      </c>
      <c r="N39" s="51" t="str">
        <f>IFERROR('Equations and POD'!$D$5/G39, G39)</f>
        <v>-</v>
      </c>
      <c r="O39" s="51" t="str">
        <f>IFERROR('Equations and POD'!$D$5/H39, H39)</f>
        <v>-</v>
      </c>
      <c r="P39" s="51" t="str">
        <f>IFERROR('Equations and POD'!$D$5/I39, I39)</f>
        <v>-</v>
      </c>
      <c r="Q39" s="51" t="str">
        <f>IFERROR('Equations and POD'!$D$5/J39, J39)</f>
        <v>-</v>
      </c>
      <c r="R39" s="51">
        <f>IFERROR('Equations and POD'!$D$5/K39, K39)</f>
        <v>40.061173486515692</v>
      </c>
      <c r="S39" s="51">
        <f>IFERROR('Equations and POD'!$D$5/L39, L39)</f>
        <v>37.488221833355759</v>
      </c>
      <c r="T39" s="52" t="s">
        <v>62</v>
      </c>
      <c r="U39" s="52" t="s">
        <v>62</v>
      </c>
      <c r="V39" s="52" t="s">
        <v>62</v>
      </c>
      <c r="W39" s="52" t="s">
        <v>62</v>
      </c>
      <c r="X39" s="52" t="s">
        <v>62</v>
      </c>
      <c r="Y39" s="53">
        <v>40</v>
      </c>
      <c r="Z39" s="53">
        <v>37</v>
      </c>
    </row>
    <row r="40" spans="1:26" x14ac:dyDescent="0.3">
      <c r="A40" s="41" t="s">
        <v>126</v>
      </c>
      <c r="B40" s="41" t="s">
        <v>128</v>
      </c>
      <c r="C40" s="41" t="s">
        <v>70</v>
      </c>
      <c r="D40" s="41" t="s">
        <v>60</v>
      </c>
      <c r="E40" s="41" t="s">
        <v>63</v>
      </c>
      <c r="F40" s="50" t="s">
        <v>62</v>
      </c>
      <c r="G40" s="50" t="s">
        <v>62</v>
      </c>
      <c r="H40" s="50" t="s">
        <v>62</v>
      </c>
      <c r="I40" s="50" t="s">
        <v>62</v>
      </c>
      <c r="J40" s="50" t="s">
        <v>62</v>
      </c>
      <c r="K40" s="50">
        <v>149.77094972066999</v>
      </c>
      <c r="L40" s="50">
        <v>160.050269299821</v>
      </c>
      <c r="M40" s="51" t="str">
        <f>IFERROR('Equations and POD'!$D$5/F40, F40)</f>
        <v>-</v>
      </c>
      <c r="N40" s="51" t="str">
        <f>IFERROR('Equations and POD'!$D$5/G40, G40)</f>
        <v>-</v>
      </c>
      <c r="O40" s="51" t="str">
        <f>IFERROR('Equations and POD'!$D$5/H40, H40)</f>
        <v>-</v>
      </c>
      <c r="P40" s="51" t="str">
        <f>IFERROR('Equations and POD'!$D$5/I40, I40)</f>
        <v>-</v>
      </c>
      <c r="Q40" s="51" t="str">
        <f>IFERROR('Equations and POD'!$D$5/J40, J40)</f>
        <v>-</v>
      </c>
      <c r="R40" s="51">
        <f>IFERROR('Equations and POD'!$D$5/K40, K40)</f>
        <v>80.122346973031654</v>
      </c>
      <c r="S40" s="51">
        <f>IFERROR('Equations and POD'!$D$5/L40, L40)</f>
        <v>74.97644366671129</v>
      </c>
      <c r="T40" s="52" t="s">
        <v>62</v>
      </c>
      <c r="U40" s="52" t="s">
        <v>62</v>
      </c>
      <c r="V40" s="52" t="s">
        <v>62</v>
      </c>
      <c r="W40" s="52" t="s">
        <v>62</v>
      </c>
      <c r="X40" s="52" t="s">
        <v>62</v>
      </c>
      <c r="Y40" s="53">
        <v>80</v>
      </c>
      <c r="Z40" s="53">
        <v>75</v>
      </c>
    </row>
    <row r="41" spans="1:26" x14ac:dyDescent="0.3">
      <c r="A41" s="41" t="s">
        <v>126</v>
      </c>
      <c r="B41" s="41" t="s">
        <v>128</v>
      </c>
      <c r="C41" s="41" t="s">
        <v>70</v>
      </c>
      <c r="D41" s="41" t="s">
        <v>60</v>
      </c>
      <c r="E41" s="41" t="s">
        <v>64</v>
      </c>
      <c r="F41" s="50" t="s">
        <v>62</v>
      </c>
      <c r="G41" s="50" t="s">
        <v>62</v>
      </c>
      <c r="H41" s="50" t="s">
        <v>62</v>
      </c>
      <c r="I41" s="50" t="s">
        <v>62</v>
      </c>
      <c r="J41" s="50" t="s">
        <v>62</v>
      </c>
      <c r="K41" s="50">
        <v>74.885474860335194</v>
      </c>
      <c r="L41" s="50">
        <v>80.025134649910299</v>
      </c>
      <c r="M41" s="51" t="str">
        <f>IFERROR('Equations and POD'!$D$5/F41, F41)</f>
        <v>-</v>
      </c>
      <c r="N41" s="51" t="str">
        <f>IFERROR('Equations and POD'!$D$5/G41, G41)</f>
        <v>-</v>
      </c>
      <c r="O41" s="51" t="str">
        <f>IFERROR('Equations and POD'!$D$5/H41, H41)</f>
        <v>-</v>
      </c>
      <c r="P41" s="51" t="str">
        <f>IFERROR('Equations and POD'!$D$5/I41, I41)</f>
        <v>-</v>
      </c>
      <c r="Q41" s="51" t="str">
        <f>IFERROR('Equations and POD'!$D$5/J41, J41)</f>
        <v>-</v>
      </c>
      <c r="R41" s="51">
        <f>IFERROR('Equations and POD'!$D$5/K41, K41)</f>
        <v>160.24469394606288</v>
      </c>
      <c r="S41" s="51">
        <f>IFERROR('Equations and POD'!$D$5/L41, L41)</f>
        <v>149.95288733342295</v>
      </c>
      <c r="T41" s="52" t="s">
        <v>62</v>
      </c>
      <c r="U41" s="52" t="s">
        <v>62</v>
      </c>
      <c r="V41" s="52" t="s">
        <v>62</v>
      </c>
      <c r="W41" s="52" t="s">
        <v>62</v>
      </c>
      <c r="X41" s="52" t="s">
        <v>62</v>
      </c>
      <c r="Y41" s="53">
        <v>160</v>
      </c>
      <c r="Z41" s="53">
        <v>150</v>
      </c>
    </row>
    <row r="42" spans="1:26" x14ac:dyDescent="0.3">
      <c r="A42" s="41" t="s">
        <v>126</v>
      </c>
      <c r="B42" s="41" t="s">
        <v>128</v>
      </c>
      <c r="C42" s="41" t="s">
        <v>70</v>
      </c>
      <c r="D42" s="41" t="s">
        <v>65</v>
      </c>
      <c r="E42" s="41" t="s">
        <v>61</v>
      </c>
      <c r="F42" s="50" t="s">
        <v>62</v>
      </c>
      <c r="G42" s="50" t="s">
        <v>62</v>
      </c>
      <c r="H42" s="50" t="s">
        <v>62</v>
      </c>
      <c r="I42" s="50" t="s">
        <v>62</v>
      </c>
      <c r="J42" s="50" t="s">
        <v>62</v>
      </c>
      <c r="K42" s="50" t="s">
        <v>62</v>
      </c>
      <c r="L42" s="50" t="s">
        <v>62</v>
      </c>
      <c r="M42" s="51" t="str">
        <f>IFERROR('Equations and POD'!$D$5/F42, F42)</f>
        <v>-</v>
      </c>
      <c r="N42" s="51" t="str">
        <f>IFERROR('Equations and POD'!$D$5/G42, G42)</f>
        <v>-</v>
      </c>
      <c r="O42" s="51" t="str">
        <f>IFERROR('Equations and POD'!$D$5/H42, H42)</f>
        <v>-</v>
      </c>
      <c r="P42" s="51" t="str">
        <f>IFERROR('Equations and POD'!$D$5/I42, I42)</f>
        <v>-</v>
      </c>
      <c r="Q42" s="51" t="str">
        <f>IFERROR('Equations and POD'!$D$5/J42, J42)</f>
        <v>-</v>
      </c>
      <c r="R42" s="51" t="str">
        <f>IFERROR('Equations and POD'!$D$5/K42, K42)</f>
        <v>-</v>
      </c>
      <c r="S42" s="51" t="str">
        <f>IFERROR('Equations and POD'!$D$5/L42, L42)</f>
        <v>-</v>
      </c>
      <c r="T42" s="52" t="s">
        <v>62</v>
      </c>
      <c r="U42" s="52" t="s">
        <v>62</v>
      </c>
      <c r="V42" s="52" t="s">
        <v>62</v>
      </c>
      <c r="W42" s="52" t="s">
        <v>62</v>
      </c>
      <c r="X42" s="52" t="s">
        <v>62</v>
      </c>
      <c r="Y42" s="52" t="s">
        <v>62</v>
      </c>
      <c r="Z42" s="52" t="s">
        <v>62</v>
      </c>
    </row>
    <row r="43" spans="1:26" x14ac:dyDescent="0.3">
      <c r="A43" s="41" t="s">
        <v>126</v>
      </c>
      <c r="B43" s="41" t="s">
        <v>128</v>
      </c>
      <c r="C43" s="41" t="s">
        <v>70</v>
      </c>
      <c r="D43" s="41" t="s">
        <v>65</v>
      </c>
      <c r="E43" s="41" t="s">
        <v>63</v>
      </c>
      <c r="F43" s="50" t="s">
        <v>62</v>
      </c>
      <c r="G43" s="50" t="s">
        <v>62</v>
      </c>
      <c r="H43" s="50" t="s">
        <v>62</v>
      </c>
      <c r="I43" s="50" t="s">
        <v>62</v>
      </c>
      <c r="J43" s="50" t="s">
        <v>62</v>
      </c>
      <c r="K43" s="50" t="s">
        <v>62</v>
      </c>
      <c r="L43" s="50" t="s">
        <v>62</v>
      </c>
      <c r="M43" s="51" t="str">
        <f>IFERROR('Equations and POD'!$D$5/F43, F43)</f>
        <v>-</v>
      </c>
      <c r="N43" s="51" t="str">
        <f>IFERROR('Equations and POD'!$D$5/G43, G43)</f>
        <v>-</v>
      </c>
      <c r="O43" s="51" t="str">
        <f>IFERROR('Equations and POD'!$D$5/H43, H43)</f>
        <v>-</v>
      </c>
      <c r="P43" s="51" t="str">
        <f>IFERROR('Equations and POD'!$D$5/I43, I43)</f>
        <v>-</v>
      </c>
      <c r="Q43" s="51" t="str">
        <f>IFERROR('Equations and POD'!$D$5/J43, J43)</f>
        <v>-</v>
      </c>
      <c r="R43" s="51" t="str">
        <f>IFERROR('Equations and POD'!$D$5/K43, K43)</f>
        <v>-</v>
      </c>
      <c r="S43" s="51" t="str">
        <f>IFERROR('Equations and POD'!$D$5/L43, L43)</f>
        <v>-</v>
      </c>
      <c r="T43" s="52" t="s">
        <v>62</v>
      </c>
      <c r="U43" s="52" t="s">
        <v>62</v>
      </c>
      <c r="V43" s="52" t="s">
        <v>62</v>
      </c>
      <c r="W43" s="52" t="s">
        <v>62</v>
      </c>
      <c r="X43" s="52" t="s">
        <v>62</v>
      </c>
      <c r="Y43" s="52" t="s">
        <v>62</v>
      </c>
      <c r="Z43" s="52" t="s">
        <v>62</v>
      </c>
    </row>
    <row r="44" spans="1:26" x14ac:dyDescent="0.3">
      <c r="A44" s="41" t="s">
        <v>126</v>
      </c>
      <c r="B44" s="41" t="s">
        <v>128</v>
      </c>
      <c r="C44" s="41" t="s">
        <v>70</v>
      </c>
      <c r="D44" s="41" t="s">
        <v>65</v>
      </c>
      <c r="E44" s="41" t="s">
        <v>64</v>
      </c>
      <c r="F44" s="50" t="s">
        <v>62</v>
      </c>
      <c r="G44" s="50" t="s">
        <v>62</v>
      </c>
      <c r="H44" s="50" t="s">
        <v>62</v>
      </c>
      <c r="I44" s="50" t="s">
        <v>62</v>
      </c>
      <c r="J44" s="50" t="s">
        <v>62</v>
      </c>
      <c r="K44" s="50" t="s">
        <v>62</v>
      </c>
      <c r="L44" s="50" t="s">
        <v>62</v>
      </c>
      <c r="M44" s="51" t="str">
        <f>IFERROR('Equations and POD'!$D$5/F44, F44)</f>
        <v>-</v>
      </c>
      <c r="N44" s="51" t="str">
        <f>IFERROR('Equations and POD'!$D$5/G44, G44)</f>
        <v>-</v>
      </c>
      <c r="O44" s="51" t="str">
        <f>IFERROR('Equations and POD'!$D$5/H44, H44)</f>
        <v>-</v>
      </c>
      <c r="P44" s="51" t="str">
        <f>IFERROR('Equations and POD'!$D$5/I44, I44)</f>
        <v>-</v>
      </c>
      <c r="Q44" s="51" t="str">
        <f>IFERROR('Equations and POD'!$D$5/J44, J44)</f>
        <v>-</v>
      </c>
      <c r="R44" s="51" t="str">
        <f>IFERROR('Equations and POD'!$D$5/K44, K44)</f>
        <v>-</v>
      </c>
      <c r="S44" s="51" t="str">
        <f>IFERROR('Equations and POD'!$D$5/L44, L44)</f>
        <v>-</v>
      </c>
      <c r="T44" s="52" t="s">
        <v>62</v>
      </c>
      <c r="U44" s="52" t="s">
        <v>62</v>
      </c>
      <c r="V44" s="52" t="s">
        <v>62</v>
      </c>
      <c r="W44" s="52" t="s">
        <v>62</v>
      </c>
      <c r="X44" s="52" t="s">
        <v>62</v>
      </c>
      <c r="Y44" s="52" t="s">
        <v>62</v>
      </c>
      <c r="Z44" s="52" t="s">
        <v>62</v>
      </c>
    </row>
    <row r="45" spans="1:26" x14ac:dyDescent="0.3">
      <c r="A45" s="41" t="s">
        <v>126</v>
      </c>
      <c r="B45" s="41" t="s">
        <v>128</v>
      </c>
      <c r="C45" s="41" t="s">
        <v>70</v>
      </c>
      <c r="D45" s="41" t="s">
        <v>66</v>
      </c>
      <c r="E45" s="41" t="s">
        <v>61</v>
      </c>
      <c r="F45" s="55">
        <v>5.2516444814555401</v>
      </c>
      <c r="G45" s="55">
        <v>4.9472013231102903</v>
      </c>
      <c r="H45" s="55">
        <v>4.0215959142702999</v>
      </c>
      <c r="I45" s="55">
        <v>2.8003026357228098</v>
      </c>
      <c r="J45" s="50">
        <v>5.9113580691084904</v>
      </c>
      <c r="K45" s="50">
        <v>4.5736449257340599</v>
      </c>
      <c r="L45" s="50">
        <v>4.0092300502890197</v>
      </c>
      <c r="M45" s="57">
        <f>IFERROR('Equations and POD'!$D$5/F45, F45)</f>
        <v>2284.9985451936177</v>
      </c>
      <c r="N45" s="57">
        <f>IFERROR('Equations and POD'!$D$5/G45, G45)</f>
        <v>2425.6138402824563</v>
      </c>
      <c r="O45" s="57">
        <f>IFERROR('Equations and POD'!$D$5/H45, H45)</f>
        <v>2983.8900416173078</v>
      </c>
      <c r="P45" s="57">
        <f>IFERROR('Equations and POD'!$D$5/I45, I45)</f>
        <v>4285.251117832333</v>
      </c>
      <c r="Q45" s="51">
        <f>IFERROR('Equations and POD'!$D$5/J45, J45)</f>
        <v>2029.9903777965112</v>
      </c>
      <c r="R45" s="51">
        <f>IFERROR('Equations and POD'!$D$5/K45, K45)</f>
        <v>2623.7279445286249</v>
      </c>
      <c r="S45" s="51">
        <f>IFERROR('Equations and POD'!$D$5/L45, L45)</f>
        <v>2993.0933993510644</v>
      </c>
      <c r="T45" s="58">
        <v>2300</v>
      </c>
      <c r="U45" s="58">
        <v>2400</v>
      </c>
      <c r="V45" s="58">
        <v>3000</v>
      </c>
      <c r="W45" s="58">
        <v>4300</v>
      </c>
      <c r="X45" s="53">
        <v>2000</v>
      </c>
      <c r="Y45" s="53">
        <v>2600</v>
      </c>
      <c r="Z45" s="53">
        <v>3000</v>
      </c>
    </row>
    <row r="46" spans="1:26" x14ac:dyDescent="0.3">
      <c r="A46" s="41" t="s">
        <v>126</v>
      </c>
      <c r="B46" s="41" t="s">
        <v>128</v>
      </c>
      <c r="C46" s="41" t="s">
        <v>70</v>
      </c>
      <c r="D46" s="41" t="s">
        <v>66</v>
      </c>
      <c r="E46" s="41" t="s">
        <v>63</v>
      </c>
      <c r="F46" s="55">
        <v>5.2000650565337496</v>
      </c>
      <c r="G46" s="55">
        <v>4.8986120097781702</v>
      </c>
      <c r="H46" s="55">
        <v>3.9820975047228999</v>
      </c>
      <c r="I46" s="55">
        <v>2.7727992508178301</v>
      </c>
      <c r="J46" s="50">
        <v>3.5116754701926398</v>
      </c>
      <c r="K46" s="50">
        <v>2.8140159453092801</v>
      </c>
      <c r="L46" s="50">
        <v>2.3925593537454501</v>
      </c>
      <c r="M46" s="57">
        <f>IFERROR('Equations and POD'!$D$5/F46, F46)</f>
        <v>2307.6634368107193</v>
      </c>
      <c r="N46" s="57">
        <f>IFERROR('Equations and POD'!$D$5/G46, G46)</f>
        <v>2449.6734944606096</v>
      </c>
      <c r="O46" s="57">
        <f>IFERROR('Equations and POD'!$D$5/H46, H46)</f>
        <v>3013.4872352491625</v>
      </c>
      <c r="P46" s="57">
        <f>IFERROR('Equations and POD'!$D$5/I46, I46)</f>
        <v>4327.7565068804133</v>
      </c>
      <c r="Q46" s="51">
        <f>IFERROR('Equations and POD'!$D$5/J46, J46)</f>
        <v>3417.1722591842226</v>
      </c>
      <c r="R46" s="51">
        <f>IFERROR('Equations and POD'!$D$5/K46, K46)</f>
        <v>4264.368160387633</v>
      </c>
      <c r="S46" s="51">
        <f>IFERROR('Equations and POD'!$D$5/L46, L46)</f>
        <v>5015.5495541686396</v>
      </c>
      <c r="T46" s="58">
        <v>2300</v>
      </c>
      <c r="U46" s="58">
        <v>2400</v>
      </c>
      <c r="V46" s="58">
        <v>3000</v>
      </c>
      <c r="W46" s="58">
        <v>4300</v>
      </c>
      <c r="X46" s="53">
        <v>3400</v>
      </c>
      <c r="Y46" s="53">
        <v>4300</v>
      </c>
      <c r="Z46" s="53">
        <v>5000</v>
      </c>
    </row>
    <row r="47" spans="1:26" x14ac:dyDescent="0.3">
      <c r="A47" s="41" t="s">
        <v>126</v>
      </c>
      <c r="B47" s="41" t="s">
        <v>128</v>
      </c>
      <c r="C47" s="41" t="s">
        <v>70</v>
      </c>
      <c r="D47" s="41" t="s">
        <v>66</v>
      </c>
      <c r="E47" s="41" t="s">
        <v>64</v>
      </c>
      <c r="F47" s="56">
        <v>5.2516457134600802</v>
      </c>
      <c r="G47" s="56">
        <v>4.9472024836942801</v>
      </c>
      <c r="H47" s="56">
        <v>4.0215968577127699</v>
      </c>
      <c r="I47" s="56">
        <v>3.24756076825537</v>
      </c>
      <c r="J47" s="54">
        <v>9.81972758637494</v>
      </c>
      <c r="K47" s="54">
        <v>7.3133982719484401</v>
      </c>
      <c r="L47" s="54">
        <v>6.6281919202794004</v>
      </c>
      <c r="M47" s="57">
        <f>IFERROR('Equations and POD'!$D$5/F47, F47)</f>
        <v>2284.9980091466841</v>
      </c>
      <c r="N47" s="57">
        <f>IFERROR('Equations and POD'!$D$5/G47, G47)</f>
        <v>2425.6132712480176</v>
      </c>
      <c r="O47" s="57">
        <f>IFERROR('Equations and POD'!$D$5/H47, H47)</f>
        <v>2983.8893416146248</v>
      </c>
      <c r="P47" s="57">
        <f>IFERROR('Equations and POD'!$D$5/I47, I47)</f>
        <v>3695.0809719402259</v>
      </c>
      <c r="Q47" s="51">
        <f>IFERROR('Equations and POD'!$D$5/J47, J47)</f>
        <v>1222.0298266369659</v>
      </c>
      <c r="R47" s="51">
        <f>IFERROR('Equations and POD'!$D$5/K47, K47)</f>
        <v>1640.8240811973383</v>
      </c>
      <c r="S47" s="51">
        <f>IFERROR('Equations and POD'!$D$5/L47, L47)</f>
        <v>1810.448481928411</v>
      </c>
      <c r="T47" s="58">
        <v>2300</v>
      </c>
      <c r="U47" s="58">
        <v>2400</v>
      </c>
      <c r="V47" s="58">
        <v>3000</v>
      </c>
      <c r="W47" s="58">
        <v>3700</v>
      </c>
      <c r="X47" s="53">
        <v>1200</v>
      </c>
      <c r="Y47" s="53">
        <v>1600</v>
      </c>
      <c r="Z47" s="53">
        <v>1800</v>
      </c>
    </row>
    <row r="48" spans="1:26" x14ac:dyDescent="0.3">
      <c r="A48" s="41" t="s">
        <v>129</v>
      </c>
      <c r="B48" s="41" t="s">
        <v>130</v>
      </c>
      <c r="C48" s="41" t="s">
        <v>73</v>
      </c>
      <c r="D48" s="41" t="s">
        <v>60</v>
      </c>
      <c r="E48" s="41" t="s">
        <v>61</v>
      </c>
      <c r="F48" s="50" t="s">
        <v>62</v>
      </c>
      <c r="G48" s="50" t="s">
        <v>62</v>
      </c>
      <c r="H48" s="50" t="s">
        <v>62</v>
      </c>
      <c r="I48" s="50" t="s">
        <v>62</v>
      </c>
      <c r="J48" s="50" t="s">
        <v>62</v>
      </c>
      <c r="K48" s="50" t="s">
        <v>62</v>
      </c>
      <c r="L48" s="50" t="s">
        <v>62</v>
      </c>
      <c r="M48" s="51" t="str">
        <f>IFERROR('Equations and POD'!$D$5/F48, F48)</f>
        <v>-</v>
      </c>
      <c r="N48" s="51" t="str">
        <f>IFERROR('Equations and POD'!$D$5/G48, G48)</f>
        <v>-</v>
      </c>
      <c r="O48" s="51" t="str">
        <f>IFERROR('Equations and POD'!$D$5/H48, H48)</f>
        <v>-</v>
      </c>
      <c r="P48" s="51" t="str">
        <f>IFERROR('Equations and POD'!$D$5/I48, I48)</f>
        <v>-</v>
      </c>
      <c r="Q48" s="51" t="str">
        <f>IFERROR('Equations and POD'!$D$5/J48, J48)</f>
        <v>-</v>
      </c>
      <c r="R48" s="51" t="str">
        <f>IFERROR('Equations and POD'!$D$5/K48, K48)</f>
        <v>-</v>
      </c>
      <c r="S48" s="51" t="str">
        <f>IFERROR('Equations and POD'!$D$5/L48, L48)</f>
        <v>-</v>
      </c>
      <c r="T48" s="52" t="s">
        <v>62</v>
      </c>
      <c r="U48" s="52" t="s">
        <v>62</v>
      </c>
      <c r="V48" s="52" t="s">
        <v>62</v>
      </c>
      <c r="W48" s="52" t="s">
        <v>62</v>
      </c>
      <c r="X48" s="52" t="s">
        <v>62</v>
      </c>
      <c r="Y48" s="52" t="s">
        <v>62</v>
      </c>
      <c r="Z48" s="52" t="s">
        <v>62</v>
      </c>
    </row>
    <row r="49" spans="1:26" x14ac:dyDescent="0.3">
      <c r="A49" s="41" t="s">
        <v>129</v>
      </c>
      <c r="B49" s="41" t="s">
        <v>130</v>
      </c>
      <c r="C49" s="41" t="s">
        <v>73</v>
      </c>
      <c r="D49" s="41" t="s">
        <v>60</v>
      </c>
      <c r="E49" s="41" t="s">
        <v>63</v>
      </c>
      <c r="F49" s="50" t="s">
        <v>62</v>
      </c>
      <c r="G49" s="50" t="s">
        <v>62</v>
      </c>
      <c r="H49" s="50" t="s">
        <v>62</v>
      </c>
      <c r="I49" s="50" t="s">
        <v>62</v>
      </c>
      <c r="J49" s="50" t="s">
        <v>62</v>
      </c>
      <c r="K49" s="54">
        <v>6.6375837988826802</v>
      </c>
      <c r="L49" s="54">
        <v>7.0133925365478298</v>
      </c>
      <c r="M49" s="51" t="str">
        <f>IFERROR('Equations and POD'!$D$5/F49, F49)</f>
        <v>-</v>
      </c>
      <c r="N49" s="51" t="str">
        <f>IFERROR('Equations and POD'!$D$5/G49, G49)</f>
        <v>-</v>
      </c>
      <c r="O49" s="51" t="str">
        <f>IFERROR('Equations and POD'!$D$5/H49, H49)</f>
        <v>-</v>
      </c>
      <c r="P49" s="51" t="str">
        <f>IFERROR('Equations and POD'!$D$5/I49, I49)</f>
        <v>-</v>
      </c>
      <c r="Q49" s="62" t="str">
        <f>IFERROR('Equations and POD'!$D$5/J49, J49)</f>
        <v>-</v>
      </c>
      <c r="R49" s="51">
        <f>IFERROR('Equations and POD'!$D$5/K49, K49)</f>
        <v>1807.886779827923</v>
      </c>
      <c r="S49" s="51">
        <f>IFERROR('Equations and POD'!$D$5/L49, L49)</f>
        <v>1711.0121724210101</v>
      </c>
      <c r="T49" s="52" t="s">
        <v>62</v>
      </c>
      <c r="U49" s="52" t="s">
        <v>62</v>
      </c>
      <c r="V49" s="52" t="s">
        <v>62</v>
      </c>
      <c r="W49" s="52" t="s">
        <v>62</v>
      </c>
      <c r="X49" s="52" t="s">
        <v>62</v>
      </c>
      <c r="Y49" s="53">
        <v>1800</v>
      </c>
      <c r="Z49" s="53">
        <v>1700</v>
      </c>
    </row>
    <row r="50" spans="1:26" x14ac:dyDescent="0.3">
      <c r="A50" s="41" t="s">
        <v>129</v>
      </c>
      <c r="B50" s="41" t="s">
        <v>130</v>
      </c>
      <c r="C50" s="41" t="s">
        <v>73</v>
      </c>
      <c r="D50" s="41" t="s">
        <v>60</v>
      </c>
      <c r="E50" s="41" t="s">
        <v>64</v>
      </c>
      <c r="F50" s="50" t="s">
        <v>62</v>
      </c>
      <c r="G50" s="50" t="s">
        <v>62</v>
      </c>
      <c r="H50" s="50" t="s">
        <v>62</v>
      </c>
      <c r="I50" s="50" t="s">
        <v>62</v>
      </c>
      <c r="J50" s="50" t="s">
        <v>62</v>
      </c>
      <c r="K50" s="54">
        <v>1.2902094972067</v>
      </c>
      <c r="L50" s="54">
        <v>1.37876122082585</v>
      </c>
      <c r="M50" s="51" t="str">
        <f>IFERROR('Equations and POD'!$D$5/F50, F50)</f>
        <v>-</v>
      </c>
      <c r="N50" s="51" t="str">
        <f>IFERROR('Equations and POD'!$D$5/G50, G50)</f>
        <v>-</v>
      </c>
      <c r="O50" s="51" t="str">
        <f>IFERROR('Equations and POD'!$D$5/H50, H50)</f>
        <v>-</v>
      </c>
      <c r="P50" s="51" t="str">
        <f>IFERROR('Equations and POD'!$D$5/I50, I50)</f>
        <v>-</v>
      </c>
      <c r="Q50" s="62" t="str">
        <f>IFERROR('Equations and POD'!$D$5/J50, J50)</f>
        <v>-</v>
      </c>
      <c r="R50" s="51">
        <f>IFERROR('Equations and POD'!$D$5/K50, K50)</f>
        <v>9300.8151203195812</v>
      </c>
      <c r="S50" s="51">
        <f>IFERROR('Equations and POD'!$D$5/L50, L50)</f>
        <v>8703.4649791007632</v>
      </c>
      <c r="T50" s="52" t="s">
        <v>62</v>
      </c>
      <c r="U50" s="52" t="s">
        <v>62</v>
      </c>
      <c r="V50" s="52" t="s">
        <v>62</v>
      </c>
      <c r="W50" s="52" t="s">
        <v>62</v>
      </c>
      <c r="X50" s="52" t="s">
        <v>62</v>
      </c>
      <c r="Y50" s="53">
        <v>9300</v>
      </c>
      <c r="Z50" s="53">
        <v>8700</v>
      </c>
    </row>
    <row r="51" spans="1:26" x14ac:dyDescent="0.3">
      <c r="A51" s="41" t="s">
        <v>129</v>
      </c>
      <c r="B51" s="41" t="s">
        <v>130</v>
      </c>
      <c r="C51" s="41" t="s">
        <v>73</v>
      </c>
      <c r="D51" s="41" t="s">
        <v>65</v>
      </c>
      <c r="E51" s="41" t="s">
        <v>61</v>
      </c>
      <c r="F51" s="50" t="s">
        <v>62</v>
      </c>
      <c r="G51" s="50" t="s">
        <v>62</v>
      </c>
      <c r="H51" s="50" t="s">
        <v>62</v>
      </c>
      <c r="I51" s="50" t="s">
        <v>62</v>
      </c>
      <c r="J51" s="50" t="s">
        <v>62</v>
      </c>
      <c r="K51" s="50" t="s">
        <v>62</v>
      </c>
      <c r="L51" s="50" t="s">
        <v>62</v>
      </c>
      <c r="M51" s="51" t="str">
        <f>IFERROR('Equations and POD'!$D$5/F51, F51)</f>
        <v>-</v>
      </c>
      <c r="N51" s="51" t="str">
        <f>IFERROR('Equations and POD'!$D$5/G51, G51)</f>
        <v>-</v>
      </c>
      <c r="O51" s="51" t="str">
        <f>IFERROR('Equations and POD'!$D$5/H51, H51)</f>
        <v>-</v>
      </c>
      <c r="P51" s="51" t="str">
        <f>IFERROR('Equations and POD'!$D$5/I51, I51)</f>
        <v>-</v>
      </c>
      <c r="Q51" s="51" t="str">
        <f>IFERROR('Equations and POD'!$D$5/J51, J51)</f>
        <v>-</v>
      </c>
      <c r="R51" s="51" t="str">
        <f>IFERROR('Equations and POD'!$D$5/K51, K51)</f>
        <v>-</v>
      </c>
      <c r="S51" s="51" t="str">
        <f>IFERROR('Equations and POD'!$D$5/L51, L51)</f>
        <v>-</v>
      </c>
      <c r="T51" s="52" t="s">
        <v>62</v>
      </c>
      <c r="U51" s="52" t="s">
        <v>62</v>
      </c>
      <c r="V51" s="52" t="s">
        <v>62</v>
      </c>
      <c r="W51" s="52" t="s">
        <v>62</v>
      </c>
      <c r="X51" s="52" t="s">
        <v>62</v>
      </c>
      <c r="Y51" s="52" t="s">
        <v>62</v>
      </c>
      <c r="Z51" s="52" t="s">
        <v>62</v>
      </c>
    </row>
    <row r="52" spans="1:26" x14ac:dyDescent="0.3">
      <c r="A52" s="41" t="s">
        <v>129</v>
      </c>
      <c r="B52" s="41" t="s">
        <v>130</v>
      </c>
      <c r="C52" s="41" t="s">
        <v>73</v>
      </c>
      <c r="D52" s="41" t="s">
        <v>65</v>
      </c>
      <c r="E52" s="41" t="s">
        <v>63</v>
      </c>
      <c r="F52" s="50" t="s">
        <v>62</v>
      </c>
      <c r="G52" s="50" t="s">
        <v>62</v>
      </c>
      <c r="H52" s="50" t="s">
        <v>62</v>
      </c>
      <c r="I52" s="50" t="s">
        <v>62</v>
      </c>
      <c r="J52" s="50" t="s">
        <v>62</v>
      </c>
      <c r="K52" s="50" t="s">
        <v>62</v>
      </c>
      <c r="L52" s="50" t="s">
        <v>62</v>
      </c>
      <c r="M52" s="51" t="str">
        <f>IFERROR('Equations and POD'!$D$5/F52, F52)</f>
        <v>-</v>
      </c>
      <c r="N52" s="51" t="str">
        <f>IFERROR('Equations and POD'!$D$5/G52, G52)</f>
        <v>-</v>
      </c>
      <c r="O52" s="51" t="str">
        <f>IFERROR('Equations and POD'!$D$5/H52, H52)</f>
        <v>-</v>
      </c>
      <c r="P52" s="51" t="str">
        <f>IFERROR('Equations and POD'!$D$5/I52, I52)</f>
        <v>-</v>
      </c>
      <c r="Q52" s="51" t="str">
        <f>IFERROR('Equations and POD'!$D$5/J52, J52)</f>
        <v>-</v>
      </c>
      <c r="R52" s="51" t="str">
        <f>IFERROR('Equations and POD'!$D$5/K52, K52)</f>
        <v>-</v>
      </c>
      <c r="S52" s="51" t="str">
        <f>IFERROR('Equations and POD'!$D$5/L52, L52)</f>
        <v>-</v>
      </c>
      <c r="T52" s="52" t="s">
        <v>62</v>
      </c>
      <c r="U52" s="52" t="s">
        <v>62</v>
      </c>
      <c r="V52" s="52" t="s">
        <v>62</v>
      </c>
      <c r="W52" s="52" t="s">
        <v>62</v>
      </c>
      <c r="X52" s="52" t="s">
        <v>62</v>
      </c>
      <c r="Y52" s="52" t="s">
        <v>62</v>
      </c>
      <c r="Z52" s="52" t="s">
        <v>62</v>
      </c>
    </row>
    <row r="53" spans="1:26" x14ac:dyDescent="0.3">
      <c r="A53" s="41" t="s">
        <v>129</v>
      </c>
      <c r="B53" s="41" t="s">
        <v>130</v>
      </c>
      <c r="C53" s="41" t="s">
        <v>73</v>
      </c>
      <c r="D53" s="41" t="s">
        <v>65</v>
      </c>
      <c r="E53" s="41" t="s">
        <v>64</v>
      </c>
      <c r="F53" s="50" t="s">
        <v>62</v>
      </c>
      <c r="G53" s="50" t="s">
        <v>62</v>
      </c>
      <c r="H53" s="50" t="s">
        <v>62</v>
      </c>
      <c r="I53" s="50" t="s">
        <v>62</v>
      </c>
      <c r="J53" s="50" t="s">
        <v>62</v>
      </c>
      <c r="K53" s="50" t="s">
        <v>62</v>
      </c>
      <c r="L53" s="50" t="s">
        <v>62</v>
      </c>
      <c r="M53" s="51" t="str">
        <f>IFERROR('Equations and POD'!$D$5/F53, F53)</f>
        <v>-</v>
      </c>
      <c r="N53" s="51" t="str">
        <f>IFERROR('Equations and POD'!$D$5/G53, G53)</f>
        <v>-</v>
      </c>
      <c r="O53" s="51" t="str">
        <f>IFERROR('Equations and POD'!$D$5/H53, H53)</f>
        <v>-</v>
      </c>
      <c r="P53" s="51" t="str">
        <f>IFERROR('Equations and POD'!$D$5/I53, I53)</f>
        <v>-</v>
      </c>
      <c r="Q53" s="51" t="str">
        <f>IFERROR('Equations and POD'!$D$5/J53, J53)</f>
        <v>-</v>
      </c>
      <c r="R53" s="51" t="str">
        <f>IFERROR('Equations and POD'!$D$5/K53, K53)</f>
        <v>-</v>
      </c>
      <c r="S53" s="51" t="str">
        <f>IFERROR('Equations and POD'!$D$5/L53, L53)</f>
        <v>-</v>
      </c>
      <c r="T53" s="52" t="s">
        <v>62</v>
      </c>
      <c r="U53" s="52" t="s">
        <v>62</v>
      </c>
      <c r="V53" s="52" t="s">
        <v>62</v>
      </c>
      <c r="W53" s="52" t="s">
        <v>62</v>
      </c>
      <c r="X53" s="52" t="s">
        <v>62</v>
      </c>
      <c r="Y53" s="52" t="s">
        <v>62</v>
      </c>
      <c r="Z53" s="52" t="s">
        <v>62</v>
      </c>
    </row>
    <row r="54" spans="1:26" x14ac:dyDescent="0.3">
      <c r="A54" s="41" t="s">
        <v>129</v>
      </c>
      <c r="B54" s="41" t="s">
        <v>130</v>
      </c>
      <c r="C54" s="41" t="s">
        <v>73</v>
      </c>
      <c r="D54" s="41" t="s">
        <v>66</v>
      </c>
      <c r="E54" s="41" t="s">
        <v>61</v>
      </c>
      <c r="F54" s="50" t="s">
        <v>62</v>
      </c>
      <c r="G54" s="50" t="s">
        <v>62</v>
      </c>
      <c r="H54" s="50" t="s">
        <v>62</v>
      </c>
      <c r="I54" s="50" t="s">
        <v>62</v>
      </c>
      <c r="J54" s="50" t="s">
        <v>62</v>
      </c>
      <c r="K54" s="50" t="s">
        <v>62</v>
      </c>
      <c r="L54" s="50" t="s">
        <v>62</v>
      </c>
      <c r="M54" s="51" t="str">
        <f>IFERROR('Equations and POD'!$D$5/F54, F54)</f>
        <v>-</v>
      </c>
      <c r="N54" s="51" t="str">
        <f>IFERROR('Equations and POD'!$D$5/G54, G54)</f>
        <v>-</v>
      </c>
      <c r="O54" s="51" t="str">
        <f>IFERROR('Equations and POD'!$D$5/H54, H54)</f>
        <v>-</v>
      </c>
      <c r="P54" s="51" t="str">
        <f>IFERROR('Equations and POD'!$D$5/I54, I54)</f>
        <v>-</v>
      </c>
      <c r="Q54" s="51" t="str">
        <f>IFERROR('Equations and POD'!$D$5/J54, J54)</f>
        <v>-</v>
      </c>
      <c r="R54" s="51" t="str">
        <f>IFERROR('Equations and POD'!$D$5/K54, K54)</f>
        <v>-</v>
      </c>
      <c r="S54" s="51" t="str">
        <f>IFERROR('Equations and POD'!$D$5/L54, L54)</f>
        <v>-</v>
      </c>
      <c r="T54" s="52" t="s">
        <v>62</v>
      </c>
      <c r="U54" s="52" t="s">
        <v>62</v>
      </c>
      <c r="V54" s="52" t="s">
        <v>62</v>
      </c>
      <c r="W54" s="52" t="s">
        <v>62</v>
      </c>
      <c r="X54" s="52" t="s">
        <v>62</v>
      </c>
      <c r="Y54" s="52" t="s">
        <v>62</v>
      </c>
      <c r="Z54" s="52" t="s">
        <v>62</v>
      </c>
    </row>
    <row r="55" spans="1:26" x14ac:dyDescent="0.3">
      <c r="A55" s="41" t="s">
        <v>129</v>
      </c>
      <c r="B55" s="41" t="s">
        <v>130</v>
      </c>
      <c r="C55" s="41" t="s">
        <v>73</v>
      </c>
      <c r="D55" s="41" t="s">
        <v>66</v>
      </c>
      <c r="E55" s="41" t="s">
        <v>63</v>
      </c>
      <c r="F55" s="50" t="s">
        <v>62</v>
      </c>
      <c r="G55" s="50" t="s">
        <v>62</v>
      </c>
      <c r="H55" s="50" t="s">
        <v>62</v>
      </c>
      <c r="I55" s="50" t="s">
        <v>62</v>
      </c>
      <c r="J55" s="50" t="s">
        <v>62</v>
      </c>
      <c r="K55" s="50" t="s">
        <v>62</v>
      </c>
      <c r="L55" s="50" t="s">
        <v>62</v>
      </c>
      <c r="M55" s="51" t="str">
        <f>IFERROR('Equations and POD'!$D$5/F55, F55)</f>
        <v>-</v>
      </c>
      <c r="N55" s="51" t="str">
        <f>IFERROR('Equations and POD'!$D$5/G55, G55)</f>
        <v>-</v>
      </c>
      <c r="O55" s="51" t="str">
        <f>IFERROR('Equations and POD'!$D$5/H55, H55)</f>
        <v>-</v>
      </c>
      <c r="P55" s="51" t="str">
        <f>IFERROR('Equations and POD'!$D$5/I55, I55)</f>
        <v>-</v>
      </c>
      <c r="Q55" s="51" t="str">
        <f>IFERROR('Equations and POD'!$D$5/J55, J55)</f>
        <v>-</v>
      </c>
      <c r="R55" s="51" t="str">
        <f>IFERROR('Equations and POD'!$D$5/K55, K55)</f>
        <v>-</v>
      </c>
      <c r="S55" s="51" t="str">
        <f>IFERROR('Equations and POD'!$D$5/L55, L55)</f>
        <v>-</v>
      </c>
      <c r="T55" s="52" t="s">
        <v>62</v>
      </c>
      <c r="U55" s="52" t="s">
        <v>62</v>
      </c>
      <c r="V55" s="52" t="s">
        <v>62</v>
      </c>
      <c r="W55" s="52" t="s">
        <v>62</v>
      </c>
      <c r="X55" s="52" t="s">
        <v>62</v>
      </c>
      <c r="Y55" s="52" t="s">
        <v>62</v>
      </c>
      <c r="Z55" s="52" t="s">
        <v>62</v>
      </c>
    </row>
    <row r="56" spans="1:26" x14ac:dyDescent="0.3">
      <c r="A56" s="41" t="s">
        <v>129</v>
      </c>
      <c r="B56" s="41" t="s">
        <v>130</v>
      </c>
      <c r="C56" s="41" t="s">
        <v>73</v>
      </c>
      <c r="D56" s="41" t="s">
        <v>66</v>
      </c>
      <c r="E56" s="41" t="s">
        <v>64</v>
      </c>
      <c r="F56" s="50" t="s">
        <v>62</v>
      </c>
      <c r="G56" s="50" t="s">
        <v>62</v>
      </c>
      <c r="H56" s="50" t="s">
        <v>62</v>
      </c>
      <c r="I56" s="50" t="s">
        <v>62</v>
      </c>
      <c r="J56" s="50" t="s">
        <v>62</v>
      </c>
      <c r="K56" s="50" t="s">
        <v>62</v>
      </c>
      <c r="L56" s="50" t="s">
        <v>62</v>
      </c>
      <c r="M56" s="51" t="str">
        <f>IFERROR('Equations and POD'!$D$5/F56, F56)</f>
        <v>-</v>
      </c>
      <c r="N56" s="51" t="str">
        <f>IFERROR('Equations and POD'!$D$5/G56, G56)</f>
        <v>-</v>
      </c>
      <c r="O56" s="51" t="str">
        <f>IFERROR('Equations and POD'!$D$5/H56, H56)</f>
        <v>-</v>
      </c>
      <c r="P56" s="51" t="str">
        <f>IFERROR('Equations and POD'!$D$5/I56, I56)</f>
        <v>-</v>
      </c>
      <c r="Q56" s="51" t="str">
        <f>IFERROR('Equations and POD'!$D$5/J56, J56)</f>
        <v>-</v>
      </c>
      <c r="R56" s="51" t="str">
        <f>IFERROR('Equations and POD'!$D$5/K56, K56)</f>
        <v>-</v>
      </c>
      <c r="S56" s="51" t="str">
        <f>IFERROR('Equations and POD'!$D$5/L56, L56)</f>
        <v>-</v>
      </c>
      <c r="T56" s="52" t="s">
        <v>62</v>
      </c>
      <c r="U56" s="52" t="s">
        <v>62</v>
      </c>
      <c r="V56" s="52" t="s">
        <v>62</v>
      </c>
      <c r="W56" s="52" t="s">
        <v>62</v>
      </c>
      <c r="X56" s="52" t="s">
        <v>62</v>
      </c>
      <c r="Y56" s="52" t="s">
        <v>62</v>
      </c>
      <c r="Z56" s="52" t="s">
        <v>62</v>
      </c>
    </row>
    <row r="57" spans="1:26" x14ac:dyDescent="0.3">
      <c r="A57" s="41" t="s">
        <v>129</v>
      </c>
      <c r="B57" s="41" t="s">
        <v>130</v>
      </c>
      <c r="C57" s="41" t="s">
        <v>74</v>
      </c>
      <c r="D57" s="41" t="s">
        <v>60</v>
      </c>
      <c r="E57" s="41" t="s">
        <v>61</v>
      </c>
      <c r="F57" s="50" t="s">
        <v>62</v>
      </c>
      <c r="G57" s="50" t="s">
        <v>62</v>
      </c>
      <c r="H57" s="50" t="s">
        <v>62</v>
      </c>
      <c r="I57" s="50" t="s">
        <v>62</v>
      </c>
      <c r="J57" s="50" t="s">
        <v>62</v>
      </c>
      <c r="K57" s="50" t="s">
        <v>62</v>
      </c>
      <c r="L57" s="50" t="s">
        <v>62</v>
      </c>
      <c r="M57" s="51" t="str">
        <f>IFERROR('Equations and POD'!$D$5/F57, F57)</f>
        <v>-</v>
      </c>
      <c r="N57" s="51" t="str">
        <f>IFERROR('Equations and POD'!$D$5/G57, G57)</f>
        <v>-</v>
      </c>
      <c r="O57" s="51" t="str">
        <f>IFERROR('Equations and POD'!$D$5/H57, H57)</f>
        <v>-</v>
      </c>
      <c r="P57" s="51" t="str">
        <f>IFERROR('Equations and POD'!$D$5/I57, I57)</f>
        <v>-</v>
      </c>
      <c r="Q57" s="51" t="str">
        <f>IFERROR('Equations and POD'!$D$5/J57, J57)</f>
        <v>-</v>
      </c>
      <c r="R57" s="51" t="str">
        <f>IFERROR('Equations and POD'!$D$5/K57, K57)</f>
        <v>-</v>
      </c>
      <c r="S57" s="51" t="str">
        <f>IFERROR('Equations and POD'!$D$5/L57, L57)</f>
        <v>-</v>
      </c>
      <c r="T57" s="52" t="s">
        <v>62</v>
      </c>
      <c r="U57" s="52" t="s">
        <v>62</v>
      </c>
      <c r="V57" s="52" t="s">
        <v>62</v>
      </c>
      <c r="W57" s="52" t="s">
        <v>62</v>
      </c>
      <c r="X57" s="52" t="s">
        <v>62</v>
      </c>
      <c r="Y57" s="52" t="s">
        <v>62</v>
      </c>
      <c r="Z57" s="52" t="s">
        <v>62</v>
      </c>
    </row>
    <row r="58" spans="1:26" x14ac:dyDescent="0.3">
      <c r="A58" s="41" t="s">
        <v>129</v>
      </c>
      <c r="B58" s="41" t="s">
        <v>130</v>
      </c>
      <c r="C58" s="41" t="s">
        <v>74</v>
      </c>
      <c r="D58" s="41" t="s">
        <v>60</v>
      </c>
      <c r="E58" s="41" t="s">
        <v>63</v>
      </c>
      <c r="F58" s="50" t="s">
        <v>62</v>
      </c>
      <c r="G58" s="50" t="s">
        <v>62</v>
      </c>
      <c r="H58" s="50">
        <v>12.2070967741935</v>
      </c>
      <c r="I58" s="54">
        <v>9.3800000000000008</v>
      </c>
      <c r="J58" s="54">
        <v>7.2893661971831003</v>
      </c>
      <c r="K58" s="54">
        <v>6.6375837988826802</v>
      </c>
      <c r="L58" s="54">
        <v>7.0133925365478298</v>
      </c>
      <c r="M58" s="51" t="str">
        <f>IFERROR('Equations and POD'!$D$5/F58, F58)</f>
        <v>-</v>
      </c>
      <c r="N58" s="51" t="str">
        <f>IFERROR('Equations and POD'!$D$5/G58, G58)</f>
        <v>-</v>
      </c>
      <c r="O58" s="51">
        <f>IFERROR('Equations and POD'!$D$5/H58, H58)</f>
        <v>983.03472332329545</v>
      </c>
      <c r="P58" s="51">
        <f>IFERROR('Equations and POD'!$D$5/I58, I58)</f>
        <v>1279.3176972281449</v>
      </c>
      <c r="Q58" s="51">
        <f>IFERROR('Equations and POD'!$D$5/J58, J58)</f>
        <v>1646.2336608410858</v>
      </c>
      <c r="R58" s="51">
        <f>IFERROR('Equations and POD'!$D$5/K58, K58)</f>
        <v>1807.886779827923</v>
      </c>
      <c r="S58" s="51">
        <f>IFERROR('Equations and POD'!$D$5/L58, L58)</f>
        <v>1711.0121724210101</v>
      </c>
      <c r="T58" s="52" t="s">
        <v>62</v>
      </c>
      <c r="U58" s="50" t="s">
        <v>62</v>
      </c>
      <c r="V58" s="53">
        <v>980</v>
      </c>
      <c r="W58" s="53">
        <v>1300</v>
      </c>
      <c r="X58" s="53">
        <v>1600</v>
      </c>
      <c r="Y58" s="53">
        <v>1800</v>
      </c>
      <c r="Z58" s="53">
        <v>1700</v>
      </c>
    </row>
    <row r="59" spans="1:26" x14ac:dyDescent="0.3">
      <c r="A59" s="41" t="s">
        <v>129</v>
      </c>
      <c r="B59" s="41" t="s">
        <v>130</v>
      </c>
      <c r="C59" s="41" t="s">
        <v>74</v>
      </c>
      <c r="D59" s="41" t="s">
        <v>60</v>
      </c>
      <c r="E59" s="41" t="s">
        <v>64</v>
      </c>
      <c r="F59" s="50" t="s">
        <v>62</v>
      </c>
      <c r="G59" s="63">
        <v>2.5616666666666701</v>
      </c>
      <c r="H59" s="54">
        <v>2.21403225806452</v>
      </c>
      <c r="I59" s="54">
        <v>1.7849999999999999</v>
      </c>
      <c r="J59" s="54">
        <v>1.4108450704225399</v>
      </c>
      <c r="K59" s="54">
        <v>1.2902094972067</v>
      </c>
      <c r="L59" s="54">
        <v>1.37876122082585</v>
      </c>
      <c r="M59" s="51" t="str">
        <f>IFERROR('Equations and POD'!$D$5/F59, F59)</f>
        <v>-</v>
      </c>
      <c r="N59" s="51">
        <f>IFERROR('Equations and POD'!$D$5/G59, G59)</f>
        <v>4684.4502277163247</v>
      </c>
      <c r="O59" s="51">
        <f>IFERROR('Equations and POD'!$D$5/H59, H59)</f>
        <v>5419.9752312959763</v>
      </c>
      <c r="P59" s="51">
        <f>IFERROR('Equations and POD'!$D$5/I59, I59)</f>
        <v>6722.6890756302528</v>
      </c>
      <c r="Q59" s="51">
        <f>IFERROR('Equations and POD'!$D$5/J59, J59)</f>
        <v>8505.5405810122502</v>
      </c>
      <c r="R59" s="51">
        <f>IFERROR('Equations and POD'!$D$5/K59, K59)</f>
        <v>9300.8151203195812</v>
      </c>
      <c r="S59" s="51">
        <f>IFERROR('Equations and POD'!$D$5/L59, L59)</f>
        <v>8703.4649791007632</v>
      </c>
      <c r="T59" s="52" t="s">
        <v>62</v>
      </c>
      <c r="U59" s="53">
        <v>4700</v>
      </c>
      <c r="V59" s="53">
        <v>5400</v>
      </c>
      <c r="W59" s="53">
        <v>6700</v>
      </c>
      <c r="X59" s="53">
        <v>8500</v>
      </c>
      <c r="Y59" s="53">
        <v>9300</v>
      </c>
      <c r="Z59" s="53">
        <v>8700</v>
      </c>
    </row>
    <row r="60" spans="1:26" x14ac:dyDescent="0.3">
      <c r="A60" s="41" t="s">
        <v>129</v>
      </c>
      <c r="B60" s="41" t="s">
        <v>130</v>
      </c>
      <c r="C60" s="41" t="s">
        <v>74</v>
      </c>
      <c r="D60" s="41" t="s">
        <v>65</v>
      </c>
      <c r="E60" s="41" t="s">
        <v>61</v>
      </c>
      <c r="F60" s="59">
        <v>0.203892468615893</v>
      </c>
      <c r="G60" s="59">
        <v>0.150948032508499</v>
      </c>
      <c r="H60" s="59">
        <v>0.12649804299307399</v>
      </c>
      <c r="I60" s="59">
        <v>2.4068658712666401E-2</v>
      </c>
      <c r="J60" s="59">
        <v>1.3476251165335599E-2</v>
      </c>
      <c r="K60" s="59">
        <v>1.06910211174529E-2</v>
      </c>
      <c r="L60" s="59">
        <v>4.7859900428134103E-3</v>
      </c>
      <c r="M60" s="51">
        <f>IFERROR('Equations and POD'!$D$5/F60, F60)</f>
        <v>58854.552507314263</v>
      </c>
      <c r="N60" s="51">
        <f>IFERROR('Equations and POD'!$D$5/G60, G60)</f>
        <v>79497.558203180626</v>
      </c>
      <c r="O60" s="51">
        <f>IFERROR('Equations and POD'!$D$5/H60, H60)</f>
        <v>94863.127650575771</v>
      </c>
      <c r="P60" s="51">
        <f>IFERROR('Equations and POD'!$D$5/I60, I60)</f>
        <v>498573.69051001023</v>
      </c>
      <c r="Q60" s="51">
        <f>IFERROR('Equations and POD'!$D$5/J60, J60)</f>
        <v>890455.35384997132</v>
      </c>
      <c r="R60" s="51">
        <f>IFERROR('Equations and POD'!$D$5/K60, K60)</f>
        <v>1122437.2179389128</v>
      </c>
      <c r="S60" s="51">
        <f>IFERROR('Equations and POD'!$D$5/L60, L60)</f>
        <v>2507318.2126693027</v>
      </c>
      <c r="T60" s="53">
        <v>59000</v>
      </c>
      <c r="U60" s="53">
        <v>79000</v>
      </c>
      <c r="V60" s="53">
        <v>95000</v>
      </c>
      <c r="W60" s="53">
        <v>500000</v>
      </c>
      <c r="X60" s="53">
        <v>890000</v>
      </c>
      <c r="Y60" s="53">
        <v>1100000</v>
      </c>
      <c r="Z60" s="53">
        <v>2500000</v>
      </c>
    </row>
    <row r="61" spans="1:26" x14ac:dyDescent="0.3">
      <c r="A61" s="41" t="s">
        <v>129</v>
      </c>
      <c r="B61" s="41" t="s">
        <v>130</v>
      </c>
      <c r="C61" s="41" t="s">
        <v>74</v>
      </c>
      <c r="D61" s="41" t="s">
        <v>65</v>
      </c>
      <c r="E61" s="41" t="s">
        <v>63</v>
      </c>
      <c r="F61" s="59">
        <v>4.37024021224348E-2</v>
      </c>
      <c r="G61" s="59">
        <v>4.2157196955472098E-2</v>
      </c>
      <c r="H61" s="59">
        <v>3.8336791639070403E-2</v>
      </c>
      <c r="I61" s="59">
        <v>1.01139147229673E-2</v>
      </c>
      <c r="J61" s="59">
        <v>5.6628835774926601E-3</v>
      </c>
      <c r="K61" s="59">
        <v>4.4925007828499099E-3</v>
      </c>
      <c r="L61" s="59">
        <v>2.0111547477321E-3</v>
      </c>
      <c r="M61" s="51">
        <f>IFERROR('Equations and POD'!$D$5/F61, F61)</f>
        <v>274584.44884519867</v>
      </c>
      <c r="N61" s="51">
        <f>IFERROR('Equations and POD'!$D$5/G61, G61)</f>
        <v>284648.90615651745</v>
      </c>
      <c r="O61" s="51">
        <f>IFERROR('Equations and POD'!$D$5/H61, H61)</f>
        <v>313015.23906790279</v>
      </c>
      <c r="P61" s="51">
        <f>IFERROR('Equations and POD'!$D$5/I61, I61)</f>
        <v>1186484.1981265335</v>
      </c>
      <c r="Q61" s="51">
        <f>IFERROR('Equations and POD'!$D$5/J61, J61)</f>
        <v>2119061.7528664093</v>
      </c>
      <c r="R61" s="51">
        <f>IFERROR('Equations and POD'!$D$5/K61, K61)</f>
        <v>2671118.0654235869</v>
      </c>
      <c r="S61" s="51">
        <f>IFERROR('Equations and POD'!$D$5/L61, L61)</f>
        <v>5966721.364197324</v>
      </c>
      <c r="T61" s="53">
        <v>270000</v>
      </c>
      <c r="U61" s="53">
        <v>280000</v>
      </c>
      <c r="V61" s="53">
        <v>310000</v>
      </c>
      <c r="W61" s="53">
        <v>1200000</v>
      </c>
      <c r="X61" s="53">
        <v>2100000</v>
      </c>
      <c r="Y61" s="53">
        <v>2700000</v>
      </c>
      <c r="Z61" s="53">
        <v>6000000</v>
      </c>
    </row>
    <row r="62" spans="1:26" x14ac:dyDescent="0.3">
      <c r="A62" s="41" t="s">
        <v>129</v>
      </c>
      <c r="B62" s="41" t="s">
        <v>130</v>
      </c>
      <c r="C62" s="41" t="s">
        <v>74</v>
      </c>
      <c r="D62" s="41" t="s">
        <v>65</v>
      </c>
      <c r="E62" s="41" t="s">
        <v>64</v>
      </c>
      <c r="F62" s="59">
        <v>4.6053410432269999E-3</v>
      </c>
      <c r="G62" s="59">
        <v>5.7536378127615202E-3</v>
      </c>
      <c r="H62" s="59">
        <v>6.2782930863473103E-3</v>
      </c>
      <c r="I62" s="59">
        <v>2.12922372313304E-3</v>
      </c>
      <c r="J62" s="59">
        <v>1.19217949453911E-3</v>
      </c>
      <c r="K62" s="59">
        <v>9.4578614443342496E-4</v>
      </c>
      <c r="L62" s="59">
        <v>4.2340755361775602E-4</v>
      </c>
      <c r="M62" s="51">
        <f>IFERROR('Equations and POD'!$D$5/F62, F62)</f>
        <v>2605670.2179848775</v>
      </c>
      <c r="N62" s="51">
        <f>IFERROR('Equations and POD'!$D$5/G62, G62)</f>
        <v>2085637.0161820233</v>
      </c>
      <c r="O62" s="51">
        <f>IFERROR('Equations and POD'!$D$5/H62, H62)</f>
        <v>1911347.5326749296</v>
      </c>
      <c r="P62" s="51">
        <f>IFERROR('Equations and POD'!$D$5/I62, I62)</f>
        <v>5635856.8005914548</v>
      </c>
      <c r="Q62" s="51">
        <f>IFERROR('Equations and POD'!$D$5/J62, J62)</f>
        <v>10065598.389308929</v>
      </c>
      <c r="R62" s="51">
        <f>IFERROR('Equations and POD'!$D$5/K62, K62)</f>
        <v>12687857.683925603</v>
      </c>
      <c r="S62" s="51">
        <f>IFERROR('Equations and POD'!$D$5/L62, L62)</f>
        <v>28341487.763898902</v>
      </c>
      <c r="T62" s="53">
        <v>2600000</v>
      </c>
      <c r="U62" s="53">
        <v>2100000</v>
      </c>
      <c r="V62" s="53">
        <v>1900000</v>
      </c>
      <c r="W62" s="53">
        <v>5600000</v>
      </c>
      <c r="X62" s="53">
        <v>10000000</v>
      </c>
      <c r="Y62" s="53">
        <v>13000000</v>
      </c>
      <c r="Z62" s="53">
        <v>28000000</v>
      </c>
    </row>
    <row r="63" spans="1:26" x14ac:dyDescent="0.3">
      <c r="A63" s="41" t="s">
        <v>129</v>
      </c>
      <c r="B63" s="41" t="s">
        <v>130</v>
      </c>
      <c r="C63" s="41" t="s">
        <v>74</v>
      </c>
      <c r="D63" s="41" t="s">
        <v>66</v>
      </c>
      <c r="E63" s="41" t="s">
        <v>61</v>
      </c>
      <c r="F63" s="54">
        <v>1.5521267042509399</v>
      </c>
      <c r="G63" s="54">
        <v>1.46214834458422</v>
      </c>
      <c r="H63" s="54">
        <v>1.18858510592008</v>
      </c>
      <c r="I63" s="59">
        <v>0.82763113844389902</v>
      </c>
      <c r="J63" s="59">
        <v>0.58382965590088298</v>
      </c>
      <c r="K63" s="59">
        <v>0.49990770217069502</v>
      </c>
      <c r="L63" s="59">
        <v>0.401359720588369</v>
      </c>
      <c r="M63" s="51">
        <f>IFERROR('Equations and POD'!$D$5/F63, F63)</f>
        <v>7731.3275824290577</v>
      </c>
      <c r="N63" s="51">
        <f>IFERROR('Equations and POD'!$D$5/G63, G63)</f>
        <v>8207.1015875016074</v>
      </c>
      <c r="O63" s="51">
        <f>IFERROR('Equations and POD'!$D$5/H63, H63)</f>
        <v>10096.037667164639</v>
      </c>
      <c r="P63" s="51">
        <f>IFERROR('Equations and POD'!$D$5/I63, I63)</f>
        <v>14499.212804586157</v>
      </c>
      <c r="Q63" s="51">
        <f>IFERROR('Equations and POD'!$D$5/J63, J63)</f>
        <v>20553.940483690069</v>
      </c>
      <c r="R63" s="51">
        <f>IFERROR('Equations and POD'!$D$5/K63, K63)</f>
        <v>24004.431113771003</v>
      </c>
      <c r="S63" s="51">
        <f>IFERROR('Equations and POD'!$D$5/L63, L63)</f>
        <v>29898.366438985777</v>
      </c>
      <c r="T63" s="53">
        <v>7700</v>
      </c>
      <c r="U63" s="53">
        <v>8200</v>
      </c>
      <c r="V63" s="53">
        <v>10000</v>
      </c>
      <c r="W63" s="53">
        <v>14000</v>
      </c>
      <c r="X63" s="53">
        <v>21000</v>
      </c>
      <c r="Y63" s="53">
        <v>24000</v>
      </c>
      <c r="Z63" s="53">
        <v>30000</v>
      </c>
    </row>
    <row r="64" spans="1:26" x14ac:dyDescent="0.3">
      <c r="A64" s="41" t="s">
        <v>129</v>
      </c>
      <c r="B64" s="41" t="s">
        <v>130</v>
      </c>
      <c r="C64" s="41" t="s">
        <v>74</v>
      </c>
      <c r="D64" s="41" t="s">
        <v>66</v>
      </c>
      <c r="E64" s="41" t="s">
        <v>63</v>
      </c>
      <c r="F64" s="59">
        <v>0.65199550988716004</v>
      </c>
      <c r="G64" s="59">
        <v>0.61419866873428097</v>
      </c>
      <c r="H64" s="59">
        <v>0.49928407910012501</v>
      </c>
      <c r="I64" s="59">
        <v>0.347659623811857</v>
      </c>
      <c r="J64" s="59">
        <v>0.245246933219956</v>
      </c>
      <c r="K64" s="59">
        <v>0.209994181712503</v>
      </c>
      <c r="L64" s="59">
        <v>0.16859753456755999</v>
      </c>
      <c r="M64" s="51">
        <f>IFERROR('Equations and POD'!$D$5/F64, F64)</f>
        <v>18405.034724973524</v>
      </c>
      <c r="N64" s="51">
        <f>IFERROR('Equations and POD'!$D$5/G64, G64)</f>
        <v>19537.652246510366</v>
      </c>
      <c r="O64" s="51">
        <f>IFERROR('Equations and POD'!$D$5/H64, H64)</f>
        <v>24034.413477850059</v>
      </c>
      <c r="P64" s="51">
        <f>IFERROR('Equations and POD'!$D$5/I64, I64)</f>
        <v>34516.518968834993</v>
      </c>
      <c r="Q64" s="51">
        <f>IFERROR('Equations and POD'!$D$5/J64, J64)</f>
        <v>48930.275467450971</v>
      </c>
      <c r="R64" s="51">
        <f>IFERROR('Equations and POD'!$D$5/K64, K64)</f>
        <v>57144.440394205085</v>
      </c>
      <c r="S64" s="51">
        <f>IFERROR('Equations and POD'!$D$5/L64, L64)</f>
        <v>71175.418020074241</v>
      </c>
      <c r="T64" s="53">
        <v>18000</v>
      </c>
      <c r="U64" s="53">
        <v>20000</v>
      </c>
      <c r="V64" s="53">
        <v>24000</v>
      </c>
      <c r="W64" s="53">
        <v>35000</v>
      </c>
      <c r="X64" s="53">
        <v>49000</v>
      </c>
      <c r="Y64" s="53">
        <v>57000</v>
      </c>
      <c r="Z64" s="53">
        <v>71000</v>
      </c>
    </row>
    <row r="65" spans="1:26" x14ac:dyDescent="0.3">
      <c r="A65" s="41" t="s">
        <v>129</v>
      </c>
      <c r="B65" s="41" t="s">
        <v>130</v>
      </c>
      <c r="C65" s="41" t="s">
        <v>74</v>
      </c>
      <c r="D65" s="41" t="s">
        <v>66</v>
      </c>
      <c r="E65" s="41" t="s">
        <v>64</v>
      </c>
      <c r="F65" s="59">
        <v>0.13717726437984701</v>
      </c>
      <c r="G65" s="59">
        <v>0.12922495919840701</v>
      </c>
      <c r="H65" s="59">
        <v>0.105047386187092</v>
      </c>
      <c r="I65" s="59">
        <v>7.3146203319852804E-2</v>
      </c>
      <c r="J65" s="59">
        <v>5.1598980186969401E-2</v>
      </c>
      <c r="K65" s="59">
        <v>4.4181941357220603E-2</v>
      </c>
      <c r="L65" s="59">
        <v>3.54722512999626E-2</v>
      </c>
      <c r="M65" s="51">
        <f>IFERROR('Equations and POD'!$D$5/F65, F65)</f>
        <v>87478.052972187317</v>
      </c>
      <c r="N65" s="51">
        <f>IFERROR('Equations and POD'!$D$5/G65, G65)</f>
        <v>92861.317770475463</v>
      </c>
      <c r="O65" s="51">
        <f>IFERROR('Equations and POD'!$D$5/H65, H65)</f>
        <v>114234.16074939459</v>
      </c>
      <c r="P65" s="51">
        <f>IFERROR('Equations and POD'!$D$5/I65, I65)</f>
        <v>164054.99472784047</v>
      </c>
      <c r="Q65" s="51">
        <f>IFERROR('Equations and POD'!$D$5/J65, J65)</f>
        <v>232562.73586256715</v>
      </c>
      <c r="R65" s="51">
        <f>IFERROR('Equations and POD'!$D$5/K65, K65)</f>
        <v>271604.1810607051</v>
      </c>
      <c r="S65" s="51">
        <f>IFERROR('Equations and POD'!$D$5/L65, L65)</f>
        <v>338292.59661375516</v>
      </c>
      <c r="T65" s="53">
        <v>87000</v>
      </c>
      <c r="U65" s="53">
        <v>93000</v>
      </c>
      <c r="V65" s="53">
        <v>110000</v>
      </c>
      <c r="W65" s="53">
        <v>160000</v>
      </c>
      <c r="X65" s="53">
        <v>230000</v>
      </c>
      <c r="Y65" s="53">
        <v>270000</v>
      </c>
      <c r="Z65" s="53">
        <v>340000</v>
      </c>
    </row>
    <row r="66" spans="1:26" x14ac:dyDescent="0.3">
      <c r="A66" s="41" t="s">
        <v>129</v>
      </c>
      <c r="B66" s="41" t="s">
        <v>131</v>
      </c>
      <c r="C66" s="41" t="s">
        <v>76</v>
      </c>
      <c r="D66" s="41" t="s">
        <v>60</v>
      </c>
      <c r="E66" s="41" t="s">
        <v>61</v>
      </c>
      <c r="F66" s="54">
        <v>5.9912553191489399</v>
      </c>
      <c r="G66" s="54">
        <v>5.1233333333333304</v>
      </c>
      <c r="H66" s="54">
        <v>4.4280645161290302</v>
      </c>
      <c r="I66" s="54">
        <v>3.57</v>
      </c>
      <c r="J66" s="54">
        <v>2.8216901408450701</v>
      </c>
      <c r="K66" s="54">
        <v>2.5804189944134102</v>
      </c>
      <c r="L66" s="54">
        <v>2.7575224416517101</v>
      </c>
      <c r="M66" s="51">
        <f>IFERROR('Equations and POD'!$D$5/F66, F66)</f>
        <v>2002.9191481201312</v>
      </c>
      <c r="N66" s="51">
        <f>IFERROR('Equations and POD'!$D$5/G66, G66)</f>
        <v>2342.2251138581664</v>
      </c>
      <c r="O66" s="51">
        <f>IFERROR('Equations and POD'!$D$5/H66, H66)</f>
        <v>2709.9876156479941</v>
      </c>
      <c r="P66" s="51">
        <f>IFERROR('Equations and POD'!$D$5/I66, I66)</f>
        <v>3361.3445378151264</v>
      </c>
      <c r="Q66" s="51">
        <f>IFERROR('Equations and POD'!$D$5/J66, J66)</f>
        <v>4252.7702905061396</v>
      </c>
      <c r="R66" s="51">
        <f>IFERROR('Equations and POD'!$D$5/K66, K66)</f>
        <v>4650.4075601597724</v>
      </c>
      <c r="S66" s="51">
        <f>IFERROR('Equations and POD'!$D$5/L66, L66)</f>
        <v>4351.7324895503662</v>
      </c>
      <c r="T66" s="53">
        <v>2000</v>
      </c>
      <c r="U66" s="53">
        <v>2300</v>
      </c>
      <c r="V66" s="53">
        <v>2700</v>
      </c>
      <c r="W66" s="53">
        <v>3400</v>
      </c>
      <c r="X66" s="53">
        <v>4300</v>
      </c>
      <c r="Y66" s="53">
        <v>4700</v>
      </c>
      <c r="Z66" s="53">
        <v>4400</v>
      </c>
    </row>
    <row r="67" spans="1:26" x14ac:dyDescent="0.3">
      <c r="A67" s="41" t="s">
        <v>129</v>
      </c>
      <c r="B67" s="41" t="s">
        <v>131</v>
      </c>
      <c r="C67" s="41" t="s">
        <v>76</v>
      </c>
      <c r="D67" s="41" t="s">
        <v>60</v>
      </c>
      <c r="E67" s="41" t="s">
        <v>63</v>
      </c>
      <c r="F67" s="54">
        <v>1.4978138297872301</v>
      </c>
      <c r="G67" s="54">
        <v>1.2808333333333299</v>
      </c>
      <c r="H67" s="54">
        <v>1.10701612903226</v>
      </c>
      <c r="I67" s="59">
        <v>0.89249999999999996</v>
      </c>
      <c r="J67" s="59">
        <v>0.70542253521126796</v>
      </c>
      <c r="K67" s="59">
        <v>0.64510474860335199</v>
      </c>
      <c r="L67" s="59">
        <v>0.68938061041292698</v>
      </c>
      <c r="M67" s="51">
        <f>IFERROR('Equations and POD'!$D$5/F67, F67)</f>
        <v>8011.6765924805513</v>
      </c>
      <c r="N67" s="51">
        <f>IFERROR('Equations and POD'!$D$5/G67, G67)</f>
        <v>9368.9004554326857</v>
      </c>
      <c r="O67" s="51">
        <f>IFERROR('Equations and POD'!$D$5/H67, H67)</f>
        <v>10839.950462591953</v>
      </c>
      <c r="P67" s="51">
        <f>IFERROR('Equations and POD'!$D$5/I67, I67)</f>
        <v>13445.378151260506</v>
      </c>
      <c r="Q67" s="51">
        <f>IFERROR('Equations and POD'!$D$5/J67, J67)</f>
        <v>17011.081162024551</v>
      </c>
      <c r="R67" s="51">
        <f>IFERROR('Equations and POD'!$D$5/K67, K67)</f>
        <v>18601.630240639104</v>
      </c>
      <c r="S67" s="51">
        <f>IFERROR('Equations and POD'!$D$5/L67, L67)</f>
        <v>17406.929958201479</v>
      </c>
      <c r="T67" s="53">
        <v>8000</v>
      </c>
      <c r="U67" s="53">
        <v>9400</v>
      </c>
      <c r="V67" s="53">
        <v>11000</v>
      </c>
      <c r="W67" s="53">
        <v>13000</v>
      </c>
      <c r="X67" s="53">
        <v>17000</v>
      </c>
      <c r="Y67" s="53">
        <v>19000</v>
      </c>
      <c r="Z67" s="53">
        <v>17000</v>
      </c>
    </row>
    <row r="68" spans="1:26" x14ac:dyDescent="0.3">
      <c r="A68" s="41" t="s">
        <v>129</v>
      </c>
      <c r="B68" s="41" t="s">
        <v>131</v>
      </c>
      <c r="C68" s="41" t="s">
        <v>76</v>
      </c>
      <c r="D68" s="41" t="s">
        <v>60</v>
      </c>
      <c r="E68" s="41" t="s">
        <v>64</v>
      </c>
      <c r="F68" s="59">
        <v>0.14978138297872301</v>
      </c>
      <c r="G68" s="59">
        <v>0.12808333333333299</v>
      </c>
      <c r="H68" s="59">
        <v>0.110701612903226</v>
      </c>
      <c r="I68" s="59">
        <v>8.9249999999999996E-2</v>
      </c>
      <c r="J68" s="59">
        <v>7.0542253521126794E-2</v>
      </c>
      <c r="K68" s="59">
        <v>6.4510474860335204E-2</v>
      </c>
      <c r="L68" s="59">
        <v>6.89380610412927E-2</v>
      </c>
      <c r="M68" s="51">
        <f>IFERROR('Equations and POD'!$D$5/F68, F68)</f>
        <v>80116.765924805513</v>
      </c>
      <c r="N68" s="51">
        <f>IFERROR('Equations and POD'!$D$5/G68, G68)</f>
        <v>93689.004554326864</v>
      </c>
      <c r="O68" s="51">
        <f>IFERROR('Equations and POD'!$D$5/H68, H68)</f>
        <v>108399.50462591954</v>
      </c>
      <c r="P68" s="51">
        <f>IFERROR('Equations and POD'!$D$5/I68, I68)</f>
        <v>134453.78151260506</v>
      </c>
      <c r="Q68" s="51">
        <f>IFERROR('Equations and POD'!$D$5/J68, J68)</f>
        <v>170110.81162024551</v>
      </c>
      <c r="R68" s="51">
        <f>IFERROR('Equations and POD'!$D$5/K68, K68)</f>
        <v>186016.30240639104</v>
      </c>
      <c r="S68" s="51">
        <f>IFERROR('Equations and POD'!$D$5/L68, L68)</f>
        <v>174069.29958201476</v>
      </c>
      <c r="T68" s="53">
        <v>80000</v>
      </c>
      <c r="U68" s="53">
        <v>94000</v>
      </c>
      <c r="V68" s="53">
        <v>110000</v>
      </c>
      <c r="W68" s="53">
        <v>130000</v>
      </c>
      <c r="X68" s="53">
        <v>170000</v>
      </c>
      <c r="Y68" s="53">
        <v>190000</v>
      </c>
      <c r="Z68" s="53">
        <v>170000</v>
      </c>
    </row>
    <row r="69" spans="1:26" x14ac:dyDescent="0.3">
      <c r="A69" s="41" t="s">
        <v>129</v>
      </c>
      <c r="B69" s="41" t="s">
        <v>131</v>
      </c>
      <c r="C69" s="41" t="s">
        <v>76</v>
      </c>
      <c r="D69" s="41" t="s">
        <v>65</v>
      </c>
      <c r="E69" s="41" t="s">
        <v>61</v>
      </c>
      <c r="F69" s="54">
        <v>5.3639427583617199</v>
      </c>
      <c r="G69" s="54">
        <v>6.6408655217085499</v>
      </c>
      <c r="H69" s="54">
        <v>7.4975437197054102</v>
      </c>
      <c r="I69" s="54">
        <v>2.6313978935464002</v>
      </c>
      <c r="J69" s="54">
        <v>1.4732663285890399</v>
      </c>
      <c r="K69" s="54">
        <v>1.16875293218259</v>
      </c>
      <c r="L69" s="59">
        <v>0.52309675457978599</v>
      </c>
      <c r="M69" s="51">
        <f>IFERROR('Equations and POD'!$D$5/F69, F69)</f>
        <v>2237.1603390609439</v>
      </c>
      <c r="N69" s="51">
        <f>IFERROR('Equations and POD'!$D$5/G69, G69)</f>
        <v>1806.9933746998481</v>
      </c>
      <c r="O69" s="51">
        <f>IFERROR('Equations and POD'!$D$5/H69, H69)</f>
        <v>1600.5241781333018</v>
      </c>
      <c r="P69" s="51">
        <f>IFERROR('Equations and POD'!$D$5/I69, I69)</f>
        <v>4560.3137516490533</v>
      </c>
      <c r="Q69" s="51">
        <f>IFERROR('Equations and POD'!$D$5/J69, J69)</f>
        <v>8145.1668087008447</v>
      </c>
      <c r="R69" s="51">
        <f>IFERROR('Equations and POD'!$D$5/K69, K69)</f>
        <v>10267.353920208419</v>
      </c>
      <c r="S69" s="51">
        <f>IFERROR('Equations and POD'!$D$5/L69, L69)</f>
        <v>22940.306730902656</v>
      </c>
      <c r="T69" s="53">
        <v>2200</v>
      </c>
      <c r="U69" s="53">
        <v>1800</v>
      </c>
      <c r="V69" s="53">
        <v>1600</v>
      </c>
      <c r="W69" s="53">
        <v>4600</v>
      </c>
      <c r="X69" s="53">
        <v>8100</v>
      </c>
      <c r="Y69" s="53">
        <v>10000</v>
      </c>
      <c r="Z69" s="53">
        <v>23000</v>
      </c>
    </row>
    <row r="70" spans="1:26" x14ac:dyDescent="0.3">
      <c r="A70" s="41" t="s">
        <v>129</v>
      </c>
      <c r="B70" s="41" t="s">
        <v>131</v>
      </c>
      <c r="C70" s="41" t="s">
        <v>76</v>
      </c>
      <c r="D70" s="41" t="s">
        <v>65</v>
      </c>
      <c r="E70" s="41" t="s">
        <v>63</v>
      </c>
      <c r="F70" s="54">
        <v>1.4918441558336899</v>
      </c>
      <c r="G70" s="54">
        <v>1.8469874791504799</v>
      </c>
      <c r="H70" s="54">
        <v>2.0852504398167402</v>
      </c>
      <c r="I70" s="59">
        <v>0.73185638512263795</v>
      </c>
      <c r="J70" s="59">
        <v>0.40975161529148901</v>
      </c>
      <c r="K70" s="59">
        <v>0.32505896673777301</v>
      </c>
      <c r="L70" s="59">
        <v>0.14548618083123999</v>
      </c>
      <c r="M70" s="51">
        <f>IFERROR('Equations and POD'!$D$5/F70, F70)</f>
        <v>8043.7356362427945</v>
      </c>
      <c r="N70" s="51">
        <f>IFERROR('Equations and POD'!$D$5/G70, G70)</f>
        <v>6497.0662418996953</v>
      </c>
      <c r="O70" s="51">
        <f>IFERROR('Equations and POD'!$D$5/H70, H70)</f>
        <v>5754.704457012178</v>
      </c>
      <c r="P70" s="51">
        <f>IFERROR('Equations and POD'!$D$5/I70, I70)</f>
        <v>16396.659568651776</v>
      </c>
      <c r="Q70" s="51">
        <f>IFERROR('Equations and POD'!$D$5/J70, J70)</f>
        <v>29286.034641897488</v>
      </c>
      <c r="R70" s="51">
        <f>IFERROR('Equations and POD'!$D$5/K70, K70)</f>
        <v>36916.378958653586</v>
      </c>
      <c r="S70" s="51">
        <f>IFERROR('Equations and POD'!$D$5/L70, L70)</f>
        <v>82482.0607114546</v>
      </c>
      <c r="T70" s="53">
        <v>8000</v>
      </c>
      <c r="U70" s="53">
        <v>6500</v>
      </c>
      <c r="V70" s="53">
        <v>5800</v>
      </c>
      <c r="W70" s="53">
        <v>16000</v>
      </c>
      <c r="X70" s="53">
        <v>29000</v>
      </c>
      <c r="Y70" s="53">
        <v>37000</v>
      </c>
      <c r="Z70" s="53">
        <v>82000</v>
      </c>
    </row>
    <row r="71" spans="1:26" x14ac:dyDescent="0.3">
      <c r="A71" s="41" t="s">
        <v>129</v>
      </c>
      <c r="B71" s="41" t="s">
        <v>131</v>
      </c>
      <c r="C71" s="41" t="s">
        <v>76</v>
      </c>
      <c r="D71" s="41" t="s">
        <v>65</v>
      </c>
      <c r="E71" s="41" t="s">
        <v>64</v>
      </c>
      <c r="F71" s="59">
        <v>1.70323649617698E-2</v>
      </c>
      <c r="G71" s="59">
        <v>2.1087026027002301E-2</v>
      </c>
      <c r="H71" s="59">
        <v>2.38072647914742E-2</v>
      </c>
      <c r="I71" s="59">
        <v>8.3555954525249606E-3</v>
      </c>
      <c r="J71" s="59">
        <v>4.6781306663207199E-3</v>
      </c>
      <c r="K71" s="59">
        <v>3.7111958705359199E-3</v>
      </c>
      <c r="L71" s="59">
        <v>1.6610168196912901E-3</v>
      </c>
      <c r="M71" s="51">
        <f>IFERROR('Equations and POD'!$D$5/F71, F71)</f>
        <v>704541.0327300257</v>
      </c>
      <c r="N71" s="51">
        <f>IFERROR('Equations and POD'!$D$5/G71, G71)</f>
        <v>569070.2892211444</v>
      </c>
      <c r="O71" s="51">
        <f>IFERROR('Equations and POD'!$D$5/H71, H71)</f>
        <v>504047.82343150192</v>
      </c>
      <c r="P71" s="51">
        <f>IFERROR('Equations and POD'!$D$5/I71, I71)</f>
        <v>1436163.3552248804</v>
      </c>
      <c r="Q71" s="51">
        <f>IFERROR('Equations and POD'!$D$5/J71, J71)</f>
        <v>2565127.1535426825</v>
      </c>
      <c r="R71" s="51">
        <f>IFERROR('Equations and POD'!$D$5/K71, K71)</f>
        <v>3233459.0839763801</v>
      </c>
      <c r="S71" s="51">
        <f>IFERROR('Equations and POD'!$D$5/L71, L71)</f>
        <v>7224490.3590020668</v>
      </c>
      <c r="T71" s="53">
        <v>700000</v>
      </c>
      <c r="U71" s="53">
        <v>570000</v>
      </c>
      <c r="V71" s="53">
        <v>500000</v>
      </c>
      <c r="W71" s="53">
        <v>1400000</v>
      </c>
      <c r="X71" s="53">
        <v>2600000</v>
      </c>
      <c r="Y71" s="53">
        <v>3200000</v>
      </c>
      <c r="Z71" s="53">
        <v>7200000</v>
      </c>
    </row>
    <row r="72" spans="1:26" x14ac:dyDescent="0.3">
      <c r="A72" s="41" t="s">
        <v>129</v>
      </c>
      <c r="B72" s="41" t="s">
        <v>131</v>
      </c>
      <c r="C72" s="41" t="s">
        <v>76</v>
      </c>
      <c r="D72" s="41" t="s">
        <v>66</v>
      </c>
      <c r="E72" s="41" t="s">
        <v>61</v>
      </c>
      <c r="F72" s="50">
        <v>90.806821286015804</v>
      </c>
      <c r="G72" s="50">
        <v>85.542657733203299</v>
      </c>
      <c r="H72" s="50">
        <v>69.537902415378099</v>
      </c>
      <c r="I72" s="50">
        <v>48.420372301813202</v>
      </c>
      <c r="J72" s="50">
        <v>34.156821785018501</v>
      </c>
      <c r="K72" s="50">
        <v>29.246986889787902</v>
      </c>
      <c r="L72" s="50">
        <v>23.481459547764299</v>
      </c>
      <c r="M72" s="51">
        <f>IFERROR('Equations and POD'!$D$5/F72, F72)</f>
        <v>132.14866273320365</v>
      </c>
      <c r="N72" s="51">
        <f>IFERROR('Equations and POD'!$D$5/G72, G72)</f>
        <v>140.28088813217002</v>
      </c>
      <c r="O72" s="51">
        <f>IFERROR('Equations and POD'!$D$5/H72, H72)</f>
        <v>172.56775921020932</v>
      </c>
      <c r="P72" s="51">
        <f>IFERROR('Equations and POD'!$D$5/I72, I72)</f>
        <v>247.82956903350029</v>
      </c>
      <c r="Q72" s="51">
        <f>IFERROR('Equations and POD'!$D$5/J72, J72)</f>
        <v>351.3207427648702</v>
      </c>
      <c r="R72" s="51">
        <f>IFERROR('Equations and POD'!$D$5/K72, K72)</f>
        <v>410.29867607285081</v>
      </c>
      <c r="S72" s="51">
        <f>IFERROR('Equations and POD'!$D$5/L72, L72)</f>
        <v>511.04148682029165</v>
      </c>
      <c r="T72" s="53">
        <v>130</v>
      </c>
      <c r="U72" s="53">
        <v>140</v>
      </c>
      <c r="V72" s="53">
        <v>170</v>
      </c>
      <c r="W72" s="53">
        <v>250</v>
      </c>
      <c r="X72" s="53">
        <v>350</v>
      </c>
      <c r="Y72" s="53">
        <v>410</v>
      </c>
      <c r="Z72" s="53">
        <v>510</v>
      </c>
    </row>
    <row r="73" spans="1:26" x14ac:dyDescent="0.3">
      <c r="A73" s="41" t="s">
        <v>129</v>
      </c>
      <c r="B73" s="41" t="s">
        <v>131</v>
      </c>
      <c r="C73" s="41" t="s">
        <v>76</v>
      </c>
      <c r="D73" s="41" t="s">
        <v>66</v>
      </c>
      <c r="E73" s="41" t="s">
        <v>63</v>
      </c>
      <c r="F73" s="50">
        <v>25.2524653619415</v>
      </c>
      <c r="G73" s="50">
        <v>23.788554326466599</v>
      </c>
      <c r="H73" s="50">
        <v>19.3377925492568</v>
      </c>
      <c r="I73" s="50">
        <v>13.4652194300755</v>
      </c>
      <c r="J73" s="54">
        <v>9.4986692275398497</v>
      </c>
      <c r="K73" s="54">
        <v>8.1332934345237895</v>
      </c>
      <c r="L73" s="54">
        <v>6.52995816261509</v>
      </c>
      <c r="M73" s="51">
        <f>IFERROR('Equations and POD'!$D$5/F73, F73)</f>
        <v>475.20112701888672</v>
      </c>
      <c r="N73" s="51">
        <f>IFERROR('Equations and POD'!$D$5/G73, G73)</f>
        <v>504.44427329697271</v>
      </c>
      <c r="O73" s="51">
        <f>IFERROR('Equations and POD'!$D$5/H73, H73)</f>
        <v>620.54652667484481</v>
      </c>
      <c r="P73" s="51">
        <f>IFERROR('Equations and POD'!$D$5/I73, I73)</f>
        <v>891.18488282464739</v>
      </c>
      <c r="Q73" s="51">
        <f>IFERROR('Equations and POD'!$D$5/J73, J73)</f>
        <v>1263.3348643416225</v>
      </c>
      <c r="R73" s="51">
        <f>IFERROR('Equations and POD'!$D$5/K73, K73)</f>
        <v>1475.4170738587902</v>
      </c>
      <c r="S73" s="51">
        <f>IFERROR('Equations and POD'!$D$5/L73, L73)</f>
        <v>1837.6840557266742</v>
      </c>
      <c r="T73" s="53">
        <v>480</v>
      </c>
      <c r="U73" s="53">
        <v>500</v>
      </c>
      <c r="V73" s="53">
        <v>620</v>
      </c>
      <c r="W73" s="53">
        <v>890</v>
      </c>
      <c r="X73" s="53">
        <v>1300</v>
      </c>
      <c r="Y73" s="53">
        <v>1500</v>
      </c>
      <c r="Z73" s="53">
        <v>1800</v>
      </c>
    </row>
    <row r="74" spans="1:26" x14ac:dyDescent="0.3">
      <c r="A74" s="41" t="s">
        <v>129</v>
      </c>
      <c r="B74" s="41" t="s">
        <v>131</v>
      </c>
      <c r="C74" s="41" t="s">
        <v>76</v>
      </c>
      <c r="D74" s="41" t="s">
        <v>66</v>
      </c>
      <c r="E74" s="41" t="s">
        <v>64</v>
      </c>
      <c r="F74" s="59">
        <v>0.288235362154176</v>
      </c>
      <c r="G74" s="59">
        <v>0.27152606579741201</v>
      </c>
      <c r="H74" s="59">
        <v>0.22072441477725099</v>
      </c>
      <c r="I74" s="59">
        <v>0.153693999507969</v>
      </c>
      <c r="J74" s="59">
        <v>0.108419210779671</v>
      </c>
      <c r="K74" s="59">
        <v>9.2834610205595594E-2</v>
      </c>
      <c r="L74" s="59">
        <v>7.4533905061389599E-2</v>
      </c>
      <c r="M74" s="51">
        <f>IFERROR('Equations and POD'!$D$5/F74, F74)</f>
        <v>41632.64323404304</v>
      </c>
      <c r="N74" s="51">
        <f>IFERROR('Equations and POD'!$D$5/G74, G74)</f>
        <v>44194.652048445714</v>
      </c>
      <c r="O74" s="51">
        <f>IFERROR('Equations and POD'!$D$5/H74, H74)</f>
        <v>54366.437043722915</v>
      </c>
      <c r="P74" s="51">
        <f>IFERROR('Equations and POD'!$D$5/I74, I74)</f>
        <v>78077.218618920786</v>
      </c>
      <c r="Q74" s="51">
        <f>IFERROR('Equations and POD'!$D$5/J74, J74)</f>
        <v>110681.49190263286</v>
      </c>
      <c r="R74" s="51">
        <f>IFERROR('Equations and POD'!$D$5/K74, K74)</f>
        <v>129262.1358933298</v>
      </c>
      <c r="S74" s="51">
        <f>IFERROR('Equations and POD'!$D$5/L74, L74)</f>
        <v>161000.55391054903</v>
      </c>
      <c r="T74" s="53">
        <v>42000</v>
      </c>
      <c r="U74" s="53">
        <v>44000</v>
      </c>
      <c r="V74" s="53">
        <v>54000</v>
      </c>
      <c r="W74" s="53">
        <v>78000</v>
      </c>
      <c r="X74" s="53">
        <v>110000</v>
      </c>
      <c r="Y74" s="53">
        <v>130000</v>
      </c>
      <c r="Z74" s="53">
        <v>160000</v>
      </c>
    </row>
    <row r="75" spans="1:26" x14ac:dyDescent="0.3">
      <c r="A75" s="41" t="s">
        <v>132</v>
      </c>
      <c r="B75" s="41" t="s">
        <v>133</v>
      </c>
      <c r="C75" s="41" t="s">
        <v>78</v>
      </c>
      <c r="D75" s="41" t="s">
        <v>60</v>
      </c>
      <c r="E75" s="41" t="s">
        <v>61</v>
      </c>
      <c r="F75" s="50" t="s">
        <v>62</v>
      </c>
      <c r="G75" s="50" t="s">
        <v>62</v>
      </c>
      <c r="H75" s="50" t="s">
        <v>62</v>
      </c>
      <c r="I75" s="50" t="s">
        <v>62</v>
      </c>
      <c r="J75" s="50" t="s">
        <v>62</v>
      </c>
      <c r="K75" s="50">
        <v>74.885474860335194</v>
      </c>
      <c r="L75" s="50">
        <v>80.025134649910299</v>
      </c>
      <c r="M75" s="51" t="str">
        <f>IFERROR('Equations and POD'!$D$5/F75, F75)</f>
        <v>-</v>
      </c>
      <c r="N75" s="51" t="str">
        <f>IFERROR('Equations and POD'!$D$5/G75, G75)</f>
        <v>-</v>
      </c>
      <c r="O75" s="51" t="str">
        <f>IFERROR('Equations and POD'!$D$5/H75, H75)</f>
        <v>-</v>
      </c>
      <c r="P75" s="51" t="str">
        <f>IFERROR('Equations and POD'!$D$5/I75, I75)</f>
        <v>-</v>
      </c>
      <c r="Q75" s="51" t="str">
        <f>IFERROR('Equations and POD'!$D$5/J75, J75)</f>
        <v>-</v>
      </c>
      <c r="R75" s="51">
        <f>IFERROR('Equations and POD'!$D$5/K75, K75)</f>
        <v>160.24469394606288</v>
      </c>
      <c r="S75" s="51">
        <f>IFERROR('Equations and POD'!$D$5/L75, L75)</f>
        <v>149.95288733342295</v>
      </c>
      <c r="T75" s="52" t="s">
        <v>62</v>
      </c>
      <c r="U75" s="52" t="s">
        <v>62</v>
      </c>
      <c r="V75" s="52" t="s">
        <v>62</v>
      </c>
      <c r="W75" s="52" t="s">
        <v>62</v>
      </c>
      <c r="X75" s="52" t="s">
        <v>62</v>
      </c>
      <c r="Y75" s="53">
        <v>160</v>
      </c>
      <c r="Z75" s="53">
        <v>150</v>
      </c>
    </row>
    <row r="76" spans="1:26" x14ac:dyDescent="0.3">
      <c r="A76" s="41" t="s">
        <v>132</v>
      </c>
      <c r="B76" s="41" t="s">
        <v>133</v>
      </c>
      <c r="C76" s="41" t="s">
        <v>78</v>
      </c>
      <c r="D76" s="41" t="s">
        <v>60</v>
      </c>
      <c r="E76" s="41" t="s">
        <v>63</v>
      </c>
      <c r="F76" s="50" t="s">
        <v>62</v>
      </c>
      <c r="G76" s="50" t="s">
        <v>62</v>
      </c>
      <c r="H76" s="50" t="s">
        <v>62</v>
      </c>
      <c r="I76" s="50" t="s">
        <v>62</v>
      </c>
      <c r="J76" s="50" t="s">
        <v>62</v>
      </c>
      <c r="K76" s="50">
        <v>37.442737430167597</v>
      </c>
      <c r="L76" s="50">
        <v>40.0125673249551</v>
      </c>
      <c r="M76" s="51" t="str">
        <f>IFERROR('Equations and POD'!$D$5/F76, F76)</f>
        <v>-</v>
      </c>
      <c r="N76" s="51" t="str">
        <f>IFERROR('Equations and POD'!$D$5/G76, G76)</f>
        <v>-</v>
      </c>
      <c r="O76" s="51" t="str">
        <f>IFERROR('Equations and POD'!$D$5/H76, H76)</f>
        <v>-</v>
      </c>
      <c r="P76" s="51" t="str">
        <f>IFERROR('Equations and POD'!$D$5/I76, I76)</f>
        <v>-</v>
      </c>
      <c r="Q76" s="51" t="str">
        <f>IFERROR('Equations and POD'!$D$5/J76, J76)</f>
        <v>-</v>
      </c>
      <c r="R76" s="51">
        <f>IFERROR('Equations and POD'!$D$5/K76, K76)</f>
        <v>320.48938789212576</v>
      </c>
      <c r="S76" s="51">
        <f>IFERROR('Equations and POD'!$D$5/L76, L76)</f>
        <v>299.90577466684624</v>
      </c>
      <c r="T76" s="52" t="s">
        <v>62</v>
      </c>
      <c r="U76" s="52" t="s">
        <v>62</v>
      </c>
      <c r="V76" s="52" t="s">
        <v>62</v>
      </c>
      <c r="W76" s="52" t="s">
        <v>62</v>
      </c>
      <c r="X76" s="52" t="s">
        <v>62</v>
      </c>
      <c r="Y76" s="53">
        <v>320</v>
      </c>
      <c r="Z76" s="53">
        <v>300</v>
      </c>
    </row>
    <row r="77" spans="1:26" x14ac:dyDescent="0.3">
      <c r="A77" s="41" t="s">
        <v>132</v>
      </c>
      <c r="B77" s="41" t="s">
        <v>133</v>
      </c>
      <c r="C77" s="41" t="s">
        <v>78</v>
      </c>
      <c r="D77" s="41" t="s">
        <v>60</v>
      </c>
      <c r="E77" s="41" t="s">
        <v>64</v>
      </c>
      <c r="F77" s="50" t="s">
        <v>62</v>
      </c>
      <c r="G77" s="50" t="s">
        <v>62</v>
      </c>
      <c r="H77" s="50" t="s">
        <v>62</v>
      </c>
      <c r="I77" s="50" t="s">
        <v>62</v>
      </c>
      <c r="J77" s="50" t="s">
        <v>62</v>
      </c>
      <c r="K77" s="50">
        <v>18.721368715083798</v>
      </c>
      <c r="L77" s="50">
        <v>20.0062836624776</v>
      </c>
      <c r="M77" s="51" t="str">
        <f>IFERROR('Equations and POD'!$D$5/F77, F77)</f>
        <v>-</v>
      </c>
      <c r="N77" s="51" t="str">
        <f>IFERROR('Equations and POD'!$D$5/G77, G77)</f>
        <v>-</v>
      </c>
      <c r="O77" s="51" t="str">
        <f>IFERROR('Equations and POD'!$D$5/H77, H77)</f>
        <v>-</v>
      </c>
      <c r="P77" s="51" t="str">
        <f>IFERROR('Equations and POD'!$D$5/I77, I77)</f>
        <v>-</v>
      </c>
      <c r="Q77" s="51" t="str">
        <f>IFERROR('Equations and POD'!$D$5/J77, J77)</f>
        <v>-</v>
      </c>
      <c r="R77" s="51">
        <f>IFERROR('Equations and POD'!$D$5/K77, K77)</f>
        <v>640.97877578425152</v>
      </c>
      <c r="S77" s="51">
        <f>IFERROR('Equations and POD'!$D$5/L77, L77)</f>
        <v>599.811549333691</v>
      </c>
      <c r="T77" s="52" t="s">
        <v>62</v>
      </c>
      <c r="U77" s="52" t="s">
        <v>62</v>
      </c>
      <c r="V77" s="52" t="s">
        <v>62</v>
      </c>
      <c r="W77" s="52" t="s">
        <v>62</v>
      </c>
      <c r="X77" s="52" t="s">
        <v>62</v>
      </c>
      <c r="Y77" s="53">
        <v>640</v>
      </c>
      <c r="Z77" s="53">
        <v>600</v>
      </c>
    </row>
    <row r="78" spans="1:26" x14ac:dyDescent="0.3">
      <c r="A78" s="41" t="s">
        <v>132</v>
      </c>
      <c r="B78" s="41" t="s">
        <v>133</v>
      </c>
      <c r="C78" s="41" t="s">
        <v>78</v>
      </c>
      <c r="D78" s="41" t="s">
        <v>65</v>
      </c>
      <c r="E78" s="41" t="s">
        <v>61</v>
      </c>
      <c r="F78" s="50" t="s">
        <v>62</v>
      </c>
      <c r="G78" s="50" t="s">
        <v>62</v>
      </c>
      <c r="H78" s="50" t="s">
        <v>62</v>
      </c>
      <c r="I78" s="50" t="s">
        <v>62</v>
      </c>
      <c r="J78" s="50" t="s">
        <v>62</v>
      </c>
      <c r="K78" s="50" t="s">
        <v>62</v>
      </c>
      <c r="L78" s="50" t="s">
        <v>62</v>
      </c>
      <c r="M78" s="51" t="str">
        <f>IFERROR('Equations and POD'!$D$5/F78, F78)</f>
        <v>-</v>
      </c>
      <c r="N78" s="51" t="str">
        <f>IFERROR('Equations and POD'!$D$5/G78, G78)</f>
        <v>-</v>
      </c>
      <c r="O78" s="51" t="str">
        <f>IFERROR('Equations and POD'!$D$5/H78, H78)</f>
        <v>-</v>
      </c>
      <c r="P78" s="51" t="str">
        <f>IFERROR('Equations and POD'!$D$5/I78, I78)</f>
        <v>-</v>
      </c>
      <c r="Q78" s="51" t="str">
        <f>IFERROR('Equations and POD'!$D$5/J78, J78)</f>
        <v>-</v>
      </c>
      <c r="R78" s="51" t="str">
        <f>IFERROR('Equations and POD'!$D$5/K78, K78)</f>
        <v>-</v>
      </c>
      <c r="S78" s="51" t="str">
        <f>IFERROR('Equations and POD'!$D$5/L78, L78)</f>
        <v>-</v>
      </c>
      <c r="T78" s="52" t="s">
        <v>62</v>
      </c>
      <c r="U78" s="52" t="s">
        <v>62</v>
      </c>
      <c r="V78" s="52" t="s">
        <v>62</v>
      </c>
      <c r="W78" s="52" t="s">
        <v>62</v>
      </c>
      <c r="X78" s="52" t="s">
        <v>62</v>
      </c>
      <c r="Y78" s="52" t="s">
        <v>62</v>
      </c>
      <c r="Z78" s="52" t="s">
        <v>62</v>
      </c>
    </row>
    <row r="79" spans="1:26" x14ac:dyDescent="0.3">
      <c r="A79" s="41" t="s">
        <v>132</v>
      </c>
      <c r="B79" s="41" t="s">
        <v>133</v>
      </c>
      <c r="C79" s="41" t="s">
        <v>78</v>
      </c>
      <c r="D79" s="41" t="s">
        <v>65</v>
      </c>
      <c r="E79" s="41" t="s">
        <v>63</v>
      </c>
      <c r="F79" s="50" t="s">
        <v>62</v>
      </c>
      <c r="G79" s="50" t="s">
        <v>62</v>
      </c>
      <c r="H79" s="50" t="s">
        <v>62</v>
      </c>
      <c r="I79" s="50" t="s">
        <v>62</v>
      </c>
      <c r="J79" s="50" t="s">
        <v>62</v>
      </c>
      <c r="K79" s="50" t="s">
        <v>62</v>
      </c>
      <c r="L79" s="50" t="s">
        <v>62</v>
      </c>
      <c r="M79" s="51" t="str">
        <f>IFERROR('Equations and POD'!$D$5/F79, F79)</f>
        <v>-</v>
      </c>
      <c r="N79" s="51" t="str">
        <f>IFERROR('Equations and POD'!$D$5/G79, G79)</f>
        <v>-</v>
      </c>
      <c r="O79" s="51" t="str">
        <f>IFERROR('Equations and POD'!$D$5/H79, H79)</f>
        <v>-</v>
      </c>
      <c r="P79" s="51" t="str">
        <f>IFERROR('Equations and POD'!$D$5/I79, I79)</f>
        <v>-</v>
      </c>
      <c r="Q79" s="51" t="str">
        <f>IFERROR('Equations and POD'!$D$5/J79, J79)</f>
        <v>-</v>
      </c>
      <c r="R79" s="51" t="str">
        <f>IFERROR('Equations and POD'!$D$5/K79, K79)</f>
        <v>-</v>
      </c>
      <c r="S79" s="51" t="str">
        <f>IFERROR('Equations and POD'!$D$5/L79, L79)</f>
        <v>-</v>
      </c>
      <c r="T79" s="52" t="s">
        <v>62</v>
      </c>
      <c r="U79" s="52" t="s">
        <v>62</v>
      </c>
      <c r="V79" s="52" t="s">
        <v>62</v>
      </c>
      <c r="W79" s="52" t="s">
        <v>62</v>
      </c>
      <c r="X79" s="52" t="s">
        <v>62</v>
      </c>
      <c r="Y79" s="52" t="s">
        <v>62</v>
      </c>
      <c r="Z79" s="52" t="s">
        <v>62</v>
      </c>
    </row>
    <row r="80" spans="1:26" x14ac:dyDescent="0.3">
      <c r="A80" s="41" t="s">
        <v>132</v>
      </c>
      <c r="B80" s="41" t="s">
        <v>133</v>
      </c>
      <c r="C80" s="41" t="s">
        <v>78</v>
      </c>
      <c r="D80" s="41" t="s">
        <v>65</v>
      </c>
      <c r="E80" s="41" t="s">
        <v>64</v>
      </c>
      <c r="F80" s="50" t="s">
        <v>62</v>
      </c>
      <c r="G80" s="50" t="s">
        <v>62</v>
      </c>
      <c r="H80" s="50" t="s">
        <v>62</v>
      </c>
      <c r="I80" s="50" t="s">
        <v>62</v>
      </c>
      <c r="J80" s="50" t="s">
        <v>62</v>
      </c>
      <c r="K80" s="50" t="s">
        <v>62</v>
      </c>
      <c r="L80" s="50" t="s">
        <v>62</v>
      </c>
      <c r="M80" s="51" t="str">
        <f>IFERROR('Equations and POD'!$D$5/F80, F80)</f>
        <v>-</v>
      </c>
      <c r="N80" s="51" t="str">
        <f>IFERROR('Equations and POD'!$D$5/G80, G80)</f>
        <v>-</v>
      </c>
      <c r="O80" s="51" t="str">
        <f>IFERROR('Equations and POD'!$D$5/H80, H80)</f>
        <v>-</v>
      </c>
      <c r="P80" s="51" t="str">
        <f>IFERROR('Equations and POD'!$D$5/I80, I80)</f>
        <v>-</v>
      </c>
      <c r="Q80" s="51" t="str">
        <f>IFERROR('Equations and POD'!$D$5/J80, J80)</f>
        <v>-</v>
      </c>
      <c r="R80" s="51" t="str">
        <f>IFERROR('Equations and POD'!$D$5/K80, K80)</f>
        <v>-</v>
      </c>
      <c r="S80" s="51" t="str">
        <f>IFERROR('Equations and POD'!$D$5/L80, L80)</f>
        <v>-</v>
      </c>
      <c r="T80" s="52" t="s">
        <v>62</v>
      </c>
      <c r="U80" s="52" t="s">
        <v>62</v>
      </c>
      <c r="V80" s="52" t="s">
        <v>62</v>
      </c>
      <c r="W80" s="52" t="s">
        <v>62</v>
      </c>
      <c r="X80" s="52" t="s">
        <v>62</v>
      </c>
      <c r="Y80" s="52" t="s">
        <v>62</v>
      </c>
      <c r="Z80" s="52" t="s">
        <v>62</v>
      </c>
    </row>
    <row r="81" spans="1:26" x14ac:dyDescent="0.3">
      <c r="A81" s="41" t="s">
        <v>132</v>
      </c>
      <c r="B81" s="41" t="s">
        <v>133</v>
      </c>
      <c r="C81" s="41" t="s">
        <v>78</v>
      </c>
      <c r="D81" s="41" t="s">
        <v>66</v>
      </c>
      <c r="E81" s="41" t="s">
        <v>61</v>
      </c>
      <c r="F81" s="50" t="s">
        <v>62</v>
      </c>
      <c r="G81" s="50" t="s">
        <v>62</v>
      </c>
      <c r="H81" s="50" t="s">
        <v>62</v>
      </c>
      <c r="I81" s="50" t="s">
        <v>62</v>
      </c>
      <c r="J81" s="50" t="s">
        <v>62</v>
      </c>
      <c r="K81" s="50" t="s">
        <v>62</v>
      </c>
      <c r="L81" s="50" t="s">
        <v>62</v>
      </c>
      <c r="M81" s="51" t="str">
        <f>IFERROR('Equations and POD'!$D$5/F81, F81)</f>
        <v>-</v>
      </c>
      <c r="N81" s="51" t="str">
        <f>IFERROR('Equations and POD'!$D$5/G81, G81)</f>
        <v>-</v>
      </c>
      <c r="O81" s="51" t="str">
        <f>IFERROR('Equations and POD'!$D$5/H81, H81)</f>
        <v>-</v>
      </c>
      <c r="P81" s="51" t="str">
        <f>IFERROR('Equations and POD'!$D$5/I81, I81)</f>
        <v>-</v>
      </c>
      <c r="Q81" s="51" t="str">
        <f>IFERROR('Equations and POD'!$D$5/J81, J81)</f>
        <v>-</v>
      </c>
      <c r="R81" s="51" t="str">
        <f>IFERROR('Equations and POD'!$D$5/K81, K81)</f>
        <v>-</v>
      </c>
      <c r="S81" s="51" t="str">
        <f>IFERROR('Equations and POD'!$D$5/L81, L81)</f>
        <v>-</v>
      </c>
      <c r="T81" s="52" t="s">
        <v>62</v>
      </c>
      <c r="U81" s="52" t="s">
        <v>62</v>
      </c>
      <c r="V81" s="52" t="s">
        <v>62</v>
      </c>
      <c r="W81" s="52" t="s">
        <v>62</v>
      </c>
      <c r="X81" s="52" t="s">
        <v>62</v>
      </c>
      <c r="Y81" s="52" t="s">
        <v>62</v>
      </c>
      <c r="Z81" s="52" t="s">
        <v>62</v>
      </c>
    </row>
    <row r="82" spans="1:26" x14ac:dyDescent="0.3">
      <c r="A82" s="41" t="s">
        <v>132</v>
      </c>
      <c r="B82" s="41" t="s">
        <v>133</v>
      </c>
      <c r="C82" s="41" t="s">
        <v>78</v>
      </c>
      <c r="D82" s="41" t="s">
        <v>66</v>
      </c>
      <c r="E82" s="41" t="s">
        <v>63</v>
      </c>
      <c r="F82" s="50" t="s">
        <v>62</v>
      </c>
      <c r="G82" s="50" t="s">
        <v>62</v>
      </c>
      <c r="H82" s="50" t="s">
        <v>62</v>
      </c>
      <c r="I82" s="50" t="s">
        <v>62</v>
      </c>
      <c r="J82" s="50" t="s">
        <v>62</v>
      </c>
      <c r="K82" s="50" t="s">
        <v>62</v>
      </c>
      <c r="L82" s="50" t="s">
        <v>62</v>
      </c>
      <c r="M82" s="51" t="str">
        <f>IFERROR('Equations and POD'!$D$5/F82, F82)</f>
        <v>-</v>
      </c>
      <c r="N82" s="51" t="str">
        <f>IFERROR('Equations and POD'!$D$5/G82, G82)</f>
        <v>-</v>
      </c>
      <c r="O82" s="51" t="str">
        <f>IFERROR('Equations and POD'!$D$5/H82, H82)</f>
        <v>-</v>
      </c>
      <c r="P82" s="51" t="str">
        <f>IFERROR('Equations and POD'!$D$5/I82, I82)</f>
        <v>-</v>
      </c>
      <c r="Q82" s="51" t="str">
        <f>IFERROR('Equations and POD'!$D$5/J82, J82)</f>
        <v>-</v>
      </c>
      <c r="R82" s="51" t="str">
        <f>IFERROR('Equations and POD'!$D$5/K82, K82)</f>
        <v>-</v>
      </c>
      <c r="S82" s="51" t="str">
        <f>IFERROR('Equations and POD'!$D$5/L82, L82)</f>
        <v>-</v>
      </c>
      <c r="T82" s="52" t="s">
        <v>62</v>
      </c>
      <c r="U82" s="52" t="s">
        <v>62</v>
      </c>
      <c r="V82" s="52" t="s">
        <v>62</v>
      </c>
      <c r="W82" s="52" t="s">
        <v>62</v>
      </c>
      <c r="X82" s="52" t="s">
        <v>62</v>
      </c>
      <c r="Y82" s="52" t="s">
        <v>62</v>
      </c>
      <c r="Z82" s="52" t="s">
        <v>62</v>
      </c>
    </row>
    <row r="83" spans="1:26" x14ac:dyDescent="0.3">
      <c r="A83" s="41" t="s">
        <v>132</v>
      </c>
      <c r="B83" s="41" t="s">
        <v>133</v>
      </c>
      <c r="C83" s="41" t="s">
        <v>78</v>
      </c>
      <c r="D83" s="41" t="s">
        <v>66</v>
      </c>
      <c r="E83" s="41" t="s">
        <v>64</v>
      </c>
      <c r="F83" s="50" t="s">
        <v>62</v>
      </c>
      <c r="G83" s="50" t="s">
        <v>62</v>
      </c>
      <c r="H83" s="50" t="s">
        <v>62</v>
      </c>
      <c r="I83" s="50" t="s">
        <v>62</v>
      </c>
      <c r="J83" s="50" t="s">
        <v>62</v>
      </c>
      <c r="K83" s="50" t="s">
        <v>62</v>
      </c>
      <c r="L83" s="50" t="s">
        <v>62</v>
      </c>
      <c r="M83" s="51" t="str">
        <f>IFERROR('Equations and POD'!$D$5/F83, F83)</f>
        <v>-</v>
      </c>
      <c r="N83" s="51" t="str">
        <f>IFERROR('Equations and POD'!$D$5/G83, G83)</f>
        <v>-</v>
      </c>
      <c r="O83" s="51" t="str">
        <f>IFERROR('Equations and POD'!$D$5/H83, H83)</f>
        <v>-</v>
      </c>
      <c r="P83" s="51" t="str">
        <f>IFERROR('Equations and POD'!$D$5/I83, I83)</f>
        <v>-</v>
      </c>
      <c r="Q83" s="51" t="str">
        <f>IFERROR('Equations and POD'!$D$5/J83, J83)</f>
        <v>-</v>
      </c>
      <c r="R83" s="51" t="str">
        <f>IFERROR('Equations and POD'!$D$5/K83, K83)</f>
        <v>-</v>
      </c>
      <c r="S83" s="51" t="str">
        <f>IFERROR('Equations and POD'!$D$5/L83, L83)</f>
        <v>-</v>
      </c>
      <c r="T83" s="52" t="s">
        <v>62</v>
      </c>
      <c r="U83" s="52" t="s">
        <v>62</v>
      </c>
      <c r="V83" s="52" t="s">
        <v>62</v>
      </c>
      <c r="W83" s="52" t="s">
        <v>62</v>
      </c>
      <c r="X83" s="52" t="s">
        <v>62</v>
      </c>
      <c r="Y83" s="52" t="s">
        <v>62</v>
      </c>
      <c r="Z83" s="52" t="s">
        <v>62</v>
      </c>
    </row>
    <row r="84" spans="1:26" x14ac:dyDescent="0.3">
      <c r="A84" s="41" t="s">
        <v>132</v>
      </c>
      <c r="B84" s="41" t="s">
        <v>133</v>
      </c>
      <c r="C84" s="41" t="s">
        <v>79</v>
      </c>
      <c r="D84" s="41" t="s">
        <v>60</v>
      </c>
      <c r="E84" s="41" t="s">
        <v>61</v>
      </c>
      <c r="F84" s="50" t="s">
        <v>62</v>
      </c>
      <c r="G84" s="50" t="s">
        <v>62</v>
      </c>
      <c r="H84" s="50" t="s">
        <v>62</v>
      </c>
      <c r="I84" s="50" t="s">
        <v>62</v>
      </c>
      <c r="J84" s="50" t="s">
        <v>62</v>
      </c>
      <c r="K84" s="50">
        <v>140.41026536312901</v>
      </c>
      <c r="L84" s="50">
        <v>150.047127468582</v>
      </c>
      <c r="M84" s="51" t="str">
        <f>IFERROR('Equations and POD'!$D$5/F84, F84)</f>
        <v>-</v>
      </c>
      <c r="N84" s="51" t="str">
        <f>IFERROR('Equations and POD'!$D$5/G84, G84)</f>
        <v>-</v>
      </c>
      <c r="O84" s="51" t="str">
        <f>IFERROR('Equations and POD'!$D$5/H84, H84)</f>
        <v>-</v>
      </c>
      <c r="P84" s="51" t="str">
        <f>IFERROR('Equations and POD'!$D$5/I84, I84)</f>
        <v>-</v>
      </c>
      <c r="Q84" s="51" t="str">
        <f>IFERROR('Equations and POD'!$D$5/J84, J84)</f>
        <v>-</v>
      </c>
      <c r="R84" s="51">
        <f>IFERROR('Equations and POD'!$D$5/K84, K84)</f>
        <v>85.463836771233218</v>
      </c>
      <c r="S84" s="51">
        <f>IFERROR('Equations and POD'!$D$5/L84, L84)</f>
        <v>79.97487324449213</v>
      </c>
      <c r="T84" s="52" t="s">
        <v>62</v>
      </c>
      <c r="U84" s="52" t="s">
        <v>62</v>
      </c>
      <c r="V84" s="52" t="s">
        <v>62</v>
      </c>
      <c r="W84" s="52" t="s">
        <v>62</v>
      </c>
      <c r="X84" s="52" t="s">
        <v>62</v>
      </c>
      <c r="Y84" s="53">
        <v>85</v>
      </c>
      <c r="Z84" s="53">
        <v>80</v>
      </c>
    </row>
    <row r="85" spans="1:26" x14ac:dyDescent="0.3">
      <c r="A85" s="41" t="s">
        <v>132</v>
      </c>
      <c r="B85" s="41" t="s">
        <v>133</v>
      </c>
      <c r="C85" s="41" t="s">
        <v>79</v>
      </c>
      <c r="D85" s="41" t="s">
        <v>60</v>
      </c>
      <c r="E85" s="41" t="s">
        <v>63</v>
      </c>
      <c r="F85" s="50" t="s">
        <v>62</v>
      </c>
      <c r="G85" s="50" t="s">
        <v>62</v>
      </c>
      <c r="H85" s="50" t="s">
        <v>62</v>
      </c>
      <c r="I85" s="50" t="s">
        <v>62</v>
      </c>
      <c r="J85" s="50" t="s">
        <v>62</v>
      </c>
      <c r="K85" s="50">
        <v>46.803421787709503</v>
      </c>
      <c r="L85" s="50">
        <v>50.0157091561939</v>
      </c>
      <c r="M85" s="51" t="str">
        <f>IFERROR('Equations and POD'!$D$5/F85, F85)</f>
        <v>-</v>
      </c>
      <c r="N85" s="51" t="str">
        <f>IFERROR('Equations and POD'!$D$5/G85, G85)</f>
        <v>-</v>
      </c>
      <c r="O85" s="51" t="str">
        <f>IFERROR('Equations and POD'!$D$5/H85, H85)</f>
        <v>-</v>
      </c>
      <c r="P85" s="51" t="str">
        <f>IFERROR('Equations and POD'!$D$5/I85, I85)</f>
        <v>-</v>
      </c>
      <c r="Q85" s="51" t="str">
        <f>IFERROR('Equations and POD'!$D$5/J85, J85)</f>
        <v>-</v>
      </c>
      <c r="R85" s="51">
        <f>IFERROR('Equations and POD'!$D$5/K85, K85)</f>
        <v>256.39151031370056</v>
      </c>
      <c r="S85" s="51">
        <f>IFERROR('Equations and POD'!$D$5/L85, L85)</f>
        <v>239.9246197334769</v>
      </c>
      <c r="T85" s="52" t="s">
        <v>62</v>
      </c>
      <c r="U85" s="52" t="s">
        <v>62</v>
      </c>
      <c r="V85" s="52" t="s">
        <v>62</v>
      </c>
      <c r="W85" s="52" t="s">
        <v>62</v>
      </c>
      <c r="X85" s="52" t="s">
        <v>62</v>
      </c>
      <c r="Y85" s="53">
        <v>260</v>
      </c>
      <c r="Z85" s="53">
        <v>240</v>
      </c>
    </row>
    <row r="86" spans="1:26" x14ac:dyDescent="0.3">
      <c r="A86" s="41" t="s">
        <v>132</v>
      </c>
      <c r="B86" s="41" t="s">
        <v>133</v>
      </c>
      <c r="C86" s="41" t="s">
        <v>79</v>
      </c>
      <c r="D86" s="41" t="s">
        <v>60</v>
      </c>
      <c r="E86" s="41" t="s">
        <v>64</v>
      </c>
      <c r="F86" s="50" t="s">
        <v>62</v>
      </c>
      <c r="G86" s="50" t="s">
        <v>62</v>
      </c>
      <c r="H86" s="50" t="s">
        <v>62</v>
      </c>
      <c r="I86" s="50" t="s">
        <v>62</v>
      </c>
      <c r="J86" s="50" t="s">
        <v>62</v>
      </c>
      <c r="K86" s="54">
        <v>9.3606843575418992</v>
      </c>
      <c r="L86" s="50">
        <v>10.0031418312388</v>
      </c>
      <c r="M86" s="51" t="str">
        <f>IFERROR('Equations and POD'!$D$5/F86, F86)</f>
        <v>-</v>
      </c>
      <c r="N86" s="51" t="str">
        <f>IFERROR('Equations and POD'!$D$5/G86, G86)</f>
        <v>-</v>
      </c>
      <c r="O86" s="51" t="str">
        <f>IFERROR('Equations and POD'!$D$5/H86, H86)</f>
        <v>-</v>
      </c>
      <c r="P86" s="51" t="str">
        <f>IFERROR('Equations and POD'!$D$5/I86, I86)</f>
        <v>-</v>
      </c>
      <c r="Q86" s="51" t="str">
        <f>IFERROR('Equations and POD'!$D$5/J86, J86)</f>
        <v>-</v>
      </c>
      <c r="R86" s="51">
        <f>IFERROR('Equations and POD'!$D$5/K86, K86)</f>
        <v>1281.957551568503</v>
      </c>
      <c r="S86" s="51">
        <f>IFERROR('Equations and POD'!$D$5/L86, L86)</f>
        <v>1199.623098667382</v>
      </c>
      <c r="T86" s="52" t="s">
        <v>62</v>
      </c>
      <c r="U86" s="52" t="s">
        <v>62</v>
      </c>
      <c r="V86" s="52" t="s">
        <v>62</v>
      </c>
      <c r="W86" s="52" t="s">
        <v>62</v>
      </c>
      <c r="X86" s="52" t="s">
        <v>62</v>
      </c>
      <c r="Y86" s="53">
        <v>1300</v>
      </c>
      <c r="Z86" s="53">
        <v>1200</v>
      </c>
    </row>
    <row r="87" spans="1:26" x14ac:dyDescent="0.3">
      <c r="A87" s="41" t="s">
        <v>132</v>
      </c>
      <c r="B87" s="41" t="s">
        <v>133</v>
      </c>
      <c r="C87" s="41" t="s">
        <v>79</v>
      </c>
      <c r="D87" s="41" t="s">
        <v>65</v>
      </c>
      <c r="E87" s="41" t="s">
        <v>61</v>
      </c>
      <c r="F87" s="50" t="s">
        <v>62</v>
      </c>
      <c r="G87" s="50" t="s">
        <v>62</v>
      </c>
      <c r="H87" s="50" t="s">
        <v>62</v>
      </c>
      <c r="I87" s="50" t="s">
        <v>62</v>
      </c>
      <c r="J87" s="50" t="s">
        <v>62</v>
      </c>
      <c r="K87" s="50" t="s">
        <v>62</v>
      </c>
      <c r="L87" s="50" t="s">
        <v>62</v>
      </c>
      <c r="M87" s="51" t="str">
        <f>IFERROR('Equations and POD'!$D$5/F87, F87)</f>
        <v>-</v>
      </c>
      <c r="N87" s="51" t="str">
        <f>IFERROR('Equations and POD'!$D$5/G87, G87)</f>
        <v>-</v>
      </c>
      <c r="O87" s="51" t="str">
        <f>IFERROR('Equations and POD'!$D$5/H87, H87)</f>
        <v>-</v>
      </c>
      <c r="P87" s="51" t="str">
        <f>IFERROR('Equations and POD'!$D$5/I87, I87)</f>
        <v>-</v>
      </c>
      <c r="Q87" s="51" t="str">
        <f>IFERROR('Equations and POD'!$D$5/J87, J87)</f>
        <v>-</v>
      </c>
      <c r="R87" s="51" t="str">
        <f>IFERROR('Equations and POD'!$D$5/K87, K87)</f>
        <v>-</v>
      </c>
      <c r="S87" s="51" t="str">
        <f>IFERROR('Equations and POD'!$D$5/L87, L87)</f>
        <v>-</v>
      </c>
      <c r="T87" s="52" t="s">
        <v>62</v>
      </c>
      <c r="U87" s="52" t="s">
        <v>62</v>
      </c>
      <c r="V87" s="52" t="s">
        <v>62</v>
      </c>
      <c r="W87" s="52" t="s">
        <v>62</v>
      </c>
      <c r="X87" s="52" t="s">
        <v>62</v>
      </c>
      <c r="Y87" s="52" t="s">
        <v>62</v>
      </c>
      <c r="Z87" s="52" t="s">
        <v>62</v>
      </c>
    </row>
    <row r="88" spans="1:26" x14ac:dyDescent="0.3">
      <c r="A88" s="41" t="s">
        <v>132</v>
      </c>
      <c r="B88" s="41" t="s">
        <v>133</v>
      </c>
      <c r="C88" s="41" t="s">
        <v>79</v>
      </c>
      <c r="D88" s="41" t="s">
        <v>65</v>
      </c>
      <c r="E88" s="41" t="s">
        <v>63</v>
      </c>
      <c r="F88" s="50" t="s">
        <v>62</v>
      </c>
      <c r="G88" s="50" t="s">
        <v>62</v>
      </c>
      <c r="H88" s="50" t="s">
        <v>62</v>
      </c>
      <c r="I88" s="50" t="s">
        <v>62</v>
      </c>
      <c r="J88" s="50" t="s">
        <v>62</v>
      </c>
      <c r="K88" s="50" t="s">
        <v>62</v>
      </c>
      <c r="L88" s="50" t="s">
        <v>62</v>
      </c>
      <c r="M88" s="51" t="str">
        <f>IFERROR('Equations and POD'!$D$5/F88, F88)</f>
        <v>-</v>
      </c>
      <c r="N88" s="51" t="str">
        <f>IFERROR('Equations and POD'!$D$5/G88, G88)</f>
        <v>-</v>
      </c>
      <c r="O88" s="51" t="str">
        <f>IFERROR('Equations and POD'!$D$5/H88, H88)</f>
        <v>-</v>
      </c>
      <c r="P88" s="51" t="str">
        <f>IFERROR('Equations and POD'!$D$5/I88, I88)</f>
        <v>-</v>
      </c>
      <c r="Q88" s="51" t="str">
        <f>IFERROR('Equations and POD'!$D$5/J88, J88)</f>
        <v>-</v>
      </c>
      <c r="R88" s="51" t="str">
        <f>IFERROR('Equations and POD'!$D$5/K88, K88)</f>
        <v>-</v>
      </c>
      <c r="S88" s="51" t="str">
        <f>IFERROR('Equations and POD'!$D$5/L88, L88)</f>
        <v>-</v>
      </c>
      <c r="T88" s="52" t="s">
        <v>62</v>
      </c>
      <c r="U88" s="52" t="s">
        <v>62</v>
      </c>
      <c r="V88" s="52" t="s">
        <v>62</v>
      </c>
      <c r="W88" s="52" t="s">
        <v>62</v>
      </c>
      <c r="X88" s="52" t="s">
        <v>62</v>
      </c>
      <c r="Y88" s="52" t="s">
        <v>62</v>
      </c>
      <c r="Z88" s="52" t="s">
        <v>62</v>
      </c>
    </row>
    <row r="89" spans="1:26" x14ac:dyDescent="0.3">
      <c r="A89" s="41" t="s">
        <v>132</v>
      </c>
      <c r="B89" s="41" t="s">
        <v>133</v>
      </c>
      <c r="C89" s="41" t="s">
        <v>79</v>
      </c>
      <c r="D89" s="41" t="s">
        <v>65</v>
      </c>
      <c r="E89" s="41" t="s">
        <v>64</v>
      </c>
      <c r="F89" s="50" t="s">
        <v>62</v>
      </c>
      <c r="G89" s="50" t="s">
        <v>62</v>
      </c>
      <c r="H89" s="50" t="s">
        <v>62</v>
      </c>
      <c r="I89" s="50" t="s">
        <v>62</v>
      </c>
      <c r="J89" s="50" t="s">
        <v>62</v>
      </c>
      <c r="K89" s="50" t="s">
        <v>62</v>
      </c>
      <c r="L89" s="50" t="s">
        <v>62</v>
      </c>
      <c r="M89" s="51" t="str">
        <f>IFERROR('Equations and POD'!$D$5/F89, F89)</f>
        <v>-</v>
      </c>
      <c r="N89" s="51" t="str">
        <f>IFERROR('Equations and POD'!$D$5/G89, G89)</f>
        <v>-</v>
      </c>
      <c r="O89" s="51" t="str">
        <f>IFERROR('Equations and POD'!$D$5/H89, H89)</f>
        <v>-</v>
      </c>
      <c r="P89" s="51" t="str">
        <f>IFERROR('Equations and POD'!$D$5/I89, I89)</f>
        <v>-</v>
      </c>
      <c r="Q89" s="51" t="str">
        <f>IFERROR('Equations and POD'!$D$5/J89, J89)</f>
        <v>-</v>
      </c>
      <c r="R89" s="51" t="str">
        <f>IFERROR('Equations and POD'!$D$5/K89, K89)</f>
        <v>-</v>
      </c>
      <c r="S89" s="51" t="str">
        <f>IFERROR('Equations and POD'!$D$5/L89, L89)</f>
        <v>-</v>
      </c>
      <c r="T89" s="52" t="s">
        <v>62</v>
      </c>
      <c r="U89" s="52" t="s">
        <v>62</v>
      </c>
      <c r="V89" s="52" t="s">
        <v>62</v>
      </c>
      <c r="W89" s="52" t="s">
        <v>62</v>
      </c>
      <c r="X89" s="52" t="s">
        <v>62</v>
      </c>
      <c r="Y89" s="52" t="s">
        <v>62</v>
      </c>
      <c r="Z89" s="52" t="s">
        <v>62</v>
      </c>
    </row>
    <row r="90" spans="1:26" x14ac:dyDescent="0.3">
      <c r="A90" s="41" t="s">
        <v>132</v>
      </c>
      <c r="B90" s="41" t="s">
        <v>133</v>
      </c>
      <c r="C90" s="41" t="s">
        <v>79</v>
      </c>
      <c r="D90" s="41" t="s">
        <v>66</v>
      </c>
      <c r="E90" s="41" t="s">
        <v>61</v>
      </c>
      <c r="F90" s="60">
        <v>9.6830427313100806E-2</v>
      </c>
      <c r="G90" s="60">
        <v>9.1217069207993495E-2</v>
      </c>
      <c r="H90" s="60">
        <v>7.4150649807788196E-2</v>
      </c>
      <c r="I90" s="60">
        <v>5.1632303325279301E-2</v>
      </c>
      <c r="J90" s="59">
        <v>0.10178966967104899</v>
      </c>
      <c r="K90" s="59">
        <v>8.1318332222901593E-2</v>
      </c>
      <c r="L90" s="59">
        <v>6.93230429728076E-2</v>
      </c>
      <c r="M90" s="57">
        <f>IFERROR('Equations and POD'!$D$5/F90, F90)</f>
        <v>123927.98764791203</v>
      </c>
      <c r="N90" s="57">
        <f>IFERROR('Equations and POD'!$D$5/G90, G90)</f>
        <v>131554.32534932203</v>
      </c>
      <c r="O90" s="57">
        <f>IFERROR('Equations and POD'!$D$5/H90, H90)</f>
        <v>161832.70181861057</v>
      </c>
      <c r="P90" s="57">
        <f>IFERROR('Equations and POD'!$D$5/I90, I90)</f>
        <v>232412.64145046906</v>
      </c>
      <c r="Q90" s="51">
        <f>IFERROR('Equations and POD'!$D$5/J90, J90)</f>
        <v>117890.15563936974</v>
      </c>
      <c r="R90" s="51">
        <f>IFERROR('Equations and POD'!$D$5/K90, K90)</f>
        <v>147568.20106820209</v>
      </c>
      <c r="S90" s="51">
        <f>IFERROR('Equations and POD'!$D$5/L90, L90)</f>
        <v>173102.61473529192</v>
      </c>
      <c r="T90" s="58">
        <v>120000</v>
      </c>
      <c r="U90" s="58">
        <v>130000</v>
      </c>
      <c r="V90" s="58">
        <v>160000</v>
      </c>
      <c r="W90" s="58">
        <v>230000</v>
      </c>
      <c r="X90" s="53">
        <v>120000</v>
      </c>
      <c r="Y90" s="53">
        <v>150000</v>
      </c>
      <c r="Z90" s="53">
        <v>170000</v>
      </c>
    </row>
    <row r="91" spans="1:26" x14ac:dyDescent="0.3">
      <c r="A91" s="41" t="s">
        <v>132</v>
      </c>
      <c r="B91" s="41" t="s">
        <v>133</v>
      </c>
      <c r="C91" s="41" t="s">
        <v>79</v>
      </c>
      <c r="D91" s="41" t="s">
        <v>66</v>
      </c>
      <c r="E91" s="41" t="s">
        <v>63</v>
      </c>
      <c r="F91" s="60">
        <v>7.0302680535525602E-2</v>
      </c>
      <c r="G91" s="60">
        <v>6.6227162823321195E-2</v>
      </c>
      <c r="H91" s="60">
        <v>5.3836274295087E-2</v>
      </c>
      <c r="I91" s="60">
        <v>3.74870732962196E-2</v>
      </c>
      <c r="J91" s="59">
        <v>7.9536031078324604E-2</v>
      </c>
      <c r="K91" s="59">
        <v>6.4873184201730202E-2</v>
      </c>
      <c r="L91" s="59">
        <v>5.4316505870577299E-2</v>
      </c>
      <c r="M91" s="57">
        <f>IFERROR('Equations and POD'!$D$5/F91, F91)</f>
        <v>170690.50438177981</v>
      </c>
      <c r="N91" s="57">
        <f>IFERROR('Equations and POD'!$D$5/G91, G91)</f>
        <v>181194.53542065865</v>
      </c>
      <c r="O91" s="57">
        <f>IFERROR('Equations and POD'!$D$5/H91, H91)</f>
        <v>222898.03960477811</v>
      </c>
      <c r="P91" s="57">
        <f>IFERROR('Equations and POD'!$D$5/I91, I91)</f>
        <v>320110.34590982983</v>
      </c>
      <c r="Q91" s="51">
        <f>IFERROR('Equations and POD'!$D$5/J91, J91)</f>
        <v>150875.01648382196</v>
      </c>
      <c r="R91" s="51">
        <f>IFERROR('Equations and POD'!$D$5/K91, K91)</f>
        <v>184976.27560078906</v>
      </c>
      <c r="S91" s="51">
        <f>IFERROR('Equations and POD'!$D$5/L91, L91)</f>
        <v>220927.31864220079</v>
      </c>
      <c r="T91" s="58">
        <v>170000</v>
      </c>
      <c r="U91" s="58">
        <v>180000</v>
      </c>
      <c r="V91" s="58">
        <v>220000</v>
      </c>
      <c r="W91" s="58">
        <v>320000</v>
      </c>
      <c r="X91" s="53">
        <v>150000</v>
      </c>
      <c r="Y91" s="53">
        <v>180000</v>
      </c>
      <c r="Z91" s="53">
        <v>220000</v>
      </c>
    </row>
    <row r="92" spans="1:26" x14ac:dyDescent="0.3">
      <c r="A92" s="41" t="s">
        <v>132</v>
      </c>
      <c r="B92" s="41" t="s">
        <v>133</v>
      </c>
      <c r="C92" s="41" t="s">
        <v>79</v>
      </c>
      <c r="D92" s="41" t="s">
        <v>66</v>
      </c>
      <c r="E92" s="41" t="s">
        <v>64</v>
      </c>
      <c r="F92" s="60">
        <v>4.5098630759832503E-2</v>
      </c>
      <c r="G92" s="60">
        <v>4.2484217382450902E-2</v>
      </c>
      <c r="H92" s="60">
        <v>3.4535557356056901E-2</v>
      </c>
      <c r="I92" s="60">
        <v>2.40476702164816E-2</v>
      </c>
      <c r="J92" s="59">
        <v>5.3897892325170699E-2</v>
      </c>
      <c r="K92" s="59">
        <v>4.49682487017578E-2</v>
      </c>
      <c r="L92" s="59">
        <v>3.6920409115901803E-2</v>
      </c>
      <c r="M92" s="57">
        <f>IFERROR('Equations and POD'!$D$5/F92, F92)</f>
        <v>266083.46634523344</v>
      </c>
      <c r="N92" s="57">
        <f>IFERROR('Equations and POD'!$D$5/G92, G92)</f>
        <v>282457.83350494015</v>
      </c>
      <c r="O92" s="57">
        <f>IFERROR('Equations and POD'!$D$5/H92, H92)</f>
        <v>347467.9697878228</v>
      </c>
      <c r="P92" s="57">
        <f>IFERROR('Equations and POD'!$D$5/I92, I92)</f>
        <v>499008.83919206174</v>
      </c>
      <c r="Q92" s="51">
        <f>IFERROR('Equations and POD'!$D$5/J92, J92)</f>
        <v>222643.21446194872</v>
      </c>
      <c r="R92" s="51">
        <f>IFERROR('Equations and POD'!$D$5/K92, K92)</f>
        <v>266854.95536166884</v>
      </c>
      <c r="S92" s="51">
        <f>IFERROR('Equations and POD'!$D$5/L92, L92)</f>
        <v>325023.48395786167</v>
      </c>
      <c r="T92" s="58">
        <v>270000</v>
      </c>
      <c r="U92" s="58">
        <v>280000</v>
      </c>
      <c r="V92" s="58">
        <v>350000</v>
      </c>
      <c r="W92" s="58">
        <v>500000</v>
      </c>
      <c r="X92" s="53">
        <v>220000</v>
      </c>
      <c r="Y92" s="53">
        <v>270000</v>
      </c>
      <c r="Z92" s="53">
        <v>330000</v>
      </c>
    </row>
    <row r="93" spans="1:26" x14ac:dyDescent="0.3">
      <c r="A93" s="41" t="s">
        <v>132</v>
      </c>
      <c r="B93" s="41" t="s">
        <v>134</v>
      </c>
      <c r="C93" s="41" t="s">
        <v>81</v>
      </c>
      <c r="D93" s="41" t="s">
        <v>60</v>
      </c>
      <c r="E93" s="41" t="s">
        <v>61</v>
      </c>
      <c r="F93" s="59" t="s">
        <v>62</v>
      </c>
      <c r="G93" s="59" t="s">
        <v>62</v>
      </c>
      <c r="H93" s="59" t="s">
        <v>62</v>
      </c>
      <c r="I93" s="59" t="s">
        <v>62</v>
      </c>
      <c r="J93" s="59">
        <v>0.141084507042254</v>
      </c>
      <c r="K93" s="59">
        <v>0.12902094972066999</v>
      </c>
      <c r="L93" s="59">
        <v>0.13787612208258501</v>
      </c>
      <c r="M93" s="51" t="str">
        <f>IFERROR('Equations and POD'!$D$5/F93, F93)</f>
        <v>-</v>
      </c>
      <c r="N93" s="51" t="str">
        <f>IFERROR('Equations and POD'!$D$5/G93, G93)</f>
        <v>-</v>
      </c>
      <c r="O93" s="51" t="str">
        <f>IFERROR('Equations and POD'!$D$5/H93, H93)</f>
        <v>-</v>
      </c>
      <c r="P93" s="51" t="str">
        <f>IFERROR('Equations and POD'!$D$5/I93, I93)</f>
        <v>-</v>
      </c>
      <c r="Q93" s="51">
        <f>IFERROR('Equations and POD'!$D$5/J93, J93)</f>
        <v>85055.405810122495</v>
      </c>
      <c r="R93" s="51">
        <f>IFERROR('Equations and POD'!$D$5/K93, K93)</f>
        <v>93008.151203195826</v>
      </c>
      <c r="S93" s="51">
        <f>IFERROR('Equations and POD'!$D$5/L93, L93)</f>
        <v>87034.649791007629</v>
      </c>
      <c r="T93" s="52" t="s">
        <v>62</v>
      </c>
      <c r="U93" s="52" t="s">
        <v>62</v>
      </c>
      <c r="V93" s="52" t="s">
        <v>62</v>
      </c>
      <c r="W93" s="52" t="s">
        <v>62</v>
      </c>
      <c r="X93" s="53">
        <v>85000</v>
      </c>
      <c r="Y93" s="53">
        <v>93000</v>
      </c>
      <c r="Z93" s="53">
        <v>87000</v>
      </c>
    </row>
    <row r="94" spans="1:26" x14ac:dyDescent="0.3">
      <c r="A94" s="41" t="s">
        <v>132</v>
      </c>
      <c r="B94" s="41" t="s">
        <v>134</v>
      </c>
      <c r="C94" s="41" t="s">
        <v>81</v>
      </c>
      <c r="D94" s="41" t="s">
        <v>60</v>
      </c>
      <c r="E94" s="41" t="s">
        <v>63</v>
      </c>
      <c r="F94" s="59" t="s">
        <v>62</v>
      </c>
      <c r="G94" s="59" t="s">
        <v>62</v>
      </c>
      <c r="H94" s="59" t="s">
        <v>62</v>
      </c>
      <c r="I94" s="59" t="s">
        <v>62</v>
      </c>
      <c r="J94" s="59">
        <v>7.0542253521126794E-2</v>
      </c>
      <c r="K94" s="59">
        <v>6.4510474860335204E-2</v>
      </c>
      <c r="L94" s="59">
        <v>6.89380610412927E-2</v>
      </c>
      <c r="M94" s="51" t="str">
        <f>IFERROR('Equations and POD'!$D$5/F94, F94)</f>
        <v>-</v>
      </c>
      <c r="N94" s="51" t="str">
        <f>IFERROR('Equations and POD'!$D$5/G94, G94)</f>
        <v>-</v>
      </c>
      <c r="O94" s="51" t="str">
        <f>IFERROR('Equations and POD'!$D$5/H94, H94)</f>
        <v>-</v>
      </c>
      <c r="P94" s="51" t="str">
        <f>IFERROR('Equations and POD'!$D$5/I94, I94)</f>
        <v>-</v>
      </c>
      <c r="Q94" s="51">
        <f>IFERROR('Equations and POD'!$D$5/J94, J94)</f>
        <v>170110.81162024551</v>
      </c>
      <c r="R94" s="51">
        <f>IFERROR('Equations and POD'!$D$5/K94, K94)</f>
        <v>186016.30240639104</v>
      </c>
      <c r="S94" s="51">
        <f>IFERROR('Equations and POD'!$D$5/L94, L94)</f>
        <v>174069.29958201476</v>
      </c>
      <c r="T94" s="52" t="s">
        <v>62</v>
      </c>
      <c r="U94" s="52" t="s">
        <v>62</v>
      </c>
      <c r="V94" s="52" t="s">
        <v>62</v>
      </c>
      <c r="W94" s="52" t="s">
        <v>62</v>
      </c>
      <c r="X94" s="53">
        <v>170000</v>
      </c>
      <c r="Y94" s="53">
        <v>190000</v>
      </c>
      <c r="Z94" s="53">
        <v>170000</v>
      </c>
    </row>
    <row r="95" spans="1:26" x14ac:dyDescent="0.3">
      <c r="A95" s="41" t="s">
        <v>132</v>
      </c>
      <c r="B95" s="41" t="s">
        <v>134</v>
      </c>
      <c r="C95" s="41" t="s">
        <v>81</v>
      </c>
      <c r="D95" s="41" t="s">
        <v>60</v>
      </c>
      <c r="E95" s="41" t="s">
        <v>64</v>
      </c>
      <c r="F95" s="59" t="s">
        <v>62</v>
      </c>
      <c r="G95" s="59" t="s">
        <v>62</v>
      </c>
      <c r="H95" s="59" t="s">
        <v>62</v>
      </c>
      <c r="I95" s="59" t="s">
        <v>62</v>
      </c>
      <c r="J95" s="59">
        <v>3.5271126760563397E-2</v>
      </c>
      <c r="K95" s="59">
        <v>3.2255237430167602E-2</v>
      </c>
      <c r="L95" s="59">
        <v>3.4469030520646302E-2</v>
      </c>
      <c r="M95" s="51" t="str">
        <f>IFERROR('Equations and POD'!$D$5/F95, F95)</f>
        <v>-</v>
      </c>
      <c r="N95" s="51" t="str">
        <f>IFERROR('Equations and POD'!$D$5/G95, G95)</f>
        <v>-</v>
      </c>
      <c r="O95" s="51" t="str">
        <f>IFERROR('Equations and POD'!$D$5/H95, H95)</f>
        <v>-</v>
      </c>
      <c r="P95" s="51" t="str">
        <f>IFERROR('Equations and POD'!$D$5/I95, I95)</f>
        <v>-</v>
      </c>
      <c r="Q95" s="51">
        <f>IFERROR('Equations and POD'!$D$5/J95, J95)</f>
        <v>340221.62324049103</v>
      </c>
      <c r="R95" s="51">
        <f>IFERROR('Equations and POD'!$D$5/K95, K95)</f>
        <v>372032.60481278208</v>
      </c>
      <c r="S95" s="51">
        <f>IFERROR('Equations and POD'!$D$5/L95, L95)</f>
        <v>348138.59916403005</v>
      </c>
      <c r="T95" s="52" t="s">
        <v>62</v>
      </c>
      <c r="U95" s="52" t="s">
        <v>62</v>
      </c>
      <c r="V95" s="52" t="s">
        <v>62</v>
      </c>
      <c r="W95" s="52" t="s">
        <v>62</v>
      </c>
      <c r="X95" s="53">
        <v>340000</v>
      </c>
      <c r="Y95" s="53">
        <v>370000</v>
      </c>
      <c r="Z95" s="53">
        <v>350000</v>
      </c>
    </row>
    <row r="96" spans="1:26" x14ac:dyDescent="0.3">
      <c r="A96" s="41" t="s">
        <v>132</v>
      </c>
      <c r="B96" s="41" t="s">
        <v>134</v>
      </c>
      <c r="C96" s="41" t="s">
        <v>81</v>
      </c>
      <c r="D96" s="41" t="s">
        <v>65</v>
      </c>
      <c r="E96" s="41" t="s">
        <v>61</v>
      </c>
      <c r="F96" s="59">
        <v>1.5696474871051801E-4</v>
      </c>
      <c r="G96" s="59">
        <v>1.9102528357089099E-4</v>
      </c>
      <c r="H96" s="59">
        <v>2.1234225753824501E-4</v>
      </c>
      <c r="I96" s="59">
        <v>7.7478779034558006E-5</v>
      </c>
      <c r="J96" s="59">
        <v>4.4245496952416102E-5</v>
      </c>
      <c r="K96" s="59">
        <v>3.5364708012092302E-5</v>
      </c>
      <c r="L96" s="59">
        <v>1.7106105342290001E-5</v>
      </c>
      <c r="M96" s="51">
        <f>IFERROR('Equations and POD'!$D$5/F96, F96)</f>
        <v>76450286.440626115</v>
      </c>
      <c r="N96" s="51">
        <f>IFERROR('Equations and POD'!$D$5/G96, G96)</f>
        <v>62818909.495541751</v>
      </c>
      <c r="O96" s="51">
        <f>IFERROR('Equations and POD'!$D$5/H96, H96)</f>
        <v>56512538.47971677</v>
      </c>
      <c r="P96" s="51">
        <f>IFERROR('Equations and POD'!$D$5/I96, I96)</f>
        <v>154881119.05645308</v>
      </c>
      <c r="Q96" s="51">
        <f>IFERROR('Equations and POD'!$D$5/J96, J96)</f>
        <v>271214040.44586551</v>
      </c>
      <c r="R96" s="51">
        <f>IFERROR('Equations and POD'!$D$5/K96, K96)</f>
        <v>339321336.85076159</v>
      </c>
      <c r="S96" s="51">
        <f>IFERROR('Equations and POD'!$D$5/L96, L96)</f>
        <v>701503922.71544111</v>
      </c>
      <c r="T96" s="53">
        <v>76000000</v>
      </c>
      <c r="U96" s="53">
        <v>63000000</v>
      </c>
      <c r="V96" s="53">
        <v>57000000</v>
      </c>
      <c r="W96" s="53">
        <v>150000000</v>
      </c>
      <c r="X96" s="53">
        <v>270000000</v>
      </c>
      <c r="Y96" s="53">
        <v>340000000</v>
      </c>
      <c r="Z96" s="53">
        <v>700000000</v>
      </c>
    </row>
    <row r="97" spans="1:26" x14ac:dyDescent="0.3">
      <c r="A97" s="41" t="s">
        <v>132</v>
      </c>
      <c r="B97" s="41" t="s">
        <v>134</v>
      </c>
      <c r="C97" s="41" t="s">
        <v>81</v>
      </c>
      <c r="D97" s="41" t="s">
        <v>65</v>
      </c>
      <c r="E97" s="41" t="s">
        <v>63</v>
      </c>
      <c r="F97" s="59">
        <v>1.5696474871051801E-4</v>
      </c>
      <c r="G97" s="59">
        <v>1.9102528357089099E-4</v>
      </c>
      <c r="H97" s="59">
        <v>2.1234225753824501E-4</v>
      </c>
      <c r="I97" s="59">
        <v>7.7478779034558006E-5</v>
      </c>
      <c r="J97" s="59">
        <v>4.4245496952416102E-5</v>
      </c>
      <c r="K97" s="59">
        <v>3.5364708012092302E-5</v>
      </c>
      <c r="L97" s="59">
        <v>1.7106105342290001E-5</v>
      </c>
      <c r="M97" s="51">
        <f>IFERROR('Equations and POD'!$D$5/F97, F97)</f>
        <v>76450286.440626115</v>
      </c>
      <c r="N97" s="51">
        <f>IFERROR('Equations and POD'!$D$5/G97, G97)</f>
        <v>62818909.495541751</v>
      </c>
      <c r="O97" s="51">
        <f>IFERROR('Equations and POD'!$D$5/H97, H97)</f>
        <v>56512538.47971677</v>
      </c>
      <c r="P97" s="51">
        <f>IFERROR('Equations and POD'!$D$5/I97, I97)</f>
        <v>154881119.05645308</v>
      </c>
      <c r="Q97" s="51">
        <f>IFERROR('Equations and POD'!$D$5/J97, J97)</f>
        <v>271214040.44586551</v>
      </c>
      <c r="R97" s="51">
        <f>IFERROR('Equations and POD'!$D$5/K97, K97)</f>
        <v>339321336.85076159</v>
      </c>
      <c r="S97" s="51">
        <f>IFERROR('Equations and POD'!$D$5/L97, L97)</f>
        <v>701503922.71544111</v>
      </c>
      <c r="T97" s="53">
        <v>76000000</v>
      </c>
      <c r="U97" s="53">
        <v>63000000</v>
      </c>
      <c r="V97" s="53">
        <v>57000000</v>
      </c>
      <c r="W97" s="53">
        <v>150000000</v>
      </c>
      <c r="X97" s="53">
        <v>270000000</v>
      </c>
      <c r="Y97" s="53">
        <v>340000000</v>
      </c>
      <c r="Z97" s="53">
        <v>700000000</v>
      </c>
    </row>
    <row r="98" spans="1:26" x14ac:dyDescent="0.3">
      <c r="A98" s="41" t="s">
        <v>132</v>
      </c>
      <c r="B98" s="41" t="s">
        <v>134</v>
      </c>
      <c r="C98" s="41" t="s">
        <v>81</v>
      </c>
      <c r="D98" s="41" t="s">
        <v>65</v>
      </c>
      <c r="E98" s="41" t="s">
        <v>64</v>
      </c>
      <c r="F98" s="59">
        <v>1.5696474871051801E-4</v>
      </c>
      <c r="G98" s="59">
        <v>1.9102528357089099E-4</v>
      </c>
      <c r="H98" s="59">
        <v>2.1234225753824501E-4</v>
      </c>
      <c r="I98" s="59">
        <v>7.7478779034558006E-5</v>
      </c>
      <c r="J98" s="59">
        <v>4.4245496952416102E-5</v>
      </c>
      <c r="K98" s="59">
        <v>3.5364708012092302E-5</v>
      </c>
      <c r="L98" s="59">
        <v>1.7106105342290001E-5</v>
      </c>
      <c r="M98" s="51">
        <f>IFERROR('Equations and POD'!$D$5/F98, F98)</f>
        <v>76450286.440626115</v>
      </c>
      <c r="N98" s="51">
        <f>IFERROR('Equations and POD'!$D$5/G98, G98)</f>
        <v>62818909.495541751</v>
      </c>
      <c r="O98" s="51">
        <f>IFERROR('Equations and POD'!$D$5/H98, H98)</f>
        <v>56512538.47971677</v>
      </c>
      <c r="P98" s="51">
        <f>IFERROR('Equations and POD'!$D$5/I98, I98)</f>
        <v>154881119.05645308</v>
      </c>
      <c r="Q98" s="51">
        <f>IFERROR('Equations and POD'!$D$5/J98, J98)</f>
        <v>271214040.44586551</v>
      </c>
      <c r="R98" s="51">
        <f>IFERROR('Equations and POD'!$D$5/K98, K98)</f>
        <v>339321336.85076159</v>
      </c>
      <c r="S98" s="51">
        <f>IFERROR('Equations and POD'!$D$5/L98, L98)</f>
        <v>701503922.71544111</v>
      </c>
      <c r="T98" s="53">
        <v>76000000</v>
      </c>
      <c r="U98" s="53">
        <v>63000000</v>
      </c>
      <c r="V98" s="53">
        <v>57000000</v>
      </c>
      <c r="W98" s="53">
        <v>150000000</v>
      </c>
      <c r="X98" s="53">
        <v>270000000</v>
      </c>
      <c r="Y98" s="53">
        <v>340000000</v>
      </c>
      <c r="Z98" s="53">
        <v>700000000</v>
      </c>
    </row>
    <row r="99" spans="1:26" x14ac:dyDescent="0.3">
      <c r="A99" s="41" t="s">
        <v>132</v>
      </c>
      <c r="B99" s="41" t="s">
        <v>134</v>
      </c>
      <c r="C99" s="41" t="s">
        <v>81</v>
      </c>
      <c r="D99" s="41" t="s">
        <v>66</v>
      </c>
      <c r="E99" s="41" t="s">
        <v>61</v>
      </c>
      <c r="F99" s="59">
        <v>5.9124183340367002E-3</v>
      </c>
      <c r="G99" s="59">
        <v>5.5696694451070399E-3</v>
      </c>
      <c r="H99" s="59">
        <v>4.5276022586031401E-3</v>
      </c>
      <c r="I99" s="59">
        <v>3.1526430821360598E-3</v>
      </c>
      <c r="J99" s="59">
        <v>2.2239454756166799E-3</v>
      </c>
      <c r="K99" s="59">
        <v>1.9042668717349201E-3</v>
      </c>
      <c r="L99" s="59">
        <v>1.5288742626818801E-3</v>
      </c>
      <c r="M99" s="51">
        <f>IFERROR('Equations and POD'!$D$5/F99, F99)</f>
        <v>2029626.3427298805</v>
      </c>
      <c r="N99" s="51">
        <f>IFERROR('Equations and POD'!$D$5/G99, G99)</f>
        <v>2154526.4253594102</v>
      </c>
      <c r="O99" s="51">
        <f>IFERROR('Equations and POD'!$D$5/H99, H99)</f>
        <v>2650409.4915135615</v>
      </c>
      <c r="P99" s="51">
        <f>IFERROR('Equations and POD'!$D$5/I99, I99)</f>
        <v>3806330.0181349586</v>
      </c>
      <c r="Q99" s="51">
        <f>IFERROR('Equations and POD'!$D$5/J99, J99)</f>
        <v>5395815.7389953583</v>
      </c>
      <c r="R99" s="51">
        <f>IFERROR('Equations and POD'!$D$5/K99, K99)</f>
        <v>6301637.7473747479</v>
      </c>
      <c r="S99" s="51">
        <f>IFERROR('Equations and POD'!$D$5/L99, L99)</f>
        <v>7848912.2963913055</v>
      </c>
      <c r="T99" s="53">
        <v>2000000</v>
      </c>
      <c r="U99" s="53">
        <v>2200000</v>
      </c>
      <c r="V99" s="53">
        <v>2700000</v>
      </c>
      <c r="W99" s="53">
        <v>3800000</v>
      </c>
      <c r="X99" s="53">
        <v>5400000</v>
      </c>
      <c r="Y99" s="53">
        <v>6300000</v>
      </c>
      <c r="Z99" s="53">
        <v>7800000</v>
      </c>
    </row>
    <row r="100" spans="1:26" x14ac:dyDescent="0.3">
      <c r="A100" s="41" t="s">
        <v>132</v>
      </c>
      <c r="B100" s="41" t="s">
        <v>134</v>
      </c>
      <c r="C100" s="41" t="s">
        <v>81</v>
      </c>
      <c r="D100" s="41" t="s">
        <v>66</v>
      </c>
      <c r="E100" s="41" t="s">
        <v>63</v>
      </c>
      <c r="F100" s="59">
        <v>5.9124183340367002E-3</v>
      </c>
      <c r="G100" s="59">
        <v>5.5696694451070399E-3</v>
      </c>
      <c r="H100" s="59">
        <v>4.5276022586031401E-3</v>
      </c>
      <c r="I100" s="59">
        <v>3.1526430821360598E-3</v>
      </c>
      <c r="J100" s="59">
        <v>2.2239454756166799E-3</v>
      </c>
      <c r="K100" s="59">
        <v>1.9042668717349201E-3</v>
      </c>
      <c r="L100" s="59">
        <v>1.5288742626818801E-3</v>
      </c>
      <c r="M100" s="51">
        <f>IFERROR('Equations and POD'!$D$5/F100, F100)</f>
        <v>2029626.3427298805</v>
      </c>
      <c r="N100" s="51">
        <f>IFERROR('Equations and POD'!$D$5/G100, G100)</f>
        <v>2154526.4253594102</v>
      </c>
      <c r="O100" s="51">
        <f>IFERROR('Equations and POD'!$D$5/H100, H100)</f>
        <v>2650409.4915135615</v>
      </c>
      <c r="P100" s="51">
        <f>IFERROR('Equations and POD'!$D$5/I100, I100)</f>
        <v>3806330.0181349586</v>
      </c>
      <c r="Q100" s="51">
        <f>IFERROR('Equations and POD'!$D$5/J100, J100)</f>
        <v>5395815.7389953583</v>
      </c>
      <c r="R100" s="51">
        <f>IFERROR('Equations and POD'!$D$5/K100, K100)</f>
        <v>6301637.7473747479</v>
      </c>
      <c r="S100" s="51">
        <f>IFERROR('Equations and POD'!$D$5/L100, L100)</f>
        <v>7848912.2963913055</v>
      </c>
      <c r="T100" s="53">
        <v>2000000</v>
      </c>
      <c r="U100" s="53">
        <v>2200000</v>
      </c>
      <c r="V100" s="53">
        <v>2700000</v>
      </c>
      <c r="W100" s="53">
        <v>3800000</v>
      </c>
      <c r="X100" s="53">
        <v>5400000</v>
      </c>
      <c r="Y100" s="53">
        <v>6300000</v>
      </c>
      <c r="Z100" s="53">
        <v>7800000</v>
      </c>
    </row>
    <row r="101" spans="1:26" x14ac:dyDescent="0.3">
      <c r="A101" s="41" t="s">
        <v>132</v>
      </c>
      <c r="B101" s="41" t="s">
        <v>134</v>
      </c>
      <c r="C101" s="41" t="s">
        <v>81</v>
      </c>
      <c r="D101" s="41" t="s">
        <v>66</v>
      </c>
      <c r="E101" s="41" t="s">
        <v>64</v>
      </c>
      <c r="F101" s="59">
        <v>5.9124183340367002E-3</v>
      </c>
      <c r="G101" s="59">
        <v>5.5696694451070399E-3</v>
      </c>
      <c r="H101" s="59">
        <v>4.5276022586031401E-3</v>
      </c>
      <c r="I101" s="59">
        <v>3.1526430821360598E-3</v>
      </c>
      <c r="J101" s="59">
        <v>2.2239454756166799E-3</v>
      </c>
      <c r="K101" s="59">
        <v>1.9042668717349201E-3</v>
      </c>
      <c r="L101" s="59">
        <v>1.5288742626818801E-3</v>
      </c>
      <c r="M101" s="51">
        <f>IFERROR('Equations and POD'!$D$5/F101, F101)</f>
        <v>2029626.3427298805</v>
      </c>
      <c r="N101" s="51">
        <f>IFERROR('Equations and POD'!$D$5/G101, G101)</f>
        <v>2154526.4253594102</v>
      </c>
      <c r="O101" s="51">
        <f>IFERROR('Equations and POD'!$D$5/H101, H101)</f>
        <v>2650409.4915135615</v>
      </c>
      <c r="P101" s="51">
        <f>IFERROR('Equations and POD'!$D$5/I101, I101)</f>
        <v>3806330.0181349586</v>
      </c>
      <c r="Q101" s="51">
        <f>IFERROR('Equations and POD'!$D$5/J101, J101)</f>
        <v>5395815.7389953583</v>
      </c>
      <c r="R101" s="51">
        <f>IFERROR('Equations and POD'!$D$5/K101, K101)</f>
        <v>6301637.7473747479</v>
      </c>
      <c r="S101" s="51">
        <f>IFERROR('Equations and POD'!$D$5/L101, L101)</f>
        <v>7848912.2963913055</v>
      </c>
      <c r="T101" s="53">
        <v>2000000</v>
      </c>
      <c r="U101" s="53">
        <v>2200000</v>
      </c>
      <c r="V101" s="53">
        <v>2700000</v>
      </c>
      <c r="W101" s="53">
        <v>3800000</v>
      </c>
      <c r="X101" s="53">
        <v>5400000</v>
      </c>
      <c r="Y101" s="53">
        <v>6300000</v>
      </c>
      <c r="Z101" s="53">
        <v>7800000</v>
      </c>
    </row>
    <row r="102" spans="1:26" x14ac:dyDescent="0.3">
      <c r="A102" s="41" t="s">
        <v>132</v>
      </c>
      <c r="B102" s="41" t="s">
        <v>135</v>
      </c>
      <c r="C102" s="41" t="s">
        <v>83</v>
      </c>
      <c r="D102" s="41" t="s">
        <v>60</v>
      </c>
      <c r="E102" s="41" t="s">
        <v>61</v>
      </c>
      <c r="F102" s="50" t="s">
        <v>62</v>
      </c>
      <c r="G102" s="50" t="s">
        <v>62</v>
      </c>
      <c r="H102" s="50" t="s">
        <v>62</v>
      </c>
      <c r="I102" s="50" t="s">
        <v>62</v>
      </c>
      <c r="J102" s="50" t="s">
        <v>62</v>
      </c>
      <c r="K102" s="59">
        <v>0.64510474860335199</v>
      </c>
      <c r="L102" s="59">
        <v>0.68938061041292698</v>
      </c>
      <c r="M102" s="51" t="str">
        <f>IFERROR('Equations and POD'!$D$5/F102, F102)</f>
        <v>-</v>
      </c>
      <c r="N102" s="51" t="str">
        <f>IFERROR('Equations and POD'!$D$5/G102, G102)</f>
        <v>-</v>
      </c>
      <c r="O102" s="51" t="str">
        <f>IFERROR('Equations and POD'!$D$5/H102, H102)</f>
        <v>-</v>
      </c>
      <c r="P102" s="51" t="str">
        <f>IFERROR('Equations and POD'!$D$5/I102, I102)</f>
        <v>-</v>
      </c>
      <c r="Q102" s="51" t="str">
        <f>IFERROR('Equations and POD'!$D$5/J102, J102)</f>
        <v>-</v>
      </c>
      <c r="R102" s="51">
        <f>IFERROR('Equations and POD'!$D$5/K102, K102)</f>
        <v>18601.630240639104</v>
      </c>
      <c r="S102" s="51">
        <f>IFERROR('Equations and POD'!$D$5/L102, L102)</f>
        <v>17406.929958201479</v>
      </c>
      <c r="T102" s="52" t="s">
        <v>62</v>
      </c>
      <c r="U102" s="52" t="s">
        <v>62</v>
      </c>
      <c r="V102" s="52" t="s">
        <v>62</v>
      </c>
      <c r="W102" s="52" t="s">
        <v>62</v>
      </c>
      <c r="X102" s="52" t="s">
        <v>62</v>
      </c>
      <c r="Y102" s="53">
        <v>19000</v>
      </c>
      <c r="Z102" s="53">
        <v>17000</v>
      </c>
    </row>
    <row r="103" spans="1:26" x14ac:dyDescent="0.3">
      <c r="A103" s="41" t="s">
        <v>132</v>
      </c>
      <c r="B103" s="41" t="s">
        <v>135</v>
      </c>
      <c r="C103" s="41" t="s">
        <v>83</v>
      </c>
      <c r="D103" s="41" t="s">
        <v>60</v>
      </c>
      <c r="E103" s="41" t="s">
        <v>63</v>
      </c>
      <c r="F103" s="59" t="s">
        <v>62</v>
      </c>
      <c r="G103" s="59" t="s">
        <v>62</v>
      </c>
      <c r="H103" s="59" t="s">
        <v>62</v>
      </c>
      <c r="I103" s="59" t="s">
        <v>62</v>
      </c>
      <c r="J103" s="59" t="s">
        <v>62</v>
      </c>
      <c r="K103" s="59">
        <v>0.32255237430167599</v>
      </c>
      <c r="L103" s="59">
        <v>0.34469030520646299</v>
      </c>
      <c r="M103" s="51" t="str">
        <f>IFERROR('Equations and POD'!$D$5/F103, F103)</f>
        <v>-</v>
      </c>
      <c r="N103" s="51" t="str">
        <f>IFERROR('Equations and POD'!$D$5/G103, G103)</f>
        <v>-</v>
      </c>
      <c r="O103" s="51" t="str">
        <f>IFERROR('Equations and POD'!$D$5/H103, H103)</f>
        <v>-</v>
      </c>
      <c r="P103" s="51" t="str">
        <f>IFERROR('Equations and POD'!$D$5/I103, I103)</f>
        <v>-</v>
      </c>
      <c r="Q103" s="51" t="str">
        <f>IFERROR('Equations and POD'!$D$5/J103, J103)</f>
        <v>-</v>
      </c>
      <c r="R103" s="51">
        <f>IFERROR('Equations and POD'!$D$5/K103, K103)</f>
        <v>37203.260481278208</v>
      </c>
      <c r="S103" s="51">
        <f>IFERROR('Equations and POD'!$D$5/L103, L103)</f>
        <v>34813.859916403002</v>
      </c>
      <c r="T103" s="52" t="s">
        <v>62</v>
      </c>
      <c r="U103" s="52" t="s">
        <v>62</v>
      </c>
      <c r="V103" s="52" t="s">
        <v>62</v>
      </c>
      <c r="W103" s="52" t="s">
        <v>62</v>
      </c>
      <c r="X103" s="52" t="s">
        <v>62</v>
      </c>
      <c r="Y103" s="53">
        <v>37000</v>
      </c>
      <c r="Z103" s="53">
        <v>35000</v>
      </c>
    </row>
    <row r="104" spans="1:26" x14ac:dyDescent="0.3">
      <c r="A104" s="41" t="s">
        <v>132</v>
      </c>
      <c r="B104" s="41" t="s">
        <v>135</v>
      </c>
      <c r="C104" s="41" t="s">
        <v>83</v>
      </c>
      <c r="D104" s="41" t="s">
        <v>60</v>
      </c>
      <c r="E104" s="41" t="s">
        <v>64</v>
      </c>
      <c r="F104" s="59" t="s">
        <v>62</v>
      </c>
      <c r="G104" s="59" t="s">
        <v>62</v>
      </c>
      <c r="H104" s="59" t="s">
        <v>62</v>
      </c>
      <c r="I104" s="59" t="s">
        <v>62</v>
      </c>
      <c r="J104" s="59" t="s">
        <v>62</v>
      </c>
      <c r="K104" s="59">
        <v>0.161276187150838</v>
      </c>
      <c r="L104" s="59">
        <v>0.17234515260323199</v>
      </c>
      <c r="M104" s="51" t="str">
        <f>IFERROR('Equations and POD'!$D$5/F104, F104)</f>
        <v>-</v>
      </c>
      <c r="N104" s="51" t="str">
        <f>IFERROR('Equations and POD'!$D$5/G104, G104)</f>
        <v>-</v>
      </c>
      <c r="O104" s="51" t="str">
        <f>IFERROR('Equations and POD'!$D$5/H104, H104)</f>
        <v>-</v>
      </c>
      <c r="P104" s="51" t="str">
        <f>IFERROR('Equations and POD'!$D$5/I104, I104)</f>
        <v>-</v>
      </c>
      <c r="Q104" s="51" t="str">
        <f>IFERROR('Equations and POD'!$D$5/J104, J104)</f>
        <v>-</v>
      </c>
      <c r="R104" s="51">
        <f>IFERROR('Equations and POD'!$D$5/K104, K104)</f>
        <v>74406.520962556417</v>
      </c>
      <c r="S104" s="51">
        <f>IFERROR('Equations and POD'!$D$5/L104, L104)</f>
        <v>69627.719832805815</v>
      </c>
      <c r="T104" s="52" t="s">
        <v>62</v>
      </c>
      <c r="U104" s="52" t="s">
        <v>62</v>
      </c>
      <c r="V104" s="52" t="s">
        <v>62</v>
      </c>
      <c r="W104" s="52" t="s">
        <v>62</v>
      </c>
      <c r="X104" s="52" t="s">
        <v>62</v>
      </c>
      <c r="Y104" s="53">
        <v>74000</v>
      </c>
      <c r="Z104" s="53">
        <v>70000</v>
      </c>
    </row>
    <row r="105" spans="1:26" x14ac:dyDescent="0.3">
      <c r="A105" s="41" t="s">
        <v>132</v>
      </c>
      <c r="B105" s="41" t="s">
        <v>135</v>
      </c>
      <c r="C105" s="41" t="s">
        <v>83</v>
      </c>
      <c r="D105" s="41" t="s">
        <v>65</v>
      </c>
      <c r="E105" s="41" t="s">
        <v>61</v>
      </c>
      <c r="F105" s="50" t="s">
        <v>62</v>
      </c>
      <c r="G105" s="50" t="s">
        <v>62</v>
      </c>
      <c r="H105" s="50" t="s">
        <v>62</v>
      </c>
      <c r="I105" s="50" t="s">
        <v>62</v>
      </c>
      <c r="J105" s="50" t="s">
        <v>62</v>
      </c>
      <c r="K105" s="59">
        <v>0.41340782122905001</v>
      </c>
      <c r="L105" s="59">
        <v>0.37</v>
      </c>
      <c r="M105" s="51" t="str">
        <f>IFERROR('Equations and POD'!$D$5/F105, F105)</f>
        <v>-</v>
      </c>
      <c r="N105" s="51" t="str">
        <f>IFERROR('Equations and POD'!$D$5/G105, G105)</f>
        <v>-</v>
      </c>
      <c r="O105" s="51" t="str">
        <f>IFERROR('Equations and POD'!$D$5/H105, H105)</f>
        <v>-</v>
      </c>
      <c r="P105" s="51" t="str">
        <f>IFERROR('Equations and POD'!$D$5/I105, I105)</f>
        <v>-</v>
      </c>
      <c r="Q105" s="51" t="str">
        <f>IFERROR('Equations and POD'!$D$5/J105, J105)</f>
        <v>-</v>
      </c>
      <c r="R105" s="51">
        <f>IFERROR('Equations and POD'!$D$5/K105, K105)</f>
        <v>29027.027027027045</v>
      </c>
      <c r="S105" s="51">
        <f>IFERROR('Equations and POD'!$D$5/L105, L105)</f>
        <v>32432.432432432433</v>
      </c>
      <c r="T105" s="52" t="s">
        <v>62</v>
      </c>
      <c r="U105" s="52" t="s">
        <v>62</v>
      </c>
      <c r="V105" s="52" t="s">
        <v>62</v>
      </c>
      <c r="W105" s="52" t="s">
        <v>62</v>
      </c>
      <c r="X105" s="52" t="s">
        <v>62</v>
      </c>
      <c r="Y105" s="53">
        <v>29000</v>
      </c>
      <c r="Z105" s="53">
        <v>32000</v>
      </c>
    </row>
    <row r="106" spans="1:26" x14ac:dyDescent="0.3">
      <c r="A106" s="41" t="s">
        <v>132</v>
      </c>
      <c r="B106" s="41" t="s">
        <v>135</v>
      </c>
      <c r="C106" s="41" t="s">
        <v>83</v>
      </c>
      <c r="D106" s="41" t="s">
        <v>65</v>
      </c>
      <c r="E106" s="41" t="s">
        <v>63</v>
      </c>
      <c r="F106" s="50" t="s">
        <v>62</v>
      </c>
      <c r="G106" s="50" t="s">
        <v>62</v>
      </c>
      <c r="H106" s="50" t="s">
        <v>62</v>
      </c>
      <c r="I106" s="50" t="s">
        <v>62</v>
      </c>
      <c r="J106" s="50" t="s">
        <v>62</v>
      </c>
      <c r="K106" s="59">
        <v>3.4220111731843597E-2</v>
      </c>
      <c r="L106" s="59">
        <v>3.0627000000000001E-2</v>
      </c>
      <c r="M106" s="51" t="str">
        <f>IFERROR('Equations and POD'!$D$5/F106, F106)</f>
        <v>-</v>
      </c>
      <c r="N106" s="51" t="str">
        <f>IFERROR('Equations and POD'!$D$5/G106, G106)</f>
        <v>-</v>
      </c>
      <c r="O106" s="51" t="str">
        <f>IFERROR('Equations and POD'!$D$5/H106, H106)</f>
        <v>-</v>
      </c>
      <c r="P106" s="51" t="str">
        <f>IFERROR('Equations and POD'!$D$5/I106, I106)</f>
        <v>-</v>
      </c>
      <c r="Q106" s="51" t="str">
        <f>IFERROR('Equations and POD'!$D$5/J106, J106)</f>
        <v>-</v>
      </c>
      <c r="R106" s="51">
        <f>IFERROR('Equations and POD'!$D$5/K106, K106)</f>
        <v>350670.97658928373</v>
      </c>
      <c r="S106" s="51">
        <f>IFERROR('Equations and POD'!$D$5/L106, L106)</f>
        <v>391811.14702713292</v>
      </c>
      <c r="T106" s="52" t="s">
        <v>62</v>
      </c>
      <c r="U106" s="52" t="s">
        <v>62</v>
      </c>
      <c r="V106" s="52" t="s">
        <v>62</v>
      </c>
      <c r="W106" s="52" t="s">
        <v>62</v>
      </c>
      <c r="X106" s="52" t="s">
        <v>62</v>
      </c>
      <c r="Y106" s="53">
        <v>350000</v>
      </c>
      <c r="Z106" s="53">
        <v>390000</v>
      </c>
    </row>
    <row r="107" spans="1:26" x14ac:dyDescent="0.3">
      <c r="A107" s="41" t="s">
        <v>132</v>
      </c>
      <c r="B107" s="41" t="s">
        <v>135</v>
      </c>
      <c r="C107" s="41" t="s">
        <v>83</v>
      </c>
      <c r="D107" s="41" t="s">
        <v>65</v>
      </c>
      <c r="E107" s="41" t="s">
        <v>64</v>
      </c>
      <c r="F107" s="50" t="s">
        <v>62</v>
      </c>
      <c r="G107" s="50" t="s">
        <v>62</v>
      </c>
      <c r="H107" s="50" t="s">
        <v>62</v>
      </c>
      <c r="I107" s="50" t="s">
        <v>62</v>
      </c>
      <c r="J107" s="50" t="s">
        <v>62</v>
      </c>
      <c r="K107" s="59">
        <v>5.51396648044693E-4</v>
      </c>
      <c r="L107" s="59">
        <v>4.9350000000000002E-4</v>
      </c>
      <c r="M107" s="51" t="str">
        <f>IFERROR('Equations and POD'!$D$5/F107, F107)</f>
        <v>-</v>
      </c>
      <c r="N107" s="51" t="str">
        <f>IFERROR('Equations and POD'!$D$5/G107, G107)</f>
        <v>-</v>
      </c>
      <c r="O107" s="51" t="str">
        <f>IFERROR('Equations and POD'!$D$5/H107, H107)</f>
        <v>-</v>
      </c>
      <c r="P107" s="51" t="str">
        <f>IFERROR('Equations and POD'!$D$5/I107, I107)</f>
        <v>-</v>
      </c>
      <c r="Q107" s="51" t="str">
        <f>IFERROR('Equations and POD'!$D$5/J107, J107)</f>
        <v>-</v>
      </c>
      <c r="R107" s="51">
        <f>IFERROR('Equations and POD'!$D$5/K107, K107)</f>
        <v>21762917.933130689</v>
      </c>
      <c r="S107" s="51">
        <f>IFERROR('Equations and POD'!$D$5/L107, L107)</f>
        <v>24316109.4224924</v>
      </c>
      <c r="T107" s="52" t="s">
        <v>62</v>
      </c>
      <c r="U107" s="52" t="s">
        <v>62</v>
      </c>
      <c r="V107" s="52" t="s">
        <v>62</v>
      </c>
      <c r="W107" s="52" t="s">
        <v>62</v>
      </c>
      <c r="X107" s="52" t="s">
        <v>62</v>
      </c>
      <c r="Y107" s="53">
        <v>22000000</v>
      </c>
      <c r="Z107" s="53">
        <v>24000000</v>
      </c>
    </row>
    <row r="108" spans="1:26" x14ac:dyDescent="0.3">
      <c r="A108" s="41" t="s">
        <v>132</v>
      </c>
      <c r="B108" s="41" t="s">
        <v>135</v>
      </c>
      <c r="C108" s="41" t="s">
        <v>83</v>
      </c>
      <c r="D108" s="41" t="s">
        <v>66</v>
      </c>
      <c r="E108" s="41" t="s">
        <v>61</v>
      </c>
      <c r="F108" s="50" t="s">
        <v>62</v>
      </c>
      <c r="G108" s="50" t="s">
        <v>62</v>
      </c>
      <c r="H108" s="50" t="s">
        <v>62</v>
      </c>
      <c r="I108" s="50" t="s">
        <v>62</v>
      </c>
      <c r="J108" s="50" t="s">
        <v>62</v>
      </c>
      <c r="K108" s="50" t="s">
        <v>62</v>
      </c>
      <c r="L108" s="50" t="s">
        <v>62</v>
      </c>
      <c r="M108" s="51" t="str">
        <f>IFERROR('Equations and POD'!$D$5/F108, F108)</f>
        <v>-</v>
      </c>
      <c r="N108" s="51" t="str">
        <f>IFERROR('Equations and POD'!$D$5/G108, G108)</f>
        <v>-</v>
      </c>
      <c r="O108" s="51" t="str">
        <f>IFERROR('Equations and POD'!$D$5/H108, H108)</f>
        <v>-</v>
      </c>
      <c r="P108" s="51" t="str">
        <f>IFERROR('Equations and POD'!$D$5/I108, I108)</f>
        <v>-</v>
      </c>
      <c r="Q108" s="51" t="str">
        <f>IFERROR('Equations and POD'!$D$5/J108, J108)</f>
        <v>-</v>
      </c>
      <c r="R108" s="51" t="str">
        <f>IFERROR('Equations and POD'!$D$5/K108, K108)</f>
        <v>-</v>
      </c>
      <c r="S108" s="51" t="str">
        <f>IFERROR('Equations and POD'!$D$5/L108, L108)</f>
        <v>-</v>
      </c>
      <c r="T108" s="52" t="s">
        <v>62</v>
      </c>
      <c r="U108" s="52" t="s">
        <v>62</v>
      </c>
      <c r="V108" s="52" t="s">
        <v>62</v>
      </c>
      <c r="W108" s="52" t="s">
        <v>62</v>
      </c>
      <c r="X108" s="52" t="s">
        <v>62</v>
      </c>
      <c r="Y108" s="52" t="s">
        <v>62</v>
      </c>
      <c r="Z108" s="52" t="s">
        <v>62</v>
      </c>
    </row>
    <row r="109" spans="1:26" x14ac:dyDescent="0.3">
      <c r="A109" s="41" t="s">
        <v>132</v>
      </c>
      <c r="B109" s="41" t="s">
        <v>135</v>
      </c>
      <c r="C109" s="41" t="s">
        <v>83</v>
      </c>
      <c r="D109" s="41" t="s">
        <v>66</v>
      </c>
      <c r="E109" s="41" t="s">
        <v>63</v>
      </c>
      <c r="F109" s="50" t="s">
        <v>62</v>
      </c>
      <c r="G109" s="50" t="s">
        <v>62</v>
      </c>
      <c r="H109" s="50" t="s">
        <v>62</v>
      </c>
      <c r="I109" s="50" t="s">
        <v>62</v>
      </c>
      <c r="J109" s="50" t="s">
        <v>62</v>
      </c>
      <c r="K109" s="50" t="s">
        <v>62</v>
      </c>
      <c r="L109" s="50" t="s">
        <v>62</v>
      </c>
      <c r="M109" s="51" t="str">
        <f>IFERROR('Equations and POD'!$D$5/F109, F109)</f>
        <v>-</v>
      </c>
      <c r="N109" s="51" t="str">
        <f>IFERROR('Equations and POD'!$D$5/G109, G109)</f>
        <v>-</v>
      </c>
      <c r="O109" s="51" t="str">
        <f>IFERROR('Equations and POD'!$D$5/H109, H109)</f>
        <v>-</v>
      </c>
      <c r="P109" s="51" t="str">
        <f>IFERROR('Equations and POD'!$D$5/I109, I109)</f>
        <v>-</v>
      </c>
      <c r="Q109" s="51" t="str">
        <f>IFERROR('Equations and POD'!$D$5/J109, J109)</f>
        <v>-</v>
      </c>
      <c r="R109" s="51" t="str">
        <f>IFERROR('Equations and POD'!$D$5/K109, K109)</f>
        <v>-</v>
      </c>
      <c r="S109" s="51" t="str">
        <f>IFERROR('Equations and POD'!$D$5/L109, L109)</f>
        <v>-</v>
      </c>
      <c r="T109" s="52" t="s">
        <v>62</v>
      </c>
      <c r="U109" s="52" t="s">
        <v>62</v>
      </c>
      <c r="V109" s="52" t="s">
        <v>62</v>
      </c>
      <c r="W109" s="52" t="s">
        <v>62</v>
      </c>
      <c r="X109" s="52" t="s">
        <v>62</v>
      </c>
      <c r="Y109" s="52" t="s">
        <v>62</v>
      </c>
      <c r="Z109" s="52" t="s">
        <v>62</v>
      </c>
    </row>
    <row r="110" spans="1:26" x14ac:dyDescent="0.3">
      <c r="A110" s="41" t="s">
        <v>132</v>
      </c>
      <c r="B110" s="41" t="s">
        <v>135</v>
      </c>
      <c r="C110" s="41" t="s">
        <v>83</v>
      </c>
      <c r="D110" s="41" t="s">
        <v>66</v>
      </c>
      <c r="E110" s="41" t="s">
        <v>64</v>
      </c>
      <c r="F110" s="50" t="s">
        <v>62</v>
      </c>
      <c r="G110" s="50" t="s">
        <v>62</v>
      </c>
      <c r="H110" s="50" t="s">
        <v>62</v>
      </c>
      <c r="I110" s="50" t="s">
        <v>62</v>
      </c>
      <c r="J110" s="50" t="s">
        <v>62</v>
      </c>
      <c r="K110" s="50" t="s">
        <v>62</v>
      </c>
      <c r="L110" s="50" t="s">
        <v>62</v>
      </c>
      <c r="M110" s="51" t="str">
        <f>IFERROR('Equations and POD'!$D$5/F110, F110)</f>
        <v>-</v>
      </c>
      <c r="N110" s="51" t="str">
        <f>IFERROR('Equations and POD'!$D$5/G110, G110)</f>
        <v>-</v>
      </c>
      <c r="O110" s="51" t="str">
        <f>IFERROR('Equations and POD'!$D$5/H110, H110)</f>
        <v>-</v>
      </c>
      <c r="P110" s="51" t="str">
        <f>IFERROR('Equations and POD'!$D$5/I110, I110)</f>
        <v>-</v>
      </c>
      <c r="Q110" s="51" t="str">
        <f>IFERROR('Equations and POD'!$D$5/J110, J110)</f>
        <v>-</v>
      </c>
      <c r="R110" s="51" t="str">
        <f>IFERROR('Equations and POD'!$D$5/K110, K110)</f>
        <v>-</v>
      </c>
      <c r="S110" s="51" t="str">
        <f>IFERROR('Equations and POD'!$D$5/L110, L110)</f>
        <v>-</v>
      </c>
      <c r="T110" s="52" t="s">
        <v>62</v>
      </c>
      <c r="U110" s="52" t="s">
        <v>62</v>
      </c>
      <c r="V110" s="52" t="s">
        <v>62</v>
      </c>
      <c r="W110" s="52" t="s">
        <v>62</v>
      </c>
      <c r="X110" s="52" t="s">
        <v>62</v>
      </c>
      <c r="Y110" s="52" t="s">
        <v>62</v>
      </c>
      <c r="Z110" s="52" t="s">
        <v>62</v>
      </c>
    </row>
    <row r="111" spans="1:26" x14ac:dyDescent="0.3">
      <c r="A111" s="41" t="s">
        <v>136</v>
      </c>
      <c r="B111" s="41" t="s">
        <v>137</v>
      </c>
      <c r="C111" s="41" t="s">
        <v>85</v>
      </c>
      <c r="D111" s="41" t="s">
        <v>60</v>
      </c>
      <c r="E111" s="41" t="s">
        <v>61</v>
      </c>
      <c r="F111" s="50" t="s">
        <v>62</v>
      </c>
      <c r="G111" s="50" t="s">
        <v>62</v>
      </c>
      <c r="H111" s="50">
        <v>21.417562724014338</v>
      </c>
      <c r="I111" s="50">
        <v>17.267295597484274</v>
      </c>
      <c r="J111" s="50">
        <v>13.647887323943664</v>
      </c>
      <c r="K111" s="50">
        <v>12.480912476722537</v>
      </c>
      <c r="L111" s="50">
        <v>13.337522441651711</v>
      </c>
      <c r="M111" s="51" t="str">
        <f>IFERROR('Equations and POD'!$D$5/F111, F111)</f>
        <v>-</v>
      </c>
      <c r="N111" s="51" t="str">
        <f>IFERROR('Equations and POD'!$D$5/G111, G111)</f>
        <v>-</v>
      </c>
      <c r="O111" s="51">
        <f>IFERROR('Equations and POD'!$D$5/H111, H111)</f>
        <v>560.28784202158806</v>
      </c>
      <c r="P111" s="51">
        <f>IFERROR('Equations and POD'!$D$5/I111, I111)</f>
        <v>694.9553815334184</v>
      </c>
      <c r="Q111" s="51">
        <f>IFERROR('Equations and POD'!$D$5/J111, J111)</f>
        <v>879.25696594427234</v>
      </c>
      <c r="R111" s="51">
        <f>IFERROR('Equations and POD'!$D$5/K111, K111)</f>
        <v>961.468163676377</v>
      </c>
      <c r="S111" s="51">
        <f>IFERROR('Equations and POD'!$D$5/L111, L111)</f>
        <v>899.71732400053804</v>
      </c>
      <c r="T111" s="52" t="s">
        <v>62</v>
      </c>
      <c r="U111" s="52" t="s">
        <v>62</v>
      </c>
      <c r="V111" s="64">
        <v>560.28784202158806</v>
      </c>
      <c r="W111" s="64">
        <v>694.9553815334184</v>
      </c>
      <c r="X111" s="64">
        <v>879.25696594427234</v>
      </c>
      <c r="Y111" s="64">
        <v>961.468163676377</v>
      </c>
      <c r="Z111" s="64">
        <v>899.71732400053804</v>
      </c>
    </row>
    <row r="112" spans="1:26" x14ac:dyDescent="0.3">
      <c r="A112" s="41" t="s">
        <v>136</v>
      </c>
      <c r="B112" s="41" t="s">
        <v>137</v>
      </c>
      <c r="C112" s="41" t="s">
        <v>85</v>
      </c>
      <c r="D112" s="41" t="s">
        <v>60</v>
      </c>
      <c r="E112" s="41" t="s">
        <v>63</v>
      </c>
      <c r="F112" s="50" t="s">
        <v>62</v>
      </c>
      <c r="G112" s="50" t="s">
        <v>62</v>
      </c>
      <c r="H112" s="50">
        <v>16.063172043010756</v>
      </c>
      <c r="I112" s="50">
        <v>12.950471698113208</v>
      </c>
      <c r="J112" s="50">
        <v>10.235915492957748</v>
      </c>
      <c r="K112" s="50">
        <v>9.3606843575419028</v>
      </c>
      <c r="L112" s="50">
        <v>10.003141831238782</v>
      </c>
      <c r="M112" s="51" t="str">
        <f>IFERROR('Equations and POD'!$D$5/F112, F112)</f>
        <v>-</v>
      </c>
      <c r="N112" s="51" t="str">
        <f>IFERROR('Equations and POD'!$D$5/G112, G112)</f>
        <v>-</v>
      </c>
      <c r="O112" s="51">
        <f>IFERROR('Equations and POD'!$D$5/H112, H112)</f>
        <v>747.05045602878408</v>
      </c>
      <c r="P112" s="51">
        <f>IFERROR('Equations and POD'!$D$5/I112, I112)</f>
        <v>926.60717537789105</v>
      </c>
      <c r="Q112" s="51">
        <f>IFERROR('Equations and POD'!$D$5/J112, J112)</f>
        <v>1172.3426212590298</v>
      </c>
      <c r="R112" s="51">
        <f>IFERROR('Equations and POD'!$D$5/K112, K112)</f>
        <v>1281.9575515685026</v>
      </c>
      <c r="S112" s="51">
        <f>IFERROR('Equations and POD'!$D$5/L112, L112)</f>
        <v>1199.6230986673843</v>
      </c>
      <c r="T112" s="52" t="s">
        <v>62</v>
      </c>
      <c r="U112" s="52" t="s">
        <v>62</v>
      </c>
      <c r="V112" s="64">
        <v>747.05045602878408</v>
      </c>
      <c r="W112" s="64">
        <v>926.60717537789105</v>
      </c>
      <c r="X112" s="64">
        <v>1172.3426212590298</v>
      </c>
      <c r="Y112" s="64">
        <v>1281.9575515685026</v>
      </c>
      <c r="Z112" s="64">
        <v>1199.6230986673843</v>
      </c>
    </row>
    <row r="113" spans="1:26" x14ac:dyDescent="0.3">
      <c r="A113" s="41" t="s">
        <v>136</v>
      </c>
      <c r="B113" s="41" t="s">
        <v>137</v>
      </c>
      <c r="C113" s="41" t="s">
        <v>85</v>
      </c>
      <c r="D113" s="41" t="s">
        <v>60</v>
      </c>
      <c r="E113" s="41" t="s">
        <v>64</v>
      </c>
      <c r="F113" s="50" t="s">
        <v>62</v>
      </c>
      <c r="G113" s="50" t="s">
        <v>62</v>
      </c>
      <c r="H113" s="50">
        <v>10.708781362007169</v>
      </c>
      <c r="I113" s="50">
        <v>8.6336477987421372</v>
      </c>
      <c r="J113" s="50">
        <v>6.8239436619718319</v>
      </c>
      <c r="K113" s="50">
        <v>6.2404562383612685</v>
      </c>
      <c r="L113" s="50">
        <v>6.6687612208258553</v>
      </c>
      <c r="M113" s="51" t="str">
        <f>IFERROR('Equations and POD'!$D$5/F113, F113)</f>
        <v>-</v>
      </c>
      <c r="N113" s="51" t="str">
        <f>IFERROR('Equations and POD'!$D$5/G113, G113)</f>
        <v>-</v>
      </c>
      <c r="O113" s="51">
        <f>IFERROR('Equations and POD'!$D$5/H113, H113)</f>
        <v>1120.5756840431761</v>
      </c>
      <c r="P113" s="51">
        <f>IFERROR('Equations and POD'!$D$5/I113, I113)</f>
        <v>1389.9107630668368</v>
      </c>
      <c r="Q113" s="51">
        <f>IFERROR('Equations and POD'!$D$5/J113, J113)</f>
        <v>1758.5139318885447</v>
      </c>
      <c r="R113" s="51">
        <f>IFERROR('Equations and POD'!$D$5/K113, K113)</f>
        <v>1922.936327352754</v>
      </c>
      <c r="S113" s="51">
        <f>IFERROR('Equations and POD'!$D$5/L113, L113)</f>
        <v>1799.4346480010761</v>
      </c>
      <c r="T113" s="52" t="s">
        <v>62</v>
      </c>
      <c r="U113" s="52" t="s">
        <v>62</v>
      </c>
      <c r="V113" s="64">
        <v>1120.5756840431761</v>
      </c>
      <c r="W113" s="64">
        <v>1389.9107630668368</v>
      </c>
      <c r="X113" s="64">
        <v>1758.5139318885447</v>
      </c>
      <c r="Y113" s="64">
        <v>1922.936327352754</v>
      </c>
      <c r="Z113" s="64">
        <v>1799.4346480010761</v>
      </c>
    </row>
    <row r="114" spans="1:26" x14ac:dyDescent="0.3">
      <c r="A114" s="41" t="s">
        <v>136</v>
      </c>
      <c r="B114" s="41" t="s">
        <v>137</v>
      </c>
      <c r="C114" s="41" t="s">
        <v>86</v>
      </c>
      <c r="D114" s="41" t="s">
        <v>60</v>
      </c>
      <c r="E114" s="41" t="s">
        <v>61</v>
      </c>
      <c r="F114" s="50" t="s">
        <v>62</v>
      </c>
      <c r="G114" s="50" t="s">
        <v>62</v>
      </c>
      <c r="H114" s="50">
        <v>2.214032258064516</v>
      </c>
      <c r="I114" s="50">
        <v>1.7849999999999997</v>
      </c>
      <c r="J114" s="50">
        <v>1.4108450704225353</v>
      </c>
      <c r="K114" s="50">
        <v>1.290209497206704</v>
      </c>
      <c r="L114" s="50">
        <v>1.3787612208258531</v>
      </c>
      <c r="M114" s="51" t="str">
        <f>IFERROR('Equations and POD'!$D$5/F114, F114)</f>
        <v>-</v>
      </c>
      <c r="N114" s="51" t="str">
        <f>IFERROR('Equations and POD'!$D$5/G114, G114)</f>
        <v>-</v>
      </c>
      <c r="O114" s="51">
        <f>IFERROR('Equations and POD'!$D$5/H114, H114)</f>
        <v>5419.9752312959863</v>
      </c>
      <c r="P114" s="51">
        <f>IFERROR('Equations and POD'!$D$5/I114, I114)</f>
        <v>6722.6890756302537</v>
      </c>
      <c r="Q114" s="51">
        <f>IFERROR('Equations and POD'!$D$5/J114, J114)</f>
        <v>8505.5405810122793</v>
      </c>
      <c r="R114" s="51">
        <f>IFERROR('Equations and POD'!$D$5/K114, K114)</f>
        <v>9300.8151203195521</v>
      </c>
      <c r="S114" s="51">
        <f>IFERROR('Equations and POD'!$D$5/L114, L114)</f>
        <v>8703.464979100745</v>
      </c>
      <c r="T114" s="52" t="s">
        <v>62</v>
      </c>
      <c r="U114" s="52" t="s">
        <v>62</v>
      </c>
      <c r="V114" s="64">
        <v>5419.9752312959863</v>
      </c>
      <c r="W114" s="64">
        <v>6722.6890756302537</v>
      </c>
      <c r="X114" s="64">
        <v>8505.5405810122793</v>
      </c>
      <c r="Y114" s="64">
        <v>9300.8151203195521</v>
      </c>
      <c r="Z114" s="64">
        <v>8703.464979100745</v>
      </c>
    </row>
    <row r="115" spans="1:26" x14ac:dyDescent="0.3">
      <c r="A115" s="41" t="s">
        <v>136</v>
      </c>
      <c r="B115" s="41" t="s">
        <v>137</v>
      </c>
      <c r="C115" s="41" t="s">
        <v>86</v>
      </c>
      <c r="D115" s="41" t="s">
        <v>60</v>
      </c>
      <c r="E115" s="41" t="s">
        <v>63</v>
      </c>
      <c r="F115" s="50" t="s">
        <v>62</v>
      </c>
      <c r="G115" s="50" t="s">
        <v>62</v>
      </c>
      <c r="H115" s="50">
        <v>0.55350806451612899</v>
      </c>
      <c r="I115" s="50">
        <v>0.44624999999999992</v>
      </c>
      <c r="J115" s="50">
        <v>0.35271126760563382</v>
      </c>
      <c r="K115" s="50">
        <v>0.32255237430167599</v>
      </c>
      <c r="L115" s="50">
        <v>0.34469030520646327</v>
      </c>
      <c r="M115" s="51" t="str">
        <f>IFERROR('Equations and POD'!$D$5/F115, F115)</f>
        <v>-</v>
      </c>
      <c r="N115" s="51" t="str">
        <f>IFERROR('Equations and POD'!$D$5/G115, G115)</f>
        <v>-</v>
      </c>
      <c r="O115" s="51">
        <f>IFERROR('Equations and POD'!$D$5/H115, H115)</f>
        <v>21679.900925183945</v>
      </c>
      <c r="P115" s="51">
        <f>IFERROR('Equations and POD'!$D$5/I115, I115)</f>
        <v>26890.756302521015</v>
      </c>
      <c r="Q115" s="51">
        <f>IFERROR('Equations and POD'!$D$5/J115, J115)</f>
        <v>34022.162324049117</v>
      </c>
      <c r="R115" s="51">
        <f>IFERROR('Equations and POD'!$D$5/K115, K115)</f>
        <v>37203.260481278208</v>
      </c>
      <c r="S115" s="51">
        <f>IFERROR('Equations and POD'!$D$5/L115, L115)</f>
        <v>34813.85991640298</v>
      </c>
      <c r="T115" s="52" t="s">
        <v>62</v>
      </c>
      <c r="U115" s="52" t="s">
        <v>62</v>
      </c>
      <c r="V115" s="64">
        <v>21679.900925183945</v>
      </c>
      <c r="W115" s="64">
        <v>26890.756302521015</v>
      </c>
      <c r="X115" s="64">
        <v>34022.162324049117</v>
      </c>
      <c r="Y115" s="64">
        <v>37203.260481278208</v>
      </c>
      <c r="Z115" s="64">
        <v>34813.85991640298</v>
      </c>
    </row>
    <row r="116" spans="1:26" x14ac:dyDescent="0.3">
      <c r="A116" s="41" t="s">
        <v>136</v>
      </c>
      <c r="B116" s="41" t="s">
        <v>137</v>
      </c>
      <c r="C116" s="41" t="s">
        <v>86</v>
      </c>
      <c r="D116" s="41" t="s">
        <v>60</v>
      </c>
      <c r="E116" s="41" t="s">
        <v>64</v>
      </c>
      <c r="F116" s="50" t="s">
        <v>62</v>
      </c>
      <c r="G116" s="50" t="s">
        <v>62</v>
      </c>
      <c r="H116" s="50">
        <v>0.1107016129032258</v>
      </c>
      <c r="I116" s="50">
        <v>8.9249999999999982E-2</v>
      </c>
      <c r="J116" s="50">
        <v>7.0542253521126752E-2</v>
      </c>
      <c r="K116" s="50">
        <v>6.4510474860335204E-2</v>
      </c>
      <c r="L116" s="50">
        <v>6.8938061041292659E-2</v>
      </c>
      <c r="M116" s="51" t="str">
        <f>IFERROR('Equations and POD'!$D$5/F116, F116)</f>
        <v>-</v>
      </c>
      <c r="N116" s="51" t="str">
        <f>IFERROR('Equations and POD'!$D$5/G116, G116)</f>
        <v>-</v>
      </c>
      <c r="O116" s="51">
        <f>IFERROR('Equations and POD'!$D$5/H116, H116)</f>
        <v>108399.50462591973</v>
      </c>
      <c r="P116" s="51">
        <f>IFERROR('Equations and POD'!$D$5/I116, I116)</f>
        <v>134453.78151260506</v>
      </c>
      <c r="Q116" s="51">
        <f>IFERROR('Equations and POD'!$D$5/J116, J116)</f>
        <v>170110.8116202456</v>
      </c>
      <c r="R116" s="51">
        <f>IFERROR('Equations and POD'!$D$5/K116, K116)</f>
        <v>186016.30240639104</v>
      </c>
      <c r="S116" s="51">
        <f>IFERROR('Equations and POD'!$D$5/L116, L116)</f>
        <v>174069.29958201488</v>
      </c>
      <c r="T116" s="52" t="s">
        <v>62</v>
      </c>
      <c r="U116" s="52" t="s">
        <v>62</v>
      </c>
      <c r="V116" s="64">
        <v>108399.50462591973</v>
      </c>
      <c r="W116" s="64">
        <v>134453.78151260506</v>
      </c>
      <c r="X116" s="64">
        <v>170110.8116202456</v>
      </c>
      <c r="Y116" s="64">
        <v>186016.30240639104</v>
      </c>
      <c r="Z116" s="64">
        <v>174069.29958201488</v>
      </c>
    </row>
    <row r="117" spans="1:26" x14ac:dyDescent="0.3">
      <c r="A117" s="41" t="s">
        <v>136</v>
      </c>
      <c r="B117" s="41" t="s">
        <v>137</v>
      </c>
      <c r="C117" s="41" t="s">
        <v>87</v>
      </c>
      <c r="D117" s="41" t="s">
        <v>65</v>
      </c>
      <c r="E117" s="41" t="s">
        <v>61</v>
      </c>
      <c r="F117" s="50" t="s">
        <v>62</v>
      </c>
      <c r="G117" s="50" t="s">
        <v>62</v>
      </c>
      <c r="H117" s="50" t="s">
        <v>62</v>
      </c>
      <c r="I117" s="50" t="s">
        <v>62</v>
      </c>
      <c r="J117" s="50" t="s">
        <v>62</v>
      </c>
      <c r="K117" s="50" t="s">
        <v>62</v>
      </c>
      <c r="L117" s="50" t="s">
        <v>62</v>
      </c>
      <c r="M117" s="51" t="str">
        <f>IFERROR('Equations and POD'!$D$5/F117, F117)</f>
        <v>-</v>
      </c>
      <c r="N117" s="51" t="str">
        <f>IFERROR('Equations and POD'!$D$5/G117, G117)</f>
        <v>-</v>
      </c>
      <c r="O117" s="51" t="str">
        <f>IFERROR('Equations and POD'!$D$5/H117, H117)</f>
        <v>-</v>
      </c>
      <c r="P117" s="51" t="str">
        <f>IFERROR('Equations and POD'!$D$5/I117, I117)</f>
        <v>-</v>
      </c>
      <c r="Q117" s="51" t="str">
        <f>IFERROR('Equations and POD'!$D$5/J117, J117)</f>
        <v>-</v>
      </c>
      <c r="R117" s="51" t="str">
        <f>IFERROR('Equations and POD'!$D$5/K117, K117)</f>
        <v>-</v>
      </c>
      <c r="S117" s="51" t="str">
        <f>IFERROR('Equations and POD'!$D$5/L117, L117)</f>
        <v>-</v>
      </c>
      <c r="T117" s="52" t="s">
        <v>62</v>
      </c>
      <c r="U117" s="52" t="s">
        <v>62</v>
      </c>
      <c r="V117" s="52" t="s">
        <v>62</v>
      </c>
      <c r="W117" s="52" t="s">
        <v>62</v>
      </c>
      <c r="X117" s="52" t="s">
        <v>62</v>
      </c>
      <c r="Y117" s="52" t="s">
        <v>62</v>
      </c>
      <c r="Z117" s="52" t="s">
        <v>62</v>
      </c>
    </row>
    <row r="118" spans="1:26" x14ac:dyDescent="0.3">
      <c r="A118" s="41" t="s">
        <v>136</v>
      </c>
      <c r="B118" s="41" t="s">
        <v>137</v>
      </c>
      <c r="C118" s="41" t="s">
        <v>87</v>
      </c>
      <c r="D118" s="41" t="s">
        <v>65</v>
      </c>
      <c r="E118" s="41" t="s">
        <v>63</v>
      </c>
      <c r="F118" s="50" t="s">
        <v>62</v>
      </c>
      <c r="G118" s="50" t="s">
        <v>62</v>
      </c>
      <c r="H118" s="50" t="s">
        <v>62</v>
      </c>
      <c r="I118" s="50" t="s">
        <v>62</v>
      </c>
      <c r="J118" s="50" t="s">
        <v>62</v>
      </c>
      <c r="K118" s="50" t="s">
        <v>62</v>
      </c>
      <c r="L118" s="50" t="s">
        <v>62</v>
      </c>
      <c r="M118" s="51" t="str">
        <f>IFERROR('Equations and POD'!$D$5/F118, F118)</f>
        <v>-</v>
      </c>
      <c r="N118" s="51" t="str">
        <f>IFERROR('Equations and POD'!$D$5/G118, G118)</f>
        <v>-</v>
      </c>
      <c r="O118" s="51" t="str">
        <f>IFERROR('Equations and POD'!$D$5/H118, H118)</f>
        <v>-</v>
      </c>
      <c r="P118" s="51" t="str">
        <f>IFERROR('Equations and POD'!$D$5/I118, I118)</f>
        <v>-</v>
      </c>
      <c r="Q118" s="51" t="str">
        <f>IFERROR('Equations and POD'!$D$5/J118, J118)</f>
        <v>-</v>
      </c>
      <c r="R118" s="51" t="str">
        <f>IFERROR('Equations and POD'!$D$5/K118, K118)</f>
        <v>-</v>
      </c>
      <c r="S118" s="51" t="str">
        <f>IFERROR('Equations and POD'!$D$5/L118, L118)</f>
        <v>-</v>
      </c>
      <c r="T118" s="52" t="s">
        <v>62</v>
      </c>
      <c r="U118" s="52" t="s">
        <v>62</v>
      </c>
      <c r="V118" s="52" t="s">
        <v>62</v>
      </c>
      <c r="W118" s="52" t="s">
        <v>62</v>
      </c>
      <c r="X118" s="52" t="s">
        <v>62</v>
      </c>
      <c r="Y118" s="52" t="s">
        <v>62</v>
      </c>
      <c r="Z118" s="52" t="s">
        <v>62</v>
      </c>
    </row>
    <row r="119" spans="1:26" x14ac:dyDescent="0.3">
      <c r="A119" s="41" t="s">
        <v>136</v>
      </c>
      <c r="B119" s="41" t="s">
        <v>137</v>
      </c>
      <c r="C119" s="41" t="s">
        <v>87</v>
      </c>
      <c r="D119" s="41" t="s">
        <v>65</v>
      </c>
      <c r="E119" s="41" t="s">
        <v>64</v>
      </c>
      <c r="F119" s="50" t="s">
        <v>62</v>
      </c>
      <c r="G119" s="50" t="s">
        <v>62</v>
      </c>
      <c r="H119" s="50" t="s">
        <v>62</v>
      </c>
      <c r="I119" s="50" t="s">
        <v>62</v>
      </c>
      <c r="J119" s="50" t="s">
        <v>62</v>
      </c>
      <c r="K119" s="50" t="s">
        <v>62</v>
      </c>
      <c r="L119" s="50" t="s">
        <v>62</v>
      </c>
      <c r="M119" s="51" t="str">
        <f>IFERROR('Equations and POD'!$D$5/F119, F119)</f>
        <v>-</v>
      </c>
      <c r="N119" s="51" t="str">
        <f>IFERROR('Equations and POD'!$D$5/G119, G119)</f>
        <v>-</v>
      </c>
      <c r="O119" s="51" t="str">
        <f>IFERROR('Equations and POD'!$D$5/H119, H119)</f>
        <v>-</v>
      </c>
      <c r="P119" s="51" t="str">
        <f>IFERROR('Equations and POD'!$D$5/I119, I119)</f>
        <v>-</v>
      </c>
      <c r="Q119" s="51" t="str">
        <f>IFERROR('Equations and POD'!$D$5/J119, J119)</f>
        <v>-</v>
      </c>
      <c r="R119" s="51" t="str">
        <f>IFERROR('Equations and POD'!$D$5/K119, K119)</f>
        <v>-</v>
      </c>
      <c r="S119" s="51" t="str">
        <f>IFERROR('Equations and POD'!$D$5/L119, L119)</f>
        <v>-</v>
      </c>
      <c r="T119" s="52" t="s">
        <v>62</v>
      </c>
      <c r="U119" s="52" t="s">
        <v>62</v>
      </c>
      <c r="V119" s="52" t="s">
        <v>62</v>
      </c>
      <c r="W119" s="52" t="s">
        <v>62</v>
      </c>
      <c r="X119" s="52" t="s">
        <v>62</v>
      </c>
      <c r="Y119" s="52" t="s">
        <v>62</v>
      </c>
      <c r="Z119" s="52" t="s">
        <v>62</v>
      </c>
    </row>
    <row r="120" spans="1:26" x14ac:dyDescent="0.3">
      <c r="A120" s="41" t="s">
        <v>136</v>
      </c>
      <c r="B120" s="41" t="s">
        <v>137</v>
      </c>
      <c r="C120" s="41" t="s">
        <v>87</v>
      </c>
      <c r="D120" s="41" t="s">
        <v>66</v>
      </c>
      <c r="E120" s="41" t="s">
        <v>61</v>
      </c>
      <c r="F120" s="55">
        <v>25.8012961300435</v>
      </c>
      <c r="G120" s="50">
        <v>24.6153056465843</v>
      </c>
      <c r="H120" s="50">
        <v>17.869679794993299</v>
      </c>
      <c r="I120" s="50">
        <v>11.671528618795399</v>
      </c>
      <c r="J120" s="54">
        <v>8.0560895049186598</v>
      </c>
      <c r="K120" s="54">
        <v>6.5658440704830898</v>
      </c>
      <c r="L120" s="54">
        <v>5.5010734291288399</v>
      </c>
      <c r="M120" s="57">
        <f>IFERROR('Equations and POD'!$D$5/F120, F120)</f>
        <v>465.09291391865315</v>
      </c>
      <c r="N120" s="51">
        <f>IFERROR('Equations and POD'!$D$5/G120, G120)</f>
        <v>487.50156395742982</v>
      </c>
      <c r="O120" s="51">
        <f>IFERROR('Equations and POD'!$D$5/H120, H120)</f>
        <v>671.52854095136854</v>
      </c>
      <c r="P120" s="51">
        <f>IFERROR('Equations and POD'!$D$5/I120, I120)</f>
        <v>1028.1429615548082</v>
      </c>
      <c r="Q120" s="51">
        <f>IFERROR('Equations and POD'!$D$5/J120, J120)</f>
        <v>1489.5564395943441</v>
      </c>
      <c r="R120" s="51">
        <f>IFERROR('Equations and POD'!$D$5/K120, K120)</f>
        <v>1827.6401131647779</v>
      </c>
      <c r="S120" s="51">
        <f>IFERROR('Equations and POD'!$D$5/L120, L120)</f>
        <v>2181.3924417839198</v>
      </c>
      <c r="T120" s="58">
        <v>470</v>
      </c>
      <c r="U120" s="53">
        <v>490</v>
      </c>
      <c r="V120" s="53">
        <v>670</v>
      </c>
      <c r="W120" s="53">
        <v>1000</v>
      </c>
      <c r="X120" s="53">
        <v>1500</v>
      </c>
      <c r="Y120" s="53">
        <v>1800</v>
      </c>
      <c r="Z120" s="53">
        <v>2200</v>
      </c>
    </row>
    <row r="121" spans="1:26" x14ac:dyDescent="0.3">
      <c r="A121" s="41" t="s">
        <v>136</v>
      </c>
      <c r="B121" s="41" t="s">
        <v>137</v>
      </c>
      <c r="C121" s="41" t="s">
        <v>87</v>
      </c>
      <c r="D121" s="41" t="s">
        <v>66</v>
      </c>
      <c r="E121" s="41" t="s">
        <v>63</v>
      </c>
      <c r="F121" s="55">
        <v>19.524310106372202</v>
      </c>
      <c r="G121" s="50">
        <v>18.517454910540501</v>
      </c>
      <c r="H121" s="50">
        <v>14.1892660695007</v>
      </c>
      <c r="I121" s="50">
        <v>9.5689236845636696</v>
      </c>
      <c r="J121" s="54">
        <v>6.6786002827854301</v>
      </c>
      <c r="K121" s="54">
        <v>5.5845259359359201</v>
      </c>
      <c r="L121" s="54">
        <v>4.5762740063975498</v>
      </c>
      <c r="M121" s="57">
        <f>IFERROR('Equations and POD'!$D$5/F121, F121)</f>
        <v>614.61838777512185</v>
      </c>
      <c r="N121" s="51">
        <f>IFERROR('Equations and POD'!$D$5/G121, G121)</f>
        <v>648.03721990808594</v>
      </c>
      <c r="O121" s="51">
        <f>IFERROR('Equations and POD'!$D$5/H121, H121)</f>
        <v>845.70970346334923</v>
      </c>
      <c r="P121" s="51">
        <f>IFERROR('Equations and POD'!$D$5/I121, I121)</f>
        <v>1254.0595364302128</v>
      </c>
      <c r="Q121" s="51">
        <f>IFERROR('Equations and POD'!$D$5/J121, J121)</f>
        <v>1796.7836809953815</v>
      </c>
      <c r="R121" s="51">
        <f>IFERROR('Equations and POD'!$D$5/K121, K121)</f>
        <v>2148.7947477835287</v>
      </c>
      <c r="S121" s="51">
        <f>IFERROR('Equations and POD'!$D$5/L121, L121)</f>
        <v>2622.2206063763256</v>
      </c>
      <c r="T121" s="58">
        <v>610</v>
      </c>
      <c r="U121" s="53">
        <v>650</v>
      </c>
      <c r="V121" s="53">
        <v>850</v>
      </c>
      <c r="W121" s="53">
        <v>1300</v>
      </c>
      <c r="X121" s="53">
        <v>1800</v>
      </c>
      <c r="Y121" s="53">
        <v>2100</v>
      </c>
      <c r="Z121" s="53">
        <v>2600</v>
      </c>
    </row>
    <row r="122" spans="1:26" x14ac:dyDescent="0.3">
      <c r="A122" s="41" t="s">
        <v>136</v>
      </c>
      <c r="B122" s="41" t="s">
        <v>137</v>
      </c>
      <c r="C122" s="41" t="s">
        <v>87</v>
      </c>
      <c r="D122" s="41" t="s">
        <v>66</v>
      </c>
      <c r="E122" s="41" t="s">
        <v>64</v>
      </c>
      <c r="F122" s="56">
        <v>8.4113014603974392</v>
      </c>
      <c r="G122" s="54">
        <v>7.9324813975803803</v>
      </c>
      <c r="H122" s="54">
        <v>6.3875924858661897</v>
      </c>
      <c r="I122" s="54">
        <v>4.4258884248564501</v>
      </c>
      <c r="J122" s="54">
        <v>3.1170897808575102</v>
      </c>
      <c r="K122" s="54">
        <v>2.6595970148320398</v>
      </c>
      <c r="L122" s="54">
        <v>2.1418205363750298</v>
      </c>
      <c r="M122" s="57">
        <f>IFERROR('Equations and POD'!$D$5/F122, F122)</f>
        <v>1426.6519939273455</v>
      </c>
      <c r="N122" s="51">
        <f>IFERROR('Equations and POD'!$D$5/G122, G122)</f>
        <v>1512.7674933672486</v>
      </c>
      <c r="O122" s="51">
        <f>IFERROR('Equations and POD'!$D$5/H122, H122)</f>
        <v>1878.6420747022248</v>
      </c>
      <c r="P122" s="51">
        <f>IFERROR('Equations and POD'!$D$5/I122, I122)</f>
        <v>2711.3200442664142</v>
      </c>
      <c r="Q122" s="51">
        <f>IFERROR('Equations and POD'!$D$5/J122, J122)</f>
        <v>3849.744743861309</v>
      </c>
      <c r="R122" s="51">
        <f>IFERROR('Equations and POD'!$D$5/K122, K122)</f>
        <v>4511.9617494975382</v>
      </c>
      <c r="S122" s="51">
        <f>IFERROR('Equations and POD'!$D$5/L122, L122)</f>
        <v>5602.7103093845844</v>
      </c>
      <c r="T122" s="58">
        <v>1400</v>
      </c>
      <c r="U122" s="53">
        <v>1500</v>
      </c>
      <c r="V122" s="53">
        <v>1900</v>
      </c>
      <c r="W122" s="53">
        <v>2700</v>
      </c>
      <c r="X122" s="53">
        <v>3800</v>
      </c>
      <c r="Y122" s="53">
        <v>4500</v>
      </c>
      <c r="Z122" s="53">
        <v>5600</v>
      </c>
    </row>
    <row r="123" spans="1:26" x14ac:dyDescent="0.3">
      <c r="A123" s="41" t="s">
        <v>136</v>
      </c>
      <c r="B123" s="41" t="s">
        <v>138</v>
      </c>
      <c r="C123" s="41" t="s">
        <v>88</v>
      </c>
      <c r="D123" s="41" t="s">
        <v>60</v>
      </c>
      <c r="E123" s="41" t="s">
        <v>61</v>
      </c>
      <c r="F123" s="50" t="s">
        <v>62</v>
      </c>
      <c r="G123" s="50" t="s">
        <v>62</v>
      </c>
      <c r="H123" s="50" t="s">
        <v>62</v>
      </c>
      <c r="I123" s="50" t="s">
        <v>62</v>
      </c>
      <c r="J123" s="50">
        <v>51.1795774647887</v>
      </c>
      <c r="K123" s="50">
        <v>46.803421787709503</v>
      </c>
      <c r="L123" s="50">
        <v>50.0157091561939</v>
      </c>
      <c r="M123" s="51" t="str">
        <f>IFERROR('Equations and POD'!$D$5/F123, F123)</f>
        <v>-</v>
      </c>
      <c r="N123" s="51" t="str">
        <f>IFERROR('Equations and POD'!$D$5/G123, G123)</f>
        <v>-</v>
      </c>
      <c r="O123" s="51" t="str">
        <f>IFERROR('Equations and POD'!$D$5/H123, H123)</f>
        <v>-</v>
      </c>
      <c r="P123" s="51" t="str">
        <f>IFERROR('Equations and POD'!$D$5/I123, I123)</f>
        <v>-</v>
      </c>
      <c r="Q123" s="51">
        <f>IFERROR('Equations and POD'!$D$5/J123, J123)</f>
        <v>234.46852425180614</v>
      </c>
      <c r="R123" s="51">
        <f>IFERROR('Equations and POD'!$D$5/K123, K123)</f>
        <v>256.39151031370056</v>
      </c>
      <c r="S123" s="51">
        <f>IFERROR('Equations and POD'!$D$5/L123, L123)</f>
        <v>239.9246197334769</v>
      </c>
      <c r="T123" s="52" t="s">
        <v>62</v>
      </c>
      <c r="U123" s="52" t="s">
        <v>62</v>
      </c>
      <c r="V123" s="52" t="s">
        <v>62</v>
      </c>
      <c r="W123" s="52" t="s">
        <v>62</v>
      </c>
      <c r="X123" s="53">
        <v>230</v>
      </c>
      <c r="Y123" s="53">
        <v>260</v>
      </c>
      <c r="Z123" s="53">
        <v>240</v>
      </c>
    </row>
    <row r="124" spans="1:26" x14ac:dyDescent="0.3">
      <c r="A124" s="41" t="s">
        <v>136</v>
      </c>
      <c r="B124" s="41" t="s">
        <v>138</v>
      </c>
      <c r="C124" s="41" t="s">
        <v>88</v>
      </c>
      <c r="D124" s="41" t="s">
        <v>60</v>
      </c>
      <c r="E124" s="41" t="s">
        <v>63</v>
      </c>
      <c r="F124" s="50" t="s">
        <v>62</v>
      </c>
      <c r="G124" s="50" t="s">
        <v>62</v>
      </c>
      <c r="H124" s="50" t="s">
        <v>62</v>
      </c>
      <c r="I124" s="50" t="s">
        <v>62</v>
      </c>
      <c r="J124" s="50">
        <v>17.059859154929601</v>
      </c>
      <c r="K124" s="50">
        <v>15.6011405959032</v>
      </c>
      <c r="L124" s="50">
        <v>16.6719030520646</v>
      </c>
      <c r="M124" s="51" t="str">
        <f>IFERROR('Equations and POD'!$D$5/F124, F124)</f>
        <v>-</v>
      </c>
      <c r="N124" s="51" t="str">
        <f>IFERROR('Equations and POD'!$D$5/G124, G124)</f>
        <v>-</v>
      </c>
      <c r="O124" s="51" t="str">
        <f>IFERROR('Equations and POD'!$D$5/H124, H124)</f>
        <v>-</v>
      </c>
      <c r="P124" s="51" t="str">
        <f>IFERROR('Equations and POD'!$D$5/I124, I124)</f>
        <v>-</v>
      </c>
      <c r="Q124" s="51">
        <f>IFERROR('Equations and POD'!$D$5/J124, J124)</f>
        <v>703.40557275541698</v>
      </c>
      <c r="R124" s="51">
        <f>IFERROR('Equations and POD'!$D$5/K124, K124)</f>
        <v>769.17453094110022</v>
      </c>
      <c r="S124" s="51">
        <f>IFERROR('Equations and POD'!$D$5/L124, L124)</f>
        <v>719.77385920043207</v>
      </c>
      <c r="T124" s="52" t="s">
        <v>62</v>
      </c>
      <c r="U124" s="52" t="s">
        <v>62</v>
      </c>
      <c r="V124" s="52" t="s">
        <v>62</v>
      </c>
      <c r="W124" s="52" t="s">
        <v>62</v>
      </c>
      <c r="X124" s="53">
        <v>700</v>
      </c>
      <c r="Y124" s="53">
        <v>770</v>
      </c>
      <c r="Z124" s="53">
        <v>720</v>
      </c>
    </row>
    <row r="125" spans="1:26" x14ac:dyDescent="0.3">
      <c r="A125" s="41" t="s">
        <v>136</v>
      </c>
      <c r="B125" s="41" t="s">
        <v>138</v>
      </c>
      <c r="C125" s="41" t="s">
        <v>88</v>
      </c>
      <c r="D125" s="41" t="s">
        <v>60</v>
      </c>
      <c r="E125" s="41" t="s">
        <v>64</v>
      </c>
      <c r="F125" s="50" t="s">
        <v>62</v>
      </c>
      <c r="G125" s="50" t="s">
        <v>62</v>
      </c>
      <c r="H125" s="50" t="s">
        <v>62</v>
      </c>
      <c r="I125" s="50" t="s">
        <v>62</v>
      </c>
      <c r="J125" s="54">
        <v>3.4119718309859199</v>
      </c>
      <c r="K125" s="54">
        <v>3.1202281191806298</v>
      </c>
      <c r="L125" s="54">
        <v>3.3343806104129299</v>
      </c>
      <c r="M125" s="51" t="str">
        <f>IFERROR('Equations and POD'!$D$5/F125, F125)</f>
        <v>-</v>
      </c>
      <c r="N125" s="51" t="str">
        <f>IFERROR('Equations and POD'!$D$5/G125, G125)</f>
        <v>-</v>
      </c>
      <c r="O125" s="51" t="str">
        <f>IFERROR('Equations and POD'!$D$5/H125, H125)</f>
        <v>-</v>
      </c>
      <c r="P125" s="51" t="str">
        <f>IFERROR('Equations and POD'!$D$5/I125, I125)</f>
        <v>-</v>
      </c>
      <c r="Q125" s="51">
        <f>IFERROR('Equations and POD'!$D$5/J125, J125)</f>
        <v>3517.0278637770853</v>
      </c>
      <c r="R125" s="51">
        <f>IFERROR('Equations and POD'!$D$5/K125, K125)</f>
        <v>3845.8726547055135</v>
      </c>
      <c r="S125" s="51">
        <f>IFERROR('Equations and POD'!$D$5/L125, L125)</f>
        <v>3598.8692960021499</v>
      </c>
      <c r="T125" s="52" t="s">
        <v>62</v>
      </c>
      <c r="U125" s="52" t="s">
        <v>62</v>
      </c>
      <c r="V125" s="52" t="s">
        <v>62</v>
      </c>
      <c r="W125" s="52" t="s">
        <v>62</v>
      </c>
      <c r="X125" s="53">
        <v>3500</v>
      </c>
      <c r="Y125" s="53">
        <v>3800</v>
      </c>
      <c r="Z125" s="53">
        <v>3600</v>
      </c>
    </row>
    <row r="126" spans="1:26" x14ac:dyDescent="0.3">
      <c r="A126" s="41" t="s">
        <v>136</v>
      </c>
      <c r="B126" s="41" t="s">
        <v>138</v>
      </c>
      <c r="C126" s="41" t="s">
        <v>88</v>
      </c>
      <c r="D126" s="41" t="s">
        <v>65</v>
      </c>
      <c r="E126" s="41" t="s">
        <v>61</v>
      </c>
      <c r="F126" s="50" t="s">
        <v>62</v>
      </c>
      <c r="G126" s="50" t="s">
        <v>62</v>
      </c>
      <c r="H126" s="50" t="s">
        <v>62</v>
      </c>
      <c r="I126" s="50" t="s">
        <v>62</v>
      </c>
      <c r="J126" s="50" t="s">
        <v>62</v>
      </c>
      <c r="K126" s="50" t="s">
        <v>62</v>
      </c>
      <c r="L126" s="50" t="s">
        <v>62</v>
      </c>
      <c r="M126" s="51" t="str">
        <f>IFERROR('Equations and POD'!$D$5/F126, F126)</f>
        <v>-</v>
      </c>
      <c r="N126" s="51" t="str">
        <f>IFERROR('Equations and POD'!$D$5/G126, G126)</f>
        <v>-</v>
      </c>
      <c r="O126" s="51" t="str">
        <f>IFERROR('Equations and POD'!$D$5/H126, H126)</f>
        <v>-</v>
      </c>
      <c r="P126" s="51" t="str">
        <f>IFERROR('Equations and POD'!$D$5/I126, I126)</f>
        <v>-</v>
      </c>
      <c r="Q126" s="51" t="str">
        <f>IFERROR('Equations and POD'!$D$5/J126, J126)</f>
        <v>-</v>
      </c>
      <c r="R126" s="51" t="str">
        <f>IFERROR('Equations and POD'!$D$5/K126, K126)</f>
        <v>-</v>
      </c>
      <c r="S126" s="51" t="str">
        <f>IFERROR('Equations and POD'!$D$5/L126, L126)</f>
        <v>-</v>
      </c>
      <c r="T126" s="52" t="s">
        <v>62</v>
      </c>
      <c r="U126" s="52" t="s">
        <v>62</v>
      </c>
      <c r="V126" s="52" t="s">
        <v>62</v>
      </c>
      <c r="W126" s="52" t="s">
        <v>62</v>
      </c>
      <c r="X126" s="52" t="s">
        <v>62</v>
      </c>
      <c r="Y126" s="52" t="s">
        <v>62</v>
      </c>
      <c r="Z126" s="52" t="s">
        <v>62</v>
      </c>
    </row>
    <row r="127" spans="1:26" x14ac:dyDescent="0.3">
      <c r="A127" s="41" t="s">
        <v>136</v>
      </c>
      <c r="B127" s="41" t="s">
        <v>138</v>
      </c>
      <c r="C127" s="41" t="s">
        <v>88</v>
      </c>
      <c r="D127" s="41" t="s">
        <v>65</v>
      </c>
      <c r="E127" s="41" t="s">
        <v>63</v>
      </c>
      <c r="F127" s="50" t="s">
        <v>62</v>
      </c>
      <c r="G127" s="50" t="s">
        <v>62</v>
      </c>
      <c r="H127" s="50" t="s">
        <v>62</v>
      </c>
      <c r="I127" s="50" t="s">
        <v>62</v>
      </c>
      <c r="J127" s="50" t="s">
        <v>62</v>
      </c>
      <c r="K127" s="50" t="s">
        <v>62</v>
      </c>
      <c r="L127" s="50" t="s">
        <v>62</v>
      </c>
      <c r="M127" s="51" t="str">
        <f>IFERROR('Equations and POD'!$D$5/F127, F127)</f>
        <v>-</v>
      </c>
      <c r="N127" s="51" t="str">
        <f>IFERROR('Equations and POD'!$D$5/G127, G127)</f>
        <v>-</v>
      </c>
      <c r="O127" s="51" t="str">
        <f>IFERROR('Equations and POD'!$D$5/H127, H127)</f>
        <v>-</v>
      </c>
      <c r="P127" s="51" t="str">
        <f>IFERROR('Equations and POD'!$D$5/I127, I127)</f>
        <v>-</v>
      </c>
      <c r="Q127" s="51" t="str">
        <f>IFERROR('Equations and POD'!$D$5/J127, J127)</f>
        <v>-</v>
      </c>
      <c r="R127" s="51" t="str">
        <f>IFERROR('Equations and POD'!$D$5/K127, K127)</f>
        <v>-</v>
      </c>
      <c r="S127" s="51" t="str">
        <f>IFERROR('Equations and POD'!$D$5/L127, L127)</f>
        <v>-</v>
      </c>
      <c r="T127" s="52" t="s">
        <v>62</v>
      </c>
      <c r="U127" s="52" t="s">
        <v>62</v>
      </c>
      <c r="V127" s="52" t="s">
        <v>62</v>
      </c>
      <c r="W127" s="52" t="s">
        <v>62</v>
      </c>
      <c r="X127" s="52" t="s">
        <v>62</v>
      </c>
      <c r="Y127" s="52" t="s">
        <v>62</v>
      </c>
      <c r="Z127" s="52" t="s">
        <v>62</v>
      </c>
    </row>
    <row r="128" spans="1:26" x14ac:dyDescent="0.3">
      <c r="A128" s="41" t="s">
        <v>136</v>
      </c>
      <c r="B128" s="41" t="s">
        <v>138</v>
      </c>
      <c r="C128" s="41" t="s">
        <v>88</v>
      </c>
      <c r="D128" s="41" t="s">
        <v>65</v>
      </c>
      <c r="E128" s="41" t="s">
        <v>64</v>
      </c>
      <c r="F128" s="50" t="s">
        <v>62</v>
      </c>
      <c r="G128" s="50" t="s">
        <v>62</v>
      </c>
      <c r="H128" s="50" t="s">
        <v>62</v>
      </c>
      <c r="I128" s="50" t="s">
        <v>62</v>
      </c>
      <c r="J128" s="50" t="s">
        <v>62</v>
      </c>
      <c r="K128" s="50" t="s">
        <v>62</v>
      </c>
      <c r="L128" s="50" t="s">
        <v>62</v>
      </c>
      <c r="M128" s="51" t="str">
        <f>IFERROR('Equations and POD'!$D$5/F128, F128)</f>
        <v>-</v>
      </c>
      <c r="N128" s="51" t="str">
        <f>IFERROR('Equations and POD'!$D$5/G128, G128)</f>
        <v>-</v>
      </c>
      <c r="O128" s="51" t="str">
        <f>IFERROR('Equations and POD'!$D$5/H128, H128)</f>
        <v>-</v>
      </c>
      <c r="P128" s="51" t="str">
        <f>IFERROR('Equations and POD'!$D$5/I128, I128)</f>
        <v>-</v>
      </c>
      <c r="Q128" s="51" t="str">
        <f>IFERROR('Equations and POD'!$D$5/J128, J128)</f>
        <v>-</v>
      </c>
      <c r="R128" s="51" t="str">
        <f>IFERROR('Equations and POD'!$D$5/K128, K128)</f>
        <v>-</v>
      </c>
      <c r="S128" s="51" t="str">
        <f>IFERROR('Equations and POD'!$D$5/L128, L128)</f>
        <v>-</v>
      </c>
      <c r="T128" s="52" t="s">
        <v>62</v>
      </c>
      <c r="U128" s="52" t="s">
        <v>62</v>
      </c>
      <c r="V128" s="52" t="s">
        <v>62</v>
      </c>
      <c r="W128" s="52" t="s">
        <v>62</v>
      </c>
      <c r="X128" s="52" t="s">
        <v>62</v>
      </c>
      <c r="Y128" s="52" t="s">
        <v>62</v>
      </c>
      <c r="Z128" s="52" t="s">
        <v>62</v>
      </c>
    </row>
    <row r="129" spans="1:26" x14ac:dyDescent="0.3">
      <c r="A129" s="41" t="s">
        <v>136</v>
      </c>
      <c r="B129" s="41" t="s">
        <v>138</v>
      </c>
      <c r="C129" s="41" t="s">
        <v>88</v>
      </c>
      <c r="D129" s="41" t="s">
        <v>66</v>
      </c>
      <c r="E129" s="41" t="s">
        <v>61</v>
      </c>
      <c r="F129" s="50" t="s">
        <v>62</v>
      </c>
      <c r="G129" s="50" t="s">
        <v>62</v>
      </c>
      <c r="H129" s="50" t="s">
        <v>62</v>
      </c>
      <c r="I129" s="50" t="s">
        <v>62</v>
      </c>
      <c r="J129" s="50" t="s">
        <v>62</v>
      </c>
      <c r="K129" s="50" t="s">
        <v>62</v>
      </c>
      <c r="L129" s="50" t="s">
        <v>62</v>
      </c>
      <c r="M129" s="51" t="str">
        <f>IFERROR('Equations and POD'!$D$5/F129, F129)</f>
        <v>-</v>
      </c>
      <c r="N129" s="51" t="str">
        <f>IFERROR('Equations and POD'!$D$5/G129, G129)</f>
        <v>-</v>
      </c>
      <c r="O129" s="51" t="str">
        <f>IFERROR('Equations and POD'!$D$5/H129, H129)</f>
        <v>-</v>
      </c>
      <c r="P129" s="51" t="str">
        <f>IFERROR('Equations and POD'!$D$5/I129, I129)</f>
        <v>-</v>
      </c>
      <c r="Q129" s="51" t="str">
        <f>IFERROR('Equations and POD'!$D$5/J129, J129)</f>
        <v>-</v>
      </c>
      <c r="R129" s="51" t="str">
        <f>IFERROR('Equations and POD'!$D$5/K129, K129)</f>
        <v>-</v>
      </c>
      <c r="S129" s="51" t="str">
        <f>IFERROR('Equations and POD'!$D$5/L129, L129)</f>
        <v>-</v>
      </c>
      <c r="T129" s="52" t="s">
        <v>62</v>
      </c>
      <c r="U129" s="52" t="s">
        <v>62</v>
      </c>
      <c r="V129" s="52" t="s">
        <v>62</v>
      </c>
      <c r="W129" s="52" t="s">
        <v>62</v>
      </c>
      <c r="X129" s="52" t="s">
        <v>62</v>
      </c>
      <c r="Y129" s="52" t="s">
        <v>62</v>
      </c>
      <c r="Z129" s="52" t="s">
        <v>62</v>
      </c>
    </row>
    <row r="130" spans="1:26" x14ac:dyDescent="0.3">
      <c r="A130" s="41" t="s">
        <v>136</v>
      </c>
      <c r="B130" s="41" t="s">
        <v>138</v>
      </c>
      <c r="C130" s="41" t="s">
        <v>88</v>
      </c>
      <c r="D130" s="41" t="s">
        <v>66</v>
      </c>
      <c r="E130" s="41" t="s">
        <v>63</v>
      </c>
      <c r="F130" s="50" t="s">
        <v>62</v>
      </c>
      <c r="G130" s="50" t="s">
        <v>62</v>
      </c>
      <c r="H130" s="50" t="s">
        <v>62</v>
      </c>
      <c r="I130" s="50" t="s">
        <v>62</v>
      </c>
      <c r="J130" s="50" t="s">
        <v>62</v>
      </c>
      <c r="K130" s="50" t="s">
        <v>62</v>
      </c>
      <c r="L130" s="50" t="s">
        <v>62</v>
      </c>
      <c r="M130" s="51" t="str">
        <f>IFERROR('Equations and POD'!$D$5/F130, F130)</f>
        <v>-</v>
      </c>
      <c r="N130" s="51" t="str">
        <f>IFERROR('Equations and POD'!$D$5/G130, G130)</f>
        <v>-</v>
      </c>
      <c r="O130" s="51" t="str">
        <f>IFERROR('Equations and POD'!$D$5/H130, H130)</f>
        <v>-</v>
      </c>
      <c r="P130" s="51" t="str">
        <f>IFERROR('Equations and POD'!$D$5/I130, I130)</f>
        <v>-</v>
      </c>
      <c r="Q130" s="51" t="str">
        <f>IFERROR('Equations and POD'!$D$5/J130, J130)</f>
        <v>-</v>
      </c>
      <c r="R130" s="51" t="str">
        <f>IFERROR('Equations and POD'!$D$5/K130, K130)</f>
        <v>-</v>
      </c>
      <c r="S130" s="51" t="str">
        <f>IFERROR('Equations and POD'!$D$5/L130, L130)</f>
        <v>-</v>
      </c>
      <c r="T130" s="52" t="s">
        <v>62</v>
      </c>
      <c r="U130" s="52" t="s">
        <v>62</v>
      </c>
      <c r="V130" s="52" t="s">
        <v>62</v>
      </c>
      <c r="W130" s="52" t="s">
        <v>62</v>
      </c>
      <c r="X130" s="52" t="s">
        <v>62</v>
      </c>
      <c r="Y130" s="52" t="s">
        <v>62</v>
      </c>
      <c r="Z130" s="52" t="s">
        <v>62</v>
      </c>
    </row>
    <row r="131" spans="1:26" x14ac:dyDescent="0.3">
      <c r="A131" s="41" t="s">
        <v>136</v>
      </c>
      <c r="B131" s="41" t="s">
        <v>138</v>
      </c>
      <c r="C131" s="41" t="s">
        <v>88</v>
      </c>
      <c r="D131" s="41" t="s">
        <v>66</v>
      </c>
      <c r="E131" s="41" t="s">
        <v>64</v>
      </c>
      <c r="F131" s="50" t="s">
        <v>62</v>
      </c>
      <c r="G131" s="50" t="s">
        <v>62</v>
      </c>
      <c r="H131" s="50" t="s">
        <v>62</v>
      </c>
      <c r="I131" s="50" t="s">
        <v>62</v>
      </c>
      <c r="J131" s="50" t="s">
        <v>62</v>
      </c>
      <c r="K131" s="50" t="s">
        <v>62</v>
      </c>
      <c r="L131" s="50" t="s">
        <v>62</v>
      </c>
      <c r="M131" s="51" t="str">
        <f>IFERROR('Equations and POD'!$D$5/F131, F131)</f>
        <v>-</v>
      </c>
      <c r="N131" s="51" t="str">
        <f>IFERROR('Equations and POD'!$D$5/G131, G131)</f>
        <v>-</v>
      </c>
      <c r="O131" s="51" t="str">
        <f>IFERROR('Equations and POD'!$D$5/H131, H131)</f>
        <v>-</v>
      </c>
      <c r="P131" s="51" t="str">
        <f>IFERROR('Equations and POD'!$D$5/I131, I131)</f>
        <v>-</v>
      </c>
      <c r="Q131" s="51" t="str">
        <f>IFERROR('Equations and POD'!$D$5/J131, J131)</f>
        <v>-</v>
      </c>
      <c r="R131" s="51" t="str">
        <f>IFERROR('Equations and POD'!$D$5/K131, K131)</f>
        <v>-</v>
      </c>
      <c r="S131" s="51" t="str">
        <f>IFERROR('Equations and POD'!$D$5/L131, L131)</f>
        <v>-</v>
      </c>
      <c r="T131" s="52" t="s">
        <v>62</v>
      </c>
      <c r="U131" s="52" t="s">
        <v>62</v>
      </c>
      <c r="V131" s="52" t="s">
        <v>62</v>
      </c>
      <c r="W131" s="52" t="s">
        <v>62</v>
      </c>
      <c r="X131" s="52" t="s">
        <v>62</v>
      </c>
      <c r="Y131" s="52" t="s">
        <v>62</v>
      </c>
      <c r="Z131" s="52" t="s">
        <v>62</v>
      </c>
    </row>
    <row r="132" spans="1:26" x14ac:dyDescent="0.3">
      <c r="A132" s="41" t="s">
        <v>136</v>
      </c>
      <c r="B132" s="41" t="s">
        <v>139</v>
      </c>
      <c r="C132" s="41" t="s">
        <v>90</v>
      </c>
      <c r="D132" s="41" t="s">
        <v>60</v>
      </c>
      <c r="E132" s="41" t="s">
        <v>61</v>
      </c>
      <c r="F132" s="54">
        <v>3.42000824468085</v>
      </c>
      <c r="G132" s="54">
        <v>2.9245694444444399</v>
      </c>
      <c r="H132" s="54">
        <v>2.5276868279569902</v>
      </c>
      <c r="I132" s="54">
        <v>2.0378750000000001</v>
      </c>
      <c r="J132" s="54">
        <v>1.61071478873239</v>
      </c>
      <c r="K132" s="54">
        <v>1.4729891759776499</v>
      </c>
      <c r="L132" s="50" t="s">
        <v>62</v>
      </c>
      <c r="M132" s="51">
        <f>IFERROR('Equations and POD'!$D$5/F132, F132)</f>
        <v>3508.7634711593573</v>
      </c>
      <c r="N132" s="51">
        <f>IFERROR('Equations and POD'!$D$5/G132, G132)</f>
        <v>4103.1680826712445</v>
      </c>
      <c r="O132" s="51">
        <f>IFERROR('Equations and POD'!$D$5/H132, H132)</f>
        <v>4747.4235602592562</v>
      </c>
      <c r="P132" s="51">
        <f>IFERROR('Equations and POD'!$D$5/I132, I132)</f>
        <v>5888.4867815739435</v>
      </c>
      <c r="Q132" s="51">
        <f>IFERROR('Equations and POD'!$D$5/J132, J132)</f>
        <v>7450.1085381129651</v>
      </c>
      <c r="R132" s="51">
        <f>IFERROR('Equations and POD'!$D$5/K132, K132)</f>
        <v>8146.6993754624027</v>
      </c>
      <c r="S132" s="51" t="str">
        <f>IFERROR('Equations and POD'!$D$5/L132, L132)</f>
        <v>-</v>
      </c>
      <c r="T132" s="53">
        <v>3500</v>
      </c>
      <c r="U132" s="53">
        <v>4100</v>
      </c>
      <c r="V132" s="53">
        <v>4700</v>
      </c>
      <c r="W132" s="53">
        <v>5900</v>
      </c>
      <c r="X132" s="53">
        <v>7500</v>
      </c>
      <c r="Y132" s="53">
        <v>8100</v>
      </c>
      <c r="Z132" s="52" t="s">
        <v>62</v>
      </c>
    </row>
    <row r="133" spans="1:26" x14ac:dyDescent="0.3">
      <c r="A133" s="41" t="s">
        <v>136</v>
      </c>
      <c r="B133" s="41" t="s">
        <v>139</v>
      </c>
      <c r="C133" s="41" t="s">
        <v>90</v>
      </c>
      <c r="D133" s="41" t="s">
        <v>60</v>
      </c>
      <c r="E133" s="41" t="s">
        <v>63</v>
      </c>
      <c r="F133" s="54">
        <v>2.1967936170212798</v>
      </c>
      <c r="G133" s="54">
        <v>1.87855555555556</v>
      </c>
      <c r="H133" s="54">
        <v>1.6236236559139801</v>
      </c>
      <c r="I133" s="54">
        <v>1.3089999999999999</v>
      </c>
      <c r="J133" s="54">
        <v>1.03461971830986</v>
      </c>
      <c r="K133" s="59">
        <v>0.94615363128491603</v>
      </c>
      <c r="L133" s="50" t="s">
        <v>62</v>
      </c>
      <c r="M133" s="51">
        <f>IFERROR('Equations and POD'!$D$5/F133, F133)</f>
        <v>5462.5067676003537</v>
      </c>
      <c r="N133" s="51">
        <f>IFERROR('Equations and POD'!$D$5/G133, G133)</f>
        <v>6387.8866741586171</v>
      </c>
      <c r="O133" s="51">
        <f>IFERROR('Equations and POD'!$D$5/H133, H133)</f>
        <v>7390.8753154036103</v>
      </c>
      <c r="P133" s="51">
        <f>IFERROR('Equations and POD'!$D$5/I133, I133)</f>
        <v>9167.3032849503434</v>
      </c>
      <c r="Q133" s="51">
        <f>IFERROR('Equations and POD'!$D$5/J133, J133)</f>
        <v>11598.464428653098</v>
      </c>
      <c r="R133" s="51">
        <f>IFERROR('Equations and POD'!$D$5/K133, K133)</f>
        <v>12682.929709526667</v>
      </c>
      <c r="S133" s="51" t="str">
        <f>IFERROR('Equations and POD'!$D$5/L133, L133)</f>
        <v>-</v>
      </c>
      <c r="T133" s="53">
        <v>5500</v>
      </c>
      <c r="U133" s="53">
        <v>6400</v>
      </c>
      <c r="V133" s="53">
        <v>7400</v>
      </c>
      <c r="W133" s="53">
        <v>9200</v>
      </c>
      <c r="X133" s="53">
        <v>12000</v>
      </c>
      <c r="Y133" s="53">
        <v>13000</v>
      </c>
      <c r="Z133" s="52" t="s">
        <v>62</v>
      </c>
    </row>
    <row r="134" spans="1:26" x14ac:dyDescent="0.3">
      <c r="A134" s="41" t="s">
        <v>136</v>
      </c>
      <c r="B134" s="41" t="s">
        <v>139</v>
      </c>
      <c r="C134" s="41" t="s">
        <v>90</v>
      </c>
      <c r="D134" s="41" t="s">
        <v>60</v>
      </c>
      <c r="E134" s="41" t="s">
        <v>64</v>
      </c>
      <c r="F134" s="54">
        <v>0.59912553191489404</v>
      </c>
      <c r="G134" s="54">
        <v>0.51233333333333297</v>
      </c>
      <c r="H134" s="50">
        <v>0.442806451612903</v>
      </c>
      <c r="I134" s="50">
        <v>0.35699999999999998</v>
      </c>
      <c r="J134" s="50">
        <v>0.28216901408450701</v>
      </c>
      <c r="K134" s="50">
        <v>0.25804189944134098</v>
      </c>
      <c r="L134" s="50" t="s">
        <v>62</v>
      </c>
      <c r="M134" s="51">
        <f>IFERROR('Equations and POD'!$D$5/F134, F134)</f>
        <v>20029.191481201313</v>
      </c>
      <c r="N134" s="51">
        <f>IFERROR('Equations and POD'!$D$5/G134, G134)</f>
        <v>23422.251138581669</v>
      </c>
      <c r="O134" s="51">
        <f>IFERROR('Equations and POD'!$D$5/H134, H134)</f>
        <v>27099.876156479942</v>
      </c>
      <c r="P134" s="51">
        <f>IFERROR('Equations and POD'!$D$5/I134, I134)</f>
        <v>33613.445378151264</v>
      </c>
      <c r="Q134" s="51">
        <f>IFERROR('Equations and POD'!$D$5/J134, J134)</f>
        <v>42527.7029050614</v>
      </c>
      <c r="R134" s="51">
        <f>IFERROR('Equations and POD'!$D$5/K134, K134)</f>
        <v>46504.075601597731</v>
      </c>
      <c r="S134" s="51" t="str">
        <f>IFERROR('Equations and POD'!$D$5/L134, L134)</f>
        <v>-</v>
      </c>
      <c r="T134" s="53">
        <v>20000</v>
      </c>
      <c r="U134" s="53">
        <v>23000</v>
      </c>
      <c r="V134" s="53">
        <v>27000</v>
      </c>
      <c r="W134" s="53">
        <v>34000</v>
      </c>
      <c r="X134" s="53">
        <v>43000</v>
      </c>
      <c r="Y134" s="53">
        <v>47000</v>
      </c>
      <c r="Z134" s="52" t="s">
        <v>62</v>
      </c>
    </row>
    <row r="135" spans="1:26" x14ac:dyDescent="0.3">
      <c r="A135" s="41" t="s">
        <v>136</v>
      </c>
      <c r="B135" s="41" t="s">
        <v>139</v>
      </c>
      <c r="C135" s="41" t="s">
        <v>90</v>
      </c>
      <c r="D135" s="41" t="s">
        <v>65</v>
      </c>
      <c r="E135" s="41" t="s">
        <v>61</v>
      </c>
      <c r="F135" s="50">
        <v>0.45534911815714302</v>
      </c>
      <c r="G135" s="50">
        <v>0.32224561898047299</v>
      </c>
      <c r="H135" s="50">
        <v>0.32370080350715502</v>
      </c>
      <c r="I135" s="50">
        <v>0.102003300320628</v>
      </c>
      <c r="J135" s="50">
        <v>5.71131293620721E-2</v>
      </c>
      <c r="K135" s="50">
        <v>4.5309345411261998E-2</v>
      </c>
      <c r="L135" s="50">
        <v>2.0284260469984699E-2</v>
      </c>
      <c r="M135" s="51">
        <f>IFERROR('Equations and POD'!$D$5/F135, F135)</f>
        <v>26353.405599127011</v>
      </c>
      <c r="N135" s="51">
        <f>IFERROR('Equations and POD'!$D$5/G135, G135)</f>
        <v>37238.675386699855</v>
      </c>
      <c r="O135" s="51">
        <f>IFERROR('Equations and POD'!$D$5/H135, H135)</f>
        <v>37071.270352082254</v>
      </c>
      <c r="P135" s="51">
        <f>IFERROR('Equations and POD'!$D$5/I135, I135)</f>
        <v>117643.25234850519</v>
      </c>
      <c r="Q135" s="51">
        <f>IFERROR('Equations and POD'!$D$5/J135, J135)</f>
        <v>210109.30645955823</v>
      </c>
      <c r="R135" s="51">
        <f>IFERROR('Equations and POD'!$D$5/K135, K135)</f>
        <v>264846.02439251536</v>
      </c>
      <c r="S135" s="51">
        <f>IFERROR('Equations and POD'!$D$5/L135, L135)</f>
        <v>591591.69336031761</v>
      </c>
      <c r="T135" s="53">
        <v>26000</v>
      </c>
      <c r="U135" s="53">
        <v>37000</v>
      </c>
      <c r="V135" s="53">
        <v>37000</v>
      </c>
      <c r="W135" s="53">
        <v>120000</v>
      </c>
      <c r="X135" s="53">
        <v>210000</v>
      </c>
      <c r="Y135" s="53">
        <v>260000</v>
      </c>
      <c r="Z135" s="53">
        <v>590000</v>
      </c>
    </row>
    <row r="136" spans="1:26" x14ac:dyDescent="0.3">
      <c r="A136" s="41" t="s">
        <v>136</v>
      </c>
      <c r="B136" s="41" t="s">
        <v>139</v>
      </c>
      <c r="C136" s="41" t="s">
        <v>90</v>
      </c>
      <c r="D136" s="41" t="s">
        <v>65</v>
      </c>
      <c r="E136" s="41" t="s">
        <v>63</v>
      </c>
      <c r="F136" s="50">
        <v>6.6716172316747799E-2</v>
      </c>
      <c r="G136" s="50">
        <v>5.2373608573849997E-2</v>
      </c>
      <c r="H136" s="50">
        <v>4.7752764021262502E-2</v>
      </c>
      <c r="I136" s="50">
        <v>1.50916022012492E-2</v>
      </c>
      <c r="J136" s="50">
        <v>8.4503538915441604E-3</v>
      </c>
      <c r="K136" s="50">
        <v>6.70399341288798E-3</v>
      </c>
      <c r="L136" s="50">
        <v>3.0017803965746801E-3</v>
      </c>
      <c r="M136" s="51">
        <f>IFERROR('Equations and POD'!$D$5/F136, F136)</f>
        <v>179866.43392890861</v>
      </c>
      <c r="N136" s="51">
        <f>IFERROR('Equations and POD'!$D$5/G136, G136)</f>
        <v>229123.03212942192</v>
      </c>
      <c r="O136" s="51">
        <f>IFERROR('Equations and POD'!$D$5/H136, H136)</f>
        <v>251294.35428401284</v>
      </c>
      <c r="P136" s="51">
        <f>IFERROR('Equations and POD'!$D$5/I136, I136)</f>
        <v>795144.20271471946</v>
      </c>
      <c r="Q136" s="51">
        <f>IFERROR('Equations and POD'!$D$5/J136, J136)</f>
        <v>1420058.8701980624</v>
      </c>
      <c r="R136" s="51">
        <f>IFERROR('Equations and POD'!$D$5/K136, K136)</f>
        <v>1789977.8924201806</v>
      </c>
      <c r="S136" s="51">
        <f>IFERROR('Equations and POD'!$D$5/L136, L136)</f>
        <v>3997627.5458701621</v>
      </c>
      <c r="T136" s="53">
        <v>180000</v>
      </c>
      <c r="U136" s="53">
        <v>230000</v>
      </c>
      <c r="V136" s="53">
        <v>250000</v>
      </c>
      <c r="W136" s="53">
        <v>800000</v>
      </c>
      <c r="X136" s="53">
        <v>1400000</v>
      </c>
      <c r="Y136" s="53">
        <v>1800000</v>
      </c>
      <c r="Z136" s="53">
        <v>4000000</v>
      </c>
    </row>
    <row r="137" spans="1:26" x14ac:dyDescent="0.3">
      <c r="A137" s="41" t="s">
        <v>136</v>
      </c>
      <c r="B137" s="41" t="s">
        <v>139</v>
      </c>
      <c r="C137" s="41" t="s">
        <v>90</v>
      </c>
      <c r="D137" s="41" t="s">
        <v>65</v>
      </c>
      <c r="E137" s="41" t="s">
        <v>64</v>
      </c>
      <c r="F137" s="50">
        <v>1.3381626097695399E-3</v>
      </c>
      <c r="G137" s="50">
        <v>1.89480242009934E-3</v>
      </c>
      <c r="H137" s="50">
        <v>1.8421009977033799E-3</v>
      </c>
      <c r="I137" s="50">
        <v>6.3291025932837397E-4</v>
      </c>
      <c r="J137" s="50">
        <v>3.5452424705834801E-4</v>
      </c>
      <c r="K137" s="50">
        <v>2.81298731155182E-4</v>
      </c>
      <c r="L137" s="50">
        <v>1.2615198664323301E-4</v>
      </c>
      <c r="M137" s="51">
        <f>IFERROR('Equations and POD'!$D$5/F137, F137)</f>
        <v>8967520.0251385402</v>
      </c>
      <c r="N137" s="51">
        <f>IFERROR('Equations and POD'!$D$5/G137, G137)</f>
        <v>6333114.1404024959</v>
      </c>
      <c r="O137" s="51">
        <f>IFERROR('Equations and POD'!$D$5/H137, H137)</f>
        <v>6514300.7983606076</v>
      </c>
      <c r="P137" s="51">
        <f>IFERROR('Equations and POD'!$D$5/I137, I137)</f>
        <v>18960033.943412535</v>
      </c>
      <c r="Q137" s="51">
        <f>IFERROR('Equations and POD'!$D$5/J137, J137)</f>
        <v>33848178.508436479</v>
      </c>
      <c r="R137" s="51">
        <f>IFERROR('Equations and POD'!$D$5/K137, K137)</f>
        <v>42659275.250623323</v>
      </c>
      <c r="S137" s="51">
        <f>IFERROR('Equations and POD'!$D$5/L137, L137)</f>
        <v>95123353.339942813</v>
      </c>
      <c r="T137" s="53">
        <v>9000000</v>
      </c>
      <c r="U137" s="53">
        <v>6300000</v>
      </c>
      <c r="V137" s="53">
        <v>6500000</v>
      </c>
      <c r="W137" s="53">
        <v>19000000</v>
      </c>
      <c r="X137" s="53">
        <v>34000000</v>
      </c>
      <c r="Y137" s="53">
        <v>43000000</v>
      </c>
      <c r="Z137" s="53">
        <v>95000000</v>
      </c>
    </row>
    <row r="138" spans="1:26" x14ac:dyDescent="0.3">
      <c r="A138" s="41" t="s">
        <v>136</v>
      </c>
      <c r="B138" s="41" t="s">
        <v>139</v>
      </c>
      <c r="C138" s="41" t="s">
        <v>90</v>
      </c>
      <c r="D138" s="41" t="s">
        <v>66</v>
      </c>
      <c r="E138" s="41" t="s">
        <v>61</v>
      </c>
      <c r="F138" s="54">
        <v>7.2863301131688596</v>
      </c>
      <c r="G138" s="54">
        <v>6.8639341645793701</v>
      </c>
      <c r="H138" s="54">
        <v>5.5797142241096802</v>
      </c>
      <c r="I138" s="54">
        <v>3.8852457535354898</v>
      </c>
      <c r="J138" s="54">
        <v>2.7407399093778202</v>
      </c>
      <c r="K138" s="54">
        <v>2.34677525626959</v>
      </c>
      <c r="L138" s="54">
        <v>1.88414992817704</v>
      </c>
      <c r="M138" s="51">
        <f>IFERROR('Equations and POD'!$D$5/F138, F138)</f>
        <v>1646.9196170939258</v>
      </c>
      <c r="N138" s="51">
        <f>IFERROR('Equations and POD'!$D$5/G138, G138)</f>
        <v>1748.2685166073959</v>
      </c>
      <c r="O138" s="51">
        <f>IFERROR('Equations and POD'!$D$5/H138, H138)</f>
        <v>2150.6477783662413</v>
      </c>
      <c r="P138" s="51">
        <f>IFERROR('Equations and POD'!$D$5/I138, I138)</f>
        <v>3088.6077126730679</v>
      </c>
      <c r="Q138" s="51">
        <f>IFERROR('Equations and POD'!$D$5/J138, J138)</f>
        <v>4378.3797064947103</v>
      </c>
      <c r="R138" s="51">
        <f>IFERROR('Equations and POD'!$D$5/K138, K138)</f>
        <v>5113.3997462863472</v>
      </c>
      <c r="S138" s="51">
        <f>IFERROR('Equations and POD'!$D$5/L138, L138)</f>
        <v>6368.9199147810314</v>
      </c>
      <c r="T138" s="53">
        <v>1600</v>
      </c>
      <c r="U138" s="53">
        <v>1700</v>
      </c>
      <c r="V138" s="53">
        <v>2200</v>
      </c>
      <c r="W138" s="53">
        <v>3100</v>
      </c>
      <c r="X138" s="53">
        <v>4400</v>
      </c>
      <c r="Y138" s="53">
        <v>5100</v>
      </c>
      <c r="Z138" s="53">
        <v>6400</v>
      </c>
    </row>
    <row r="139" spans="1:26" x14ac:dyDescent="0.3">
      <c r="A139" s="41" t="s">
        <v>136</v>
      </c>
      <c r="B139" s="41" t="s">
        <v>139</v>
      </c>
      <c r="C139" s="41" t="s">
        <v>90</v>
      </c>
      <c r="D139" s="41" t="s">
        <v>66</v>
      </c>
      <c r="E139" s="41" t="s">
        <v>63</v>
      </c>
      <c r="F139" s="54">
        <v>1.0733222102893101</v>
      </c>
      <c r="G139" s="54">
        <v>1.01110063288124</v>
      </c>
      <c r="H139" s="59">
        <v>0.82192696608410198</v>
      </c>
      <c r="I139" s="59">
        <v>0.57232111295164301</v>
      </c>
      <c r="J139" s="50">
        <v>0.403728210453283</v>
      </c>
      <c r="K139" s="50">
        <v>0.345694741521406</v>
      </c>
      <c r="L139" s="50">
        <v>0.27754712372589901</v>
      </c>
      <c r="M139" s="51">
        <f>IFERROR('Equations and POD'!$D$5/F139, F139)</f>
        <v>11180.24008537515</v>
      </c>
      <c r="N139" s="51">
        <f>IFERROR('Equations and POD'!$D$5/G139, G139)</f>
        <v>11868.254859859706</v>
      </c>
      <c r="O139" s="51">
        <f>IFERROR('Equations and POD'!$D$5/H139, H139)</f>
        <v>14599.837327605243</v>
      </c>
      <c r="P139" s="51">
        <f>IFERROR('Equations and POD'!$D$5/I139, I139)</f>
        <v>20967.250252418897</v>
      </c>
      <c r="Q139" s="51">
        <f>IFERROR('Equations and POD'!$D$5/J139, J139)</f>
        <v>29722.96631569809</v>
      </c>
      <c r="R139" s="51">
        <f>IFERROR('Equations and POD'!$D$5/K139, K139)</f>
        <v>34712.706207759715</v>
      </c>
      <c r="S139" s="51">
        <f>IFERROR('Equations and POD'!$D$5/L139, L139)</f>
        <v>43235.901128815167</v>
      </c>
      <c r="T139" s="53">
        <v>11000</v>
      </c>
      <c r="U139" s="53">
        <v>12000</v>
      </c>
      <c r="V139" s="53">
        <v>15000</v>
      </c>
      <c r="W139" s="53">
        <v>21000</v>
      </c>
      <c r="X139" s="53">
        <v>30000</v>
      </c>
      <c r="Y139" s="53">
        <v>35000</v>
      </c>
      <c r="Z139" s="53">
        <v>43000</v>
      </c>
    </row>
    <row r="140" spans="1:26" x14ac:dyDescent="0.3">
      <c r="A140" s="41" t="s">
        <v>136</v>
      </c>
      <c r="B140" s="41" t="s">
        <v>139</v>
      </c>
      <c r="C140" s="41" t="s">
        <v>90</v>
      </c>
      <c r="D140" s="41" t="s">
        <v>66</v>
      </c>
      <c r="E140" s="41" t="s">
        <v>64</v>
      </c>
      <c r="F140" s="50">
        <v>4.3192922384601602E-2</v>
      </c>
      <c r="G140" s="50">
        <v>4.0688984855059403E-2</v>
      </c>
      <c r="H140" s="50">
        <v>3.3076207043467698E-2</v>
      </c>
      <c r="I140" s="50">
        <v>2.3031500861354401E-2</v>
      </c>
      <c r="J140" s="50">
        <v>1.6246939727337099E-2</v>
      </c>
      <c r="K140" s="50">
        <v>1.3911541190668401E-2</v>
      </c>
      <c r="L140" s="50">
        <v>1.11691263427138E-2</v>
      </c>
      <c r="M140" s="51">
        <f>IFERROR('Equations and POD'!$D$5/F140, F140)</f>
        <v>277823.29459323717</v>
      </c>
      <c r="N140" s="51">
        <f>IFERROR('Equations and POD'!$D$5/G140, G140)</f>
        <v>294920.11272205238</v>
      </c>
      <c r="O140" s="51">
        <f>IFERROR('Equations and POD'!$D$5/H140, H140)</f>
        <v>362798.55136442889</v>
      </c>
      <c r="P140" s="51">
        <f>IFERROR('Equations and POD'!$D$5/I140, I140)</f>
        <v>521025.53247562534</v>
      </c>
      <c r="Q140" s="51">
        <f>IFERROR('Equations and POD'!$D$5/J140, J140)</f>
        <v>738600.63503582776</v>
      </c>
      <c r="R140" s="51">
        <f>IFERROR('Equations and POD'!$D$5/K140, K140)</f>
        <v>862593.14015109802</v>
      </c>
      <c r="S140" s="51">
        <f>IFERROR('Equations and POD'!$D$5/L140, L140)</f>
        <v>1074390.2102807013</v>
      </c>
      <c r="T140" s="53">
        <v>280000</v>
      </c>
      <c r="U140" s="53">
        <v>290000</v>
      </c>
      <c r="V140" s="53">
        <v>360000</v>
      </c>
      <c r="W140" s="53">
        <v>520000</v>
      </c>
      <c r="X140" s="53">
        <v>740000</v>
      </c>
      <c r="Y140" s="53">
        <v>860000</v>
      </c>
      <c r="Z140" s="53">
        <v>1100000</v>
      </c>
    </row>
    <row r="141" spans="1:26" x14ac:dyDescent="0.3">
      <c r="A141" s="41" t="s">
        <v>136</v>
      </c>
      <c r="B141" s="41" t="s">
        <v>139</v>
      </c>
      <c r="C141" s="41" t="s">
        <v>91</v>
      </c>
      <c r="D141" s="41" t="s">
        <v>60</v>
      </c>
      <c r="E141" s="41" t="s">
        <v>61</v>
      </c>
      <c r="F141" s="54">
        <v>3.42000824468085</v>
      </c>
      <c r="G141" s="54">
        <v>2.9245694444444399</v>
      </c>
      <c r="H141" s="54">
        <v>2.5276868279569902</v>
      </c>
      <c r="I141" s="54">
        <v>2.0378750000000001</v>
      </c>
      <c r="J141" s="54">
        <v>1.61071478873239</v>
      </c>
      <c r="K141" s="54">
        <v>1.4729891759776499</v>
      </c>
      <c r="L141" s="50" t="s">
        <v>62</v>
      </c>
      <c r="M141" s="51">
        <f>IFERROR('Equations and POD'!$D$5/F141, F141)</f>
        <v>3508.7634711593573</v>
      </c>
      <c r="N141" s="51">
        <f>IFERROR('Equations and POD'!$D$5/G141, G141)</f>
        <v>4103.1680826712445</v>
      </c>
      <c r="O141" s="51">
        <f>IFERROR('Equations and POD'!$D$5/H141, H141)</f>
        <v>4747.4235602592562</v>
      </c>
      <c r="P141" s="51">
        <f>IFERROR('Equations and POD'!$D$5/I141, I141)</f>
        <v>5888.4867815739435</v>
      </c>
      <c r="Q141" s="51">
        <f>IFERROR('Equations and POD'!$D$5/J141, J141)</f>
        <v>7450.1085381129651</v>
      </c>
      <c r="R141" s="51">
        <f>IFERROR('Equations and POD'!$D$5/K141, K141)</f>
        <v>8146.6993754624027</v>
      </c>
      <c r="S141" s="51" t="str">
        <f>IFERROR('Equations and POD'!$D$5/L141, L141)</f>
        <v>-</v>
      </c>
      <c r="T141" s="53">
        <v>3500</v>
      </c>
      <c r="U141" s="53">
        <v>4100</v>
      </c>
      <c r="V141" s="53">
        <v>4700</v>
      </c>
      <c r="W141" s="53">
        <v>5900</v>
      </c>
      <c r="X141" s="53">
        <v>7500</v>
      </c>
      <c r="Y141" s="53">
        <v>8100</v>
      </c>
      <c r="Z141" s="52" t="s">
        <v>62</v>
      </c>
    </row>
    <row r="142" spans="1:26" x14ac:dyDescent="0.3">
      <c r="A142" s="41" t="s">
        <v>136</v>
      </c>
      <c r="B142" s="41" t="s">
        <v>139</v>
      </c>
      <c r="C142" s="41" t="s">
        <v>91</v>
      </c>
      <c r="D142" s="41" t="s">
        <v>60</v>
      </c>
      <c r="E142" s="41" t="s">
        <v>63</v>
      </c>
      <c r="F142" s="54">
        <v>2.1967936170212798</v>
      </c>
      <c r="G142" s="54">
        <v>1.87855555555556</v>
      </c>
      <c r="H142" s="54">
        <v>1.6236236559139801</v>
      </c>
      <c r="I142" s="54">
        <v>1.3089999999999999</v>
      </c>
      <c r="J142" s="54">
        <v>1.03461971830986</v>
      </c>
      <c r="K142" s="59">
        <v>0.94615363128491603</v>
      </c>
      <c r="L142" s="50" t="s">
        <v>62</v>
      </c>
      <c r="M142" s="51">
        <f>IFERROR('Equations and POD'!$D$5/F142, F142)</f>
        <v>5462.5067676003537</v>
      </c>
      <c r="N142" s="51">
        <f>IFERROR('Equations and POD'!$D$5/G142, G142)</f>
        <v>6387.8866741586171</v>
      </c>
      <c r="O142" s="51">
        <f>IFERROR('Equations and POD'!$D$5/H142, H142)</f>
        <v>7390.8753154036103</v>
      </c>
      <c r="P142" s="51">
        <f>IFERROR('Equations and POD'!$D$5/I142, I142)</f>
        <v>9167.3032849503434</v>
      </c>
      <c r="Q142" s="51">
        <f>IFERROR('Equations and POD'!$D$5/J142, J142)</f>
        <v>11598.464428653098</v>
      </c>
      <c r="R142" s="51">
        <f>IFERROR('Equations and POD'!$D$5/K142, K142)</f>
        <v>12682.929709526667</v>
      </c>
      <c r="S142" s="51" t="str">
        <f>IFERROR('Equations and POD'!$D$5/L142, L142)</f>
        <v>-</v>
      </c>
      <c r="T142" s="53">
        <v>5500</v>
      </c>
      <c r="U142" s="53">
        <v>6400</v>
      </c>
      <c r="V142" s="53">
        <v>7400</v>
      </c>
      <c r="W142" s="53">
        <v>9200</v>
      </c>
      <c r="X142" s="53">
        <v>12000</v>
      </c>
      <c r="Y142" s="53">
        <v>13000</v>
      </c>
      <c r="Z142" s="52" t="s">
        <v>62</v>
      </c>
    </row>
    <row r="143" spans="1:26" x14ac:dyDescent="0.3">
      <c r="A143" s="41" t="s">
        <v>136</v>
      </c>
      <c r="B143" s="41" t="s">
        <v>139</v>
      </c>
      <c r="C143" s="41" t="s">
        <v>91</v>
      </c>
      <c r="D143" s="41" t="s">
        <v>60</v>
      </c>
      <c r="E143" s="41" t="s">
        <v>64</v>
      </c>
      <c r="F143" s="59">
        <v>0.59912553191489404</v>
      </c>
      <c r="G143" s="59">
        <v>0.51233333333333297</v>
      </c>
      <c r="H143" s="50">
        <v>0.442806451612903</v>
      </c>
      <c r="I143" s="50">
        <v>0.35699999999999998</v>
      </c>
      <c r="J143" s="50">
        <v>0.28216901408450701</v>
      </c>
      <c r="K143" s="50">
        <v>0.25804189944134098</v>
      </c>
      <c r="L143" s="50" t="s">
        <v>62</v>
      </c>
      <c r="M143" s="51">
        <f>IFERROR('Equations and POD'!$D$5/F143, F143)</f>
        <v>20029.191481201313</v>
      </c>
      <c r="N143" s="51">
        <f>IFERROR('Equations and POD'!$D$5/G143, G143)</f>
        <v>23422.251138581669</v>
      </c>
      <c r="O143" s="51">
        <f>IFERROR('Equations and POD'!$D$5/H143, H143)</f>
        <v>27099.876156479942</v>
      </c>
      <c r="P143" s="51">
        <f>IFERROR('Equations and POD'!$D$5/I143, I143)</f>
        <v>33613.445378151264</v>
      </c>
      <c r="Q143" s="51">
        <f>IFERROR('Equations and POD'!$D$5/J143, J143)</f>
        <v>42527.7029050614</v>
      </c>
      <c r="R143" s="51">
        <f>IFERROR('Equations and POD'!$D$5/K143, K143)</f>
        <v>46504.075601597731</v>
      </c>
      <c r="S143" s="51" t="str">
        <f>IFERROR('Equations and POD'!$D$5/L143, L143)</f>
        <v>-</v>
      </c>
      <c r="T143" s="53">
        <v>20000</v>
      </c>
      <c r="U143" s="53">
        <v>23000</v>
      </c>
      <c r="V143" s="53">
        <v>27000</v>
      </c>
      <c r="W143" s="53">
        <v>34000</v>
      </c>
      <c r="X143" s="53">
        <v>43000</v>
      </c>
      <c r="Y143" s="53">
        <v>47000</v>
      </c>
      <c r="Z143" s="52" t="s">
        <v>62</v>
      </c>
    </row>
    <row r="144" spans="1:26" x14ac:dyDescent="0.3">
      <c r="A144" s="41" t="s">
        <v>136</v>
      </c>
      <c r="B144" s="41" t="s">
        <v>139</v>
      </c>
      <c r="C144" s="41" t="s">
        <v>91</v>
      </c>
      <c r="D144" s="41" t="s">
        <v>65</v>
      </c>
      <c r="E144" s="41" t="s">
        <v>61</v>
      </c>
      <c r="F144" s="50">
        <v>0.28901033804991999</v>
      </c>
      <c r="G144" s="50">
        <v>0.116319601964832</v>
      </c>
      <c r="H144" s="50">
        <v>9.1221023149815297E-2</v>
      </c>
      <c r="I144" s="50">
        <v>2.0400660848066701E-2</v>
      </c>
      <c r="J144" s="50">
        <v>1.14226263113606E-2</v>
      </c>
      <c r="K144" s="50">
        <v>9.0618694304817598E-3</v>
      </c>
      <c r="L144" s="50">
        <v>4.0568522499025601E-3</v>
      </c>
      <c r="M144" s="51">
        <f>IFERROR('Equations and POD'!$D$5/F144, F144)</f>
        <v>41521.006068396324</v>
      </c>
      <c r="N144" s="51">
        <f>IFERROR('Equations and POD'!$D$5/G144, G144)</f>
        <v>103164.03939920696</v>
      </c>
      <c r="O144" s="51">
        <f>IFERROR('Equations and POD'!$D$5/H144, H144)</f>
        <v>131548.62317529594</v>
      </c>
      <c r="P144" s="51">
        <f>IFERROR('Equations and POD'!$D$5/I144, I144)</f>
        <v>588216.23913899821</v>
      </c>
      <c r="Q144" s="51">
        <f>IFERROR('Equations and POD'!$D$5/J144, J144)</f>
        <v>1050546.4919276193</v>
      </c>
      <c r="R144" s="51">
        <f>IFERROR('Equations and POD'!$D$5/K144, K144)</f>
        <v>1324230.0710750849</v>
      </c>
      <c r="S144" s="51">
        <f>IFERROR('Equations and POD'!$D$5/L144, L144)</f>
        <v>2957958.3531266693</v>
      </c>
      <c r="T144" s="53">
        <v>42000</v>
      </c>
      <c r="U144" s="53">
        <v>100000</v>
      </c>
      <c r="V144" s="53">
        <v>130000</v>
      </c>
      <c r="W144" s="53">
        <v>590000</v>
      </c>
      <c r="X144" s="53">
        <v>1100000</v>
      </c>
      <c r="Y144" s="53">
        <v>1300000</v>
      </c>
      <c r="Z144" s="53">
        <v>3000000</v>
      </c>
    </row>
    <row r="145" spans="1:26" x14ac:dyDescent="0.3">
      <c r="A145" s="41" t="s">
        <v>136</v>
      </c>
      <c r="B145" s="41" t="s">
        <v>139</v>
      </c>
      <c r="C145" s="41" t="s">
        <v>91</v>
      </c>
      <c r="D145" s="41" t="s">
        <v>65</v>
      </c>
      <c r="E145" s="41" t="s">
        <v>63</v>
      </c>
      <c r="F145" s="50">
        <v>4.6207954749516202E-2</v>
      </c>
      <c r="G145" s="50">
        <v>2.6985488417155399E-2</v>
      </c>
      <c r="H145" s="50">
        <v>1.9091781380433701E-2</v>
      </c>
      <c r="I145" s="50">
        <v>5.0305340056093903E-3</v>
      </c>
      <c r="J145" s="50">
        <v>2.8167845960851601E-3</v>
      </c>
      <c r="K145" s="50">
        <v>2.23466444364586E-3</v>
      </c>
      <c r="L145" s="50">
        <v>1.0005934532814999E-3</v>
      </c>
      <c r="M145" s="51">
        <f>IFERROR('Equations and POD'!$D$5/F145, F145)</f>
        <v>259695.54517289341</v>
      </c>
      <c r="N145" s="51">
        <f>IFERROR('Equations and POD'!$D$5/G145, G145)</f>
        <v>444683.4466917144</v>
      </c>
      <c r="O145" s="51">
        <f>IFERROR('Equations and POD'!$D$5/H145, H145)</f>
        <v>628542.70960269088</v>
      </c>
      <c r="P145" s="51">
        <f>IFERROR('Equations and POD'!$D$5/I145, I145)</f>
        <v>2385432.6372944061</v>
      </c>
      <c r="Q145" s="51">
        <f>IFERROR('Equations and POD'!$D$5/J145, J145)</f>
        <v>4260176.6626663283</v>
      </c>
      <c r="R145" s="51">
        <f>IFERROR('Equations and POD'!$D$5/K145, K145)</f>
        <v>5369933.74290324</v>
      </c>
      <c r="S145" s="51">
        <f>IFERROR('Equations and POD'!$D$5/L145, L145)</f>
        <v>11992882.78435698</v>
      </c>
      <c r="T145" s="53">
        <v>260000</v>
      </c>
      <c r="U145" s="53">
        <v>440000</v>
      </c>
      <c r="V145" s="53">
        <v>630000</v>
      </c>
      <c r="W145" s="53">
        <v>2400000</v>
      </c>
      <c r="X145" s="53">
        <v>4300000</v>
      </c>
      <c r="Y145" s="53">
        <v>5400000</v>
      </c>
      <c r="Z145" s="53">
        <v>12000000</v>
      </c>
    </row>
    <row r="146" spans="1:26" x14ac:dyDescent="0.3">
      <c r="A146" s="41" t="s">
        <v>136</v>
      </c>
      <c r="B146" s="41" t="s">
        <v>139</v>
      </c>
      <c r="C146" s="41" t="s">
        <v>91</v>
      </c>
      <c r="D146" s="41" t="s">
        <v>65</v>
      </c>
      <c r="E146" s="41" t="s">
        <v>64</v>
      </c>
      <c r="F146" s="50">
        <v>1.3381626097695399E-3</v>
      </c>
      <c r="G146" s="50">
        <v>1.89480242009934E-3</v>
      </c>
      <c r="H146" s="50">
        <v>1.8421009977033799E-3</v>
      </c>
      <c r="I146" s="50">
        <v>6.3291025932837397E-4</v>
      </c>
      <c r="J146" s="50">
        <v>3.5452424705834801E-4</v>
      </c>
      <c r="K146" s="50">
        <v>2.81298731155182E-4</v>
      </c>
      <c r="L146" s="50">
        <v>1.2615198664323301E-4</v>
      </c>
      <c r="M146" s="51">
        <f>IFERROR('Equations and POD'!$D$5/F146, F146)</f>
        <v>8967520.0251385402</v>
      </c>
      <c r="N146" s="51">
        <f>IFERROR('Equations and POD'!$D$5/G146, G146)</f>
        <v>6333114.1404024959</v>
      </c>
      <c r="O146" s="51">
        <f>IFERROR('Equations and POD'!$D$5/H146, H146)</f>
        <v>6514300.7983606076</v>
      </c>
      <c r="P146" s="51">
        <f>IFERROR('Equations and POD'!$D$5/I146, I146)</f>
        <v>18960033.943412535</v>
      </c>
      <c r="Q146" s="51">
        <f>IFERROR('Equations and POD'!$D$5/J146, J146)</f>
        <v>33848178.508436479</v>
      </c>
      <c r="R146" s="51">
        <f>IFERROR('Equations and POD'!$D$5/K146, K146)</f>
        <v>42659275.250623323</v>
      </c>
      <c r="S146" s="51">
        <f>IFERROR('Equations and POD'!$D$5/L146, L146)</f>
        <v>95123353.339942813</v>
      </c>
      <c r="T146" s="53">
        <v>9000000</v>
      </c>
      <c r="U146" s="53">
        <v>6300000</v>
      </c>
      <c r="V146" s="53">
        <v>6500000</v>
      </c>
      <c r="W146" s="53">
        <v>19000000</v>
      </c>
      <c r="X146" s="53">
        <v>34000000</v>
      </c>
      <c r="Y146" s="53">
        <v>43000000</v>
      </c>
      <c r="Z146" s="53">
        <v>95000000</v>
      </c>
    </row>
    <row r="147" spans="1:26" x14ac:dyDescent="0.3">
      <c r="A147" s="41" t="s">
        <v>136</v>
      </c>
      <c r="B147" s="41" t="s">
        <v>139</v>
      </c>
      <c r="C147" s="41" t="s">
        <v>91</v>
      </c>
      <c r="D147" s="41" t="s">
        <v>66</v>
      </c>
      <c r="E147" s="41" t="s">
        <v>61</v>
      </c>
      <c r="F147" s="54">
        <v>1.45726602263956</v>
      </c>
      <c r="G147" s="54">
        <v>1.37278683292132</v>
      </c>
      <c r="H147" s="54">
        <v>1.11594284482636</v>
      </c>
      <c r="I147" s="59">
        <v>0.77704915071018199</v>
      </c>
      <c r="J147" s="59">
        <v>0.54814798187773806</v>
      </c>
      <c r="K147" s="50">
        <v>0.46935505125578098</v>
      </c>
      <c r="L147" s="50">
        <v>0.37682998563690301</v>
      </c>
      <c r="M147" s="51">
        <f>IFERROR('Equations and POD'!$D$5/F147, F147)</f>
        <v>8234.5980854369227</v>
      </c>
      <c r="N147" s="51">
        <f>IFERROR('Equations and POD'!$D$5/G147, G147)</f>
        <v>8741.3425830023007</v>
      </c>
      <c r="O147" s="51">
        <f>IFERROR('Equations and POD'!$D$5/H147, H147)</f>
        <v>10753.238891788578</v>
      </c>
      <c r="P147" s="51">
        <f>IFERROR('Equations and POD'!$D$5/I147, I147)</f>
        <v>15443.038563304048</v>
      </c>
      <c r="Q147" s="51">
        <f>IFERROR('Equations and POD'!$D$5/J147, J147)</f>
        <v>21891.898532386727</v>
      </c>
      <c r="R147" s="51">
        <f>IFERROR('Equations and POD'!$D$5/K147, K147)</f>
        <v>25566.998731330255</v>
      </c>
      <c r="S147" s="51">
        <f>IFERROR('Equations and POD'!$D$5/L147, L147)</f>
        <v>31844.599573778818</v>
      </c>
      <c r="T147" s="53">
        <v>8200</v>
      </c>
      <c r="U147" s="53">
        <v>8700</v>
      </c>
      <c r="V147" s="53">
        <v>11000</v>
      </c>
      <c r="W147" s="53">
        <v>15000</v>
      </c>
      <c r="X147" s="53">
        <v>22000</v>
      </c>
      <c r="Y147" s="53">
        <v>26000</v>
      </c>
      <c r="Z147" s="53">
        <v>32000</v>
      </c>
    </row>
    <row r="148" spans="1:26" x14ac:dyDescent="0.3">
      <c r="A148" s="41" t="s">
        <v>136</v>
      </c>
      <c r="B148" s="41" t="s">
        <v>139</v>
      </c>
      <c r="C148" s="41" t="s">
        <v>91</v>
      </c>
      <c r="D148" s="41" t="s">
        <v>66</v>
      </c>
      <c r="E148" s="41" t="s">
        <v>63</v>
      </c>
      <c r="F148" s="50">
        <v>0.35777407009512302</v>
      </c>
      <c r="G148" s="50">
        <v>0.33703354429250698</v>
      </c>
      <c r="H148" s="50">
        <v>0.273975655360361</v>
      </c>
      <c r="I148" s="50">
        <v>0.190773704316513</v>
      </c>
      <c r="J148" s="50">
        <v>0.1345760701506</v>
      </c>
      <c r="K148" s="50">
        <v>0.11523158050671201</v>
      </c>
      <c r="L148" s="50">
        <v>9.2515707908293193E-2</v>
      </c>
      <c r="M148" s="51">
        <f>IFERROR('Equations and POD'!$D$5/F148, F148)</f>
        <v>33540.720256248605</v>
      </c>
      <c r="N148" s="51">
        <f>IFERROR('Equations and POD'!$D$5/G148, G148)</f>
        <v>35604.764579710078</v>
      </c>
      <c r="O148" s="51">
        <f>IFERROR('Equations and POD'!$D$5/H148, H148)</f>
        <v>43799.511982976604</v>
      </c>
      <c r="P148" s="51">
        <f>IFERROR('Equations and POD'!$D$5/I148, I148)</f>
        <v>62901.750757487927</v>
      </c>
      <c r="Q148" s="51">
        <f>IFERROR('Equations and POD'!$D$5/J148, J148)</f>
        <v>89168.898947421811</v>
      </c>
      <c r="R148" s="51">
        <f>IFERROR('Equations and POD'!$D$5/K148, K148)</f>
        <v>104138.11862366172</v>
      </c>
      <c r="S148" s="51">
        <f>IFERROR('Equations and POD'!$D$5/L148, L148)</f>
        <v>129707.70338692192</v>
      </c>
      <c r="T148" s="53">
        <v>34000</v>
      </c>
      <c r="U148" s="53">
        <v>36000</v>
      </c>
      <c r="V148" s="53">
        <v>44000</v>
      </c>
      <c r="W148" s="53">
        <v>63000</v>
      </c>
      <c r="X148" s="53">
        <v>89000</v>
      </c>
      <c r="Y148" s="53">
        <v>100000</v>
      </c>
      <c r="Z148" s="53">
        <v>130000</v>
      </c>
    </row>
    <row r="149" spans="1:26" x14ac:dyDescent="0.3">
      <c r="A149" s="41" t="s">
        <v>136</v>
      </c>
      <c r="B149" s="41" t="s">
        <v>139</v>
      </c>
      <c r="C149" s="41" t="s">
        <v>91</v>
      </c>
      <c r="D149" s="41" t="s">
        <v>66</v>
      </c>
      <c r="E149" s="41" t="s">
        <v>64</v>
      </c>
      <c r="F149" s="50">
        <v>4.3192922384601602E-2</v>
      </c>
      <c r="G149" s="50">
        <v>4.0688984855059403E-2</v>
      </c>
      <c r="H149" s="50">
        <v>3.3076207043467698E-2</v>
      </c>
      <c r="I149" s="50">
        <v>2.3031500861354401E-2</v>
      </c>
      <c r="J149" s="50">
        <v>1.6246939727337099E-2</v>
      </c>
      <c r="K149" s="50">
        <v>1.3911541190668401E-2</v>
      </c>
      <c r="L149" s="50">
        <v>1.11691263427138E-2</v>
      </c>
      <c r="M149" s="51">
        <f>IFERROR('Equations and POD'!$D$5/F149, F149)</f>
        <v>277823.29459323717</v>
      </c>
      <c r="N149" s="51">
        <f>IFERROR('Equations and POD'!$D$5/G149, G149)</f>
        <v>294920.11272205238</v>
      </c>
      <c r="O149" s="51">
        <f>IFERROR('Equations and POD'!$D$5/H149, H149)</f>
        <v>362798.55136442889</v>
      </c>
      <c r="P149" s="51">
        <f>IFERROR('Equations and POD'!$D$5/I149, I149)</f>
        <v>521025.53247562534</v>
      </c>
      <c r="Q149" s="51">
        <f>IFERROR('Equations and POD'!$D$5/J149, J149)</f>
        <v>738600.63503582776</v>
      </c>
      <c r="R149" s="51">
        <f>IFERROR('Equations and POD'!$D$5/K149, K149)</f>
        <v>862593.14015109802</v>
      </c>
      <c r="S149" s="51">
        <f>IFERROR('Equations and POD'!$D$5/L149, L149)</f>
        <v>1074390.2102807013</v>
      </c>
      <c r="T149" s="53">
        <v>280000</v>
      </c>
      <c r="U149" s="53">
        <v>290000</v>
      </c>
      <c r="V149" s="53">
        <v>360000</v>
      </c>
      <c r="W149" s="53">
        <v>520000</v>
      </c>
      <c r="X149" s="53">
        <v>740000</v>
      </c>
      <c r="Y149" s="53">
        <v>860000</v>
      </c>
      <c r="Z149" s="53">
        <v>1100000</v>
      </c>
    </row>
    <row r="150" spans="1:26" x14ac:dyDescent="0.3">
      <c r="A150" s="41" t="s">
        <v>136</v>
      </c>
      <c r="B150" s="41" t="s">
        <v>139</v>
      </c>
      <c r="C150" s="41" t="s">
        <v>92</v>
      </c>
      <c r="D150" s="41" t="s">
        <v>60</v>
      </c>
      <c r="E150" s="41" t="s">
        <v>61</v>
      </c>
      <c r="F150" s="50" t="s">
        <v>62</v>
      </c>
      <c r="G150" s="50" t="s">
        <v>62</v>
      </c>
      <c r="H150" s="54">
        <v>1.7100127016129001</v>
      </c>
      <c r="I150" s="54">
        <v>1.6107471933962301</v>
      </c>
      <c r="J150" s="54">
        <v>1.2581079005281699</v>
      </c>
      <c r="K150" s="54">
        <v>1.1089197905027901</v>
      </c>
      <c r="L150" s="54">
        <v>1.1392335703125001</v>
      </c>
      <c r="M150" s="51" t="str">
        <f>IFERROR('Equations and POD'!$D$5/F150, F150)</f>
        <v>-</v>
      </c>
      <c r="N150" s="51" t="str">
        <f>IFERROR('Equations and POD'!$D$5/G150, G150)</f>
        <v>-</v>
      </c>
      <c r="O150" s="51">
        <f>IFERROR('Equations and POD'!$D$5/H150, H150)</f>
        <v>7017.49173481664</v>
      </c>
      <c r="P150" s="51">
        <f>IFERROR('Equations and POD'!$D$5/I150, I150)</f>
        <v>7449.9586584398921</v>
      </c>
      <c r="Q150" s="51">
        <f>IFERROR('Equations and POD'!$D$5/J150, J150)</f>
        <v>9538.1326156224331</v>
      </c>
      <c r="R150" s="51">
        <f>IFERROR('Equations and POD'!$D$5/K150, K150)</f>
        <v>10821.341726220917</v>
      </c>
      <c r="S150" s="51">
        <f>IFERROR('Equations and POD'!$D$5/L150, L150)</f>
        <v>10533.397463619609</v>
      </c>
      <c r="T150" s="52" t="s">
        <v>62</v>
      </c>
      <c r="U150" s="52" t="s">
        <v>62</v>
      </c>
      <c r="V150" s="53">
        <v>7000</v>
      </c>
      <c r="W150" s="53">
        <v>7400</v>
      </c>
      <c r="X150" s="53">
        <v>9500</v>
      </c>
      <c r="Y150" s="53">
        <v>11000</v>
      </c>
      <c r="Z150" s="53">
        <v>11000</v>
      </c>
    </row>
    <row r="151" spans="1:26" x14ac:dyDescent="0.3">
      <c r="A151" s="41" t="s">
        <v>136</v>
      </c>
      <c r="B151" s="41" t="s">
        <v>139</v>
      </c>
      <c r="C151" s="41" t="s">
        <v>92</v>
      </c>
      <c r="D151" s="41" t="s">
        <v>60</v>
      </c>
      <c r="E151" s="41" t="s">
        <v>63</v>
      </c>
      <c r="F151" s="50" t="s">
        <v>62</v>
      </c>
      <c r="G151" s="50" t="s">
        <v>62</v>
      </c>
      <c r="H151" s="50">
        <v>0.24831488709677399</v>
      </c>
      <c r="I151" s="50">
        <v>0.227526877358491</v>
      </c>
      <c r="J151" s="50">
        <v>0.17473165669014101</v>
      </c>
      <c r="K151" s="50">
        <v>0.15390731564245799</v>
      </c>
      <c r="L151" s="50">
        <v>0.158027675625</v>
      </c>
      <c r="M151" s="51" t="str">
        <f>IFERROR('Equations and POD'!$D$5/F151, F151)</f>
        <v>-</v>
      </c>
      <c r="N151" s="51" t="str">
        <f>IFERROR('Equations and POD'!$D$5/G151, G151)</f>
        <v>-</v>
      </c>
      <c r="O151" s="51">
        <f>IFERROR('Equations and POD'!$D$5/H151, H151)</f>
        <v>48325.73729388736</v>
      </c>
      <c r="P151" s="51">
        <f>IFERROR('Equations and POD'!$D$5/I151, I151)</f>
        <v>52741.021805053904</v>
      </c>
      <c r="Q151" s="51">
        <f>IFERROR('Equations and POD'!$D$5/J151, J151)</f>
        <v>68676.736816386416</v>
      </c>
      <c r="R151" s="51">
        <f>IFERROR('Equations and POD'!$D$5/K151, K151)</f>
        <v>77969.003292066991</v>
      </c>
      <c r="S151" s="51">
        <f>IFERROR('Equations and POD'!$D$5/L151, L151)</f>
        <v>75936.065961484011</v>
      </c>
      <c r="T151" s="52" t="s">
        <v>62</v>
      </c>
      <c r="U151" s="52" t="s">
        <v>62</v>
      </c>
      <c r="V151" s="53">
        <v>48000</v>
      </c>
      <c r="W151" s="53">
        <v>53000</v>
      </c>
      <c r="X151" s="53">
        <v>69000</v>
      </c>
      <c r="Y151" s="53">
        <v>78000</v>
      </c>
      <c r="Z151" s="53">
        <v>76000</v>
      </c>
    </row>
    <row r="152" spans="1:26" x14ac:dyDescent="0.3">
      <c r="A152" s="41" t="s">
        <v>136</v>
      </c>
      <c r="B152" s="41" t="s">
        <v>139</v>
      </c>
      <c r="C152" s="41" t="s">
        <v>92</v>
      </c>
      <c r="D152" s="41" t="s">
        <v>60</v>
      </c>
      <c r="E152" s="41" t="s">
        <v>64</v>
      </c>
      <c r="F152" s="50" t="s">
        <v>62</v>
      </c>
      <c r="G152" s="50" t="s">
        <v>62</v>
      </c>
      <c r="H152" s="50">
        <v>2.2615335483870999E-2</v>
      </c>
      <c r="I152" s="50">
        <v>2.0276886792452799E-2</v>
      </c>
      <c r="J152" s="50">
        <v>1.53273485915493E-2</v>
      </c>
      <c r="K152" s="50">
        <v>1.34825229050279E-2</v>
      </c>
      <c r="L152" s="50">
        <v>1.3906766250000001E-2</v>
      </c>
      <c r="M152" s="51" t="str">
        <f>IFERROR('Equations and POD'!$D$5/F152, F152)</f>
        <v>-</v>
      </c>
      <c r="N152" s="51" t="str">
        <f>IFERROR('Equations and POD'!$D$5/G152, G152)</f>
        <v>-</v>
      </c>
      <c r="O152" s="51">
        <f>IFERROR('Equations and POD'!$D$5/H152, H152)</f>
        <v>530613.39764595858</v>
      </c>
      <c r="P152" s="51">
        <f>IFERROR('Equations and POD'!$D$5/I152, I152)</f>
        <v>591806.82531928353</v>
      </c>
      <c r="Q152" s="51">
        <f>IFERROR('Equations and POD'!$D$5/J152, J152)</f>
        <v>782914.27433288586</v>
      </c>
      <c r="R152" s="51">
        <f>IFERROR('Equations and POD'!$D$5/K152, K152)</f>
        <v>890041.13581182656</v>
      </c>
      <c r="S152" s="51">
        <f>IFERROR('Equations and POD'!$D$5/L152, L152)</f>
        <v>862889.31476071943</v>
      </c>
      <c r="T152" s="52" t="s">
        <v>62</v>
      </c>
      <c r="U152" s="52" t="s">
        <v>62</v>
      </c>
      <c r="V152" s="53">
        <v>530000</v>
      </c>
      <c r="W152" s="53">
        <v>590000</v>
      </c>
      <c r="X152" s="53">
        <v>780000</v>
      </c>
      <c r="Y152" s="53">
        <v>890000</v>
      </c>
      <c r="Z152" s="53">
        <v>860000</v>
      </c>
    </row>
    <row r="153" spans="1:26" x14ac:dyDescent="0.3">
      <c r="A153" s="41" t="s">
        <v>136</v>
      </c>
      <c r="B153" s="41" t="s">
        <v>139</v>
      </c>
      <c r="C153" s="41" t="s">
        <v>92</v>
      </c>
      <c r="D153" s="41" t="s">
        <v>65</v>
      </c>
      <c r="E153" s="41" t="s">
        <v>61</v>
      </c>
      <c r="F153" s="50" t="s">
        <v>62</v>
      </c>
      <c r="G153" s="50" t="s">
        <v>62</v>
      </c>
      <c r="H153" s="50">
        <v>5.8064516129032297E-3</v>
      </c>
      <c r="I153" s="50">
        <v>2.5471698113207499E-3</v>
      </c>
      <c r="J153" s="50">
        <v>1.4260563380281701E-3</v>
      </c>
      <c r="K153" s="50">
        <v>5.65642458100559E-4</v>
      </c>
      <c r="L153" s="50">
        <v>5.0624999999999997E-4</v>
      </c>
      <c r="M153" s="51" t="str">
        <f>IFERROR('Equations and POD'!$D$5/F153, F153)</f>
        <v>-</v>
      </c>
      <c r="N153" s="51" t="str">
        <f>IFERROR('Equations and POD'!$D$5/G153, G153)</f>
        <v>-</v>
      </c>
      <c r="O153" s="51">
        <f>IFERROR('Equations and POD'!$D$5/H153, H153)</f>
        <v>2066666.6666666653</v>
      </c>
      <c r="P153" s="51">
        <f>IFERROR('Equations and POD'!$D$5/I153, I153)</f>
        <v>4711111.1111111203</v>
      </c>
      <c r="Q153" s="51">
        <f>IFERROR('Equations and POD'!$D$5/J153, J153)</f>
        <v>8414814.8148148078</v>
      </c>
      <c r="R153" s="51">
        <f>IFERROR('Equations and POD'!$D$5/K153, K153)</f>
        <v>21214814.814814802</v>
      </c>
      <c r="S153" s="51">
        <f>IFERROR('Equations and POD'!$D$5/L153, L153)</f>
        <v>23703703.703703705</v>
      </c>
      <c r="T153" s="52" t="s">
        <v>62</v>
      </c>
      <c r="U153" s="52" t="s">
        <v>62</v>
      </c>
      <c r="V153" s="53">
        <v>2100000</v>
      </c>
      <c r="W153" s="53">
        <v>4700000</v>
      </c>
      <c r="X153" s="53">
        <v>8400000</v>
      </c>
      <c r="Y153" s="53">
        <v>21000000</v>
      </c>
      <c r="Z153" s="53">
        <v>24000000</v>
      </c>
    </row>
    <row r="154" spans="1:26" x14ac:dyDescent="0.3">
      <c r="A154" s="41" t="s">
        <v>136</v>
      </c>
      <c r="B154" s="41" t="s">
        <v>139</v>
      </c>
      <c r="C154" s="41" t="s">
        <v>92</v>
      </c>
      <c r="D154" s="41" t="s">
        <v>65</v>
      </c>
      <c r="E154" s="41" t="s">
        <v>63</v>
      </c>
      <c r="F154" s="50" t="s">
        <v>62</v>
      </c>
      <c r="G154" s="50" t="s">
        <v>62</v>
      </c>
      <c r="H154" s="50">
        <v>3.29032258064516E-3</v>
      </c>
      <c r="I154" s="50">
        <v>1.44339622641509E-3</v>
      </c>
      <c r="J154" s="50">
        <v>8.0809859154929603E-4</v>
      </c>
      <c r="K154" s="50">
        <v>3.2053072625698301E-4</v>
      </c>
      <c r="L154" s="50">
        <v>2.8687500000000002E-4</v>
      </c>
      <c r="M154" s="51" t="str">
        <f>IFERROR('Equations and POD'!$D$5/F154, F154)</f>
        <v>-</v>
      </c>
      <c r="N154" s="51" t="str">
        <f>IFERROR('Equations and POD'!$D$5/G154, G154)</f>
        <v>-</v>
      </c>
      <c r="O154" s="51">
        <f>IFERROR('Equations and POD'!$D$5/H154, H154)</f>
        <v>3647058.823529413</v>
      </c>
      <c r="P154" s="51">
        <f>IFERROR('Equations and POD'!$D$5/I154, I154)</f>
        <v>8313725.4901961032</v>
      </c>
      <c r="Q154" s="51">
        <f>IFERROR('Equations and POD'!$D$5/J154, J154)</f>
        <v>14849673.202614374</v>
      </c>
      <c r="R154" s="51">
        <f>IFERROR('Equations and POD'!$D$5/K154, K154)</f>
        <v>37437908.496732056</v>
      </c>
      <c r="S154" s="51">
        <f>IFERROR('Equations and POD'!$D$5/L154, L154)</f>
        <v>41830065.359477118</v>
      </c>
      <c r="T154" s="52" t="s">
        <v>62</v>
      </c>
      <c r="U154" s="52" t="s">
        <v>62</v>
      </c>
      <c r="V154" s="53">
        <v>3600000</v>
      </c>
      <c r="W154" s="53">
        <v>8300000</v>
      </c>
      <c r="X154" s="53">
        <v>15000000</v>
      </c>
      <c r="Y154" s="53">
        <v>37000000</v>
      </c>
      <c r="Z154" s="53">
        <v>42000000</v>
      </c>
    </row>
    <row r="155" spans="1:26" x14ac:dyDescent="0.3">
      <c r="A155" s="41" t="s">
        <v>136</v>
      </c>
      <c r="B155" s="41" t="s">
        <v>139</v>
      </c>
      <c r="C155" s="41" t="s">
        <v>92</v>
      </c>
      <c r="D155" s="41" t="s">
        <v>65</v>
      </c>
      <c r="E155" s="41" t="s">
        <v>64</v>
      </c>
      <c r="F155" s="50" t="s">
        <v>62</v>
      </c>
      <c r="G155" s="50" t="s">
        <v>62</v>
      </c>
      <c r="H155" s="50">
        <v>7.7419354838709697E-4</v>
      </c>
      <c r="I155" s="50">
        <v>3.3962264150943399E-4</v>
      </c>
      <c r="J155" s="50">
        <v>1.90140845070423E-4</v>
      </c>
      <c r="K155" s="50">
        <v>7.5418994413407794E-5</v>
      </c>
      <c r="L155" s="50">
        <v>6.7500000000000001E-5</v>
      </c>
      <c r="M155" s="51" t="str">
        <f>IFERROR('Equations and POD'!$D$5/F155, F155)</f>
        <v>-</v>
      </c>
      <c r="N155" s="51" t="str">
        <f>IFERROR('Equations and POD'!$D$5/G155, G155)</f>
        <v>-</v>
      </c>
      <c r="O155" s="51">
        <f>IFERROR('Equations and POD'!$D$5/H155, H155)</f>
        <v>15499999.999999996</v>
      </c>
      <c r="P155" s="51">
        <f>IFERROR('Equations and POD'!$D$5/I155, I155)</f>
        <v>35333333.333333328</v>
      </c>
      <c r="Q155" s="51">
        <f>IFERROR('Equations and POD'!$D$5/J155, J155)</f>
        <v>63111111.111110955</v>
      </c>
      <c r="R155" s="51">
        <f>IFERROR('Equations and POD'!$D$5/K155, K155)</f>
        <v>159111111.11111116</v>
      </c>
      <c r="S155" s="51">
        <f>IFERROR('Equations and POD'!$D$5/L155, L155)</f>
        <v>177777777.77777776</v>
      </c>
      <c r="T155" s="52" t="s">
        <v>62</v>
      </c>
      <c r="U155" s="52" t="s">
        <v>62</v>
      </c>
      <c r="V155" s="53">
        <v>16000000</v>
      </c>
      <c r="W155" s="53">
        <v>35000000</v>
      </c>
      <c r="X155" s="53">
        <v>63000000</v>
      </c>
      <c r="Y155" s="53">
        <v>160000000</v>
      </c>
      <c r="Z155" s="53">
        <v>180000000</v>
      </c>
    </row>
    <row r="156" spans="1:26" x14ac:dyDescent="0.3">
      <c r="A156" s="41" t="s">
        <v>136</v>
      </c>
      <c r="B156" s="41" t="s">
        <v>139</v>
      </c>
      <c r="C156" s="41" t="s">
        <v>92</v>
      </c>
      <c r="D156" s="41" t="s">
        <v>66</v>
      </c>
      <c r="E156" s="41" t="s">
        <v>61</v>
      </c>
      <c r="F156" s="50" t="s">
        <v>62</v>
      </c>
      <c r="G156" s="50" t="s">
        <v>62</v>
      </c>
      <c r="H156" s="50">
        <v>6.2661290322580604E-3</v>
      </c>
      <c r="I156" s="50">
        <v>4.1603773584905704E-3</v>
      </c>
      <c r="J156" s="50">
        <v>8.1522887323943593E-3</v>
      </c>
      <c r="K156" s="50">
        <v>4.31145251396648E-3</v>
      </c>
      <c r="L156" s="50">
        <v>3.9532500000000002E-3</v>
      </c>
      <c r="M156" s="51" t="str">
        <f>IFERROR('Equations and POD'!$D$5/F156, F156)</f>
        <v>-</v>
      </c>
      <c r="N156" s="51" t="str">
        <f>IFERROR('Equations and POD'!$D$5/G156, G156)</f>
        <v>-</v>
      </c>
      <c r="O156" s="51">
        <f>IFERROR('Equations and POD'!$D$5/H156, H156)</f>
        <v>1915057.9150579162</v>
      </c>
      <c r="P156" s="51">
        <f>IFERROR('Equations and POD'!$D$5/I156, I156)</f>
        <v>2884353.7414965956</v>
      </c>
      <c r="Q156" s="51">
        <f>IFERROR('Equations and POD'!$D$5/J156, J156)</f>
        <v>1471979.2678976364</v>
      </c>
      <c r="R156" s="51">
        <f>IFERROR('Equations and POD'!$D$5/K156, K156)</f>
        <v>2783284.7424684162</v>
      </c>
      <c r="S156" s="51">
        <f>IFERROR('Equations and POD'!$D$5/L156, L156)</f>
        <v>3035477.1390627963</v>
      </c>
      <c r="T156" s="52" t="s">
        <v>62</v>
      </c>
      <c r="U156" s="52" t="s">
        <v>62</v>
      </c>
      <c r="V156" s="53">
        <v>1900000</v>
      </c>
      <c r="W156" s="53">
        <v>2900000</v>
      </c>
      <c r="X156" s="53">
        <v>1500000</v>
      </c>
      <c r="Y156" s="53">
        <v>2800000</v>
      </c>
      <c r="Z156" s="53">
        <v>3000000</v>
      </c>
    </row>
    <row r="157" spans="1:26" x14ac:dyDescent="0.3">
      <c r="A157" s="41" t="s">
        <v>136</v>
      </c>
      <c r="B157" s="41" t="s">
        <v>139</v>
      </c>
      <c r="C157" s="41" t="s">
        <v>92</v>
      </c>
      <c r="D157" s="41" t="s">
        <v>66</v>
      </c>
      <c r="E157" s="41" t="s">
        <v>63</v>
      </c>
      <c r="F157" s="50" t="s">
        <v>62</v>
      </c>
      <c r="G157" s="50" t="s">
        <v>62</v>
      </c>
      <c r="H157" s="50">
        <v>6.60032258064516E-4</v>
      </c>
      <c r="I157" s="50">
        <v>4.3822641509433998E-4</v>
      </c>
      <c r="J157" s="50">
        <v>8.5870774647887297E-4</v>
      </c>
      <c r="K157" s="50">
        <v>4.5413966480446901E-4</v>
      </c>
      <c r="L157" s="50">
        <v>4.1640900000000002E-4</v>
      </c>
      <c r="M157" s="51" t="str">
        <f>IFERROR('Equations and POD'!$D$5/F157, F157)</f>
        <v>-</v>
      </c>
      <c r="N157" s="51" t="str">
        <f>IFERROR('Equations and POD'!$D$5/G157, G157)</f>
        <v>-</v>
      </c>
      <c r="O157" s="51">
        <f>IFERROR('Equations and POD'!$D$5/H157, H157)</f>
        <v>18180929.573334642</v>
      </c>
      <c r="P157" s="51">
        <f>IFERROR('Equations and POD'!$D$5/I157, I157)</f>
        <v>27383105.14079047</v>
      </c>
      <c r="Q157" s="51">
        <f>IFERROR('Equations and POD'!$D$5/J157, J157)</f>
        <v>13974486.720547175</v>
      </c>
      <c r="R157" s="51">
        <f>IFERROR('Equations and POD'!$D$5/K157, K157)</f>
        <v>26423589.327231813</v>
      </c>
      <c r="S157" s="51">
        <f>IFERROR('Equations and POD'!$D$5/L157, L157)</f>
        <v>28817820.940469585</v>
      </c>
      <c r="T157" s="52" t="s">
        <v>62</v>
      </c>
      <c r="U157" s="52" t="s">
        <v>62</v>
      </c>
      <c r="V157" s="53">
        <v>18000000</v>
      </c>
      <c r="W157" s="53">
        <v>27000000</v>
      </c>
      <c r="X157" s="53">
        <v>14000000</v>
      </c>
      <c r="Y157" s="53">
        <v>26000000</v>
      </c>
      <c r="Z157" s="53">
        <v>29000000</v>
      </c>
    </row>
    <row r="158" spans="1:26" x14ac:dyDescent="0.3">
      <c r="A158" s="41" t="s">
        <v>136</v>
      </c>
      <c r="B158" s="41" t="s">
        <v>139</v>
      </c>
      <c r="C158" s="41" t="s">
        <v>92</v>
      </c>
      <c r="D158" s="41" t="s">
        <v>66</v>
      </c>
      <c r="E158" s="41" t="s">
        <v>64</v>
      </c>
      <c r="F158" s="50" t="s">
        <v>62</v>
      </c>
      <c r="G158" s="50" t="s">
        <v>62</v>
      </c>
      <c r="H158" s="50">
        <v>4.01032258064516E-4</v>
      </c>
      <c r="I158" s="50">
        <v>2.6626415094339602E-4</v>
      </c>
      <c r="J158" s="50">
        <v>5.2174647887323904E-4</v>
      </c>
      <c r="K158" s="50">
        <v>2.7593296089385499E-4</v>
      </c>
      <c r="L158" s="50">
        <v>2.5300799999999999E-4</v>
      </c>
      <c r="M158" s="51" t="str">
        <f>IFERROR('Equations and POD'!$D$5/F158, F158)</f>
        <v>-</v>
      </c>
      <c r="N158" s="51" t="str">
        <f>IFERROR('Equations and POD'!$D$5/G158, G158)</f>
        <v>-</v>
      </c>
      <c r="O158" s="51">
        <f>IFERROR('Equations and POD'!$D$5/H158, H158)</f>
        <v>29922779.922779933</v>
      </c>
      <c r="P158" s="51">
        <f>IFERROR('Equations and POD'!$D$5/I158, I158)</f>
        <v>45068027.210884392</v>
      </c>
      <c r="Q158" s="51">
        <f>IFERROR('Equations and POD'!$D$5/J158, J158)</f>
        <v>22999676.060900569</v>
      </c>
      <c r="R158" s="51">
        <f>IFERROR('Equations and POD'!$D$5/K158, K158)</f>
        <v>43488824.101068959</v>
      </c>
      <c r="S158" s="51">
        <f>IFERROR('Equations and POD'!$D$5/L158, L158)</f>
        <v>47429330.297856197</v>
      </c>
      <c r="T158" s="52" t="s">
        <v>62</v>
      </c>
      <c r="U158" s="52" t="s">
        <v>62</v>
      </c>
      <c r="V158" s="53">
        <v>30000000</v>
      </c>
      <c r="W158" s="53">
        <v>45000000</v>
      </c>
      <c r="X158" s="53">
        <v>23000000</v>
      </c>
      <c r="Y158" s="53">
        <v>43000000</v>
      </c>
      <c r="Z158" s="53">
        <v>47000000</v>
      </c>
    </row>
    <row r="159" spans="1:26" x14ac:dyDescent="0.3">
      <c r="A159" s="41" t="s">
        <v>136</v>
      </c>
      <c r="B159" s="41" t="s">
        <v>137</v>
      </c>
      <c r="C159" s="41" t="s">
        <v>93</v>
      </c>
      <c r="D159" s="41" t="s">
        <v>60</v>
      </c>
      <c r="E159" s="41" t="s">
        <v>61</v>
      </c>
      <c r="F159" s="54">
        <v>5.9912553191489399</v>
      </c>
      <c r="G159" s="54">
        <v>5.1233333333333304</v>
      </c>
      <c r="H159" s="54">
        <v>4.4280645161290302</v>
      </c>
      <c r="I159" s="54">
        <v>3.57</v>
      </c>
      <c r="J159" s="54">
        <v>2.8216901408450701</v>
      </c>
      <c r="K159" s="54">
        <v>2.5804189944134102</v>
      </c>
      <c r="L159" s="54">
        <v>2.7575224416517101</v>
      </c>
      <c r="M159" s="51">
        <f>IFERROR('Equations and POD'!$D$5/F159, F159)</f>
        <v>2002.9191481201312</v>
      </c>
      <c r="N159" s="51">
        <f>IFERROR('Equations and POD'!$D$5/G159, G159)</f>
        <v>2342.2251138581664</v>
      </c>
      <c r="O159" s="51">
        <f>IFERROR('Equations and POD'!$D$5/H159, H159)</f>
        <v>2709.9876156479941</v>
      </c>
      <c r="P159" s="51">
        <f>IFERROR('Equations and POD'!$D$5/I159, I159)</f>
        <v>3361.3445378151264</v>
      </c>
      <c r="Q159" s="51">
        <f>IFERROR('Equations and POD'!$D$5/J159, J159)</f>
        <v>4252.7702905061396</v>
      </c>
      <c r="R159" s="51">
        <f>IFERROR('Equations and POD'!$D$5/K159, K159)</f>
        <v>4650.4075601597724</v>
      </c>
      <c r="S159" s="51">
        <f>IFERROR('Equations and POD'!$D$5/L159, L159)</f>
        <v>4351.7324895503662</v>
      </c>
      <c r="T159" s="53">
        <v>2000</v>
      </c>
      <c r="U159" s="53">
        <v>2300</v>
      </c>
      <c r="V159" s="53">
        <v>2700</v>
      </c>
      <c r="W159" s="53">
        <v>3400</v>
      </c>
      <c r="X159" s="53">
        <v>4300</v>
      </c>
      <c r="Y159" s="53">
        <v>4700</v>
      </c>
      <c r="Z159" s="53">
        <v>4400</v>
      </c>
    </row>
    <row r="160" spans="1:26" x14ac:dyDescent="0.3">
      <c r="A160" s="41" t="s">
        <v>136</v>
      </c>
      <c r="B160" s="41" t="s">
        <v>137</v>
      </c>
      <c r="C160" s="41" t="s">
        <v>93</v>
      </c>
      <c r="D160" s="41" t="s">
        <v>60</v>
      </c>
      <c r="E160" s="41" t="s">
        <v>63</v>
      </c>
      <c r="F160" s="54">
        <v>1.4978138297872301</v>
      </c>
      <c r="G160" s="54">
        <v>1.2808333333333299</v>
      </c>
      <c r="H160" s="54">
        <v>1.10701612903226</v>
      </c>
      <c r="I160" s="59">
        <v>0.89249999999999996</v>
      </c>
      <c r="J160" s="59">
        <v>0.70542253521126796</v>
      </c>
      <c r="K160" s="59">
        <v>0.64510474860335199</v>
      </c>
      <c r="L160" s="59">
        <v>0.68938061041292698</v>
      </c>
      <c r="M160" s="51">
        <f>IFERROR('Equations and POD'!$D$5/F160, F160)</f>
        <v>8011.6765924805513</v>
      </c>
      <c r="N160" s="51">
        <f>IFERROR('Equations and POD'!$D$5/G160, G160)</f>
        <v>9368.9004554326857</v>
      </c>
      <c r="O160" s="51">
        <f>IFERROR('Equations and POD'!$D$5/H160, H160)</f>
        <v>10839.950462591953</v>
      </c>
      <c r="P160" s="51">
        <f>IFERROR('Equations and POD'!$D$5/I160, I160)</f>
        <v>13445.378151260506</v>
      </c>
      <c r="Q160" s="51">
        <f>IFERROR('Equations and POD'!$D$5/J160, J160)</f>
        <v>17011.081162024551</v>
      </c>
      <c r="R160" s="51">
        <f>IFERROR('Equations and POD'!$D$5/K160, K160)</f>
        <v>18601.630240639104</v>
      </c>
      <c r="S160" s="51">
        <f>IFERROR('Equations and POD'!$D$5/L160, L160)</f>
        <v>17406.929958201479</v>
      </c>
      <c r="T160" s="53">
        <v>8000</v>
      </c>
      <c r="U160" s="53">
        <v>9400</v>
      </c>
      <c r="V160" s="53">
        <v>11000</v>
      </c>
      <c r="W160" s="53">
        <v>13000</v>
      </c>
      <c r="X160" s="53">
        <v>17000</v>
      </c>
      <c r="Y160" s="53">
        <v>19000</v>
      </c>
      <c r="Z160" s="53">
        <v>17000</v>
      </c>
    </row>
    <row r="161" spans="1:26" x14ac:dyDescent="0.3">
      <c r="A161" s="41" t="s">
        <v>136</v>
      </c>
      <c r="B161" s="41" t="s">
        <v>137</v>
      </c>
      <c r="C161" s="41" t="s">
        <v>93</v>
      </c>
      <c r="D161" s="41" t="s">
        <v>60</v>
      </c>
      <c r="E161" s="41" t="s">
        <v>64</v>
      </c>
      <c r="F161" s="59">
        <v>0.14978138297872301</v>
      </c>
      <c r="G161" s="59">
        <v>0.12808333333333299</v>
      </c>
      <c r="H161" s="59">
        <v>0.110701612903226</v>
      </c>
      <c r="I161" s="59">
        <v>8.9249999999999996E-2</v>
      </c>
      <c r="J161" s="59">
        <v>7.0542253521126794E-2</v>
      </c>
      <c r="K161" s="59">
        <v>6.4510474860335204E-2</v>
      </c>
      <c r="L161" s="59">
        <v>6.89380610412927E-2</v>
      </c>
      <c r="M161" s="51">
        <f>IFERROR('Equations and POD'!$D$5/F161, F161)</f>
        <v>80116.765924805513</v>
      </c>
      <c r="N161" s="51">
        <f>IFERROR('Equations and POD'!$D$5/G161, G161)</f>
        <v>93689.004554326864</v>
      </c>
      <c r="O161" s="51">
        <f>IFERROR('Equations and POD'!$D$5/H161, H161)</f>
        <v>108399.50462591954</v>
      </c>
      <c r="P161" s="51">
        <f>IFERROR('Equations and POD'!$D$5/I161, I161)</f>
        <v>134453.78151260506</v>
      </c>
      <c r="Q161" s="51">
        <f>IFERROR('Equations and POD'!$D$5/J161, J161)</f>
        <v>170110.81162024551</v>
      </c>
      <c r="R161" s="51">
        <f>IFERROR('Equations and POD'!$D$5/K161, K161)</f>
        <v>186016.30240639104</v>
      </c>
      <c r="S161" s="51">
        <f>IFERROR('Equations and POD'!$D$5/L161, L161)</f>
        <v>174069.29958201476</v>
      </c>
      <c r="T161" s="53">
        <v>80000</v>
      </c>
      <c r="U161" s="53">
        <v>94000</v>
      </c>
      <c r="V161" s="53">
        <v>110000</v>
      </c>
      <c r="W161" s="53">
        <v>130000</v>
      </c>
      <c r="X161" s="53">
        <v>170000</v>
      </c>
      <c r="Y161" s="53">
        <v>190000</v>
      </c>
      <c r="Z161" s="53">
        <v>170000</v>
      </c>
    </row>
    <row r="162" spans="1:26" x14ac:dyDescent="0.3">
      <c r="A162" s="41" t="s">
        <v>136</v>
      </c>
      <c r="B162" s="41" t="s">
        <v>137</v>
      </c>
      <c r="C162" s="41" t="s">
        <v>93</v>
      </c>
      <c r="D162" s="41" t="s">
        <v>65</v>
      </c>
      <c r="E162" s="41" t="s">
        <v>61</v>
      </c>
      <c r="F162" s="50" t="s">
        <v>62</v>
      </c>
      <c r="G162" s="50" t="s">
        <v>62</v>
      </c>
      <c r="H162" s="50" t="s">
        <v>62</v>
      </c>
      <c r="I162" s="50" t="s">
        <v>62</v>
      </c>
      <c r="J162" s="50" t="s">
        <v>62</v>
      </c>
      <c r="K162" s="50" t="s">
        <v>62</v>
      </c>
      <c r="L162" s="50" t="s">
        <v>62</v>
      </c>
      <c r="M162" s="51" t="str">
        <f>IFERROR('Equations and POD'!$D$5/F162, F162)</f>
        <v>-</v>
      </c>
      <c r="N162" s="51" t="str">
        <f>IFERROR('Equations and POD'!$D$5/G162, G162)</f>
        <v>-</v>
      </c>
      <c r="O162" s="51" t="str">
        <f>IFERROR('Equations and POD'!$D$5/H162, H162)</f>
        <v>-</v>
      </c>
      <c r="P162" s="51" t="str">
        <f>IFERROR('Equations and POD'!$D$5/I162, I162)</f>
        <v>-</v>
      </c>
      <c r="Q162" s="51" t="str">
        <f>IFERROR('Equations and POD'!$D$5/J162, J162)</f>
        <v>-</v>
      </c>
      <c r="R162" s="51" t="str">
        <f>IFERROR('Equations and POD'!$D$5/K162, K162)</f>
        <v>-</v>
      </c>
      <c r="S162" s="51" t="str">
        <f>IFERROR('Equations and POD'!$D$5/L162, L162)</f>
        <v>-</v>
      </c>
      <c r="T162" s="52" t="s">
        <v>62</v>
      </c>
      <c r="U162" s="52" t="s">
        <v>62</v>
      </c>
      <c r="V162" s="52" t="s">
        <v>62</v>
      </c>
      <c r="W162" s="52" t="s">
        <v>62</v>
      </c>
      <c r="X162" s="52" t="s">
        <v>62</v>
      </c>
      <c r="Y162" s="52" t="s">
        <v>62</v>
      </c>
      <c r="Z162" s="52" t="s">
        <v>62</v>
      </c>
    </row>
    <row r="163" spans="1:26" x14ac:dyDescent="0.3">
      <c r="A163" s="41" t="s">
        <v>136</v>
      </c>
      <c r="B163" s="41" t="s">
        <v>137</v>
      </c>
      <c r="C163" s="41" t="s">
        <v>93</v>
      </c>
      <c r="D163" s="41" t="s">
        <v>65</v>
      </c>
      <c r="E163" s="41" t="s">
        <v>63</v>
      </c>
      <c r="F163" s="50" t="s">
        <v>62</v>
      </c>
      <c r="G163" s="50" t="s">
        <v>62</v>
      </c>
      <c r="H163" s="50" t="s">
        <v>62</v>
      </c>
      <c r="I163" s="50" t="s">
        <v>62</v>
      </c>
      <c r="J163" s="50" t="s">
        <v>62</v>
      </c>
      <c r="K163" s="50" t="s">
        <v>62</v>
      </c>
      <c r="L163" s="50" t="s">
        <v>62</v>
      </c>
      <c r="M163" s="51" t="str">
        <f>IFERROR('Equations and POD'!$D$5/F163, F163)</f>
        <v>-</v>
      </c>
      <c r="N163" s="51" t="str">
        <f>IFERROR('Equations and POD'!$D$5/G163, G163)</f>
        <v>-</v>
      </c>
      <c r="O163" s="51" t="str">
        <f>IFERROR('Equations and POD'!$D$5/H163, H163)</f>
        <v>-</v>
      </c>
      <c r="P163" s="51" t="str">
        <f>IFERROR('Equations and POD'!$D$5/I163, I163)</f>
        <v>-</v>
      </c>
      <c r="Q163" s="51" t="str">
        <f>IFERROR('Equations and POD'!$D$5/J163, J163)</f>
        <v>-</v>
      </c>
      <c r="R163" s="51" t="str">
        <f>IFERROR('Equations and POD'!$D$5/K163, K163)</f>
        <v>-</v>
      </c>
      <c r="S163" s="51" t="str">
        <f>IFERROR('Equations and POD'!$D$5/L163, L163)</f>
        <v>-</v>
      </c>
      <c r="T163" s="52" t="s">
        <v>62</v>
      </c>
      <c r="U163" s="52" t="s">
        <v>62</v>
      </c>
      <c r="V163" s="52" t="s">
        <v>62</v>
      </c>
      <c r="W163" s="52" t="s">
        <v>62</v>
      </c>
      <c r="X163" s="52" t="s">
        <v>62</v>
      </c>
      <c r="Y163" s="52" t="s">
        <v>62</v>
      </c>
      <c r="Z163" s="52" t="s">
        <v>62</v>
      </c>
    </row>
    <row r="164" spans="1:26" x14ac:dyDescent="0.3">
      <c r="A164" s="41" t="s">
        <v>136</v>
      </c>
      <c r="B164" s="41" t="s">
        <v>137</v>
      </c>
      <c r="C164" s="41" t="s">
        <v>93</v>
      </c>
      <c r="D164" s="41" t="s">
        <v>65</v>
      </c>
      <c r="E164" s="41" t="s">
        <v>64</v>
      </c>
      <c r="F164" s="50" t="s">
        <v>62</v>
      </c>
      <c r="G164" s="50" t="s">
        <v>62</v>
      </c>
      <c r="H164" s="50" t="s">
        <v>62</v>
      </c>
      <c r="I164" s="50" t="s">
        <v>62</v>
      </c>
      <c r="J164" s="50" t="s">
        <v>62</v>
      </c>
      <c r="K164" s="50" t="s">
        <v>62</v>
      </c>
      <c r="L164" s="50" t="s">
        <v>62</v>
      </c>
      <c r="M164" s="51" t="str">
        <f>IFERROR('Equations and POD'!$D$5/F164, F164)</f>
        <v>-</v>
      </c>
      <c r="N164" s="51" t="str">
        <f>IFERROR('Equations and POD'!$D$5/G164, G164)</f>
        <v>-</v>
      </c>
      <c r="O164" s="51" t="str">
        <f>IFERROR('Equations and POD'!$D$5/H164, H164)</f>
        <v>-</v>
      </c>
      <c r="P164" s="51" t="str">
        <f>IFERROR('Equations and POD'!$D$5/I164, I164)</f>
        <v>-</v>
      </c>
      <c r="Q164" s="51" t="str">
        <f>IFERROR('Equations and POD'!$D$5/J164, J164)</f>
        <v>-</v>
      </c>
      <c r="R164" s="51" t="str">
        <f>IFERROR('Equations and POD'!$D$5/K164, K164)</f>
        <v>-</v>
      </c>
      <c r="S164" s="51" t="str">
        <f>IFERROR('Equations and POD'!$D$5/L164, L164)</f>
        <v>-</v>
      </c>
      <c r="T164" s="52" t="s">
        <v>62</v>
      </c>
      <c r="U164" s="52" t="s">
        <v>62</v>
      </c>
      <c r="V164" s="52" t="s">
        <v>62</v>
      </c>
      <c r="W164" s="52" t="s">
        <v>62</v>
      </c>
      <c r="X164" s="52" t="s">
        <v>62</v>
      </c>
      <c r="Y164" s="52" t="s">
        <v>62</v>
      </c>
      <c r="Z164" s="52" t="s">
        <v>62</v>
      </c>
    </row>
    <row r="165" spans="1:26" x14ac:dyDescent="0.3">
      <c r="A165" s="41" t="s">
        <v>136</v>
      </c>
      <c r="B165" s="41" t="s">
        <v>137</v>
      </c>
      <c r="C165" s="41" t="s">
        <v>93</v>
      </c>
      <c r="D165" s="41" t="s">
        <v>66</v>
      </c>
      <c r="E165" s="41" t="s">
        <v>61</v>
      </c>
      <c r="F165" s="50" t="s">
        <v>62</v>
      </c>
      <c r="G165" s="50" t="s">
        <v>62</v>
      </c>
      <c r="H165" s="50" t="s">
        <v>62</v>
      </c>
      <c r="I165" s="50" t="s">
        <v>62</v>
      </c>
      <c r="J165" s="50" t="s">
        <v>62</v>
      </c>
      <c r="K165" s="50" t="s">
        <v>62</v>
      </c>
      <c r="L165" s="50" t="s">
        <v>62</v>
      </c>
      <c r="M165" s="51" t="str">
        <f>IFERROR('Equations and POD'!$D$5/F165, F165)</f>
        <v>-</v>
      </c>
      <c r="N165" s="51" t="str">
        <f>IFERROR('Equations and POD'!$D$5/G165, G165)</f>
        <v>-</v>
      </c>
      <c r="O165" s="51" t="str">
        <f>IFERROR('Equations and POD'!$D$5/H165, H165)</f>
        <v>-</v>
      </c>
      <c r="P165" s="51" t="str">
        <f>IFERROR('Equations and POD'!$D$5/I165, I165)</f>
        <v>-</v>
      </c>
      <c r="Q165" s="51" t="str">
        <f>IFERROR('Equations and POD'!$D$5/J165, J165)</f>
        <v>-</v>
      </c>
      <c r="R165" s="51" t="str">
        <f>IFERROR('Equations and POD'!$D$5/K165, K165)</f>
        <v>-</v>
      </c>
      <c r="S165" s="51" t="str">
        <f>IFERROR('Equations and POD'!$D$5/L165, L165)</f>
        <v>-</v>
      </c>
      <c r="T165" s="52" t="s">
        <v>62</v>
      </c>
      <c r="U165" s="52" t="s">
        <v>62</v>
      </c>
      <c r="V165" s="52" t="s">
        <v>62</v>
      </c>
      <c r="W165" s="52" t="s">
        <v>62</v>
      </c>
      <c r="X165" s="52" t="s">
        <v>62</v>
      </c>
      <c r="Y165" s="52" t="s">
        <v>62</v>
      </c>
      <c r="Z165" s="52" t="s">
        <v>62</v>
      </c>
    </row>
    <row r="166" spans="1:26" x14ac:dyDescent="0.3">
      <c r="A166" s="41" t="s">
        <v>136</v>
      </c>
      <c r="B166" s="41" t="s">
        <v>137</v>
      </c>
      <c r="C166" s="41" t="s">
        <v>93</v>
      </c>
      <c r="D166" s="41" t="s">
        <v>66</v>
      </c>
      <c r="E166" s="41" t="s">
        <v>63</v>
      </c>
      <c r="F166" s="50" t="s">
        <v>62</v>
      </c>
      <c r="G166" s="50" t="s">
        <v>62</v>
      </c>
      <c r="H166" s="50" t="s">
        <v>62</v>
      </c>
      <c r="I166" s="50" t="s">
        <v>62</v>
      </c>
      <c r="J166" s="50" t="s">
        <v>62</v>
      </c>
      <c r="K166" s="50" t="s">
        <v>62</v>
      </c>
      <c r="L166" s="50" t="s">
        <v>62</v>
      </c>
      <c r="M166" s="51" t="str">
        <f>IFERROR('Equations and POD'!$D$5/F166, F166)</f>
        <v>-</v>
      </c>
      <c r="N166" s="51" t="str">
        <f>IFERROR('Equations and POD'!$D$5/G166, G166)</f>
        <v>-</v>
      </c>
      <c r="O166" s="51" t="str">
        <f>IFERROR('Equations and POD'!$D$5/H166, H166)</f>
        <v>-</v>
      </c>
      <c r="P166" s="51" t="str">
        <f>IFERROR('Equations and POD'!$D$5/I166, I166)</f>
        <v>-</v>
      </c>
      <c r="Q166" s="51" t="str">
        <f>IFERROR('Equations and POD'!$D$5/J166, J166)</f>
        <v>-</v>
      </c>
      <c r="R166" s="51" t="str">
        <f>IFERROR('Equations and POD'!$D$5/K166, K166)</f>
        <v>-</v>
      </c>
      <c r="S166" s="51" t="str">
        <f>IFERROR('Equations and POD'!$D$5/L166, L166)</f>
        <v>-</v>
      </c>
      <c r="T166" s="52" t="s">
        <v>62</v>
      </c>
      <c r="U166" s="52" t="s">
        <v>62</v>
      </c>
      <c r="V166" s="52" t="s">
        <v>62</v>
      </c>
      <c r="W166" s="52" t="s">
        <v>62</v>
      </c>
      <c r="X166" s="52" t="s">
        <v>62</v>
      </c>
      <c r="Y166" s="52" t="s">
        <v>62</v>
      </c>
      <c r="Z166" s="52" t="s">
        <v>62</v>
      </c>
    </row>
    <row r="167" spans="1:26" x14ac:dyDescent="0.3">
      <c r="A167" s="41" t="s">
        <v>136</v>
      </c>
      <c r="B167" s="41" t="s">
        <v>137</v>
      </c>
      <c r="C167" s="41" t="s">
        <v>93</v>
      </c>
      <c r="D167" s="41" t="s">
        <v>66</v>
      </c>
      <c r="E167" s="41" t="s">
        <v>64</v>
      </c>
      <c r="F167" s="50" t="s">
        <v>62</v>
      </c>
      <c r="G167" s="50" t="s">
        <v>62</v>
      </c>
      <c r="H167" s="50" t="s">
        <v>62</v>
      </c>
      <c r="I167" s="50" t="s">
        <v>62</v>
      </c>
      <c r="J167" s="50" t="s">
        <v>62</v>
      </c>
      <c r="K167" s="50" t="s">
        <v>62</v>
      </c>
      <c r="L167" s="50" t="s">
        <v>62</v>
      </c>
      <c r="M167" s="51" t="str">
        <f>IFERROR('Equations and POD'!$D$5/F167, F167)</f>
        <v>-</v>
      </c>
      <c r="N167" s="51" t="str">
        <f>IFERROR('Equations and POD'!$D$5/G167, G167)</f>
        <v>-</v>
      </c>
      <c r="O167" s="51" t="str">
        <f>IFERROR('Equations and POD'!$D$5/H167, H167)</f>
        <v>-</v>
      </c>
      <c r="P167" s="51" t="str">
        <f>IFERROR('Equations and POD'!$D$5/I167, I167)</f>
        <v>-</v>
      </c>
      <c r="Q167" s="51" t="str">
        <f>IFERROR('Equations and POD'!$D$5/J167, J167)</f>
        <v>-</v>
      </c>
      <c r="R167" s="51" t="str">
        <f>IFERROR('Equations and POD'!$D$5/K167, K167)</f>
        <v>-</v>
      </c>
      <c r="S167" s="51" t="str">
        <f>IFERROR('Equations and POD'!$D$5/L167, L167)</f>
        <v>-</v>
      </c>
      <c r="T167" s="52" t="s">
        <v>62</v>
      </c>
      <c r="U167" s="52" t="s">
        <v>62</v>
      </c>
      <c r="V167" s="52" t="s">
        <v>62</v>
      </c>
      <c r="W167" s="52" t="s">
        <v>62</v>
      </c>
      <c r="X167" s="52" t="s">
        <v>62</v>
      </c>
      <c r="Y167" s="52" t="s">
        <v>62</v>
      </c>
      <c r="Z167" s="52" t="s">
        <v>62</v>
      </c>
    </row>
    <row r="168" spans="1:26" x14ac:dyDescent="0.3">
      <c r="A168" s="41" t="s">
        <v>136</v>
      </c>
      <c r="B168" s="41" t="s">
        <v>140</v>
      </c>
      <c r="C168" s="41" t="s">
        <v>94</v>
      </c>
      <c r="D168" s="41" t="s">
        <v>60</v>
      </c>
      <c r="E168" s="41" t="s">
        <v>61</v>
      </c>
      <c r="F168" s="54">
        <v>5.9912553191489399</v>
      </c>
      <c r="G168" s="54">
        <v>5.1233333333333304</v>
      </c>
      <c r="H168" s="54">
        <v>4.4280645161290302</v>
      </c>
      <c r="I168" s="54">
        <v>3.57</v>
      </c>
      <c r="J168" s="54">
        <v>2.8216901408450701</v>
      </c>
      <c r="K168" s="54">
        <v>2.5804189944134102</v>
      </c>
      <c r="L168" s="54">
        <v>2.7575224416517101</v>
      </c>
      <c r="M168" s="51">
        <f>IFERROR('Equations and POD'!$D$5/F168, F168)</f>
        <v>2002.9191481201312</v>
      </c>
      <c r="N168" s="51">
        <f>IFERROR('Equations and POD'!$D$5/G168, G168)</f>
        <v>2342.2251138581664</v>
      </c>
      <c r="O168" s="51">
        <f>IFERROR('Equations and POD'!$D$5/H168, H168)</f>
        <v>2709.9876156479941</v>
      </c>
      <c r="P168" s="51">
        <f>IFERROR('Equations and POD'!$D$5/I168, I168)</f>
        <v>3361.3445378151264</v>
      </c>
      <c r="Q168" s="51">
        <f>IFERROR('Equations and POD'!$D$5/J168, J168)</f>
        <v>4252.7702905061396</v>
      </c>
      <c r="R168" s="51">
        <f>IFERROR('Equations and POD'!$D$5/K168, K168)</f>
        <v>4650.4075601597724</v>
      </c>
      <c r="S168" s="51">
        <f>IFERROR('Equations and POD'!$D$5/L168, L168)</f>
        <v>4351.7324895503662</v>
      </c>
      <c r="T168" s="53">
        <v>2000</v>
      </c>
      <c r="U168" s="53">
        <v>2300</v>
      </c>
      <c r="V168" s="53">
        <v>2700</v>
      </c>
      <c r="W168" s="53">
        <v>3400</v>
      </c>
      <c r="X168" s="53">
        <v>4300</v>
      </c>
      <c r="Y168" s="53">
        <v>4700</v>
      </c>
      <c r="Z168" s="53">
        <v>4400</v>
      </c>
    </row>
    <row r="169" spans="1:26" x14ac:dyDescent="0.3">
      <c r="A169" s="41" t="s">
        <v>136</v>
      </c>
      <c r="B169" s="41" t="s">
        <v>140</v>
      </c>
      <c r="C169" s="41" t="s">
        <v>94</v>
      </c>
      <c r="D169" s="41" t="s">
        <v>60</v>
      </c>
      <c r="E169" s="41" t="s">
        <v>63</v>
      </c>
      <c r="F169" s="54">
        <v>1.4978138297872301</v>
      </c>
      <c r="G169" s="54">
        <v>1.2808333333333299</v>
      </c>
      <c r="H169" s="54">
        <v>1.10701612903226</v>
      </c>
      <c r="I169" s="59">
        <v>0.89249999999999996</v>
      </c>
      <c r="J169" s="59">
        <v>0.70542253521126796</v>
      </c>
      <c r="K169" s="59">
        <v>0.64510474860335199</v>
      </c>
      <c r="L169" s="59">
        <v>0.68938061041292698</v>
      </c>
      <c r="M169" s="51">
        <f>IFERROR('Equations and POD'!$D$5/F169, F169)</f>
        <v>8011.6765924805513</v>
      </c>
      <c r="N169" s="51">
        <f>IFERROR('Equations and POD'!$D$5/G169, G169)</f>
        <v>9368.9004554326857</v>
      </c>
      <c r="O169" s="51">
        <f>IFERROR('Equations and POD'!$D$5/H169, H169)</f>
        <v>10839.950462591953</v>
      </c>
      <c r="P169" s="51">
        <f>IFERROR('Equations and POD'!$D$5/I169, I169)</f>
        <v>13445.378151260506</v>
      </c>
      <c r="Q169" s="51">
        <f>IFERROR('Equations and POD'!$D$5/J169, J169)</f>
        <v>17011.081162024551</v>
      </c>
      <c r="R169" s="51">
        <f>IFERROR('Equations and POD'!$D$5/K169, K169)</f>
        <v>18601.630240639104</v>
      </c>
      <c r="S169" s="51">
        <f>IFERROR('Equations and POD'!$D$5/L169, L169)</f>
        <v>17406.929958201479</v>
      </c>
      <c r="T169" s="53">
        <v>8000</v>
      </c>
      <c r="U169" s="53">
        <v>9400</v>
      </c>
      <c r="V169" s="53">
        <v>11000</v>
      </c>
      <c r="W169" s="53">
        <v>13000</v>
      </c>
      <c r="X169" s="53">
        <v>17000</v>
      </c>
      <c r="Y169" s="53">
        <v>19000</v>
      </c>
      <c r="Z169" s="53">
        <v>17000</v>
      </c>
    </row>
    <row r="170" spans="1:26" x14ac:dyDescent="0.3">
      <c r="A170" s="41" t="s">
        <v>136</v>
      </c>
      <c r="B170" s="41" t="s">
        <v>140</v>
      </c>
      <c r="C170" s="41" t="s">
        <v>94</v>
      </c>
      <c r="D170" s="41" t="s">
        <v>60</v>
      </c>
      <c r="E170" s="41" t="s">
        <v>64</v>
      </c>
      <c r="F170" s="59">
        <v>0.14978138297872301</v>
      </c>
      <c r="G170" s="59">
        <v>0.12808333333333299</v>
      </c>
      <c r="H170" s="59">
        <v>0.110701612903226</v>
      </c>
      <c r="I170" s="59">
        <v>8.9249999999999996E-2</v>
      </c>
      <c r="J170" s="59">
        <v>7.0542253521126794E-2</v>
      </c>
      <c r="K170" s="59">
        <v>6.4510474860335204E-2</v>
      </c>
      <c r="L170" s="59">
        <v>6.89380610412927E-2</v>
      </c>
      <c r="M170" s="51">
        <f>IFERROR('Equations and POD'!$D$5/F170, F170)</f>
        <v>80116.765924805513</v>
      </c>
      <c r="N170" s="51">
        <f>IFERROR('Equations and POD'!$D$5/G170, G170)</f>
        <v>93689.004554326864</v>
      </c>
      <c r="O170" s="51">
        <f>IFERROR('Equations and POD'!$D$5/H170, H170)</f>
        <v>108399.50462591954</v>
      </c>
      <c r="P170" s="51">
        <f>IFERROR('Equations and POD'!$D$5/I170, I170)</f>
        <v>134453.78151260506</v>
      </c>
      <c r="Q170" s="51">
        <f>IFERROR('Equations and POD'!$D$5/J170, J170)</f>
        <v>170110.81162024551</v>
      </c>
      <c r="R170" s="51">
        <f>IFERROR('Equations and POD'!$D$5/K170, K170)</f>
        <v>186016.30240639104</v>
      </c>
      <c r="S170" s="51">
        <f>IFERROR('Equations and POD'!$D$5/L170, L170)</f>
        <v>174069.29958201476</v>
      </c>
      <c r="T170" s="53">
        <v>80000</v>
      </c>
      <c r="U170" s="53">
        <v>94000</v>
      </c>
      <c r="V170" s="53">
        <v>110000</v>
      </c>
      <c r="W170" s="53">
        <v>130000</v>
      </c>
      <c r="X170" s="53">
        <v>170000</v>
      </c>
      <c r="Y170" s="53">
        <v>190000</v>
      </c>
      <c r="Z170" s="53">
        <v>170000</v>
      </c>
    </row>
    <row r="171" spans="1:26" x14ac:dyDescent="0.3">
      <c r="A171" s="41" t="s">
        <v>136</v>
      </c>
      <c r="B171" s="41" t="s">
        <v>140</v>
      </c>
      <c r="C171" s="41" t="s">
        <v>94</v>
      </c>
      <c r="D171" s="41" t="s">
        <v>65</v>
      </c>
      <c r="E171" s="41" t="s">
        <v>61</v>
      </c>
      <c r="F171" s="50" t="s">
        <v>62</v>
      </c>
      <c r="G171" s="50" t="s">
        <v>62</v>
      </c>
      <c r="H171" s="50" t="s">
        <v>62</v>
      </c>
      <c r="I171" s="50" t="s">
        <v>62</v>
      </c>
      <c r="J171" s="50" t="s">
        <v>62</v>
      </c>
      <c r="K171" s="50" t="s">
        <v>62</v>
      </c>
      <c r="L171" s="50" t="s">
        <v>62</v>
      </c>
      <c r="M171" s="51" t="str">
        <f>IFERROR('Equations and POD'!$D$5/F171, F171)</f>
        <v>-</v>
      </c>
      <c r="N171" s="51" t="str">
        <f>IFERROR('Equations and POD'!$D$5/G171, G171)</f>
        <v>-</v>
      </c>
      <c r="O171" s="51" t="str">
        <f>IFERROR('Equations and POD'!$D$5/H171, H171)</f>
        <v>-</v>
      </c>
      <c r="P171" s="51" t="str">
        <f>IFERROR('Equations and POD'!$D$5/I171, I171)</f>
        <v>-</v>
      </c>
      <c r="Q171" s="51" t="str">
        <f>IFERROR('Equations and POD'!$D$5/J171, J171)</f>
        <v>-</v>
      </c>
      <c r="R171" s="51" t="str">
        <f>IFERROR('Equations and POD'!$D$5/K171, K171)</f>
        <v>-</v>
      </c>
      <c r="S171" s="51" t="str">
        <f>IFERROR('Equations and POD'!$D$5/L171, L171)</f>
        <v>-</v>
      </c>
      <c r="T171" s="52" t="s">
        <v>62</v>
      </c>
      <c r="U171" s="52" t="s">
        <v>62</v>
      </c>
      <c r="V171" s="52" t="s">
        <v>62</v>
      </c>
      <c r="W171" s="52" t="s">
        <v>62</v>
      </c>
      <c r="X171" s="52" t="s">
        <v>62</v>
      </c>
      <c r="Y171" s="52" t="s">
        <v>62</v>
      </c>
      <c r="Z171" s="52" t="s">
        <v>62</v>
      </c>
    </row>
    <row r="172" spans="1:26" x14ac:dyDescent="0.3">
      <c r="A172" s="41" t="s">
        <v>136</v>
      </c>
      <c r="B172" s="41" t="s">
        <v>140</v>
      </c>
      <c r="C172" s="41" t="s">
        <v>94</v>
      </c>
      <c r="D172" s="41" t="s">
        <v>65</v>
      </c>
      <c r="E172" s="41" t="s">
        <v>63</v>
      </c>
      <c r="F172" s="50" t="s">
        <v>62</v>
      </c>
      <c r="G172" s="50" t="s">
        <v>62</v>
      </c>
      <c r="H172" s="50" t="s">
        <v>62</v>
      </c>
      <c r="I172" s="50" t="s">
        <v>62</v>
      </c>
      <c r="J172" s="50" t="s">
        <v>62</v>
      </c>
      <c r="K172" s="50" t="s">
        <v>62</v>
      </c>
      <c r="L172" s="50" t="s">
        <v>62</v>
      </c>
      <c r="M172" s="51" t="str">
        <f>IFERROR('Equations and POD'!$D$5/F172, F172)</f>
        <v>-</v>
      </c>
      <c r="N172" s="51" t="str">
        <f>IFERROR('Equations and POD'!$D$5/G172, G172)</f>
        <v>-</v>
      </c>
      <c r="O172" s="51" t="str">
        <f>IFERROR('Equations and POD'!$D$5/H172, H172)</f>
        <v>-</v>
      </c>
      <c r="P172" s="51" t="str">
        <f>IFERROR('Equations and POD'!$D$5/I172, I172)</f>
        <v>-</v>
      </c>
      <c r="Q172" s="51" t="str">
        <f>IFERROR('Equations and POD'!$D$5/J172, J172)</f>
        <v>-</v>
      </c>
      <c r="R172" s="51" t="str">
        <f>IFERROR('Equations and POD'!$D$5/K172, K172)</f>
        <v>-</v>
      </c>
      <c r="S172" s="51" t="str">
        <f>IFERROR('Equations and POD'!$D$5/L172, L172)</f>
        <v>-</v>
      </c>
      <c r="T172" s="52" t="s">
        <v>62</v>
      </c>
      <c r="U172" s="52" t="s">
        <v>62</v>
      </c>
      <c r="V172" s="52" t="s">
        <v>62</v>
      </c>
      <c r="W172" s="52" t="s">
        <v>62</v>
      </c>
      <c r="X172" s="52" t="s">
        <v>62</v>
      </c>
      <c r="Y172" s="52" t="s">
        <v>62</v>
      </c>
      <c r="Z172" s="52" t="s">
        <v>62</v>
      </c>
    </row>
    <row r="173" spans="1:26" x14ac:dyDescent="0.3">
      <c r="A173" s="41" t="s">
        <v>136</v>
      </c>
      <c r="B173" s="41" t="s">
        <v>140</v>
      </c>
      <c r="C173" s="41" t="s">
        <v>94</v>
      </c>
      <c r="D173" s="41" t="s">
        <v>65</v>
      </c>
      <c r="E173" s="41" t="s">
        <v>64</v>
      </c>
      <c r="F173" s="50" t="s">
        <v>62</v>
      </c>
      <c r="G173" s="50" t="s">
        <v>62</v>
      </c>
      <c r="H173" s="50" t="s">
        <v>62</v>
      </c>
      <c r="I173" s="50" t="s">
        <v>62</v>
      </c>
      <c r="J173" s="50" t="s">
        <v>62</v>
      </c>
      <c r="K173" s="50" t="s">
        <v>62</v>
      </c>
      <c r="L173" s="50" t="s">
        <v>62</v>
      </c>
      <c r="M173" s="51" t="str">
        <f>IFERROR('Equations and POD'!$D$5/F173, F173)</f>
        <v>-</v>
      </c>
      <c r="N173" s="51" t="str">
        <f>IFERROR('Equations and POD'!$D$5/G173, G173)</f>
        <v>-</v>
      </c>
      <c r="O173" s="51" t="str">
        <f>IFERROR('Equations and POD'!$D$5/H173, H173)</f>
        <v>-</v>
      </c>
      <c r="P173" s="51" t="str">
        <f>IFERROR('Equations and POD'!$D$5/I173, I173)</f>
        <v>-</v>
      </c>
      <c r="Q173" s="51" t="str">
        <f>IFERROR('Equations and POD'!$D$5/J173, J173)</f>
        <v>-</v>
      </c>
      <c r="R173" s="51" t="str">
        <f>IFERROR('Equations and POD'!$D$5/K173, K173)</f>
        <v>-</v>
      </c>
      <c r="S173" s="51" t="str">
        <f>IFERROR('Equations and POD'!$D$5/L173, L173)</f>
        <v>-</v>
      </c>
      <c r="T173" s="52" t="s">
        <v>62</v>
      </c>
      <c r="U173" s="52" t="s">
        <v>62</v>
      </c>
      <c r="V173" s="52" t="s">
        <v>62</v>
      </c>
      <c r="W173" s="52" t="s">
        <v>62</v>
      </c>
      <c r="X173" s="52" t="s">
        <v>62</v>
      </c>
      <c r="Y173" s="52" t="s">
        <v>62</v>
      </c>
      <c r="Z173" s="52" t="s">
        <v>62</v>
      </c>
    </row>
    <row r="174" spans="1:26" x14ac:dyDescent="0.3">
      <c r="A174" s="41" t="s">
        <v>136</v>
      </c>
      <c r="B174" s="41" t="s">
        <v>140</v>
      </c>
      <c r="C174" s="41" t="s">
        <v>94</v>
      </c>
      <c r="D174" s="41" t="s">
        <v>66</v>
      </c>
      <c r="E174" s="41" t="s">
        <v>61</v>
      </c>
      <c r="F174" s="50" t="s">
        <v>62</v>
      </c>
      <c r="G174" s="50" t="s">
        <v>62</v>
      </c>
      <c r="H174" s="50" t="s">
        <v>62</v>
      </c>
      <c r="I174" s="50" t="s">
        <v>62</v>
      </c>
      <c r="J174" s="50" t="s">
        <v>62</v>
      </c>
      <c r="K174" s="50" t="s">
        <v>62</v>
      </c>
      <c r="L174" s="50" t="s">
        <v>62</v>
      </c>
      <c r="M174" s="51" t="str">
        <f>IFERROR('Equations and POD'!$D$5/F174, F174)</f>
        <v>-</v>
      </c>
      <c r="N174" s="51" t="str">
        <f>IFERROR('Equations and POD'!$D$5/G174, G174)</f>
        <v>-</v>
      </c>
      <c r="O174" s="51" t="str">
        <f>IFERROR('Equations and POD'!$D$5/H174, H174)</f>
        <v>-</v>
      </c>
      <c r="P174" s="51" t="str">
        <f>IFERROR('Equations and POD'!$D$5/I174, I174)</f>
        <v>-</v>
      </c>
      <c r="Q174" s="51" t="str">
        <f>IFERROR('Equations and POD'!$D$5/J174, J174)</f>
        <v>-</v>
      </c>
      <c r="R174" s="51" t="str">
        <f>IFERROR('Equations and POD'!$D$5/K174, K174)</f>
        <v>-</v>
      </c>
      <c r="S174" s="51" t="str">
        <f>IFERROR('Equations and POD'!$D$5/L174, L174)</f>
        <v>-</v>
      </c>
      <c r="T174" s="52" t="s">
        <v>62</v>
      </c>
      <c r="U174" s="52" t="s">
        <v>62</v>
      </c>
      <c r="V174" s="52" t="s">
        <v>62</v>
      </c>
      <c r="W174" s="52" t="s">
        <v>62</v>
      </c>
      <c r="X174" s="52" t="s">
        <v>62</v>
      </c>
      <c r="Y174" s="52" t="s">
        <v>62</v>
      </c>
      <c r="Z174" s="52" t="s">
        <v>62</v>
      </c>
    </row>
    <row r="175" spans="1:26" x14ac:dyDescent="0.3">
      <c r="A175" s="41" t="s">
        <v>136</v>
      </c>
      <c r="B175" s="41" t="s">
        <v>140</v>
      </c>
      <c r="C175" s="41" t="s">
        <v>94</v>
      </c>
      <c r="D175" s="41" t="s">
        <v>66</v>
      </c>
      <c r="E175" s="41" t="s">
        <v>63</v>
      </c>
      <c r="F175" s="50" t="s">
        <v>62</v>
      </c>
      <c r="G175" s="50" t="s">
        <v>62</v>
      </c>
      <c r="H175" s="50" t="s">
        <v>62</v>
      </c>
      <c r="I175" s="50" t="s">
        <v>62</v>
      </c>
      <c r="J175" s="50" t="s">
        <v>62</v>
      </c>
      <c r="K175" s="50" t="s">
        <v>62</v>
      </c>
      <c r="L175" s="50" t="s">
        <v>62</v>
      </c>
      <c r="M175" s="51" t="str">
        <f>IFERROR('Equations and POD'!$D$5/F175, F175)</f>
        <v>-</v>
      </c>
      <c r="N175" s="51" t="str">
        <f>IFERROR('Equations and POD'!$D$5/G175, G175)</f>
        <v>-</v>
      </c>
      <c r="O175" s="51" t="str">
        <f>IFERROR('Equations and POD'!$D$5/H175, H175)</f>
        <v>-</v>
      </c>
      <c r="P175" s="51" t="str">
        <f>IFERROR('Equations and POD'!$D$5/I175, I175)</f>
        <v>-</v>
      </c>
      <c r="Q175" s="51" t="str">
        <f>IFERROR('Equations and POD'!$D$5/J175, J175)</f>
        <v>-</v>
      </c>
      <c r="R175" s="51" t="str">
        <f>IFERROR('Equations and POD'!$D$5/K175, K175)</f>
        <v>-</v>
      </c>
      <c r="S175" s="51" t="str">
        <f>IFERROR('Equations and POD'!$D$5/L175, L175)</f>
        <v>-</v>
      </c>
      <c r="T175" s="52" t="s">
        <v>62</v>
      </c>
      <c r="U175" s="52" t="s">
        <v>62</v>
      </c>
      <c r="V175" s="52" t="s">
        <v>62</v>
      </c>
      <c r="W175" s="52" t="s">
        <v>62</v>
      </c>
      <c r="X175" s="52" t="s">
        <v>62</v>
      </c>
      <c r="Y175" s="52" t="s">
        <v>62</v>
      </c>
      <c r="Z175" s="52" t="s">
        <v>62</v>
      </c>
    </row>
    <row r="176" spans="1:26" x14ac:dyDescent="0.3">
      <c r="A176" s="41" t="s">
        <v>136</v>
      </c>
      <c r="B176" s="41" t="s">
        <v>140</v>
      </c>
      <c r="C176" s="41" t="s">
        <v>94</v>
      </c>
      <c r="D176" s="41" t="s">
        <v>66</v>
      </c>
      <c r="E176" s="41" t="s">
        <v>64</v>
      </c>
      <c r="F176" s="50" t="s">
        <v>62</v>
      </c>
      <c r="G176" s="50" t="s">
        <v>62</v>
      </c>
      <c r="H176" s="50" t="s">
        <v>62</v>
      </c>
      <c r="I176" s="50" t="s">
        <v>62</v>
      </c>
      <c r="J176" s="50" t="s">
        <v>62</v>
      </c>
      <c r="K176" s="50" t="s">
        <v>62</v>
      </c>
      <c r="L176" s="50" t="s">
        <v>62</v>
      </c>
      <c r="M176" s="51" t="str">
        <f>IFERROR('Equations and POD'!$D$5/F176, F176)</f>
        <v>-</v>
      </c>
      <c r="N176" s="51" t="str">
        <f>IFERROR('Equations and POD'!$D$5/G176, G176)</f>
        <v>-</v>
      </c>
      <c r="O176" s="51" t="str">
        <f>IFERROR('Equations and POD'!$D$5/H176, H176)</f>
        <v>-</v>
      </c>
      <c r="P176" s="51" t="str">
        <f>IFERROR('Equations and POD'!$D$5/I176, I176)</f>
        <v>-</v>
      </c>
      <c r="Q176" s="51" t="str">
        <f>IFERROR('Equations and POD'!$D$5/J176, J176)</f>
        <v>-</v>
      </c>
      <c r="R176" s="51" t="str">
        <f>IFERROR('Equations and POD'!$D$5/K176, K176)</f>
        <v>-</v>
      </c>
      <c r="S176" s="51" t="str">
        <f>IFERROR('Equations and POD'!$D$5/L176, L176)</f>
        <v>-</v>
      </c>
      <c r="T176" s="52" t="s">
        <v>62</v>
      </c>
      <c r="U176" s="52" t="s">
        <v>62</v>
      </c>
      <c r="V176" s="52" t="s">
        <v>62</v>
      </c>
      <c r="W176" s="52" t="s">
        <v>62</v>
      </c>
      <c r="X176" s="52" t="s">
        <v>62</v>
      </c>
      <c r="Y176" s="52" t="s">
        <v>62</v>
      </c>
      <c r="Z176" s="52" t="s">
        <v>62</v>
      </c>
    </row>
  </sheetData>
  <sheetProtection sheet="1" objects="1" scenarios="1" formatCells="0" formatColumns="0" formatRows="0" sort="0" autoFilter="0"/>
  <autoFilter ref="A1:Z176" xr:uid="{00000000-0001-0000-0300-000000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xmlns:xlrd2="http://schemas.microsoft.com/office/spreadsheetml/2017/richdata2" ref="A4:Z176">
    <sortCondition ref="A3:A176"/>
    <sortCondition ref="B3:B176"/>
    <sortCondition ref="C3:C176"/>
    <sortCondition ref="D3:D176"/>
    <sortCondition ref="E3:E176" customList="High,Med,Low"/>
  </sortState>
  <mergeCells count="8">
    <mergeCell ref="M1:S1"/>
    <mergeCell ref="T1:Z1"/>
    <mergeCell ref="A1:A2"/>
    <mergeCell ref="B1:B2"/>
    <mergeCell ref="C1:C2"/>
    <mergeCell ref="D1:D2"/>
    <mergeCell ref="E1:E2"/>
    <mergeCell ref="F1:L1"/>
  </mergeCells>
  <phoneticPr fontId="18" type="noConversion"/>
  <conditionalFormatting sqref="F1:L2 F177:L1048576">
    <cfRule type="cellIs" dxfId="33" priority="21" operator="lessThan">
      <formula>0.5</formula>
    </cfRule>
  </conditionalFormatting>
  <conditionalFormatting sqref="F3:L176">
    <cfRule type="cellIs" dxfId="32" priority="6" operator="lessThan">
      <formula>1</formula>
    </cfRule>
    <cfRule type="cellIs" dxfId="31" priority="7" operator="between">
      <formula>1</formula>
      <formula>10</formula>
    </cfRule>
    <cfRule type="cellIs" dxfId="30" priority="8" operator="greaterThan">
      <formula>10</formula>
    </cfRule>
  </conditionalFormatting>
  <conditionalFormatting sqref="M3:S176">
    <cfRule type="cellIs" dxfId="29" priority="13" operator="lessThan">
      <formula>30</formula>
    </cfRule>
  </conditionalFormatting>
  <conditionalFormatting sqref="U58">
    <cfRule type="cellIs" dxfId="28" priority="1" operator="lessThan">
      <formula>1</formula>
    </cfRule>
    <cfRule type="cellIs" dxfId="27" priority="2" operator="between">
      <formula>1</formula>
      <formula>10</formula>
    </cfRule>
    <cfRule type="cellIs" dxfId="26" priority="3" operator="greaterThan">
      <formula>10</formula>
    </cfRule>
  </conditionalFormatting>
  <conditionalFormatting sqref="V111:Z116">
    <cfRule type="cellIs" dxfId="25" priority="4" operator="lessThan">
      <formula>30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theme="8" tint="0.59999389629810485"/>
  </sheetPr>
  <dimension ref="A1:Z38"/>
  <sheetViews>
    <sheetView workbookViewId="0">
      <selection sqref="A1:A2"/>
    </sheetView>
  </sheetViews>
  <sheetFormatPr defaultColWidth="8.7265625" defaultRowHeight="13" x14ac:dyDescent="0.3"/>
  <cols>
    <col min="1" max="1" width="20.26953125" style="41" customWidth="1"/>
    <col min="2" max="2" width="14.90625" style="41" customWidth="1"/>
    <col min="3" max="3" width="35" style="41" customWidth="1"/>
    <col min="4" max="4" width="8.7265625" style="41"/>
    <col min="5" max="5" width="8.1796875" style="41" customWidth="1"/>
    <col min="6" max="19" width="8.7265625" style="41"/>
    <col min="20" max="26" width="9.1796875" style="70" customWidth="1"/>
    <col min="27" max="16384" width="8.7265625" style="41"/>
  </cols>
  <sheetData>
    <row r="1" spans="1:26" x14ac:dyDescent="0.3">
      <c r="A1" s="35" t="s">
        <v>44</v>
      </c>
      <c r="B1" s="35" t="s">
        <v>45</v>
      </c>
      <c r="C1" s="35" t="s">
        <v>46</v>
      </c>
      <c r="D1" s="36" t="s">
        <v>47</v>
      </c>
      <c r="E1" s="35" t="s">
        <v>48</v>
      </c>
      <c r="F1" s="65" t="s">
        <v>95</v>
      </c>
      <c r="G1" s="65"/>
      <c r="H1" s="65"/>
      <c r="I1" s="65"/>
      <c r="J1" s="65"/>
      <c r="K1" s="65"/>
      <c r="L1" s="37"/>
      <c r="M1" s="39" t="s">
        <v>96</v>
      </c>
      <c r="N1" s="39"/>
      <c r="O1" s="39"/>
      <c r="P1" s="39"/>
      <c r="Q1" s="39"/>
      <c r="R1" s="39"/>
      <c r="S1" s="39"/>
      <c r="T1" s="40" t="s">
        <v>51</v>
      </c>
      <c r="U1" s="40"/>
      <c r="V1" s="40"/>
      <c r="W1" s="40"/>
      <c r="X1" s="40"/>
      <c r="Y1" s="40"/>
      <c r="Z1" s="40"/>
    </row>
    <row r="2" spans="1:26" s="49" customFormat="1" ht="26" x14ac:dyDescent="0.3">
      <c r="A2" s="42"/>
      <c r="B2" s="42"/>
      <c r="C2" s="42"/>
      <c r="D2" s="43"/>
      <c r="E2" s="42"/>
      <c r="F2" s="44" t="s">
        <v>52</v>
      </c>
      <c r="G2" s="44" t="s">
        <v>53</v>
      </c>
      <c r="H2" s="44" t="s">
        <v>54</v>
      </c>
      <c r="I2" s="44" t="s">
        <v>55</v>
      </c>
      <c r="J2" s="44" t="s">
        <v>56</v>
      </c>
      <c r="K2" s="44" t="s">
        <v>57</v>
      </c>
      <c r="L2" s="44" t="s">
        <v>58</v>
      </c>
      <c r="M2" s="45" t="s">
        <v>52</v>
      </c>
      <c r="N2" s="45" t="s">
        <v>53</v>
      </c>
      <c r="O2" s="45" t="s">
        <v>54</v>
      </c>
      <c r="P2" s="45" t="s">
        <v>55</v>
      </c>
      <c r="Q2" s="45" t="s">
        <v>56</v>
      </c>
      <c r="R2" s="45" t="s">
        <v>57</v>
      </c>
      <c r="S2" s="46" t="s">
        <v>58</v>
      </c>
      <c r="T2" s="66" t="s">
        <v>52</v>
      </c>
      <c r="U2" s="66" t="s">
        <v>53</v>
      </c>
      <c r="V2" s="66" t="s">
        <v>54</v>
      </c>
      <c r="W2" s="66" t="s">
        <v>55</v>
      </c>
      <c r="X2" s="66" t="s">
        <v>56</v>
      </c>
      <c r="Y2" s="66" t="s">
        <v>57</v>
      </c>
      <c r="Z2" s="67" t="s">
        <v>58</v>
      </c>
    </row>
    <row r="3" spans="1:26" x14ac:dyDescent="0.3">
      <c r="A3" s="41" t="s">
        <v>126</v>
      </c>
      <c r="B3" s="41" t="s">
        <v>127</v>
      </c>
      <c r="C3" s="41" t="s">
        <v>67</v>
      </c>
      <c r="D3" s="41" t="s">
        <v>60</v>
      </c>
      <c r="E3" s="41" t="s">
        <v>61</v>
      </c>
      <c r="F3" s="51" t="s">
        <v>62</v>
      </c>
      <c r="G3" s="51" t="s">
        <v>62</v>
      </c>
      <c r="H3" s="51" t="s">
        <v>62</v>
      </c>
      <c r="I3" s="51" t="s">
        <v>62</v>
      </c>
      <c r="J3" s="68">
        <v>6.8239436619718337</v>
      </c>
      <c r="K3" s="68">
        <v>6.2404562383612667</v>
      </c>
      <c r="L3" s="68">
        <v>6.6687612208258669</v>
      </c>
      <c r="M3" s="51" t="str">
        <f>IFERROR('Equations and POD'!$D$5/F3, F3)</f>
        <v>-</v>
      </c>
      <c r="N3" s="51" t="str">
        <f>IFERROR('Equations and POD'!$D$5/G3, G3)</f>
        <v>-</v>
      </c>
      <c r="O3" s="51" t="str">
        <f>IFERROR('Equations and POD'!$D$5/H3, H3)</f>
        <v>-</v>
      </c>
      <c r="P3" s="51" t="str">
        <f>IFERROR('Equations and POD'!$D$5/I3, I3)</f>
        <v>-</v>
      </c>
      <c r="Q3" s="51">
        <f>IFERROR('Equations and POD'!$D$5/J3, J3)</f>
        <v>1758.5139318885442</v>
      </c>
      <c r="R3" s="51">
        <f>IFERROR('Equations and POD'!$D$5/K3, K3)</f>
        <v>1922.9363273527545</v>
      </c>
      <c r="S3" s="51">
        <f>IFERROR('Equations and POD'!$D$5/L3, L3)</f>
        <v>1799.4346480010731</v>
      </c>
      <c r="T3" s="52" t="s">
        <v>62</v>
      </c>
      <c r="U3" s="52" t="s">
        <v>62</v>
      </c>
      <c r="V3" s="52" t="s">
        <v>62</v>
      </c>
      <c r="W3" s="52" t="s">
        <v>62</v>
      </c>
      <c r="X3" s="53">
        <v>1800</v>
      </c>
      <c r="Y3" s="53">
        <v>1900</v>
      </c>
      <c r="Z3" s="53">
        <v>1800</v>
      </c>
    </row>
    <row r="4" spans="1:26" x14ac:dyDescent="0.3">
      <c r="A4" s="41" t="s">
        <v>126</v>
      </c>
      <c r="B4" s="41" t="s">
        <v>127</v>
      </c>
      <c r="C4" s="41" t="s">
        <v>67</v>
      </c>
      <c r="D4" s="41" t="s">
        <v>60</v>
      </c>
      <c r="E4" s="41" t="s">
        <v>63</v>
      </c>
      <c r="F4" s="51" t="s">
        <v>62</v>
      </c>
      <c r="G4" s="51" t="s">
        <v>62</v>
      </c>
      <c r="H4" s="51" t="s">
        <v>62</v>
      </c>
      <c r="I4" s="51" t="s">
        <v>62</v>
      </c>
      <c r="J4" s="68">
        <v>1.7059859154929571</v>
      </c>
      <c r="K4" s="68">
        <v>1.5601140595903169</v>
      </c>
      <c r="L4" s="68">
        <v>1.6671903052064629</v>
      </c>
      <c r="M4" s="51" t="str">
        <f>IFERROR('Equations and POD'!$D$5/F4, F4)</f>
        <v>-</v>
      </c>
      <c r="N4" s="51" t="str">
        <f>IFERROR('Equations and POD'!$D$5/G4, G4)</f>
        <v>-</v>
      </c>
      <c r="O4" s="51" t="str">
        <f>IFERROR('Equations and POD'!$D$5/H4, H4)</f>
        <v>-</v>
      </c>
      <c r="P4" s="51" t="str">
        <f>IFERROR('Equations and POD'!$D$5/I4, I4)</f>
        <v>-</v>
      </c>
      <c r="Q4" s="51">
        <f>IFERROR('Equations and POD'!$D$5/J4, J4)</f>
        <v>7034.0557275541823</v>
      </c>
      <c r="R4" s="51">
        <f>IFERROR('Equations and POD'!$D$5/K4, K4)</f>
        <v>7691.7453094110169</v>
      </c>
      <c r="S4" s="51">
        <f>IFERROR('Equations and POD'!$D$5/L4, L4)</f>
        <v>7197.7385920043089</v>
      </c>
      <c r="T4" s="52" t="s">
        <v>62</v>
      </c>
      <c r="U4" s="52" t="s">
        <v>62</v>
      </c>
      <c r="V4" s="52" t="s">
        <v>62</v>
      </c>
      <c r="W4" s="52" t="s">
        <v>62</v>
      </c>
      <c r="X4" s="53">
        <v>7000</v>
      </c>
      <c r="Y4" s="53">
        <v>7700</v>
      </c>
      <c r="Z4" s="53">
        <v>7200</v>
      </c>
    </row>
    <row r="5" spans="1:26" x14ac:dyDescent="0.3">
      <c r="A5" s="41" t="s">
        <v>126</v>
      </c>
      <c r="B5" s="41" t="s">
        <v>127</v>
      </c>
      <c r="C5" s="41" t="s">
        <v>67</v>
      </c>
      <c r="D5" s="41" t="s">
        <v>60</v>
      </c>
      <c r="E5" s="41" t="s">
        <v>64</v>
      </c>
      <c r="F5" s="51" t="s">
        <v>62</v>
      </c>
      <c r="G5" s="51" t="s">
        <v>62</v>
      </c>
      <c r="H5" s="51" t="s">
        <v>62</v>
      </c>
      <c r="I5" s="51" t="s">
        <v>62</v>
      </c>
      <c r="J5" s="41">
        <v>0.34119718309858998</v>
      </c>
      <c r="K5" s="41">
        <v>0.3120228119180633</v>
      </c>
      <c r="L5" s="41">
        <v>0.33343806104129331</v>
      </c>
      <c r="M5" s="51" t="str">
        <f>IFERROR('Equations and POD'!$D$5/F5, F5)</f>
        <v>-</v>
      </c>
      <c r="N5" s="51" t="str">
        <f>IFERROR('Equations and POD'!$D$5/G5, G5)</f>
        <v>-</v>
      </c>
      <c r="O5" s="51" t="str">
        <f>IFERROR('Equations and POD'!$D$5/H5, H5)</f>
        <v>-</v>
      </c>
      <c r="P5" s="51" t="str">
        <f>IFERROR('Equations and POD'!$D$5/I5, I5)</f>
        <v>-</v>
      </c>
      <c r="Q5" s="51">
        <f>IFERROR('Equations and POD'!$D$5/J5, J5)</f>
        <v>35170.278637771058</v>
      </c>
      <c r="R5" s="51">
        <f>IFERROR('Equations and POD'!$D$5/K5, K5)</f>
        <v>38458.726547055092</v>
      </c>
      <c r="S5" s="51">
        <f>IFERROR('Equations and POD'!$D$5/L5, L5)</f>
        <v>35988.692960021464</v>
      </c>
      <c r="T5" s="52" t="s">
        <v>62</v>
      </c>
      <c r="U5" s="52" t="s">
        <v>62</v>
      </c>
      <c r="V5" s="52" t="s">
        <v>62</v>
      </c>
      <c r="W5" s="52" t="s">
        <v>62</v>
      </c>
      <c r="X5" s="53">
        <v>35000</v>
      </c>
      <c r="Y5" s="53">
        <v>38000</v>
      </c>
      <c r="Z5" s="53">
        <v>36000</v>
      </c>
    </row>
    <row r="6" spans="1:26" x14ac:dyDescent="0.3">
      <c r="A6" s="41" t="s">
        <v>126</v>
      </c>
      <c r="B6" s="41" t="s">
        <v>127</v>
      </c>
      <c r="C6" s="41" t="s">
        <v>67</v>
      </c>
      <c r="D6" s="41" t="s">
        <v>65</v>
      </c>
      <c r="E6" s="41" t="s">
        <v>61</v>
      </c>
      <c r="F6" s="51" t="s">
        <v>62</v>
      </c>
      <c r="G6" s="51" t="s">
        <v>62</v>
      </c>
      <c r="H6" s="51" t="s">
        <v>62</v>
      </c>
      <c r="I6" s="51" t="s">
        <v>62</v>
      </c>
      <c r="J6" s="51" t="s">
        <v>62</v>
      </c>
      <c r="K6" s="51" t="s">
        <v>62</v>
      </c>
      <c r="L6" s="51" t="s">
        <v>62</v>
      </c>
      <c r="M6" s="51" t="str">
        <f>IFERROR('Equations and POD'!$D$5/F6, F6)</f>
        <v>-</v>
      </c>
      <c r="N6" s="51" t="str">
        <f>IFERROR('Equations and POD'!$D$5/G6, G6)</f>
        <v>-</v>
      </c>
      <c r="O6" s="51" t="str">
        <f>IFERROR('Equations and POD'!$D$5/H6, H6)</f>
        <v>-</v>
      </c>
      <c r="P6" s="51" t="str">
        <f>IFERROR('Equations and POD'!$D$5/I6, I6)</f>
        <v>-</v>
      </c>
      <c r="Q6" s="51" t="str">
        <f>IFERROR('Equations and POD'!$D$5/J6, J6)</f>
        <v>-</v>
      </c>
      <c r="R6" s="51" t="str">
        <f>IFERROR('Equations and POD'!$D$5/K6, K6)</f>
        <v>-</v>
      </c>
      <c r="S6" s="51" t="str">
        <f>IFERROR('Equations and POD'!$D$5/L6, L6)</f>
        <v>-</v>
      </c>
      <c r="T6" s="52" t="s">
        <v>62</v>
      </c>
      <c r="U6" s="52" t="s">
        <v>62</v>
      </c>
      <c r="V6" s="52" t="s">
        <v>62</v>
      </c>
      <c r="W6" s="52" t="s">
        <v>62</v>
      </c>
      <c r="X6" s="52" t="s">
        <v>62</v>
      </c>
      <c r="Y6" s="52" t="s">
        <v>62</v>
      </c>
      <c r="Z6" s="52" t="s">
        <v>62</v>
      </c>
    </row>
    <row r="7" spans="1:26" x14ac:dyDescent="0.3">
      <c r="A7" s="41" t="s">
        <v>126</v>
      </c>
      <c r="B7" s="41" t="s">
        <v>127</v>
      </c>
      <c r="C7" s="41" t="s">
        <v>67</v>
      </c>
      <c r="D7" s="41" t="s">
        <v>65</v>
      </c>
      <c r="E7" s="41" t="s">
        <v>63</v>
      </c>
      <c r="F7" s="51" t="s">
        <v>62</v>
      </c>
      <c r="G7" s="51" t="s">
        <v>62</v>
      </c>
      <c r="H7" s="51" t="s">
        <v>62</v>
      </c>
      <c r="I7" s="51" t="s">
        <v>62</v>
      </c>
      <c r="J7" s="51" t="s">
        <v>62</v>
      </c>
      <c r="K7" s="51" t="s">
        <v>62</v>
      </c>
      <c r="L7" s="51" t="s">
        <v>62</v>
      </c>
      <c r="M7" s="51" t="str">
        <f>IFERROR('Equations and POD'!$D$5/F7, F7)</f>
        <v>-</v>
      </c>
      <c r="N7" s="51" t="str">
        <f>IFERROR('Equations and POD'!$D$5/G7, G7)</f>
        <v>-</v>
      </c>
      <c r="O7" s="51" t="str">
        <f>IFERROR('Equations and POD'!$D$5/H7, H7)</f>
        <v>-</v>
      </c>
      <c r="P7" s="51" t="str">
        <f>IFERROR('Equations and POD'!$D$5/I7, I7)</f>
        <v>-</v>
      </c>
      <c r="Q7" s="51" t="str">
        <f>IFERROR('Equations and POD'!$D$5/J7, J7)</f>
        <v>-</v>
      </c>
      <c r="R7" s="51" t="str">
        <f>IFERROR('Equations and POD'!$D$5/K7, K7)</f>
        <v>-</v>
      </c>
      <c r="S7" s="51" t="str">
        <f>IFERROR('Equations and POD'!$D$5/L7, L7)</f>
        <v>-</v>
      </c>
      <c r="T7" s="52" t="s">
        <v>62</v>
      </c>
      <c r="U7" s="52" t="s">
        <v>62</v>
      </c>
      <c r="V7" s="52" t="s">
        <v>62</v>
      </c>
      <c r="W7" s="52" t="s">
        <v>62</v>
      </c>
      <c r="X7" s="52" t="s">
        <v>62</v>
      </c>
      <c r="Y7" s="52" t="s">
        <v>62</v>
      </c>
      <c r="Z7" s="52" t="s">
        <v>62</v>
      </c>
    </row>
    <row r="8" spans="1:26" x14ac:dyDescent="0.3">
      <c r="A8" s="41" t="s">
        <v>126</v>
      </c>
      <c r="B8" s="41" t="s">
        <v>127</v>
      </c>
      <c r="C8" s="41" t="s">
        <v>67</v>
      </c>
      <c r="D8" s="41" t="s">
        <v>65</v>
      </c>
      <c r="E8" s="41" t="s">
        <v>64</v>
      </c>
      <c r="F8" s="51" t="s">
        <v>62</v>
      </c>
      <c r="G8" s="51" t="s">
        <v>62</v>
      </c>
      <c r="H8" s="51" t="s">
        <v>62</v>
      </c>
      <c r="I8" s="51" t="s">
        <v>62</v>
      </c>
      <c r="J8" s="51" t="s">
        <v>62</v>
      </c>
      <c r="K8" s="51" t="s">
        <v>62</v>
      </c>
      <c r="L8" s="51" t="s">
        <v>62</v>
      </c>
      <c r="M8" s="51" t="str">
        <f>IFERROR('Equations and POD'!$D$5/F8, F8)</f>
        <v>-</v>
      </c>
      <c r="N8" s="51" t="str">
        <f>IFERROR('Equations and POD'!$D$5/G8, G8)</f>
        <v>-</v>
      </c>
      <c r="O8" s="51" t="str">
        <f>IFERROR('Equations and POD'!$D$5/H8, H8)</f>
        <v>-</v>
      </c>
      <c r="P8" s="51" t="str">
        <f>IFERROR('Equations and POD'!$D$5/I8, I8)</f>
        <v>-</v>
      </c>
      <c r="Q8" s="51" t="str">
        <f>IFERROR('Equations and POD'!$D$5/J8, J8)</f>
        <v>-</v>
      </c>
      <c r="R8" s="51" t="str">
        <f>IFERROR('Equations and POD'!$D$5/K8, K8)</f>
        <v>-</v>
      </c>
      <c r="S8" s="51" t="str">
        <f>IFERROR('Equations and POD'!$D$5/L8, L8)</f>
        <v>-</v>
      </c>
      <c r="T8" s="52" t="s">
        <v>62</v>
      </c>
      <c r="U8" s="52" t="s">
        <v>62</v>
      </c>
      <c r="V8" s="52" t="s">
        <v>62</v>
      </c>
      <c r="W8" s="52" t="s">
        <v>62</v>
      </c>
      <c r="X8" s="52" t="s">
        <v>62</v>
      </c>
      <c r="Y8" s="52" t="s">
        <v>62</v>
      </c>
      <c r="Z8" s="52" t="s">
        <v>62</v>
      </c>
    </row>
    <row r="9" spans="1:26" x14ac:dyDescent="0.3">
      <c r="A9" s="41" t="s">
        <v>126</v>
      </c>
      <c r="B9" s="41" t="s">
        <v>127</v>
      </c>
      <c r="C9" s="41" t="s">
        <v>67</v>
      </c>
      <c r="D9" s="41" t="s">
        <v>66</v>
      </c>
      <c r="E9" s="41" t="s">
        <v>61</v>
      </c>
      <c r="F9" s="69">
        <v>0.40637538316938332</v>
      </c>
      <c r="G9" s="69">
        <v>0.38281738994217329</v>
      </c>
      <c r="H9" s="69">
        <v>0.31119349117879802</v>
      </c>
      <c r="I9" s="69">
        <v>0.21668908864651271</v>
      </c>
      <c r="J9" s="41">
        <v>0.16852858155764869</v>
      </c>
      <c r="K9" s="41">
        <v>0.1423606645017497</v>
      </c>
      <c r="L9" s="41">
        <v>0.11563934342940869</v>
      </c>
      <c r="M9" s="57">
        <f>IFERROR('Equations and POD'!$D$5/F9, F9)</f>
        <v>29529.347733640207</v>
      </c>
      <c r="N9" s="57">
        <f>IFERROR('Equations and POD'!$D$5/G9, G9)</f>
        <v>31346.538363402633</v>
      </c>
      <c r="O9" s="57">
        <f>IFERROR('Equations and POD'!$D$5/H9, H9)</f>
        <v>38561.217827995417</v>
      </c>
      <c r="P9" s="57">
        <f>IFERROR('Equations and POD'!$D$5/I9, I9)</f>
        <v>55378.88444201144</v>
      </c>
      <c r="Q9" s="51">
        <f>IFERROR('Equations and POD'!$D$5/J9, J9)</f>
        <v>71204.539248407265</v>
      </c>
      <c r="R9" s="51">
        <f>IFERROR('Equations and POD'!$D$5/K9, K9)</f>
        <v>84292.947367160625</v>
      </c>
      <c r="S9" s="51">
        <f>IFERROR('Equations and POD'!$D$5/L9, L9)</f>
        <v>103770.91086932125</v>
      </c>
      <c r="T9" s="58">
        <v>30000</v>
      </c>
      <c r="U9" s="58">
        <v>31000</v>
      </c>
      <c r="V9" s="58">
        <v>39000</v>
      </c>
      <c r="W9" s="58">
        <v>55000</v>
      </c>
      <c r="X9" s="53">
        <v>71000</v>
      </c>
      <c r="Y9" s="53">
        <v>84000</v>
      </c>
      <c r="Z9" s="53">
        <v>100000</v>
      </c>
    </row>
    <row r="10" spans="1:26" x14ac:dyDescent="0.3">
      <c r="A10" s="41" t="s">
        <v>126</v>
      </c>
      <c r="B10" s="41" t="s">
        <v>127</v>
      </c>
      <c r="C10" s="41" t="s">
        <v>67</v>
      </c>
      <c r="D10" s="41" t="s">
        <v>66</v>
      </c>
      <c r="E10" s="41" t="s">
        <v>63</v>
      </c>
      <c r="F10" s="69">
        <v>7.9654597634836663E-2</v>
      </c>
      <c r="G10" s="69">
        <v>7.5036939800932997E-2</v>
      </c>
      <c r="H10" s="69">
        <v>6.0997770418822997E-2</v>
      </c>
      <c r="I10" s="69">
        <v>4.2473739509962E-2</v>
      </c>
      <c r="J10" s="41">
        <v>3.3886702258704333E-2</v>
      </c>
      <c r="K10" s="41">
        <v>2.8882001967534161E-2</v>
      </c>
      <c r="L10" s="41">
        <v>2.3280806139851201E-2</v>
      </c>
      <c r="M10" s="57">
        <f>IFERROR('Equations and POD'!$D$5/F10, F10)</f>
        <v>150650.43771876191</v>
      </c>
      <c r="N10" s="57">
        <f>IFERROR('Equations and POD'!$D$5/G10, G10)</f>
        <v>159921.23388607052</v>
      </c>
      <c r="O10" s="57">
        <f>IFERROR('Equations and POD'!$D$5/H10, H10)</f>
        <v>196728.50200270567</v>
      </c>
      <c r="P10" s="57">
        <f>IFERROR('Equations and POD'!$D$5/I10, I10)</f>
        <v>282527.51319872506</v>
      </c>
      <c r="Q10" s="51">
        <f>IFERROR('Equations and POD'!$D$5/J10, J10)</f>
        <v>354121.20980044943</v>
      </c>
      <c r="R10" s="51">
        <f>IFERROR('Equations and POD'!$D$5/K10, K10)</f>
        <v>415483.6639610033</v>
      </c>
      <c r="S10" s="51">
        <f>IFERROR('Equations and POD'!$D$5/L10, L10)</f>
        <v>515446.06865905965</v>
      </c>
      <c r="T10" s="58">
        <v>150000</v>
      </c>
      <c r="U10" s="58">
        <v>160000</v>
      </c>
      <c r="V10" s="58">
        <v>200000</v>
      </c>
      <c r="W10" s="58">
        <v>280000</v>
      </c>
      <c r="X10" s="53">
        <v>350000</v>
      </c>
      <c r="Y10" s="53">
        <v>420000</v>
      </c>
      <c r="Z10" s="53">
        <v>520000</v>
      </c>
    </row>
    <row r="11" spans="1:26" x14ac:dyDescent="0.3">
      <c r="A11" s="41" t="s">
        <v>126</v>
      </c>
      <c r="B11" s="41" t="s">
        <v>127</v>
      </c>
      <c r="C11" s="41" t="s">
        <v>67</v>
      </c>
      <c r="D11" s="41" t="s">
        <v>66</v>
      </c>
      <c r="E11" s="41" t="s">
        <v>64</v>
      </c>
      <c r="F11" s="69">
        <v>1.390324352184083E-2</v>
      </c>
      <c r="G11" s="69">
        <v>1.30972583901399E-2</v>
      </c>
      <c r="H11" s="69">
        <v>1.0646803594565331E-2</v>
      </c>
      <c r="I11" s="69">
        <v>7.4135424849848669E-3</v>
      </c>
      <c r="J11" s="41">
        <v>6.0212887791676996E-3</v>
      </c>
      <c r="K11" s="41">
        <v>5.1481571177528331E-3</v>
      </c>
      <c r="L11" s="41">
        <v>4.1385459385561334E-3</v>
      </c>
      <c r="M11" s="57">
        <f>IFERROR('Equations and POD'!$D$5/F11, F11)</f>
        <v>863107.9489580259</v>
      </c>
      <c r="N11" s="57">
        <f>IFERROR('Equations and POD'!$D$5/G11, G11)</f>
        <v>916222.28427852073</v>
      </c>
      <c r="O11" s="57">
        <f>IFERROR('Equations and POD'!$D$5/H11, H11)</f>
        <v>1127098.8417711968</v>
      </c>
      <c r="P11" s="57">
        <f>IFERROR('Equations and POD'!$D$5/I11, I11)</f>
        <v>1618659.3688920494</v>
      </c>
      <c r="Q11" s="51">
        <f>IFERROR('Equations and POD'!$D$5/J11, J11)</f>
        <v>1992928.829707901</v>
      </c>
      <c r="R11" s="51">
        <f>IFERROR('Equations and POD'!$D$5/K11, K11)</f>
        <v>2330931.190623411</v>
      </c>
      <c r="S11" s="51">
        <f>IFERROR('Equations and POD'!$D$5/L11, L11)</f>
        <v>2899569.1187583124</v>
      </c>
      <c r="T11" s="58">
        <v>860000</v>
      </c>
      <c r="U11" s="58">
        <v>920000</v>
      </c>
      <c r="V11" s="58">
        <v>1100000</v>
      </c>
      <c r="W11" s="58">
        <v>1600000</v>
      </c>
      <c r="X11" s="53">
        <v>2000000</v>
      </c>
      <c r="Y11" s="53">
        <v>2300000</v>
      </c>
      <c r="Z11" s="53">
        <v>2900000</v>
      </c>
    </row>
    <row r="12" spans="1:26" x14ac:dyDescent="0.3">
      <c r="A12" s="41" t="s">
        <v>126</v>
      </c>
      <c r="B12" s="41" t="s">
        <v>127</v>
      </c>
      <c r="C12" s="41" t="s">
        <v>68</v>
      </c>
      <c r="D12" s="41" t="s">
        <v>60</v>
      </c>
      <c r="E12" s="41" t="s">
        <v>61</v>
      </c>
      <c r="F12" s="51" t="s">
        <v>62</v>
      </c>
      <c r="G12" s="51" t="s">
        <v>62</v>
      </c>
      <c r="H12" s="51" t="s">
        <v>62</v>
      </c>
      <c r="I12" s="51" t="s">
        <v>62</v>
      </c>
      <c r="J12" s="51" t="s">
        <v>62</v>
      </c>
      <c r="K12" s="41">
        <v>12.48091247672253</v>
      </c>
      <c r="L12" s="41">
        <v>13.3375224416517</v>
      </c>
      <c r="M12" s="51" t="str">
        <f>IFERROR('Equations and POD'!$D$5/F12, F12)</f>
        <v>-</v>
      </c>
      <c r="N12" s="51" t="str">
        <f>IFERROR('Equations and POD'!$D$5/G12, G12)</f>
        <v>-</v>
      </c>
      <c r="O12" s="51" t="str">
        <f>IFERROR('Equations and POD'!$D$5/H12, H12)</f>
        <v>-</v>
      </c>
      <c r="P12" s="51" t="str">
        <f>IFERROR('Equations and POD'!$D$5/I12, I12)</f>
        <v>-</v>
      </c>
      <c r="Q12" s="51" t="str">
        <f>IFERROR('Equations and POD'!$D$5/J12, J12)</f>
        <v>-</v>
      </c>
      <c r="R12" s="51">
        <f>IFERROR('Equations and POD'!$D$5/K12, K12)</f>
        <v>961.46816367637757</v>
      </c>
      <c r="S12" s="51">
        <f>IFERROR('Equations and POD'!$D$5/L12, L12)</f>
        <v>899.71732400053884</v>
      </c>
      <c r="T12" s="52" t="s">
        <v>62</v>
      </c>
      <c r="U12" s="52" t="s">
        <v>62</v>
      </c>
      <c r="V12" s="52" t="s">
        <v>62</v>
      </c>
      <c r="W12" s="52" t="s">
        <v>62</v>
      </c>
      <c r="X12" s="52" t="s">
        <v>62</v>
      </c>
      <c r="Y12" s="53">
        <v>960</v>
      </c>
      <c r="Z12" s="53">
        <v>900</v>
      </c>
    </row>
    <row r="13" spans="1:26" x14ac:dyDescent="0.3">
      <c r="A13" s="41" t="s">
        <v>126</v>
      </c>
      <c r="B13" s="41" t="s">
        <v>127</v>
      </c>
      <c r="C13" s="41" t="s">
        <v>68</v>
      </c>
      <c r="D13" s="41" t="s">
        <v>60</v>
      </c>
      <c r="E13" s="41" t="s">
        <v>63</v>
      </c>
      <c r="F13" s="51" t="s">
        <v>62</v>
      </c>
      <c r="G13" s="51" t="s">
        <v>62</v>
      </c>
      <c r="H13" s="51" t="s">
        <v>62</v>
      </c>
      <c r="I13" s="51" t="s">
        <v>62</v>
      </c>
      <c r="J13" s="51" t="s">
        <v>62</v>
      </c>
      <c r="K13" s="68">
        <v>3.1202281191806329</v>
      </c>
      <c r="L13" s="68">
        <v>3.334380610412933</v>
      </c>
      <c r="M13" s="51" t="str">
        <f>IFERROR('Equations and POD'!$D$5/F13, F13)</f>
        <v>-</v>
      </c>
      <c r="N13" s="51" t="str">
        <f>IFERROR('Equations and POD'!$D$5/G13, G13)</f>
        <v>-</v>
      </c>
      <c r="O13" s="51" t="str">
        <f>IFERROR('Equations and POD'!$D$5/H13, H13)</f>
        <v>-</v>
      </c>
      <c r="P13" s="51" t="str">
        <f>IFERROR('Equations and POD'!$D$5/I13, I13)</f>
        <v>-</v>
      </c>
      <c r="Q13" s="51" t="str">
        <f>IFERROR('Equations and POD'!$D$5/J13, J13)</f>
        <v>-</v>
      </c>
      <c r="R13" s="51">
        <f>IFERROR('Equations and POD'!$D$5/K13, K13)</f>
        <v>3845.8726547055098</v>
      </c>
      <c r="S13" s="51">
        <f>IFERROR('Equations and POD'!$D$5/L13, L13)</f>
        <v>3598.8692960021467</v>
      </c>
      <c r="T13" s="52" t="s">
        <v>62</v>
      </c>
      <c r="U13" s="52" t="s">
        <v>62</v>
      </c>
      <c r="V13" s="52" t="s">
        <v>62</v>
      </c>
      <c r="W13" s="52" t="s">
        <v>62</v>
      </c>
      <c r="X13" s="52" t="s">
        <v>62</v>
      </c>
      <c r="Y13" s="53">
        <v>3800</v>
      </c>
      <c r="Z13" s="53">
        <v>3600</v>
      </c>
    </row>
    <row r="14" spans="1:26" x14ac:dyDescent="0.3">
      <c r="A14" s="41" t="s">
        <v>126</v>
      </c>
      <c r="B14" s="41" t="s">
        <v>127</v>
      </c>
      <c r="C14" s="41" t="s">
        <v>68</v>
      </c>
      <c r="D14" s="41" t="s">
        <v>60</v>
      </c>
      <c r="E14" s="41" t="s">
        <v>64</v>
      </c>
      <c r="F14" s="51" t="s">
        <v>62</v>
      </c>
      <c r="G14" s="51" t="s">
        <v>62</v>
      </c>
      <c r="H14" s="51" t="s">
        <v>62</v>
      </c>
      <c r="I14" s="51" t="s">
        <v>62</v>
      </c>
      <c r="J14" s="51" t="s">
        <v>62</v>
      </c>
      <c r="K14" s="68">
        <v>0.62404562383612661</v>
      </c>
      <c r="L14" s="68">
        <v>0.66687612208258662</v>
      </c>
      <c r="M14" s="51" t="str">
        <f>IFERROR('Equations and POD'!$D$5/F14, F14)</f>
        <v>-</v>
      </c>
      <c r="N14" s="51" t="str">
        <f>IFERROR('Equations and POD'!$D$5/G14, G14)</f>
        <v>-</v>
      </c>
      <c r="O14" s="51" t="str">
        <f>IFERROR('Equations and POD'!$D$5/H14, H14)</f>
        <v>-</v>
      </c>
      <c r="P14" s="51" t="str">
        <f>IFERROR('Equations and POD'!$D$5/I14, I14)</f>
        <v>-</v>
      </c>
      <c r="Q14" s="51" t="str">
        <f>IFERROR('Equations and POD'!$D$5/J14, J14)</f>
        <v>-</v>
      </c>
      <c r="R14" s="51">
        <f>IFERROR('Equations and POD'!$D$5/K14, K14)</f>
        <v>19229.363273527546</v>
      </c>
      <c r="S14" s="51">
        <f>IFERROR('Equations and POD'!$D$5/L14, L14)</f>
        <v>17994.346480010732</v>
      </c>
      <c r="T14" s="52" t="s">
        <v>62</v>
      </c>
      <c r="U14" s="52" t="s">
        <v>62</v>
      </c>
      <c r="V14" s="52" t="s">
        <v>62</v>
      </c>
      <c r="W14" s="52" t="s">
        <v>62</v>
      </c>
      <c r="X14" s="52" t="s">
        <v>62</v>
      </c>
      <c r="Y14" s="53">
        <v>19000</v>
      </c>
      <c r="Z14" s="53">
        <v>18000</v>
      </c>
    </row>
    <row r="15" spans="1:26" x14ac:dyDescent="0.3">
      <c r="A15" s="41" t="s">
        <v>126</v>
      </c>
      <c r="B15" s="41" t="s">
        <v>127</v>
      </c>
      <c r="C15" s="41" t="s">
        <v>68</v>
      </c>
      <c r="D15" s="41" t="s">
        <v>65</v>
      </c>
      <c r="E15" s="41" t="s">
        <v>61</v>
      </c>
      <c r="F15" s="51" t="s">
        <v>62</v>
      </c>
      <c r="G15" s="51" t="s">
        <v>62</v>
      </c>
      <c r="H15" s="51" t="s">
        <v>62</v>
      </c>
      <c r="I15" s="51" t="s">
        <v>62</v>
      </c>
      <c r="J15" s="51" t="s">
        <v>62</v>
      </c>
      <c r="K15" s="51" t="s">
        <v>62</v>
      </c>
      <c r="L15" s="51" t="s">
        <v>62</v>
      </c>
      <c r="M15" s="51" t="str">
        <f>IFERROR('Equations and POD'!$D$5/F15, F15)</f>
        <v>-</v>
      </c>
      <c r="N15" s="51" t="str">
        <f>IFERROR('Equations and POD'!$D$5/G15, G15)</f>
        <v>-</v>
      </c>
      <c r="O15" s="51" t="str">
        <f>IFERROR('Equations and POD'!$D$5/H15, H15)</f>
        <v>-</v>
      </c>
      <c r="P15" s="51" t="str">
        <f>IFERROR('Equations and POD'!$D$5/I15, I15)</f>
        <v>-</v>
      </c>
      <c r="Q15" s="51" t="str">
        <f>IFERROR('Equations and POD'!$D$5/J15, J15)</f>
        <v>-</v>
      </c>
      <c r="R15" s="51" t="str">
        <f>IFERROR('Equations and POD'!$D$5/K15, K15)</f>
        <v>-</v>
      </c>
      <c r="S15" s="51" t="str">
        <f>IFERROR('Equations and POD'!$D$5/L15, L15)</f>
        <v>-</v>
      </c>
      <c r="T15" s="52" t="s">
        <v>62</v>
      </c>
      <c r="U15" s="52" t="s">
        <v>62</v>
      </c>
      <c r="V15" s="52" t="s">
        <v>62</v>
      </c>
      <c r="W15" s="52" t="s">
        <v>62</v>
      </c>
      <c r="X15" s="52" t="s">
        <v>62</v>
      </c>
      <c r="Y15" s="52" t="s">
        <v>62</v>
      </c>
      <c r="Z15" s="52" t="s">
        <v>62</v>
      </c>
    </row>
    <row r="16" spans="1:26" x14ac:dyDescent="0.3">
      <c r="A16" s="41" t="s">
        <v>126</v>
      </c>
      <c r="B16" s="41" t="s">
        <v>127</v>
      </c>
      <c r="C16" s="41" t="s">
        <v>68</v>
      </c>
      <c r="D16" s="41" t="s">
        <v>65</v>
      </c>
      <c r="E16" s="41" t="s">
        <v>63</v>
      </c>
      <c r="F16" s="51" t="s">
        <v>62</v>
      </c>
      <c r="G16" s="51" t="s">
        <v>62</v>
      </c>
      <c r="H16" s="51" t="s">
        <v>62</v>
      </c>
      <c r="I16" s="51" t="s">
        <v>62</v>
      </c>
      <c r="J16" s="51" t="s">
        <v>62</v>
      </c>
      <c r="K16" s="51" t="s">
        <v>62</v>
      </c>
      <c r="L16" s="51" t="s">
        <v>62</v>
      </c>
      <c r="M16" s="51" t="str">
        <f>IFERROR('Equations and POD'!$D$5/F16, F16)</f>
        <v>-</v>
      </c>
      <c r="N16" s="51" t="str">
        <f>IFERROR('Equations and POD'!$D$5/G16, G16)</f>
        <v>-</v>
      </c>
      <c r="O16" s="51" t="str">
        <f>IFERROR('Equations and POD'!$D$5/H16, H16)</f>
        <v>-</v>
      </c>
      <c r="P16" s="51" t="str">
        <f>IFERROR('Equations and POD'!$D$5/I16, I16)</f>
        <v>-</v>
      </c>
      <c r="Q16" s="51" t="str">
        <f>IFERROR('Equations and POD'!$D$5/J16, J16)</f>
        <v>-</v>
      </c>
      <c r="R16" s="51" t="str">
        <f>IFERROR('Equations and POD'!$D$5/K16, K16)</f>
        <v>-</v>
      </c>
      <c r="S16" s="51" t="str">
        <f>IFERROR('Equations and POD'!$D$5/L16, L16)</f>
        <v>-</v>
      </c>
      <c r="T16" s="52" t="s">
        <v>62</v>
      </c>
      <c r="U16" s="52" t="s">
        <v>62</v>
      </c>
      <c r="V16" s="52" t="s">
        <v>62</v>
      </c>
      <c r="W16" s="52" t="s">
        <v>62</v>
      </c>
      <c r="X16" s="52" t="s">
        <v>62</v>
      </c>
      <c r="Y16" s="52" t="s">
        <v>62</v>
      </c>
      <c r="Z16" s="52" t="s">
        <v>62</v>
      </c>
    </row>
    <row r="17" spans="1:26" x14ac:dyDescent="0.3">
      <c r="A17" s="41" t="s">
        <v>126</v>
      </c>
      <c r="B17" s="41" t="s">
        <v>127</v>
      </c>
      <c r="C17" s="41" t="s">
        <v>68</v>
      </c>
      <c r="D17" s="41" t="s">
        <v>65</v>
      </c>
      <c r="E17" s="41" t="s">
        <v>64</v>
      </c>
      <c r="F17" s="51" t="s">
        <v>62</v>
      </c>
      <c r="G17" s="51" t="s">
        <v>62</v>
      </c>
      <c r="H17" s="51" t="s">
        <v>62</v>
      </c>
      <c r="I17" s="51" t="s">
        <v>62</v>
      </c>
      <c r="J17" s="51" t="s">
        <v>62</v>
      </c>
      <c r="K17" s="51" t="s">
        <v>62</v>
      </c>
      <c r="L17" s="51" t="s">
        <v>62</v>
      </c>
      <c r="M17" s="51" t="str">
        <f>IFERROR('Equations and POD'!$D$5/F17, F17)</f>
        <v>-</v>
      </c>
      <c r="N17" s="51" t="str">
        <f>IFERROR('Equations and POD'!$D$5/G17, G17)</f>
        <v>-</v>
      </c>
      <c r="O17" s="51" t="str">
        <f>IFERROR('Equations and POD'!$D$5/H17, H17)</f>
        <v>-</v>
      </c>
      <c r="P17" s="51" t="str">
        <f>IFERROR('Equations and POD'!$D$5/I17, I17)</f>
        <v>-</v>
      </c>
      <c r="Q17" s="51" t="str">
        <f>IFERROR('Equations and POD'!$D$5/J17, J17)</f>
        <v>-</v>
      </c>
      <c r="R17" s="51" t="str">
        <f>IFERROR('Equations and POD'!$D$5/K17, K17)</f>
        <v>-</v>
      </c>
      <c r="S17" s="51" t="str">
        <f>IFERROR('Equations and POD'!$D$5/L17, L17)</f>
        <v>-</v>
      </c>
      <c r="T17" s="52" t="s">
        <v>62</v>
      </c>
      <c r="U17" s="52" t="s">
        <v>62</v>
      </c>
      <c r="V17" s="52" t="s">
        <v>62</v>
      </c>
      <c r="W17" s="52" t="s">
        <v>62</v>
      </c>
      <c r="X17" s="52" t="s">
        <v>62</v>
      </c>
      <c r="Y17" s="52" t="s">
        <v>62</v>
      </c>
      <c r="Z17" s="52" t="s">
        <v>62</v>
      </c>
    </row>
    <row r="18" spans="1:26" x14ac:dyDescent="0.3">
      <c r="A18" s="41" t="s">
        <v>126</v>
      </c>
      <c r="B18" s="41" t="s">
        <v>127</v>
      </c>
      <c r="C18" s="41" t="s">
        <v>68</v>
      </c>
      <c r="D18" s="41" t="s">
        <v>66</v>
      </c>
      <c r="E18" s="41" t="s">
        <v>61</v>
      </c>
      <c r="F18" s="51" t="s">
        <v>62</v>
      </c>
      <c r="G18" s="51" t="s">
        <v>62</v>
      </c>
      <c r="H18" s="51" t="s">
        <v>62</v>
      </c>
      <c r="I18" s="51" t="s">
        <v>62</v>
      </c>
      <c r="J18" s="51" t="s">
        <v>62</v>
      </c>
      <c r="K18" s="51" t="s">
        <v>62</v>
      </c>
      <c r="L18" s="51" t="s">
        <v>62</v>
      </c>
      <c r="M18" s="51" t="str">
        <f>IFERROR('Equations and POD'!$D$5/F18, F18)</f>
        <v>-</v>
      </c>
      <c r="N18" s="51" t="str">
        <f>IFERROR('Equations and POD'!$D$5/G18, G18)</f>
        <v>-</v>
      </c>
      <c r="O18" s="51" t="str">
        <f>IFERROR('Equations and POD'!$D$5/H18, H18)</f>
        <v>-</v>
      </c>
      <c r="P18" s="51" t="str">
        <f>IFERROR('Equations and POD'!$D$5/I18, I18)</f>
        <v>-</v>
      </c>
      <c r="Q18" s="51" t="str">
        <f>IFERROR('Equations and POD'!$D$5/J18, J18)</f>
        <v>-</v>
      </c>
      <c r="R18" s="51" t="str">
        <f>IFERROR('Equations and POD'!$D$5/K18, K18)</f>
        <v>-</v>
      </c>
      <c r="S18" s="51" t="str">
        <f>IFERROR('Equations and POD'!$D$5/L18, L18)</f>
        <v>-</v>
      </c>
      <c r="T18" s="52" t="s">
        <v>62</v>
      </c>
      <c r="U18" s="52" t="s">
        <v>62</v>
      </c>
      <c r="V18" s="52" t="s">
        <v>62</v>
      </c>
      <c r="W18" s="52" t="s">
        <v>62</v>
      </c>
      <c r="X18" s="52" t="s">
        <v>62</v>
      </c>
      <c r="Y18" s="52" t="s">
        <v>62</v>
      </c>
      <c r="Z18" s="52" t="s">
        <v>62</v>
      </c>
    </row>
    <row r="19" spans="1:26" x14ac:dyDescent="0.3">
      <c r="A19" s="41" t="s">
        <v>126</v>
      </c>
      <c r="B19" s="41" t="s">
        <v>127</v>
      </c>
      <c r="C19" s="41" t="s">
        <v>68</v>
      </c>
      <c r="D19" s="41" t="s">
        <v>66</v>
      </c>
      <c r="E19" s="41" t="s">
        <v>63</v>
      </c>
      <c r="F19" s="51" t="s">
        <v>62</v>
      </c>
      <c r="G19" s="51" t="s">
        <v>62</v>
      </c>
      <c r="H19" s="51" t="s">
        <v>62</v>
      </c>
      <c r="I19" s="51" t="s">
        <v>62</v>
      </c>
      <c r="J19" s="51" t="s">
        <v>62</v>
      </c>
      <c r="K19" s="51" t="s">
        <v>62</v>
      </c>
      <c r="L19" s="51" t="s">
        <v>62</v>
      </c>
      <c r="M19" s="51" t="str">
        <f>IFERROR('Equations and POD'!$D$5/F19, F19)</f>
        <v>-</v>
      </c>
      <c r="N19" s="51" t="str">
        <f>IFERROR('Equations and POD'!$D$5/G19, G19)</f>
        <v>-</v>
      </c>
      <c r="O19" s="51" t="str">
        <f>IFERROR('Equations and POD'!$D$5/H19, H19)</f>
        <v>-</v>
      </c>
      <c r="P19" s="51" t="str">
        <f>IFERROR('Equations and POD'!$D$5/I19, I19)</f>
        <v>-</v>
      </c>
      <c r="Q19" s="51" t="str">
        <f>IFERROR('Equations and POD'!$D$5/J19, J19)</f>
        <v>-</v>
      </c>
      <c r="R19" s="51" t="str">
        <f>IFERROR('Equations and POD'!$D$5/K19, K19)</f>
        <v>-</v>
      </c>
      <c r="S19" s="51" t="str">
        <f>IFERROR('Equations and POD'!$D$5/L19, L19)</f>
        <v>-</v>
      </c>
      <c r="T19" s="52" t="s">
        <v>62</v>
      </c>
      <c r="U19" s="52" t="s">
        <v>62</v>
      </c>
      <c r="V19" s="52" t="s">
        <v>62</v>
      </c>
      <c r="W19" s="52" t="s">
        <v>62</v>
      </c>
      <c r="X19" s="52" t="s">
        <v>62</v>
      </c>
      <c r="Y19" s="52" t="s">
        <v>62</v>
      </c>
      <c r="Z19" s="52" t="s">
        <v>62</v>
      </c>
    </row>
    <row r="20" spans="1:26" x14ac:dyDescent="0.3">
      <c r="A20" s="41" t="s">
        <v>126</v>
      </c>
      <c r="B20" s="41" t="s">
        <v>127</v>
      </c>
      <c r="C20" s="41" t="s">
        <v>68</v>
      </c>
      <c r="D20" s="41" t="s">
        <v>66</v>
      </c>
      <c r="E20" s="41" t="s">
        <v>64</v>
      </c>
      <c r="F20" s="51" t="s">
        <v>62</v>
      </c>
      <c r="G20" s="51" t="s">
        <v>62</v>
      </c>
      <c r="H20" s="51" t="s">
        <v>62</v>
      </c>
      <c r="I20" s="51" t="s">
        <v>62</v>
      </c>
      <c r="J20" s="51" t="s">
        <v>62</v>
      </c>
      <c r="K20" s="51" t="s">
        <v>62</v>
      </c>
      <c r="L20" s="51" t="s">
        <v>62</v>
      </c>
      <c r="M20" s="51" t="str">
        <f>IFERROR('Equations and POD'!$D$5/F20, F20)</f>
        <v>-</v>
      </c>
      <c r="N20" s="51" t="str">
        <f>IFERROR('Equations and POD'!$D$5/G20, G20)</f>
        <v>-</v>
      </c>
      <c r="O20" s="51" t="str">
        <f>IFERROR('Equations and POD'!$D$5/H20, H20)</f>
        <v>-</v>
      </c>
      <c r="P20" s="51" t="str">
        <f>IFERROR('Equations and POD'!$D$5/I20, I20)</f>
        <v>-</v>
      </c>
      <c r="Q20" s="51" t="str">
        <f>IFERROR('Equations and POD'!$D$5/J20, J20)</f>
        <v>-</v>
      </c>
      <c r="R20" s="51" t="str">
        <f>IFERROR('Equations and POD'!$D$5/K20, K20)</f>
        <v>-</v>
      </c>
      <c r="S20" s="51" t="str">
        <f>IFERROR('Equations and POD'!$D$5/L20, L20)</f>
        <v>-</v>
      </c>
      <c r="T20" s="52" t="s">
        <v>62</v>
      </c>
      <c r="U20" s="52" t="s">
        <v>62</v>
      </c>
      <c r="V20" s="52" t="s">
        <v>62</v>
      </c>
      <c r="W20" s="52" t="s">
        <v>62</v>
      </c>
      <c r="X20" s="52" t="s">
        <v>62</v>
      </c>
      <c r="Y20" s="52" t="s">
        <v>62</v>
      </c>
      <c r="Z20" s="52" t="s">
        <v>62</v>
      </c>
    </row>
    <row r="21" spans="1:26" x14ac:dyDescent="0.3">
      <c r="A21" s="41" t="s">
        <v>126</v>
      </c>
      <c r="B21" s="41" t="s">
        <v>128</v>
      </c>
      <c r="C21" s="41" t="s">
        <v>69</v>
      </c>
      <c r="D21" s="41" t="s">
        <v>60</v>
      </c>
      <c r="E21" s="41" t="s">
        <v>61</v>
      </c>
      <c r="F21" s="51" t="s">
        <v>62</v>
      </c>
      <c r="G21" s="51" t="s">
        <v>62</v>
      </c>
      <c r="H21" s="51" t="s">
        <v>62</v>
      </c>
      <c r="I21" s="51" t="s">
        <v>62</v>
      </c>
      <c r="J21" s="51" t="s">
        <v>62</v>
      </c>
      <c r="K21" s="41">
        <v>9.9847299813780328</v>
      </c>
      <c r="L21" s="41">
        <v>10.67001795332137</v>
      </c>
      <c r="M21" s="51" t="str">
        <f>IFERROR('Equations and POD'!$D$5/F21, F21)</f>
        <v>-</v>
      </c>
      <c r="N21" s="51" t="str">
        <f>IFERROR('Equations and POD'!$D$5/G21, G21)</f>
        <v>-</v>
      </c>
      <c r="O21" s="51" t="str">
        <f>IFERROR('Equations and POD'!$D$5/H21, H21)</f>
        <v>-</v>
      </c>
      <c r="P21" s="51" t="str">
        <f>IFERROR('Equations and POD'!$D$5/I21, I21)</f>
        <v>-</v>
      </c>
      <c r="Q21" s="51" t="str">
        <f>IFERROR('Equations and POD'!$D$5/J21, J21)</f>
        <v>-</v>
      </c>
      <c r="R21" s="51">
        <f>IFERROR('Equations and POD'!$D$5/K21, K21)</f>
        <v>1201.8352045954709</v>
      </c>
      <c r="S21" s="51">
        <f>IFERROR('Equations and POD'!$D$5/L21, L21)</f>
        <v>1124.6466550006724</v>
      </c>
      <c r="T21" s="52" t="s">
        <v>62</v>
      </c>
      <c r="U21" s="52" t="s">
        <v>62</v>
      </c>
      <c r="V21" s="52" t="s">
        <v>62</v>
      </c>
      <c r="W21" s="52" t="s">
        <v>62</v>
      </c>
      <c r="X21" s="52" t="s">
        <v>62</v>
      </c>
      <c r="Y21" s="53">
        <v>1200</v>
      </c>
      <c r="Z21" s="53">
        <v>1100</v>
      </c>
    </row>
    <row r="22" spans="1:26" x14ac:dyDescent="0.3">
      <c r="A22" s="41" t="s">
        <v>126</v>
      </c>
      <c r="B22" s="41" t="s">
        <v>128</v>
      </c>
      <c r="C22" s="41" t="s">
        <v>69</v>
      </c>
      <c r="D22" s="41" t="s">
        <v>60</v>
      </c>
      <c r="E22" s="41" t="s">
        <v>63</v>
      </c>
      <c r="F22" s="51" t="s">
        <v>62</v>
      </c>
      <c r="G22" s="51" t="s">
        <v>62</v>
      </c>
      <c r="H22" s="51" t="s">
        <v>62</v>
      </c>
      <c r="I22" s="51" t="s">
        <v>62</v>
      </c>
      <c r="J22" s="51" t="s">
        <v>62</v>
      </c>
      <c r="K22" s="41">
        <v>4.9923649906890004</v>
      </c>
      <c r="L22" s="41">
        <v>5.3350089766607001</v>
      </c>
      <c r="M22" s="51" t="str">
        <f>IFERROR('Equations and POD'!$D$5/F22, F22)</f>
        <v>-</v>
      </c>
      <c r="N22" s="51" t="str">
        <f>IFERROR('Equations and POD'!$D$5/G22, G22)</f>
        <v>-</v>
      </c>
      <c r="O22" s="51" t="str">
        <f>IFERROR('Equations and POD'!$D$5/H22, H22)</f>
        <v>-</v>
      </c>
      <c r="P22" s="51" t="str">
        <f>IFERROR('Equations and POD'!$D$5/I22, I22)</f>
        <v>-</v>
      </c>
      <c r="Q22" s="51" t="str">
        <f>IFERROR('Equations and POD'!$D$5/J22, J22)</f>
        <v>-</v>
      </c>
      <c r="R22" s="51">
        <f>IFERROR('Equations and POD'!$D$5/K22, K22)</f>
        <v>2403.6704091909496</v>
      </c>
      <c r="S22" s="51">
        <f>IFERROR('Equations and POD'!$D$5/L22, L22)</f>
        <v>2249.2933100013383</v>
      </c>
      <c r="T22" s="52" t="s">
        <v>62</v>
      </c>
      <c r="U22" s="52" t="s">
        <v>62</v>
      </c>
      <c r="V22" s="52" t="s">
        <v>62</v>
      </c>
      <c r="W22" s="52" t="s">
        <v>62</v>
      </c>
      <c r="X22" s="52" t="s">
        <v>62</v>
      </c>
      <c r="Y22" s="53">
        <v>2400</v>
      </c>
      <c r="Z22" s="53">
        <v>2200</v>
      </c>
    </row>
    <row r="23" spans="1:26" x14ac:dyDescent="0.3">
      <c r="A23" s="41" t="s">
        <v>126</v>
      </c>
      <c r="B23" s="41" t="s">
        <v>128</v>
      </c>
      <c r="C23" s="41" t="s">
        <v>69</v>
      </c>
      <c r="D23" s="41" t="s">
        <v>60</v>
      </c>
      <c r="E23" s="41" t="s">
        <v>64</v>
      </c>
      <c r="F23" s="51" t="s">
        <v>62</v>
      </c>
      <c r="G23" s="51" t="s">
        <v>62</v>
      </c>
      <c r="H23" s="51" t="s">
        <v>62</v>
      </c>
      <c r="I23" s="51" t="s">
        <v>62</v>
      </c>
      <c r="J23" s="51" t="s">
        <v>62</v>
      </c>
      <c r="K23" s="41">
        <v>2.496182495344506</v>
      </c>
      <c r="L23" s="41">
        <v>2.6675044883303429</v>
      </c>
      <c r="M23" s="51" t="str">
        <f>IFERROR('Equations and POD'!$D$5/F23, F23)</f>
        <v>-</v>
      </c>
      <c r="N23" s="51" t="str">
        <f>IFERROR('Equations and POD'!$D$5/G23, G23)</f>
        <v>-</v>
      </c>
      <c r="O23" s="51" t="str">
        <f>IFERROR('Equations and POD'!$D$5/H23, H23)</f>
        <v>-</v>
      </c>
      <c r="P23" s="51" t="str">
        <f>IFERROR('Equations and POD'!$D$5/I23, I23)</f>
        <v>-</v>
      </c>
      <c r="Q23" s="51" t="str">
        <f>IFERROR('Equations and POD'!$D$5/J23, J23)</f>
        <v>-</v>
      </c>
      <c r="R23" s="51">
        <f>IFERROR('Equations and POD'!$D$5/K23, K23)</f>
        <v>4807.3408183818874</v>
      </c>
      <c r="S23" s="51">
        <f>IFERROR('Equations and POD'!$D$5/L23, L23)</f>
        <v>4498.5866200026894</v>
      </c>
      <c r="T23" s="52" t="s">
        <v>62</v>
      </c>
      <c r="U23" s="52" t="s">
        <v>62</v>
      </c>
      <c r="V23" s="52" t="s">
        <v>62</v>
      </c>
      <c r="W23" s="52" t="s">
        <v>62</v>
      </c>
      <c r="X23" s="52" t="s">
        <v>62</v>
      </c>
      <c r="Y23" s="53">
        <v>4800</v>
      </c>
      <c r="Z23" s="53">
        <v>4500</v>
      </c>
    </row>
    <row r="24" spans="1:26" x14ac:dyDescent="0.3">
      <c r="A24" s="41" t="s">
        <v>126</v>
      </c>
      <c r="B24" s="41" t="s">
        <v>128</v>
      </c>
      <c r="C24" s="41" t="s">
        <v>69</v>
      </c>
      <c r="D24" s="41" t="s">
        <v>65</v>
      </c>
      <c r="E24" s="41" t="s">
        <v>61</v>
      </c>
      <c r="F24" s="51" t="s">
        <v>62</v>
      </c>
      <c r="G24" s="51" t="s">
        <v>62</v>
      </c>
      <c r="H24" s="51" t="s">
        <v>62</v>
      </c>
      <c r="I24" s="51" t="s">
        <v>62</v>
      </c>
      <c r="J24" s="51" t="s">
        <v>62</v>
      </c>
      <c r="K24" s="51" t="s">
        <v>62</v>
      </c>
      <c r="L24" s="51" t="s">
        <v>62</v>
      </c>
      <c r="M24" s="51" t="str">
        <f>IFERROR('Equations and POD'!$D$5/F24, F24)</f>
        <v>-</v>
      </c>
      <c r="N24" s="51" t="str">
        <f>IFERROR('Equations and POD'!$D$5/G24, G24)</f>
        <v>-</v>
      </c>
      <c r="O24" s="51" t="str">
        <f>IFERROR('Equations and POD'!$D$5/H24, H24)</f>
        <v>-</v>
      </c>
      <c r="P24" s="51" t="str">
        <f>IFERROR('Equations and POD'!$D$5/I24, I24)</f>
        <v>-</v>
      </c>
      <c r="Q24" s="51" t="str">
        <f>IFERROR('Equations and POD'!$D$5/J24, J24)</f>
        <v>-</v>
      </c>
      <c r="R24" s="51" t="str">
        <f>IFERROR('Equations and POD'!$D$5/K24, K24)</f>
        <v>-</v>
      </c>
      <c r="S24" s="51" t="str">
        <f>IFERROR('Equations and POD'!$D$5/L24, L24)</f>
        <v>-</v>
      </c>
      <c r="T24" s="52" t="s">
        <v>62</v>
      </c>
      <c r="U24" s="52" t="s">
        <v>62</v>
      </c>
      <c r="V24" s="52" t="s">
        <v>62</v>
      </c>
      <c r="W24" s="52" t="s">
        <v>62</v>
      </c>
      <c r="X24" s="52" t="s">
        <v>62</v>
      </c>
      <c r="Y24" s="52" t="s">
        <v>62</v>
      </c>
      <c r="Z24" s="52" t="s">
        <v>62</v>
      </c>
    </row>
    <row r="25" spans="1:26" x14ac:dyDescent="0.3">
      <c r="A25" s="41" t="s">
        <v>126</v>
      </c>
      <c r="B25" s="41" t="s">
        <v>128</v>
      </c>
      <c r="C25" s="41" t="s">
        <v>69</v>
      </c>
      <c r="D25" s="41" t="s">
        <v>65</v>
      </c>
      <c r="E25" s="41" t="s">
        <v>63</v>
      </c>
      <c r="F25" s="51" t="s">
        <v>62</v>
      </c>
      <c r="G25" s="51" t="s">
        <v>62</v>
      </c>
      <c r="H25" s="51" t="s">
        <v>62</v>
      </c>
      <c r="I25" s="51" t="s">
        <v>62</v>
      </c>
      <c r="J25" s="51" t="s">
        <v>62</v>
      </c>
      <c r="K25" s="51" t="s">
        <v>62</v>
      </c>
      <c r="L25" s="51" t="s">
        <v>62</v>
      </c>
      <c r="M25" s="51" t="str">
        <f>IFERROR('Equations and POD'!$D$5/F25, F25)</f>
        <v>-</v>
      </c>
      <c r="N25" s="51" t="str">
        <f>IFERROR('Equations and POD'!$D$5/G25, G25)</f>
        <v>-</v>
      </c>
      <c r="O25" s="51" t="str">
        <f>IFERROR('Equations and POD'!$D$5/H25, H25)</f>
        <v>-</v>
      </c>
      <c r="P25" s="51" t="str">
        <f>IFERROR('Equations and POD'!$D$5/I25, I25)</f>
        <v>-</v>
      </c>
      <c r="Q25" s="51" t="str">
        <f>IFERROR('Equations and POD'!$D$5/J25, J25)</f>
        <v>-</v>
      </c>
      <c r="R25" s="51" t="str">
        <f>IFERROR('Equations and POD'!$D$5/K25, K25)</f>
        <v>-</v>
      </c>
      <c r="S25" s="51" t="str">
        <f>IFERROR('Equations and POD'!$D$5/L25, L25)</f>
        <v>-</v>
      </c>
      <c r="T25" s="52" t="s">
        <v>62</v>
      </c>
      <c r="U25" s="52" t="s">
        <v>62</v>
      </c>
      <c r="V25" s="52" t="s">
        <v>62</v>
      </c>
      <c r="W25" s="52" t="s">
        <v>62</v>
      </c>
      <c r="X25" s="52" t="s">
        <v>62</v>
      </c>
      <c r="Y25" s="52" t="s">
        <v>62</v>
      </c>
      <c r="Z25" s="52" t="s">
        <v>62</v>
      </c>
    </row>
    <row r="26" spans="1:26" x14ac:dyDescent="0.3">
      <c r="A26" s="41" t="s">
        <v>126</v>
      </c>
      <c r="B26" s="41" t="s">
        <v>128</v>
      </c>
      <c r="C26" s="41" t="s">
        <v>69</v>
      </c>
      <c r="D26" s="41" t="s">
        <v>65</v>
      </c>
      <c r="E26" s="41" t="s">
        <v>64</v>
      </c>
      <c r="F26" s="51" t="s">
        <v>62</v>
      </c>
      <c r="G26" s="51" t="s">
        <v>62</v>
      </c>
      <c r="H26" s="51" t="s">
        <v>62</v>
      </c>
      <c r="I26" s="51" t="s">
        <v>62</v>
      </c>
      <c r="J26" s="51" t="s">
        <v>62</v>
      </c>
      <c r="K26" s="51" t="s">
        <v>62</v>
      </c>
      <c r="L26" s="51" t="s">
        <v>62</v>
      </c>
      <c r="M26" s="51" t="str">
        <f>IFERROR('Equations and POD'!$D$5/F26, F26)</f>
        <v>-</v>
      </c>
      <c r="N26" s="51" t="str">
        <f>IFERROR('Equations and POD'!$D$5/G26, G26)</f>
        <v>-</v>
      </c>
      <c r="O26" s="51" t="str">
        <f>IFERROR('Equations and POD'!$D$5/H26, H26)</f>
        <v>-</v>
      </c>
      <c r="P26" s="51" t="str">
        <f>IFERROR('Equations and POD'!$D$5/I26, I26)</f>
        <v>-</v>
      </c>
      <c r="Q26" s="51" t="str">
        <f>IFERROR('Equations and POD'!$D$5/J26, J26)</f>
        <v>-</v>
      </c>
      <c r="R26" s="51" t="str">
        <f>IFERROR('Equations and POD'!$D$5/K26, K26)</f>
        <v>-</v>
      </c>
      <c r="S26" s="51" t="str">
        <f>IFERROR('Equations and POD'!$D$5/L26, L26)</f>
        <v>-</v>
      </c>
      <c r="T26" s="52" t="s">
        <v>62</v>
      </c>
      <c r="U26" s="52" t="s">
        <v>62</v>
      </c>
      <c r="V26" s="52" t="s">
        <v>62</v>
      </c>
      <c r="W26" s="52" t="s">
        <v>62</v>
      </c>
      <c r="X26" s="52" t="s">
        <v>62</v>
      </c>
      <c r="Y26" s="52" t="s">
        <v>62</v>
      </c>
      <c r="Z26" s="52" t="s">
        <v>62</v>
      </c>
    </row>
    <row r="27" spans="1:26" x14ac:dyDescent="0.3">
      <c r="A27" s="41" t="s">
        <v>126</v>
      </c>
      <c r="B27" s="41" t="s">
        <v>128</v>
      </c>
      <c r="C27" s="41" t="s">
        <v>69</v>
      </c>
      <c r="D27" s="41" t="s">
        <v>66</v>
      </c>
      <c r="E27" s="41" t="s">
        <v>61</v>
      </c>
      <c r="F27" s="69">
        <v>1.0330943548389799</v>
      </c>
      <c r="G27" s="69">
        <v>0.97320482702222677</v>
      </c>
      <c r="H27" s="69">
        <v>0.79112134325677663</v>
      </c>
      <c r="I27" s="69">
        <v>0.63737301654956002</v>
      </c>
      <c r="J27" s="41">
        <v>0.49227878669253328</v>
      </c>
      <c r="K27" s="41">
        <v>0.38501965956146</v>
      </c>
      <c r="L27" s="41">
        <v>0.33433902320651998</v>
      </c>
      <c r="M27" s="57">
        <f>IFERROR('Equations and POD'!$D$5/F27, F27)</f>
        <v>11615.589557519499</v>
      </c>
      <c r="N27" s="57">
        <f>IFERROR('Equations and POD'!$D$5/G27, G27)</f>
        <v>12330.395068751477</v>
      </c>
      <c r="O27" s="57">
        <f>IFERROR('Equations and POD'!$D$5/H27, H27)</f>
        <v>15168.34314013081</v>
      </c>
      <c r="P27" s="57">
        <f>IFERROR('Equations and POD'!$D$5/I27, I27)</f>
        <v>18827.279612435428</v>
      </c>
      <c r="Q27" s="51">
        <f>IFERROR('Equations and POD'!$D$5/J27, J27)</f>
        <v>24376.431250723264</v>
      </c>
      <c r="R27" s="51">
        <f>IFERROR('Equations and POD'!$D$5/K27, K27)</f>
        <v>31167.239651263732</v>
      </c>
      <c r="S27" s="51">
        <f>IFERROR('Equations and POD'!$D$5/L27, L27)</f>
        <v>35891.712205510761</v>
      </c>
      <c r="T27" s="58">
        <v>12000</v>
      </c>
      <c r="U27" s="58">
        <v>12000</v>
      </c>
      <c r="V27" s="58">
        <v>15000</v>
      </c>
      <c r="W27" s="58">
        <v>19000</v>
      </c>
      <c r="X27" s="53">
        <v>24000</v>
      </c>
      <c r="Y27" s="53">
        <v>31000</v>
      </c>
      <c r="Z27" s="53">
        <v>36000</v>
      </c>
    </row>
    <row r="28" spans="1:26" x14ac:dyDescent="0.3">
      <c r="A28" s="41" t="s">
        <v>126</v>
      </c>
      <c r="B28" s="41" t="s">
        <v>128</v>
      </c>
      <c r="C28" s="41" t="s">
        <v>69</v>
      </c>
      <c r="D28" s="41" t="s">
        <v>66</v>
      </c>
      <c r="E28" s="41" t="s">
        <v>63</v>
      </c>
      <c r="F28" s="69">
        <v>1.03308920007363</v>
      </c>
      <c r="G28" s="69">
        <v>0.97319997108385325</v>
      </c>
      <c r="H28" s="69">
        <v>0.79111739584881002</v>
      </c>
      <c r="I28" s="69">
        <v>0.59250145682560673</v>
      </c>
      <c r="J28" s="41">
        <v>0.42802723793988001</v>
      </c>
      <c r="K28" s="41">
        <v>0.35023296655243341</v>
      </c>
      <c r="L28" s="41">
        <v>0.29243176224748169</v>
      </c>
      <c r="M28" s="57">
        <f>IFERROR('Equations and POD'!$D$5/F28, F28)</f>
        <v>11615.647515378865</v>
      </c>
      <c r="N28" s="57">
        <f>IFERROR('Equations and POD'!$D$5/G28, G28)</f>
        <v>12330.456593248347</v>
      </c>
      <c r="O28" s="57">
        <f>IFERROR('Equations and POD'!$D$5/H28, H28)</f>
        <v>15168.418825027724</v>
      </c>
      <c r="P28" s="57">
        <f>IFERROR('Equations and POD'!$D$5/I28, I28)</f>
        <v>20253.114759061271</v>
      </c>
      <c r="Q28" s="51">
        <f>IFERROR('Equations and POD'!$D$5/J28, J28)</f>
        <v>28035.598990748109</v>
      </c>
      <c r="R28" s="51">
        <f>IFERROR('Equations and POD'!$D$5/K28, K28)</f>
        <v>34262.908252537323</v>
      </c>
      <c r="S28" s="51">
        <f>IFERROR('Equations and POD'!$D$5/L28, L28)</f>
        <v>41035.214190736697</v>
      </c>
      <c r="T28" s="58">
        <v>12000</v>
      </c>
      <c r="U28" s="58">
        <v>12000</v>
      </c>
      <c r="V28" s="58">
        <v>15000</v>
      </c>
      <c r="W28" s="58">
        <v>20000</v>
      </c>
      <c r="X28" s="53">
        <v>28000</v>
      </c>
      <c r="Y28" s="53">
        <v>34000</v>
      </c>
      <c r="Z28" s="53">
        <v>41000</v>
      </c>
    </row>
    <row r="29" spans="1:26" x14ac:dyDescent="0.3">
      <c r="A29" s="41" t="s">
        <v>126</v>
      </c>
      <c r="B29" s="41" t="s">
        <v>128</v>
      </c>
      <c r="C29" s="41" t="s">
        <v>69</v>
      </c>
      <c r="D29" s="41" t="s">
        <v>66</v>
      </c>
      <c r="E29" s="41" t="s">
        <v>64</v>
      </c>
      <c r="F29" s="69">
        <v>6.7293923169294001E-2</v>
      </c>
      <c r="G29" s="69">
        <v>6.3392826173972669E-2</v>
      </c>
      <c r="H29" s="69">
        <v>5.1532232889810001E-2</v>
      </c>
      <c r="I29" s="69">
        <v>3.9379885468568673E-2</v>
      </c>
      <c r="J29" s="41">
        <v>3.0931395791962971E-2</v>
      </c>
      <c r="K29" s="41">
        <v>2.4832729810643269E-2</v>
      </c>
      <c r="L29" s="41">
        <v>2.10792374911438E-2</v>
      </c>
      <c r="M29" s="57">
        <f>IFERROR('Equations and POD'!$D$5/F29, F29)</f>
        <v>178322.19366689504</v>
      </c>
      <c r="N29" s="57">
        <f>IFERROR('Equations and POD'!$D$5/G29, G29)</f>
        <v>189295.86712331919</v>
      </c>
      <c r="O29" s="57">
        <f>IFERROR('Equations and POD'!$D$5/H29, H29)</f>
        <v>232863.96352471822</v>
      </c>
      <c r="P29" s="57">
        <f>IFERROR('Equations and POD'!$D$5/I29, I29)</f>
        <v>304724.09600017458</v>
      </c>
      <c r="Q29" s="51">
        <f>IFERROR('Equations and POD'!$D$5/J29, J29)</f>
        <v>387955.33446693048</v>
      </c>
      <c r="R29" s="51">
        <f>IFERROR('Equations and POD'!$D$5/K29, K29)</f>
        <v>483233.22049180511</v>
      </c>
      <c r="S29" s="51">
        <f>IFERROR('Equations and POD'!$D$5/L29, L29)</f>
        <v>569280.55414915562</v>
      </c>
      <c r="T29" s="58">
        <v>180000</v>
      </c>
      <c r="U29" s="58">
        <v>190000</v>
      </c>
      <c r="V29" s="58">
        <v>230000</v>
      </c>
      <c r="W29" s="58">
        <v>300000</v>
      </c>
      <c r="X29" s="53">
        <v>390000</v>
      </c>
      <c r="Y29" s="53">
        <v>480000</v>
      </c>
      <c r="Z29" s="53">
        <v>570000</v>
      </c>
    </row>
    <row r="30" spans="1:26" x14ac:dyDescent="0.3">
      <c r="A30" s="41" t="s">
        <v>126</v>
      </c>
      <c r="B30" s="41" t="s">
        <v>128</v>
      </c>
      <c r="C30" s="41" t="s">
        <v>70</v>
      </c>
      <c r="D30" s="41" t="s">
        <v>60</v>
      </c>
      <c r="E30" s="41" t="s">
        <v>61</v>
      </c>
      <c r="F30" s="51" t="s">
        <v>62</v>
      </c>
      <c r="G30" s="51" t="s">
        <v>62</v>
      </c>
      <c r="H30" s="51" t="s">
        <v>62</v>
      </c>
      <c r="I30" s="51" t="s">
        <v>62</v>
      </c>
      <c r="J30" s="51" t="s">
        <v>62</v>
      </c>
      <c r="K30" s="41">
        <v>9.9847299813780328</v>
      </c>
      <c r="L30" s="41">
        <v>10.67001795332137</v>
      </c>
      <c r="M30" s="51" t="str">
        <f>IFERROR('Equations and POD'!$D$5/F30, F30)</f>
        <v>-</v>
      </c>
      <c r="N30" s="51" t="str">
        <f>IFERROR('Equations and POD'!$D$5/G30, G30)</f>
        <v>-</v>
      </c>
      <c r="O30" s="51" t="str">
        <f>IFERROR('Equations and POD'!$D$5/H30, H30)</f>
        <v>-</v>
      </c>
      <c r="P30" s="51" t="str">
        <f>IFERROR('Equations and POD'!$D$5/I30, I30)</f>
        <v>-</v>
      </c>
      <c r="Q30" s="51" t="str">
        <f>IFERROR('Equations and POD'!$D$5/J30, J30)</f>
        <v>-</v>
      </c>
      <c r="R30" s="51">
        <f>IFERROR('Equations and POD'!$D$5/K30, K30)</f>
        <v>1201.8352045954709</v>
      </c>
      <c r="S30" s="51">
        <f>IFERROR('Equations and POD'!$D$5/L30, L30)</f>
        <v>1124.6466550006724</v>
      </c>
      <c r="T30" s="52" t="s">
        <v>62</v>
      </c>
      <c r="U30" s="52" t="s">
        <v>62</v>
      </c>
      <c r="V30" s="52" t="s">
        <v>62</v>
      </c>
      <c r="W30" s="52" t="s">
        <v>62</v>
      </c>
      <c r="X30" s="52" t="s">
        <v>62</v>
      </c>
      <c r="Y30" s="53">
        <v>1200</v>
      </c>
      <c r="Z30" s="53">
        <v>1100</v>
      </c>
    </row>
    <row r="31" spans="1:26" x14ac:dyDescent="0.3">
      <c r="A31" s="41" t="s">
        <v>126</v>
      </c>
      <c r="B31" s="41" t="s">
        <v>128</v>
      </c>
      <c r="C31" s="41" t="s">
        <v>70</v>
      </c>
      <c r="D31" s="41" t="s">
        <v>60</v>
      </c>
      <c r="E31" s="41" t="s">
        <v>63</v>
      </c>
      <c r="F31" s="51" t="s">
        <v>62</v>
      </c>
      <c r="G31" s="51" t="s">
        <v>62</v>
      </c>
      <c r="H31" s="51" t="s">
        <v>62</v>
      </c>
      <c r="I31" s="51" t="s">
        <v>62</v>
      </c>
      <c r="J31" s="51" t="s">
        <v>62</v>
      </c>
      <c r="K31" s="41">
        <v>4.9923649906890004</v>
      </c>
      <c r="L31" s="41">
        <v>5.3350089766607001</v>
      </c>
      <c r="M31" s="51" t="str">
        <f>IFERROR('Equations and POD'!$D$5/F31, F31)</f>
        <v>-</v>
      </c>
      <c r="N31" s="51" t="str">
        <f>IFERROR('Equations and POD'!$D$5/G31, G31)</f>
        <v>-</v>
      </c>
      <c r="O31" s="51" t="str">
        <f>IFERROR('Equations and POD'!$D$5/H31, H31)</f>
        <v>-</v>
      </c>
      <c r="P31" s="51" t="str">
        <f>IFERROR('Equations and POD'!$D$5/I31, I31)</f>
        <v>-</v>
      </c>
      <c r="Q31" s="51" t="str">
        <f>IFERROR('Equations and POD'!$D$5/J31, J31)</f>
        <v>-</v>
      </c>
      <c r="R31" s="51">
        <f>IFERROR('Equations and POD'!$D$5/K31, K31)</f>
        <v>2403.6704091909496</v>
      </c>
      <c r="S31" s="51">
        <f>IFERROR('Equations and POD'!$D$5/L31, L31)</f>
        <v>2249.2933100013383</v>
      </c>
      <c r="T31" s="52" t="s">
        <v>62</v>
      </c>
      <c r="U31" s="52" t="s">
        <v>62</v>
      </c>
      <c r="V31" s="52" t="s">
        <v>62</v>
      </c>
      <c r="W31" s="52" t="s">
        <v>62</v>
      </c>
      <c r="X31" s="52" t="s">
        <v>62</v>
      </c>
      <c r="Y31" s="53">
        <v>2400</v>
      </c>
      <c r="Z31" s="53">
        <v>2200</v>
      </c>
    </row>
    <row r="32" spans="1:26" x14ac:dyDescent="0.3">
      <c r="A32" s="41" t="s">
        <v>126</v>
      </c>
      <c r="B32" s="41" t="s">
        <v>128</v>
      </c>
      <c r="C32" s="41" t="s">
        <v>70</v>
      </c>
      <c r="D32" s="41" t="s">
        <v>60</v>
      </c>
      <c r="E32" s="41" t="s">
        <v>64</v>
      </c>
      <c r="F32" s="51" t="s">
        <v>62</v>
      </c>
      <c r="G32" s="51" t="s">
        <v>62</v>
      </c>
      <c r="H32" s="51" t="s">
        <v>62</v>
      </c>
      <c r="I32" s="51" t="s">
        <v>62</v>
      </c>
      <c r="J32" s="51" t="s">
        <v>62</v>
      </c>
      <c r="K32" s="41">
        <v>2.496182495344506</v>
      </c>
      <c r="L32" s="41">
        <v>2.6675044883303429</v>
      </c>
      <c r="M32" s="51" t="str">
        <f>IFERROR('Equations and POD'!$D$5/F32, F32)</f>
        <v>-</v>
      </c>
      <c r="N32" s="51" t="str">
        <f>IFERROR('Equations and POD'!$D$5/G32, G32)</f>
        <v>-</v>
      </c>
      <c r="O32" s="51" t="str">
        <f>IFERROR('Equations and POD'!$D$5/H32, H32)</f>
        <v>-</v>
      </c>
      <c r="P32" s="51" t="str">
        <f>IFERROR('Equations and POD'!$D$5/I32, I32)</f>
        <v>-</v>
      </c>
      <c r="Q32" s="51" t="str">
        <f>IFERROR('Equations and POD'!$D$5/J32, J32)</f>
        <v>-</v>
      </c>
      <c r="R32" s="51">
        <f>IFERROR('Equations and POD'!$D$5/K32, K32)</f>
        <v>4807.3408183818874</v>
      </c>
      <c r="S32" s="51">
        <f>IFERROR('Equations and POD'!$D$5/L32, L32)</f>
        <v>4498.5866200026894</v>
      </c>
      <c r="T32" s="52" t="s">
        <v>62</v>
      </c>
      <c r="U32" s="52" t="s">
        <v>62</v>
      </c>
      <c r="V32" s="52" t="s">
        <v>62</v>
      </c>
      <c r="W32" s="52" t="s">
        <v>62</v>
      </c>
      <c r="X32" s="52" t="s">
        <v>62</v>
      </c>
      <c r="Y32" s="53">
        <v>4800</v>
      </c>
      <c r="Z32" s="53">
        <v>4500</v>
      </c>
    </row>
    <row r="33" spans="1:26" x14ac:dyDescent="0.3">
      <c r="A33" s="41" t="s">
        <v>126</v>
      </c>
      <c r="B33" s="41" t="s">
        <v>128</v>
      </c>
      <c r="C33" s="41" t="s">
        <v>70</v>
      </c>
      <c r="D33" s="41" t="s">
        <v>65</v>
      </c>
      <c r="E33" s="41" t="s">
        <v>61</v>
      </c>
      <c r="F33" s="51" t="s">
        <v>62</v>
      </c>
      <c r="G33" s="51" t="s">
        <v>62</v>
      </c>
      <c r="H33" s="51" t="s">
        <v>62</v>
      </c>
      <c r="I33" s="51" t="s">
        <v>62</v>
      </c>
      <c r="J33" s="51" t="s">
        <v>62</v>
      </c>
      <c r="K33" s="51" t="s">
        <v>62</v>
      </c>
      <c r="L33" s="51" t="s">
        <v>62</v>
      </c>
      <c r="M33" s="51" t="str">
        <f>IFERROR('Equations and POD'!$D$5/F33, F33)</f>
        <v>-</v>
      </c>
      <c r="N33" s="51" t="str">
        <f>IFERROR('Equations and POD'!$D$5/G33, G33)</f>
        <v>-</v>
      </c>
      <c r="O33" s="51" t="str">
        <f>IFERROR('Equations and POD'!$D$5/H33, H33)</f>
        <v>-</v>
      </c>
      <c r="P33" s="51" t="str">
        <f>IFERROR('Equations and POD'!$D$5/I33, I33)</f>
        <v>-</v>
      </c>
      <c r="Q33" s="51" t="str">
        <f>IFERROR('Equations and POD'!$D$5/J33, J33)</f>
        <v>-</v>
      </c>
      <c r="R33" s="51" t="str">
        <f>IFERROR('Equations and POD'!$D$5/K33, K33)</f>
        <v>-</v>
      </c>
      <c r="S33" s="51" t="str">
        <f>IFERROR('Equations and POD'!$D$5/L33, L33)</f>
        <v>-</v>
      </c>
      <c r="T33" s="52" t="s">
        <v>62</v>
      </c>
      <c r="U33" s="52" t="s">
        <v>62</v>
      </c>
      <c r="V33" s="52" t="s">
        <v>62</v>
      </c>
      <c r="W33" s="52" t="s">
        <v>62</v>
      </c>
      <c r="X33" s="52" t="s">
        <v>62</v>
      </c>
      <c r="Y33" s="52" t="s">
        <v>62</v>
      </c>
      <c r="Z33" s="52" t="s">
        <v>62</v>
      </c>
    </row>
    <row r="34" spans="1:26" x14ac:dyDescent="0.3">
      <c r="A34" s="41" t="s">
        <v>126</v>
      </c>
      <c r="B34" s="41" t="s">
        <v>128</v>
      </c>
      <c r="C34" s="41" t="s">
        <v>70</v>
      </c>
      <c r="D34" s="41" t="s">
        <v>65</v>
      </c>
      <c r="E34" s="41" t="s">
        <v>63</v>
      </c>
      <c r="F34" s="51" t="s">
        <v>62</v>
      </c>
      <c r="G34" s="51" t="s">
        <v>62</v>
      </c>
      <c r="H34" s="51" t="s">
        <v>62</v>
      </c>
      <c r="I34" s="51" t="s">
        <v>62</v>
      </c>
      <c r="J34" s="51" t="s">
        <v>62</v>
      </c>
      <c r="K34" s="51" t="s">
        <v>62</v>
      </c>
      <c r="L34" s="51" t="s">
        <v>62</v>
      </c>
      <c r="M34" s="51" t="str">
        <f>IFERROR('Equations and POD'!$D$5/F34, F34)</f>
        <v>-</v>
      </c>
      <c r="N34" s="51" t="str">
        <f>IFERROR('Equations and POD'!$D$5/G34, G34)</f>
        <v>-</v>
      </c>
      <c r="O34" s="51" t="str">
        <f>IFERROR('Equations and POD'!$D$5/H34, H34)</f>
        <v>-</v>
      </c>
      <c r="P34" s="51" t="str">
        <f>IFERROR('Equations and POD'!$D$5/I34, I34)</f>
        <v>-</v>
      </c>
      <c r="Q34" s="51" t="str">
        <f>IFERROR('Equations and POD'!$D$5/J34, J34)</f>
        <v>-</v>
      </c>
      <c r="R34" s="51" t="str">
        <f>IFERROR('Equations and POD'!$D$5/K34, K34)</f>
        <v>-</v>
      </c>
      <c r="S34" s="51" t="str">
        <f>IFERROR('Equations and POD'!$D$5/L34, L34)</f>
        <v>-</v>
      </c>
      <c r="T34" s="52" t="s">
        <v>62</v>
      </c>
      <c r="U34" s="52" t="s">
        <v>62</v>
      </c>
      <c r="V34" s="52" t="s">
        <v>62</v>
      </c>
      <c r="W34" s="52" t="s">
        <v>62</v>
      </c>
      <c r="X34" s="52" t="s">
        <v>62</v>
      </c>
      <c r="Y34" s="52" t="s">
        <v>62</v>
      </c>
      <c r="Z34" s="52" t="s">
        <v>62</v>
      </c>
    </row>
    <row r="35" spans="1:26" x14ac:dyDescent="0.3">
      <c r="A35" s="41" t="s">
        <v>126</v>
      </c>
      <c r="B35" s="41" t="s">
        <v>128</v>
      </c>
      <c r="C35" s="41" t="s">
        <v>70</v>
      </c>
      <c r="D35" s="41" t="s">
        <v>65</v>
      </c>
      <c r="E35" s="41" t="s">
        <v>64</v>
      </c>
      <c r="F35" s="51" t="s">
        <v>62</v>
      </c>
      <c r="G35" s="51" t="s">
        <v>62</v>
      </c>
      <c r="H35" s="51" t="s">
        <v>62</v>
      </c>
      <c r="I35" s="51" t="s">
        <v>62</v>
      </c>
      <c r="J35" s="51" t="s">
        <v>62</v>
      </c>
      <c r="K35" s="51" t="s">
        <v>62</v>
      </c>
      <c r="L35" s="51" t="s">
        <v>62</v>
      </c>
      <c r="M35" s="51" t="str">
        <f>IFERROR('Equations and POD'!$D$5/F35, F35)</f>
        <v>-</v>
      </c>
      <c r="N35" s="51" t="str">
        <f>IFERROR('Equations and POD'!$D$5/G35, G35)</f>
        <v>-</v>
      </c>
      <c r="O35" s="51" t="str">
        <f>IFERROR('Equations and POD'!$D$5/H35, H35)</f>
        <v>-</v>
      </c>
      <c r="P35" s="51" t="str">
        <f>IFERROR('Equations and POD'!$D$5/I35, I35)</f>
        <v>-</v>
      </c>
      <c r="Q35" s="51" t="str">
        <f>IFERROR('Equations and POD'!$D$5/J35, J35)</f>
        <v>-</v>
      </c>
      <c r="R35" s="51" t="str">
        <f>IFERROR('Equations and POD'!$D$5/K35, K35)</f>
        <v>-</v>
      </c>
      <c r="S35" s="51" t="str">
        <f>IFERROR('Equations and POD'!$D$5/L35, L35)</f>
        <v>-</v>
      </c>
      <c r="T35" s="52" t="s">
        <v>62</v>
      </c>
      <c r="U35" s="52" t="s">
        <v>62</v>
      </c>
      <c r="V35" s="52" t="s">
        <v>62</v>
      </c>
      <c r="W35" s="52" t="s">
        <v>62</v>
      </c>
      <c r="X35" s="52" t="s">
        <v>62</v>
      </c>
      <c r="Y35" s="52" t="s">
        <v>62</v>
      </c>
      <c r="Z35" s="52" t="s">
        <v>62</v>
      </c>
    </row>
    <row r="36" spans="1:26" x14ac:dyDescent="0.3">
      <c r="A36" s="41" t="s">
        <v>126</v>
      </c>
      <c r="B36" s="41" t="s">
        <v>128</v>
      </c>
      <c r="C36" s="41" t="s">
        <v>70</v>
      </c>
      <c r="D36" s="41" t="s">
        <v>66</v>
      </c>
      <c r="E36" s="41" t="s">
        <v>61</v>
      </c>
      <c r="F36" s="69">
        <v>0.175054816</v>
      </c>
      <c r="G36" s="69">
        <v>0.16490671100000001</v>
      </c>
      <c r="H36" s="69">
        <v>0.13405319700000001</v>
      </c>
      <c r="I36" s="69">
        <v>9.3343420999999996E-2</v>
      </c>
      <c r="J36" s="41">
        <v>0.197045269</v>
      </c>
      <c r="K36" s="41">
        <v>0.15245483100000001</v>
      </c>
      <c r="L36" s="41">
        <v>0.13364100200000001</v>
      </c>
      <c r="M36" s="57">
        <f>IFERROR('Equations and POD'!$D$5/F36, F36)</f>
        <v>68549.956374807763</v>
      </c>
      <c r="N36" s="57">
        <f>IFERROR('Equations and POD'!$D$5/G36, G36)</f>
        <v>72768.415107132896</v>
      </c>
      <c r="O36" s="57">
        <f>IFERROR('Equations and POD'!$D$5/H36, H36)</f>
        <v>89516.701343571825</v>
      </c>
      <c r="P36" s="57">
        <f>IFERROR('Equations and POD'!$D$5/I36, I36)</f>
        <v>128557.53379769529</v>
      </c>
      <c r="Q36" s="51">
        <f>IFERROR('Equations and POD'!$D$5/J36, J36)</f>
        <v>60899.711324710872</v>
      </c>
      <c r="R36" s="51">
        <f>IFERROR('Equations and POD'!$D$5/K36, K36)</f>
        <v>78711.838262442456</v>
      </c>
      <c r="S36" s="51">
        <f>IFERROR('Equations and POD'!$D$5/L36, L36)</f>
        <v>89792.801763039752</v>
      </c>
      <c r="T36" s="58">
        <v>69000</v>
      </c>
      <c r="U36" s="58">
        <v>73000</v>
      </c>
      <c r="V36" s="58">
        <v>90000</v>
      </c>
      <c r="W36" s="58">
        <v>130000</v>
      </c>
      <c r="X36" s="53">
        <v>61000</v>
      </c>
      <c r="Y36" s="53">
        <v>79000</v>
      </c>
      <c r="Z36" s="53">
        <v>90000</v>
      </c>
    </row>
    <row r="37" spans="1:26" x14ac:dyDescent="0.3">
      <c r="A37" s="41" t="s">
        <v>126</v>
      </c>
      <c r="B37" s="41" t="s">
        <v>128</v>
      </c>
      <c r="C37" s="41" t="s">
        <v>70</v>
      </c>
      <c r="D37" s="41" t="s">
        <v>66</v>
      </c>
      <c r="E37" s="41" t="s">
        <v>63</v>
      </c>
      <c r="F37" s="69">
        <v>0.173335502</v>
      </c>
      <c r="G37" s="69">
        <v>0.16328706700000001</v>
      </c>
      <c r="H37" s="69">
        <v>0.13273658299999999</v>
      </c>
      <c r="I37" s="69">
        <v>9.2426642000000003E-2</v>
      </c>
      <c r="J37" s="41">
        <v>0.117055849</v>
      </c>
      <c r="K37" s="41">
        <v>9.3800532000000006E-2</v>
      </c>
      <c r="L37" s="41">
        <v>7.9751978000000001E-2</v>
      </c>
      <c r="M37" s="57">
        <f>IFERROR('Equations and POD'!$D$5/F37, F37)</f>
        <v>69229.90305817443</v>
      </c>
      <c r="N37" s="57">
        <f>IFERROR('Equations and POD'!$D$5/G37, G37)</f>
        <v>73490.204830490344</v>
      </c>
      <c r="O37" s="57">
        <f>IFERROR('Equations and POD'!$D$5/H37, H37)</f>
        <v>90404.617391725391</v>
      </c>
      <c r="P37" s="57">
        <f>IFERROR('Equations and POD'!$D$5/I37, I37)</f>
        <v>129832.69477646932</v>
      </c>
      <c r="Q37" s="51">
        <f>IFERROR('Equations and POD'!$D$5/J37, J37)</f>
        <v>102515.16778115035</v>
      </c>
      <c r="R37" s="51">
        <f>IFERROR('Equations and POD'!$D$5/K37, K37)</f>
        <v>127931.04414375815</v>
      </c>
      <c r="S37" s="51">
        <f>IFERROR('Equations and POD'!$D$5/L37, L37)</f>
        <v>150466.48748950151</v>
      </c>
      <c r="T37" s="58">
        <v>69000</v>
      </c>
      <c r="U37" s="58">
        <v>73000</v>
      </c>
      <c r="V37" s="58">
        <v>90000</v>
      </c>
      <c r="W37" s="58">
        <v>130000</v>
      </c>
      <c r="X37" s="53">
        <v>100000</v>
      </c>
      <c r="Y37" s="53">
        <v>130000</v>
      </c>
      <c r="Z37" s="53">
        <v>150000</v>
      </c>
    </row>
    <row r="38" spans="1:26" x14ac:dyDescent="0.3">
      <c r="A38" s="41" t="s">
        <v>126</v>
      </c>
      <c r="B38" s="41" t="s">
        <v>128</v>
      </c>
      <c r="C38" s="41" t="s">
        <v>70</v>
      </c>
      <c r="D38" s="41" t="s">
        <v>66</v>
      </c>
      <c r="E38" s="41" t="s">
        <v>64</v>
      </c>
      <c r="F38" s="69">
        <v>0.17505485700000001</v>
      </c>
      <c r="G38" s="69">
        <v>0.16490674899999999</v>
      </c>
      <c r="H38" s="69">
        <v>0.134053229</v>
      </c>
      <c r="I38" s="69">
        <v>0.108252026</v>
      </c>
      <c r="J38" s="41">
        <v>0.32732425300000001</v>
      </c>
      <c r="K38" s="41">
        <v>0.243779942</v>
      </c>
      <c r="L38" s="41">
        <v>0.220939731</v>
      </c>
      <c r="M38" s="57">
        <f>IFERROR('Equations and POD'!$D$5/F38, F38)</f>
        <v>68549.940319565081</v>
      </c>
      <c r="N38" s="57">
        <f>IFERROR('Equations and POD'!$D$5/G38, G38)</f>
        <v>72768.398338869694</v>
      </c>
      <c r="O38" s="57">
        <f>IFERROR('Equations and POD'!$D$5/H38, H38)</f>
        <v>89516.679974937419</v>
      </c>
      <c r="P38" s="57">
        <f>IFERROR('Equations and POD'!$D$5/I38, I38)</f>
        <v>110852.42875731489</v>
      </c>
      <c r="Q38" s="51">
        <f>IFERROR('Equations and POD'!$D$5/J38, J38)</f>
        <v>36660.894785575205</v>
      </c>
      <c r="R38" s="51">
        <f>IFERROR('Equations and POD'!$D$5/K38, K38)</f>
        <v>49224.722516342219</v>
      </c>
      <c r="S38" s="51">
        <f>IFERROR('Equations and POD'!$D$5/L38, L38)</f>
        <v>54313.45437819873</v>
      </c>
      <c r="T38" s="58">
        <v>69000</v>
      </c>
      <c r="U38" s="58">
        <v>73000</v>
      </c>
      <c r="V38" s="58">
        <v>90000</v>
      </c>
      <c r="W38" s="58">
        <v>110000</v>
      </c>
      <c r="X38" s="53">
        <v>37000</v>
      </c>
      <c r="Y38" s="53">
        <v>49000</v>
      </c>
      <c r="Z38" s="53">
        <v>54000</v>
      </c>
    </row>
  </sheetData>
  <sheetProtection sheet="1" objects="1" scenarios="1" formatCells="0" formatColumns="0" formatRows="0" sort="0" autoFilter="0"/>
  <autoFilter ref="A1:Z38" xr:uid="{00000000-0001-0000-0000-000000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xmlns:xlrd2="http://schemas.microsoft.com/office/spreadsheetml/2017/richdata2" ref="A4:Z38">
    <sortCondition ref="A3:A38"/>
    <sortCondition ref="B3:B38"/>
    <sortCondition ref="C3:C38"/>
    <sortCondition ref="D3:D38"/>
    <sortCondition ref="E3:E38" customList="High,Med,Low"/>
  </sortState>
  <mergeCells count="8">
    <mergeCell ref="M1:S1"/>
    <mergeCell ref="T1:Z1"/>
    <mergeCell ref="A1:A2"/>
    <mergeCell ref="B1:B2"/>
    <mergeCell ref="C1:C2"/>
    <mergeCell ref="D1:D2"/>
    <mergeCell ref="E1:E2"/>
    <mergeCell ref="F1:L1"/>
  </mergeCells>
  <conditionalFormatting sqref="F3:L38">
    <cfRule type="cellIs" dxfId="24" priority="1" operator="between">
      <formula>1</formula>
      <formula>10</formula>
    </cfRule>
    <cfRule type="cellIs" dxfId="23" priority="3" operator="lessThan">
      <formula>1</formula>
    </cfRule>
    <cfRule type="cellIs" dxfId="22" priority="4" operator="greaterThan">
      <formula>10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9" tint="0.59999389629810485"/>
  </sheetPr>
  <dimension ref="A1:Z131"/>
  <sheetViews>
    <sheetView workbookViewId="0">
      <selection sqref="A1:A2"/>
    </sheetView>
  </sheetViews>
  <sheetFormatPr defaultColWidth="8.7265625" defaultRowHeight="13" x14ac:dyDescent="0.3"/>
  <cols>
    <col min="1" max="1" width="15.6328125" style="41" customWidth="1"/>
    <col min="2" max="2" width="18.7265625" style="41" customWidth="1"/>
    <col min="3" max="3" width="19.7265625" style="41" customWidth="1"/>
    <col min="4" max="4" width="8.7265625" style="41"/>
    <col min="5" max="5" width="8.1796875" style="41" customWidth="1"/>
    <col min="6" max="19" width="8.81640625" style="41" bestFit="1" customWidth="1"/>
    <col min="20" max="25" width="11.26953125" style="41" bestFit="1" customWidth="1"/>
    <col min="26" max="26" width="12.1796875" style="41" bestFit="1" customWidth="1"/>
    <col min="27" max="16384" width="8.7265625" style="41"/>
  </cols>
  <sheetData>
    <row r="1" spans="1:26" x14ac:dyDescent="0.3">
      <c r="A1" s="35" t="s">
        <v>44</v>
      </c>
      <c r="B1" s="35" t="s">
        <v>45</v>
      </c>
      <c r="C1" s="35" t="s">
        <v>46</v>
      </c>
      <c r="D1" s="36" t="s">
        <v>47</v>
      </c>
      <c r="E1" s="35" t="s">
        <v>48</v>
      </c>
      <c r="F1" s="65" t="s">
        <v>97</v>
      </c>
      <c r="G1" s="65"/>
      <c r="H1" s="65"/>
      <c r="I1" s="65"/>
      <c r="J1" s="65"/>
      <c r="K1" s="65"/>
      <c r="L1" s="65"/>
      <c r="M1" s="39" t="s">
        <v>98</v>
      </c>
      <c r="N1" s="39"/>
      <c r="O1" s="39"/>
      <c r="P1" s="39"/>
      <c r="Q1" s="39"/>
      <c r="R1" s="39"/>
      <c r="S1" s="71"/>
      <c r="T1" s="40" t="s">
        <v>51</v>
      </c>
      <c r="U1" s="40"/>
      <c r="V1" s="40"/>
      <c r="W1" s="40"/>
      <c r="X1" s="40"/>
      <c r="Y1" s="40"/>
      <c r="Z1" s="40"/>
    </row>
    <row r="2" spans="1:26" s="49" customFormat="1" ht="26" x14ac:dyDescent="0.3">
      <c r="A2" s="42"/>
      <c r="B2" s="42"/>
      <c r="C2" s="42"/>
      <c r="D2" s="43"/>
      <c r="E2" s="42"/>
      <c r="F2" s="44" t="s">
        <v>52</v>
      </c>
      <c r="G2" s="44" t="s">
        <v>53</v>
      </c>
      <c r="H2" s="44" t="s">
        <v>54</v>
      </c>
      <c r="I2" s="44" t="s">
        <v>55</v>
      </c>
      <c r="J2" s="44" t="s">
        <v>56</v>
      </c>
      <c r="K2" s="44" t="s">
        <v>57</v>
      </c>
      <c r="L2" s="44" t="s">
        <v>58</v>
      </c>
      <c r="M2" s="72" t="s">
        <v>52</v>
      </c>
      <c r="N2" s="45" t="s">
        <v>53</v>
      </c>
      <c r="O2" s="45" t="s">
        <v>54</v>
      </c>
      <c r="P2" s="45" t="s">
        <v>55</v>
      </c>
      <c r="Q2" s="45" t="s">
        <v>56</v>
      </c>
      <c r="R2" s="45" t="s">
        <v>57</v>
      </c>
      <c r="S2" s="46" t="s">
        <v>58</v>
      </c>
      <c r="T2" s="47" t="s">
        <v>52</v>
      </c>
      <c r="U2" s="47" t="s">
        <v>53</v>
      </c>
      <c r="V2" s="47" t="s">
        <v>54</v>
      </c>
      <c r="W2" s="47" t="s">
        <v>55</v>
      </c>
      <c r="X2" s="47" t="s">
        <v>56</v>
      </c>
      <c r="Y2" s="47" t="s">
        <v>57</v>
      </c>
      <c r="Z2" s="48" t="s">
        <v>58</v>
      </c>
    </row>
    <row r="3" spans="1:26" x14ac:dyDescent="0.3">
      <c r="A3" s="41" t="s">
        <v>126</v>
      </c>
      <c r="B3" s="41" t="s">
        <v>127</v>
      </c>
      <c r="C3" s="41" t="s">
        <v>59</v>
      </c>
      <c r="D3" s="41" t="s">
        <v>60</v>
      </c>
      <c r="E3" s="41" t="s">
        <v>61</v>
      </c>
      <c r="F3" s="59" t="s">
        <v>62</v>
      </c>
      <c r="G3" s="59" t="s">
        <v>62</v>
      </c>
      <c r="H3" s="59" t="s">
        <v>62</v>
      </c>
      <c r="I3" s="59" t="s">
        <v>62</v>
      </c>
      <c r="J3" s="73">
        <v>5.8330696507814004</v>
      </c>
      <c r="K3" s="73">
        <v>5.3343077982704497</v>
      </c>
      <c r="L3" s="73">
        <v>5.7004205504045702</v>
      </c>
      <c r="M3" s="51" t="str">
        <f>IFERROR('Equations and POD'!$D$5/F3, F3)</f>
        <v>-</v>
      </c>
      <c r="N3" s="51" t="str">
        <f>IFERROR('Equations and POD'!$D$5/G3, G3)</f>
        <v>-</v>
      </c>
      <c r="O3" s="51" t="str">
        <f>IFERROR('Equations and POD'!$D$5/H3, H3)</f>
        <v>-</v>
      </c>
      <c r="P3" s="51" t="str">
        <f>IFERROR('Equations and POD'!$D$5/I3, I3)</f>
        <v>-</v>
      </c>
      <c r="Q3" s="51">
        <f>IFERROR('Equations and POD'!$D$5/J3, J3)</f>
        <v>2057.2358498055096</v>
      </c>
      <c r="R3" s="51">
        <f>IFERROR('Equations and POD'!$D$5/K3, K3)</f>
        <v>2249.5889727043455</v>
      </c>
      <c r="S3" s="51">
        <f>IFERROR('Equations and POD'!$D$5/L3, L3)</f>
        <v>2105.1078414115141</v>
      </c>
      <c r="T3" s="52" t="s">
        <v>62</v>
      </c>
      <c r="U3" s="52" t="s">
        <v>62</v>
      </c>
      <c r="V3" s="52" t="s">
        <v>62</v>
      </c>
      <c r="W3" s="52" t="s">
        <v>62</v>
      </c>
      <c r="X3" s="53">
        <v>2100</v>
      </c>
      <c r="Y3" s="53">
        <v>2200</v>
      </c>
      <c r="Z3" s="53">
        <v>2100</v>
      </c>
    </row>
    <row r="4" spans="1:26" x14ac:dyDescent="0.3">
      <c r="A4" s="41" t="s">
        <v>126</v>
      </c>
      <c r="B4" s="41" t="s">
        <v>127</v>
      </c>
      <c r="C4" s="41" t="s">
        <v>59</v>
      </c>
      <c r="D4" s="41" t="s">
        <v>60</v>
      </c>
      <c r="E4" s="41" t="s">
        <v>63</v>
      </c>
      <c r="F4" s="59" t="s">
        <v>62</v>
      </c>
      <c r="G4" s="59" t="s">
        <v>62</v>
      </c>
      <c r="H4" s="59" t="s">
        <v>62</v>
      </c>
      <c r="I4" s="59" t="s">
        <v>62</v>
      </c>
      <c r="J4" s="73">
        <v>2.9165348253907002</v>
      </c>
      <c r="K4" s="73">
        <v>2.6671538991352302</v>
      </c>
      <c r="L4" s="73">
        <v>2.8502102752022802</v>
      </c>
      <c r="M4" s="51" t="str">
        <f>IFERROR('Equations and POD'!$D$5/F4, F4)</f>
        <v>-</v>
      </c>
      <c r="N4" s="51" t="str">
        <f>IFERROR('Equations and POD'!$D$5/G4, G4)</f>
        <v>-</v>
      </c>
      <c r="O4" s="51" t="str">
        <f>IFERROR('Equations and POD'!$D$5/H4, H4)</f>
        <v>-</v>
      </c>
      <c r="P4" s="51" t="str">
        <f>IFERROR('Equations and POD'!$D$5/I4, I4)</f>
        <v>-</v>
      </c>
      <c r="Q4" s="51">
        <f>IFERROR('Equations and POD'!$D$5/J4, J4)</f>
        <v>4114.4716996110192</v>
      </c>
      <c r="R4" s="51">
        <f>IFERROR('Equations and POD'!$D$5/K4, K4)</f>
        <v>4499.1779454086818</v>
      </c>
      <c r="S4" s="51">
        <f>IFERROR('Equations and POD'!$D$5/L4, L4)</f>
        <v>4210.2156828230354</v>
      </c>
      <c r="T4" s="52" t="s">
        <v>62</v>
      </c>
      <c r="U4" s="52" t="s">
        <v>62</v>
      </c>
      <c r="V4" s="52" t="s">
        <v>62</v>
      </c>
      <c r="W4" s="52" t="s">
        <v>62</v>
      </c>
      <c r="X4" s="53">
        <v>4100</v>
      </c>
      <c r="Y4" s="53">
        <v>4500</v>
      </c>
      <c r="Z4" s="53">
        <v>4200</v>
      </c>
    </row>
    <row r="5" spans="1:26" x14ac:dyDescent="0.3">
      <c r="A5" s="41" t="s">
        <v>126</v>
      </c>
      <c r="B5" s="41" t="s">
        <v>127</v>
      </c>
      <c r="C5" s="41" t="s">
        <v>59</v>
      </c>
      <c r="D5" s="41" t="s">
        <v>60</v>
      </c>
      <c r="E5" s="41" t="s">
        <v>64</v>
      </c>
      <c r="F5" s="59" t="s">
        <v>62</v>
      </c>
      <c r="G5" s="59" t="s">
        <v>62</v>
      </c>
      <c r="H5" s="59" t="s">
        <v>62</v>
      </c>
      <c r="I5" s="59" t="s">
        <v>62</v>
      </c>
      <c r="J5" s="73">
        <v>1.4582674126953501</v>
      </c>
      <c r="K5" s="73">
        <v>1.33357694956761</v>
      </c>
      <c r="L5" s="73">
        <v>1.4251051376011401</v>
      </c>
      <c r="M5" s="51" t="str">
        <f>IFERROR('Equations and POD'!$D$5/F5, F5)</f>
        <v>-</v>
      </c>
      <c r="N5" s="51" t="str">
        <f>IFERROR('Equations and POD'!$D$5/G5, G5)</f>
        <v>-</v>
      </c>
      <c r="O5" s="51" t="str">
        <f>IFERROR('Equations and POD'!$D$5/H5, H5)</f>
        <v>-</v>
      </c>
      <c r="P5" s="51" t="str">
        <f>IFERROR('Equations and POD'!$D$5/I5, I5)</f>
        <v>-</v>
      </c>
      <c r="Q5" s="51">
        <f>IFERROR('Equations and POD'!$D$5/J5, J5)</f>
        <v>8228.9433992220384</v>
      </c>
      <c r="R5" s="51">
        <f>IFERROR('Equations and POD'!$D$5/K5, K5)</f>
        <v>8998.3558908173982</v>
      </c>
      <c r="S5" s="51">
        <f>IFERROR('Equations and POD'!$D$5/L5, L5)</f>
        <v>8420.4313656460708</v>
      </c>
      <c r="T5" s="52" t="s">
        <v>62</v>
      </c>
      <c r="U5" s="52" t="s">
        <v>62</v>
      </c>
      <c r="V5" s="52" t="s">
        <v>62</v>
      </c>
      <c r="W5" s="52" t="s">
        <v>62</v>
      </c>
      <c r="X5" s="53">
        <v>8200</v>
      </c>
      <c r="Y5" s="53">
        <v>9000</v>
      </c>
      <c r="Z5" s="53">
        <v>8400</v>
      </c>
    </row>
    <row r="6" spans="1:26" x14ac:dyDescent="0.3">
      <c r="A6" s="41" t="s">
        <v>126</v>
      </c>
      <c r="B6" s="41" t="s">
        <v>127</v>
      </c>
      <c r="C6" s="41" t="s">
        <v>59</v>
      </c>
      <c r="D6" s="41" t="s">
        <v>65</v>
      </c>
      <c r="E6" s="41" t="s">
        <v>61</v>
      </c>
      <c r="F6" s="59" t="s">
        <v>62</v>
      </c>
      <c r="G6" s="59" t="s">
        <v>62</v>
      </c>
      <c r="H6" s="59" t="s">
        <v>62</v>
      </c>
      <c r="I6" s="59" t="s">
        <v>62</v>
      </c>
      <c r="J6" s="59" t="s">
        <v>62</v>
      </c>
      <c r="K6" s="59" t="s">
        <v>62</v>
      </c>
      <c r="L6" s="59" t="s">
        <v>62</v>
      </c>
      <c r="M6" s="51" t="str">
        <f>IFERROR('Equations and POD'!$D$5/F6, F6)</f>
        <v>-</v>
      </c>
      <c r="N6" s="51" t="str">
        <f>IFERROR('Equations and POD'!$D$5/G6, G6)</f>
        <v>-</v>
      </c>
      <c r="O6" s="51" t="str">
        <f>IFERROR('Equations and POD'!$D$5/H6, H6)</f>
        <v>-</v>
      </c>
      <c r="P6" s="51" t="str">
        <f>IFERROR('Equations and POD'!$D$5/I6, I6)</f>
        <v>-</v>
      </c>
      <c r="Q6" s="51" t="str">
        <f>IFERROR('Equations and POD'!$D$5/J6, J6)</f>
        <v>-</v>
      </c>
      <c r="R6" s="51" t="str">
        <f>IFERROR('Equations and POD'!$D$5/K6, K6)</f>
        <v>-</v>
      </c>
      <c r="S6" s="51" t="str">
        <f>IFERROR('Equations and POD'!$D$5/L6, L6)</f>
        <v>-</v>
      </c>
      <c r="T6" s="52" t="s">
        <v>62</v>
      </c>
      <c r="U6" s="52" t="s">
        <v>62</v>
      </c>
      <c r="V6" s="52" t="s">
        <v>62</v>
      </c>
      <c r="W6" s="52" t="s">
        <v>62</v>
      </c>
      <c r="X6" s="52" t="s">
        <v>62</v>
      </c>
      <c r="Y6" s="52" t="s">
        <v>62</v>
      </c>
      <c r="Z6" s="52" t="s">
        <v>62</v>
      </c>
    </row>
    <row r="7" spans="1:26" x14ac:dyDescent="0.3">
      <c r="A7" s="41" t="s">
        <v>126</v>
      </c>
      <c r="B7" s="41" t="s">
        <v>127</v>
      </c>
      <c r="C7" s="41" t="s">
        <v>59</v>
      </c>
      <c r="D7" s="41" t="s">
        <v>65</v>
      </c>
      <c r="E7" s="41" t="s">
        <v>63</v>
      </c>
      <c r="F7" s="59" t="s">
        <v>62</v>
      </c>
      <c r="G7" s="59" t="s">
        <v>62</v>
      </c>
      <c r="H7" s="59" t="s">
        <v>62</v>
      </c>
      <c r="I7" s="59" t="s">
        <v>62</v>
      </c>
      <c r="J7" s="59" t="s">
        <v>62</v>
      </c>
      <c r="K7" s="59" t="s">
        <v>62</v>
      </c>
      <c r="L7" s="59" t="s">
        <v>62</v>
      </c>
      <c r="M7" s="51" t="str">
        <f>IFERROR('Equations and POD'!$D$5/F7, F7)</f>
        <v>-</v>
      </c>
      <c r="N7" s="51" t="str">
        <f>IFERROR('Equations and POD'!$D$5/G7, G7)</f>
        <v>-</v>
      </c>
      <c r="O7" s="51" t="str">
        <f>IFERROR('Equations and POD'!$D$5/H7, H7)</f>
        <v>-</v>
      </c>
      <c r="P7" s="51" t="str">
        <f>IFERROR('Equations and POD'!$D$5/I7, I7)</f>
        <v>-</v>
      </c>
      <c r="Q7" s="51" t="str">
        <f>IFERROR('Equations and POD'!$D$5/J7, J7)</f>
        <v>-</v>
      </c>
      <c r="R7" s="51" t="str">
        <f>IFERROR('Equations and POD'!$D$5/K7, K7)</f>
        <v>-</v>
      </c>
      <c r="S7" s="51" t="str">
        <f>IFERROR('Equations and POD'!$D$5/L7, L7)</f>
        <v>-</v>
      </c>
      <c r="T7" s="52" t="s">
        <v>62</v>
      </c>
      <c r="U7" s="52" t="s">
        <v>62</v>
      </c>
      <c r="V7" s="52" t="s">
        <v>62</v>
      </c>
      <c r="W7" s="52" t="s">
        <v>62</v>
      </c>
      <c r="X7" s="52" t="s">
        <v>62</v>
      </c>
      <c r="Y7" s="52" t="s">
        <v>62</v>
      </c>
      <c r="Z7" s="52" t="s">
        <v>62</v>
      </c>
    </row>
    <row r="8" spans="1:26" x14ac:dyDescent="0.3">
      <c r="A8" s="41" t="s">
        <v>126</v>
      </c>
      <c r="B8" s="41" t="s">
        <v>127</v>
      </c>
      <c r="C8" s="41" t="s">
        <v>59</v>
      </c>
      <c r="D8" s="41" t="s">
        <v>65</v>
      </c>
      <c r="E8" s="41" t="s">
        <v>64</v>
      </c>
      <c r="F8" s="59" t="s">
        <v>62</v>
      </c>
      <c r="G8" s="59" t="s">
        <v>62</v>
      </c>
      <c r="H8" s="59" t="s">
        <v>62</v>
      </c>
      <c r="I8" s="59" t="s">
        <v>62</v>
      </c>
      <c r="J8" s="59" t="s">
        <v>62</v>
      </c>
      <c r="K8" s="59" t="s">
        <v>62</v>
      </c>
      <c r="L8" s="59" t="s">
        <v>62</v>
      </c>
      <c r="M8" s="51" t="str">
        <f>IFERROR('Equations and POD'!$D$5/F8, F8)</f>
        <v>-</v>
      </c>
      <c r="N8" s="51" t="str">
        <f>IFERROR('Equations and POD'!$D$5/G8, G8)</f>
        <v>-</v>
      </c>
      <c r="O8" s="51" t="str">
        <f>IFERROR('Equations and POD'!$D$5/H8, H8)</f>
        <v>-</v>
      </c>
      <c r="P8" s="51" t="str">
        <f>IFERROR('Equations and POD'!$D$5/I8, I8)</f>
        <v>-</v>
      </c>
      <c r="Q8" s="51" t="str">
        <f>IFERROR('Equations and POD'!$D$5/J8, J8)</f>
        <v>-</v>
      </c>
      <c r="R8" s="51" t="str">
        <f>IFERROR('Equations and POD'!$D$5/K8, K8)</f>
        <v>-</v>
      </c>
      <c r="S8" s="51" t="str">
        <f>IFERROR('Equations and POD'!$D$5/L8, L8)</f>
        <v>-</v>
      </c>
      <c r="T8" s="52" t="s">
        <v>62</v>
      </c>
      <c r="U8" s="52" t="s">
        <v>62</v>
      </c>
      <c r="V8" s="52" t="s">
        <v>62</v>
      </c>
      <c r="W8" s="52" t="s">
        <v>62</v>
      </c>
      <c r="X8" s="52" t="s">
        <v>62</v>
      </c>
      <c r="Y8" s="52" t="s">
        <v>62</v>
      </c>
      <c r="Z8" s="52" t="s">
        <v>62</v>
      </c>
    </row>
    <row r="9" spans="1:26" x14ac:dyDescent="0.3">
      <c r="A9" s="41" t="s">
        <v>126</v>
      </c>
      <c r="B9" s="41" t="s">
        <v>127</v>
      </c>
      <c r="C9" s="41" t="s">
        <v>59</v>
      </c>
      <c r="D9" s="41" t="s">
        <v>66</v>
      </c>
      <c r="E9" s="41" t="s">
        <v>61</v>
      </c>
      <c r="F9" s="59" t="s">
        <v>62</v>
      </c>
      <c r="G9" s="59" t="s">
        <v>62</v>
      </c>
      <c r="H9" s="59" t="s">
        <v>62</v>
      </c>
      <c r="I9" s="59" t="s">
        <v>62</v>
      </c>
      <c r="J9" s="59" t="s">
        <v>62</v>
      </c>
      <c r="K9" s="59" t="s">
        <v>62</v>
      </c>
      <c r="L9" s="59" t="s">
        <v>62</v>
      </c>
      <c r="M9" s="51" t="str">
        <f>IFERROR('Equations and POD'!$D$5/F9, F9)</f>
        <v>-</v>
      </c>
      <c r="N9" s="51" t="str">
        <f>IFERROR('Equations and POD'!$D$5/G9, G9)</f>
        <v>-</v>
      </c>
      <c r="O9" s="51" t="str">
        <f>IFERROR('Equations and POD'!$D$5/H9, H9)</f>
        <v>-</v>
      </c>
      <c r="P9" s="51" t="str">
        <f>IFERROR('Equations and POD'!$D$5/I9, I9)</f>
        <v>-</v>
      </c>
      <c r="Q9" s="51" t="str">
        <f>IFERROR('Equations and POD'!$D$5/J9, J9)</f>
        <v>-</v>
      </c>
      <c r="R9" s="51" t="str">
        <f>IFERROR('Equations and POD'!$D$5/K9, K9)</f>
        <v>-</v>
      </c>
      <c r="S9" s="51" t="str">
        <f>IFERROR('Equations and POD'!$D$5/L9, L9)</f>
        <v>-</v>
      </c>
      <c r="T9" s="52" t="s">
        <v>62</v>
      </c>
      <c r="U9" s="52" t="s">
        <v>62</v>
      </c>
      <c r="V9" s="52" t="s">
        <v>62</v>
      </c>
      <c r="W9" s="52" t="s">
        <v>62</v>
      </c>
      <c r="X9" s="52" t="s">
        <v>62</v>
      </c>
      <c r="Y9" s="52" t="s">
        <v>62</v>
      </c>
      <c r="Z9" s="52" t="s">
        <v>62</v>
      </c>
    </row>
    <row r="10" spans="1:26" x14ac:dyDescent="0.3">
      <c r="A10" s="41" t="s">
        <v>126</v>
      </c>
      <c r="B10" s="41" t="s">
        <v>127</v>
      </c>
      <c r="C10" s="41" t="s">
        <v>59</v>
      </c>
      <c r="D10" s="41" t="s">
        <v>66</v>
      </c>
      <c r="E10" s="41" t="s">
        <v>63</v>
      </c>
      <c r="F10" s="59" t="s">
        <v>62</v>
      </c>
      <c r="G10" s="59" t="s">
        <v>62</v>
      </c>
      <c r="H10" s="59" t="s">
        <v>62</v>
      </c>
      <c r="I10" s="59" t="s">
        <v>62</v>
      </c>
      <c r="J10" s="59" t="s">
        <v>62</v>
      </c>
      <c r="K10" s="59" t="s">
        <v>62</v>
      </c>
      <c r="L10" s="59" t="s">
        <v>62</v>
      </c>
      <c r="M10" s="51" t="str">
        <f>IFERROR('Equations and POD'!$D$5/F10, F10)</f>
        <v>-</v>
      </c>
      <c r="N10" s="51" t="str">
        <f>IFERROR('Equations and POD'!$D$5/G10, G10)</f>
        <v>-</v>
      </c>
      <c r="O10" s="51" t="str">
        <f>IFERROR('Equations and POD'!$D$5/H10, H10)</f>
        <v>-</v>
      </c>
      <c r="P10" s="51" t="str">
        <f>IFERROR('Equations and POD'!$D$5/I10, I10)</f>
        <v>-</v>
      </c>
      <c r="Q10" s="51" t="str">
        <f>IFERROR('Equations and POD'!$D$5/J10, J10)</f>
        <v>-</v>
      </c>
      <c r="R10" s="51" t="str">
        <f>IFERROR('Equations and POD'!$D$5/K10, K10)</f>
        <v>-</v>
      </c>
      <c r="S10" s="51" t="str">
        <f>IFERROR('Equations and POD'!$D$5/L10, L10)</f>
        <v>-</v>
      </c>
      <c r="T10" s="52" t="s">
        <v>62</v>
      </c>
      <c r="U10" s="52" t="s">
        <v>62</v>
      </c>
      <c r="V10" s="52" t="s">
        <v>62</v>
      </c>
      <c r="W10" s="52" t="s">
        <v>62</v>
      </c>
      <c r="X10" s="52" t="s">
        <v>62</v>
      </c>
      <c r="Y10" s="52" t="s">
        <v>62</v>
      </c>
      <c r="Z10" s="52" t="s">
        <v>62</v>
      </c>
    </row>
    <row r="11" spans="1:26" x14ac:dyDescent="0.3">
      <c r="A11" s="41" t="s">
        <v>126</v>
      </c>
      <c r="B11" s="41" t="s">
        <v>127</v>
      </c>
      <c r="C11" s="41" t="s">
        <v>59</v>
      </c>
      <c r="D11" s="41" t="s">
        <v>66</v>
      </c>
      <c r="E11" s="41" t="s">
        <v>64</v>
      </c>
      <c r="F11" s="59" t="s">
        <v>62</v>
      </c>
      <c r="G11" s="59" t="s">
        <v>62</v>
      </c>
      <c r="H11" s="59" t="s">
        <v>62</v>
      </c>
      <c r="I11" s="59" t="s">
        <v>62</v>
      </c>
      <c r="J11" s="59" t="s">
        <v>62</v>
      </c>
      <c r="K11" s="59" t="s">
        <v>62</v>
      </c>
      <c r="L11" s="59" t="s">
        <v>62</v>
      </c>
      <c r="M11" s="51" t="str">
        <f>IFERROR('Equations and POD'!$D$5/F11, F11)</f>
        <v>-</v>
      </c>
      <c r="N11" s="51" t="str">
        <f>IFERROR('Equations and POD'!$D$5/G11, G11)</f>
        <v>-</v>
      </c>
      <c r="O11" s="51" t="str">
        <f>IFERROR('Equations and POD'!$D$5/H11, H11)</f>
        <v>-</v>
      </c>
      <c r="P11" s="51" t="str">
        <f>IFERROR('Equations and POD'!$D$5/I11, I11)</f>
        <v>-</v>
      </c>
      <c r="Q11" s="51" t="str">
        <f>IFERROR('Equations and POD'!$D$5/J11, J11)</f>
        <v>-</v>
      </c>
      <c r="R11" s="51" t="str">
        <f>IFERROR('Equations and POD'!$D$5/K11, K11)</f>
        <v>-</v>
      </c>
      <c r="S11" s="51" t="str">
        <f>IFERROR('Equations and POD'!$D$5/L11, L11)</f>
        <v>-</v>
      </c>
      <c r="T11" s="52" t="s">
        <v>62</v>
      </c>
      <c r="U11" s="52" t="s">
        <v>62</v>
      </c>
      <c r="V11" s="52" t="s">
        <v>62</v>
      </c>
      <c r="W11" s="52" t="s">
        <v>62</v>
      </c>
      <c r="X11" s="52" t="s">
        <v>62</v>
      </c>
      <c r="Y11" s="52" t="s">
        <v>62</v>
      </c>
      <c r="Z11" s="52" t="s">
        <v>62</v>
      </c>
    </row>
    <row r="12" spans="1:26" x14ac:dyDescent="0.3">
      <c r="A12" s="41" t="s">
        <v>129</v>
      </c>
      <c r="B12" s="41" t="s">
        <v>141</v>
      </c>
      <c r="C12" s="41" t="s">
        <v>73</v>
      </c>
      <c r="D12" s="41" t="s">
        <v>60</v>
      </c>
      <c r="E12" s="41" t="s">
        <v>61</v>
      </c>
      <c r="F12" s="59" t="s">
        <v>62</v>
      </c>
      <c r="G12" s="59" t="s">
        <v>62</v>
      </c>
      <c r="H12" s="59" t="s">
        <v>62</v>
      </c>
      <c r="I12" s="59" t="s">
        <v>62</v>
      </c>
      <c r="J12" s="59" t="s">
        <v>62</v>
      </c>
      <c r="K12" s="59" t="s">
        <v>62</v>
      </c>
      <c r="L12" s="59" t="s">
        <v>62</v>
      </c>
      <c r="M12" s="51" t="str">
        <f>IFERROR('Equations and POD'!$D$5/F12, F12)</f>
        <v>-</v>
      </c>
      <c r="N12" s="51" t="str">
        <f>IFERROR('Equations and POD'!$D$5/G12, G12)</f>
        <v>-</v>
      </c>
      <c r="O12" s="51" t="str">
        <f>IFERROR('Equations and POD'!$D$5/H12, H12)</f>
        <v>-</v>
      </c>
      <c r="P12" s="51" t="str">
        <f>IFERROR('Equations and POD'!$D$5/I12, I12)</f>
        <v>-</v>
      </c>
      <c r="Q12" s="51" t="str">
        <f>IFERROR('Equations and POD'!$D$5/J12, J12)</f>
        <v>-</v>
      </c>
      <c r="R12" s="51" t="str">
        <f>IFERROR('Equations and POD'!$D$5/K12, K12)</f>
        <v>-</v>
      </c>
      <c r="S12" s="51" t="str">
        <f>IFERROR('Equations and POD'!$D$5/L12, L12)</f>
        <v>-</v>
      </c>
      <c r="T12" s="52" t="s">
        <v>62</v>
      </c>
      <c r="U12" s="52" t="s">
        <v>62</v>
      </c>
      <c r="V12" s="52" t="s">
        <v>62</v>
      </c>
      <c r="W12" s="52" t="s">
        <v>62</v>
      </c>
      <c r="X12" s="52" t="s">
        <v>62</v>
      </c>
      <c r="Y12" s="52" t="s">
        <v>62</v>
      </c>
      <c r="Z12" s="52" t="s">
        <v>62</v>
      </c>
    </row>
    <row r="13" spans="1:26" x14ac:dyDescent="0.3">
      <c r="A13" s="41" t="s">
        <v>129</v>
      </c>
      <c r="B13" s="41" t="s">
        <v>141</v>
      </c>
      <c r="C13" s="41" t="s">
        <v>73</v>
      </c>
      <c r="D13" s="41" t="s">
        <v>60</v>
      </c>
      <c r="E13" s="41" t="s">
        <v>63</v>
      </c>
      <c r="F13" s="59" t="s">
        <v>62</v>
      </c>
      <c r="G13" s="59" t="s">
        <v>62</v>
      </c>
      <c r="H13" s="59" t="s">
        <v>62</v>
      </c>
      <c r="I13" s="59" t="s">
        <v>62</v>
      </c>
      <c r="J13" s="59" t="s">
        <v>62</v>
      </c>
      <c r="K13" s="74">
        <v>0.94562837682712197</v>
      </c>
      <c r="L13" s="74">
        <v>0.99916825178215696</v>
      </c>
      <c r="M13" s="51" t="str">
        <f>IFERROR('Equations and POD'!$D$5/F13, F13)</f>
        <v>-</v>
      </c>
      <c r="N13" s="51" t="str">
        <f>IFERROR('Equations and POD'!$D$5/G13, G13)</f>
        <v>-</v>
      </c>
      <c r="O13" s="51" t="str">
        <f>IFERROR('Equations and POD'!$D$5/H13, H13)</f>
        <v>-</v>
      </c>
      <c r="P13" s="51" t="str">
        <f>IFERROR('Equations and POD'!$D$5/I13, I13)</f>
        <v>-</v>
      </c>
      <c r="Q13" s="51" t="str">
        <f>IFERROR('Equations and POD'!$D$5/J13, J13)</f>
        <v>-</v>
      </c>
      <c r="R13" s="51">
        <f>IFERROR('Equations and POD'!$D$5/K13, K13)</f>
        <v>12689.974512253684</v>
      </c>
      <c r="S13" s="51">
        <f>IFERROR('Equations and POD'!$D$5/L13, L13)</f>
        <v>12009.98928718593</v>
      </c>
      <c r="T13" s="52" t="s">
        <v>62</v>
      </c>
      <c r="U13" s="52" t="s">
        <v>62</v>
      </c>
      <c r="V13" s="52" t="s">
        <v>62</v>
      </c>
      <c r="W13" s="52" t="s">
        <v>62</v>
      </c>
      <c r="X13" s="52" t="s">
        <v>62</v>
      </c>
      <c r="Y13" s="53">
        <v>13000</v>
      </c>
      <c r="Z13" s="53">
        <v>12000</v>
      </c>
    </row>
    <row r="14" spans="1:26" x14ac:dyDescent="0.3">
      <c r="A14" s="41" t="s">
        <v>129</v>
      </c>
      <c r="B14" s="41" t="s">
        <v>141</v>
      </c>
      <c r="C14" s="41" t="s">
        <v>73</v>
      </c>
      <c r="D14" s="41" t="s">
        <v>60</v>
      </c>
      <c r="E14" s="41" t="s">
        <v>64</v>
      </c>
      <c r="F14" s="59" t="s">
        <v>62</v>
      </c>
      <c r="G14" s="59" t="s">
        <v>62</v>
      </c>
      <c r="H14" s="59" t="s">
        <v>62</v>
      </c>
      <c r="I14" s="59" t="s">
        <v>62</v>
      </c>
      <c r="J14" s="59" t="s">
        <v>62</v>
      </c>
      <c r="K14" s="74">
        <v>0.183810668095202</v>
      </c>
      <c r="L14" s="74">
        <v>0.19642625611765599</v>
      </c>
      <c r="M14" s="51" t="str">
        <f>IFERROR('Equations and POD'!$D$5/F14, F14)</f>
        <v>-</v>
      </c>
      <c r="N14" s="51" t="str">
        <f>IFERROR('Equations and POD'!$D$5/G14, G14)</f>
        <v>-</v>
      </c>
      <c r="O14" s="51" t="str">
        <f>IFERROR('Equations and POD'!$D$5/H14, H14)</f>
        <v>-</v>
      </c>
      <c r="P14" s="51" t="str">
        <f>IFERROR('Equations and POD'!$D$5/I14, I14)</f>
        <v>-</v>
      </c>
      <c r="Q14" s="51" t="str">
        <f>IFERROR('Equations and POD'!$D$5/J14, J14)</f>
        <v>-</v>
      </c>
      <c r="R14" s="51">
        <f>IFERROR('Equations and POD'!$D$5/K14, K14)</f>
        <v>65284.567671473662</v>
      </c>
      <c r="S14" s="51">
        <f>IFERROR('Equations and POD'!$D$5/L14, L14)</f>
        <v>61091.629180226315</v>
      </c>
      <c r="T14" s="52" t="s">
        <v>62</v>
      </c>
      <c r="U14" s="52" t="s">
        <v>62</v>
      </c>
      <c r="V14" s="52" t="s">
        <v>62</v>
      </c>
      <c r="W14" s="52" t="s">
        <v>62</v>
      </c>
      <c r="X14" s="52" t="s">
        <v>62</v>
      </c>
      <c r="Y14" s="53">
        <v>65000</v>
      </c>
      <c r="Z14" s="53">
        <v>61000</v>
      </c>
    </row>
    <row r="15" spans="1:26" x14ac:dyDescent="0.3">
      <c r="A15" s="41" t="s">
        <v>129</v>
      </c>
      <c r="B15" s="41" t="s">
        <v>141</v>
      </c>
      <c r="C15" s="41" t="s">
        <v>73</v>
      </c>
      <c r="D15" s="41" t="s">
        <v>65</v>
      </c>
      <c r="E15" s="41" t="s">
        <v>61</v>
      </c>
      <c r="F15" s="59" t="s">
        <v>62</v>
      </c>
      <c r="G15" s="59" t="s">
        <v>62</v>
      </c>
      <c r="H15" s="59" t="s">
        <v>62</v>
      </c>
      <c r="I15" s="59" t="s">
        <v>62</v>
      </c>
      <c r="J15" s="59" t="s">
        <v>62</v>
      </c>
      <c r="K15" s="59" t="s">
        <v>62</v>
      </c>
      <c r="L15" s="59" t="s">
        <v>62</v>
      </c>
      <c r="M15" s="51" t="str">
        <f>IFERROR('Equations and POD'!$D$5/F15, F15)</f>
        <v>-</v>
      </c>
      <c r="N15" s="51" t="str">
        <f>IFERROR('Equations and POD'!$D$5/G15, G15)</f>
        <v>-</v>
      </c>
      <c r="O15" s="51" t="str">
        <f>IFERROR('Equations and POD'!$D$5/H15, H15)</f>
        <v>-</v>
      </c>
      <c r="P15" s="51" t="str">
        <f>IFERROR('Equations and POD'!$D$5/I15, I15)</f>
        <v>-</v>
      </c>
      <c r="Q15" s="51" t="str">
        <f>IFERROR('Equations and POD'!$D$5/J15, J15)</f>
        <v>-</v>
      </c>
      <c r="R15" s="51" t="str">
        <f>IFERROR('Equations and POD'!$D$5/K15, K15)</f>
        <v>-</v>
      </c>
      <c r="S15" s="51" t="str">
        <f>IFERROR('Equations and POD'!$D$5/L15, L15)</f>
        <v>-</v>
      </c>
      <c r="T15" s="52" t="s">
        <v>62</v>
      </c>
      <c r="U15" s="52" t="s">
        <v>62</v>
      </c>
      <c r="V15" s="52" t="s">
        <v>62</v>
      </c>
      <c r="W15" s="52" t="s">
        <v>62</v>
      </c>
      <c r="X15" s="52" t="s">
        <v>62</v>
      </c>
      <c r="Y15" s="52" t="s">
        <v>62</v>
      </c>
      <c r="Z15" s="52" t="s">
        <v>62</v>
      </c>
    </row>
    <row r="16" spans="1:26" x14ac:dyDescent="0.3">
      <c r="A16" s="41" t="s">
        <v>129</v>
      </c>
      <c r="B16" s="41" t="s">
        <v>141</v>
      </c>
      <c r="C16" s="41" t="s">
        <v>73</v>
      </c>
      <c r="D16" s="41" t="s">
        <v>65</v>
      </c>
      <c r="E16" s="41" t="s">
        <v>63</v>
      </c>
      <c r="F16" s="59" t="s">
        <v>62</v>
      </c>
      <c r="G16" s="59" t="s">
        <v>62</v>
      </c>
      <c r="H16" s="59" t="s">
        <v>62</v>
      </c>
      <c r="I16" s="59" t="s">
        <v>62</v>
      </c>
      <c r="J16" s="59" t="s">
        <v>62</v>
      </c>
      <c r="K16" s="59" t="s">
        <v>62</v>
      </c>
      <c r="L16" s="59" t="s">
        <v>62</v>
      </c>
      <c r="M16" s="51" t="str">
        <f>IFERROR('Equations and POD'!$D$5/F16, F16)</f>
        <v>-</v>
      </c>
      <c r="N16" s="51" t="str">
        <f>IFERROR('Equations and POD'!$D$5/G16, G16)</f>
        <v>-</v>
      </c>
      <c r="O16" s="51" t="str">
        <f>IFERROR('Equations and POD'!$D$5/H16, H16)</f>
        <v>-</v>
      </c>
      <c r="P16" s="51" t="str">
        <f>IFERROR('Equations and POD'!$D$5/I16, I16)</f>
        <v>-</v>
      </c>
      <c r="Q16" s="51" t="str">
        <f>IFERROR('Equations and POD'!$D$5/J16, J16)</f>
        <v>-</v>
      </c>
      <c r="R16" s="51" t="str">
        <f>IFERROR('Equations and POD'!$D$5/K16, K16)</f>
        <v>-</v>
      </c>
      <c r="S16" s="51" t="str">
        <f>IFERROR('Equations and POD'!$D$5/L16, L16)</f>
        <v>-</v>
      </c>
      <c r="T16" s="52" t="s">
        <v>62</v>
      </c>
      <c r="U16" s="52" t="s">
        <v>62</v>
      </c>
      <c r="V16" s="52" t="s">
        <v>62</v>
      </c>
      <c r="W16" s="52" t="s">
        <v>62</v>
      </c>
      <c r="X16" s="52" t="s">
        <v>62</v>
      </c>
      <c r="Y16" s="52" t="s">
        <v>62</v>
      </c>
      <c r="Z16" s="52" t="s">
        <v>62</v>
      </c>
    </row>
    <row r="17" spans="1:26" x14ac:dyDescent="0.3">
      <c r="A17" s="41" t="s">
        <v>129</v>
      </c>
      <c r="B17" s="41" t="s">
        <v>141</v>
      </c>
      <c r="C17" s="41" t="s">
        <v>73</v>
      </c>
      <c r="D17" s="41" t="s">
        <v>65</v>
      </c>
      <c r="E17" s="41" t="s">
        <v>64</v>
      </c>
      <c r="F17" s="59" t="s">
        <v>62</v>
      </c>
      <c r="G17" s="59" t="s">
        <v>62</v>
      </c>
      <c r="H17" s="59" t="s">
        <v>62</v>
      </c>
      <c r="I17" s="59" t="s">
        <v>62</v>
      </c>
      <c r="J17" s="59" t="s">
        <v>62</v>
      </c>
      <c r="K17" s="59" t="s">
        <v>62</v>
      </c>
      <c r="L17" s="59" t="s">
        <v>62</v>
      </c>
      <c r="M17" s="51" t="str">
        <f>IFERROR('Equations and POD'!$D$5/F17, F17)</f>
        <v>-</v>
      </c>
      <c r="N17" s="51" t="str">
        <f>IFERROR('Equations and POD'!$D$5/G17, G17)</f>
        <v>-</v>
      </c>
      <c r="O17" s="51" t="str">
        <f>IFERROR('Equations and POD'!$D$5/H17, H17)</f>
        <v>-</v>
      </c>
      <c r="P17" s="51" t="str">
        <f>IFERROR('Equations and POD'!$D$5/I17, I17)</f>
        <v>-</v>
      </c>
      <c r="Q17" s="51" t="str">
        <f>IFERROR('Equations and POD'!$D$5/J17, J17)</f>
        <v>-</v>
      </c>
      <c r="R17" s="51" t="str">
        <f>IFERROR('Equations and POD'!$D$5/K17, K17)</f>
        <v>-</v>
      </c>
      <c r="S17" s="51" t="str">
        <f>IFERROR('Equations and POD'!$D$5/L17, L17)</f>
        <v>-</v>
      </c>
      <c r="T17" s="52" t="s">
        <v>62</v>
      </c>
      <c r="U17" s="52" t="s">
        <v>62</v>
      </c>
      <c r="V17" s="52" t="s">
        <v>62</v>
      </c>
      <c r="W17" s="52" t="s">
        <v>62</v>
      </c>
      <c r="X17" s="52" t="s">
        <v>62</v>
      </c>
      <c r="Y17" s="52" t="s">
        <v>62</v>
      </c>
      <c r="Z17" s="52" t="s">
        <v>62</v>
      </c>
    </row>
    <row r="18" spans="1:26" x14ac:dyDescent="0.3">
      <c r="A18" s="41" t="s">
        <v>129</v>
      </c>
      <c r="B18" s="41" t="s">
        <v>141</v>
      </c>
      <c r="C18" s="41" t="s">
        <v>73</v>
      </c>
      <c r="D18" s="41" t="s">
        <v>66</v>
      </c>
      <c r="E18" s="41" t="s">
        <v>61</v>
      </c>
      <c r="F18" s="59" t="s">
        <v>62</v>
      </c>
      <c r="G18" s="59" t="s">
        <v>62</v>
      </c>
      <c r="H18" s="59" t="s">
        <v>62</v>
      </c>
      <c r="I18" s="59" t="s">
        <v>62</v>
      </c>
      <c r="J18" s="59" t="s">
        <v>62</v>
      </c>
      <c r="K18" s="59" t="s">
        <v>62</v>
      </c>
      <c r="L18" s="59" t="s">
        <v>62</v>
      </c>
      <c r="M18" s="51" t="str">
        <f>IFERROR('Equations and POD'!$D$5/F18, F18)</f>
        <v>-</v>
      </c>
      <c r="N18" s="51" t="str">
        <f>IFERROR('Equations and POD'!$D$5/G18, G18)</f>
        <v>-</v>
      </c>
      <c r="O18" s="51" t="str">
        <f>IFERROR('Equations and POD'!$D$5/H18, H18)</f>
        <v>-</v>
      </c>
      <c r="P18" s="51" t="str">
        <f>IFERROR('Equations and POD'!$D$5/I18, I18)</f>
        <v>-</v>
      </c>
      <c r="Q18" s="51" t="str">
        <f>IFERROR('Equations and POD'!$D$5/J18, J18)</f>
        <v>-</v>
      </c>
      <c r="R18" s="51" t="str">
        <f>IFERROR('Equations and POD'!$D$5/K18, K18)</f>
        <v>-</v>
      </c>
      <c r="S18" s="51" t="str">
        <f>IFERROR('Equations and POD'!$D$5/L18, L18)</f>
        <v>-</v>
      </c>
      <c r="T18" s="52" t="s">
        <v>62</v>
      </c>
      <c r="U18" s="52" t="s">
        <v>62</v>
      </c>
      <c r="V18" s="52" t="s">
        <v>62</v>
      </c>
      <c r="W18" s="52" t="s">
        <v>62</v>
      </c>
      <c r="X18" s="52" t="s">
        <v>62</v>
      </c>
      <c r="Y18" s="52" t="s">
        <v>62</v>
      </c>
      <c r="Z18" s="52" t="s">
        <v>62</v>
      </c>
    </row>
    <row r="19" spans="1:26" x14ac:dyDescent="0.3">
      <c r="A19" s="41" t="s">
        <v>129</v>
      </c>
      <c r="B19" s="41" t="s">
        <v>141</v>
      </c>
      <c r="C19" s="41" t="s">
        <v>73</v>
      </c>
      <c r="D19" s="41" t="s">
        <v>66</v>
      </c>
      <c r="E19" s="41" t="s">
        <v>63</v>
      </c>
      <c r="F19" s="59" t="s">
        <v>62</v>
      </c>
      <c r="G19" s="59" t="s">
        <v>62</v>
      </c>
      <c r="H19" s="59" t="s">
        <v>62</v>
      </c>
      <c r="I19" s="59" t="s">
        <v>62</v>
      </c>
      <c r="J19" s="59" t="s">
        <v>62</v>
      </c>
      <c r="K19" s="59" t="s">
        <v>62</v>
      </c>
      <c r="L19" s="59" t="s">
        <v>62</v>
      </c>
      <c r="M19" s="51" t="str">
        <f>IFERROR('Equations and POD'!$D$5/F19, F19)</f>
        <v>-</v>
      </c>
      <c r="N19" s="51" t="str">
        <f>IFERROR('Equations and POD'!$D$5/G19, G19)</f>
        <v>-</v>
      </c>
      <c r="O19" s="51" t="str">
        <f>IFERROR('Equations and POD'!$D$5/H19, H19)</f>
        <v>-</v>
      </c>
      <c r="P19" s="51" t="str">
        <f>IFERROR('Equations and POD'!$D$5/I19, I19)</f>
        <v>-</v>
      </c>
      <c r="Q19" s="51" t="str">
        <f>IFERROR('Equations and POD'!$D$5/J19, J19)</f>
        <v>-</v>
      </c>
      <c r="R19" s="51" t="str">
        <f>IFERROR('Equations and POD'!$D$5/K19, K19)</f>
        <v>-</v>
      </c>
      <c r="S19" s="51" t="str">
        <f>IFERROR('Equations and POD'!$D$5/L19, L19)</f>
        <v>-</v>
      </c>
      <c r="T19" s="52" t="s">
        <v>62</v>
      </c>
      <c r="U19" s="52" t="s">
        <v>62</v>
      </c>
      <c r="V19" s="52" t="s">
        <v>62</v>
      </c>
      <c r="W19" s="52" t="s">
        <v>62</v>
      </c>
      <c r="X19" s="52" t="s">
        <v>62</v>
      </c>
      <c r="Y19" s="52" t="s">
        <v>62</v>
      </c>
      <c r="Z19" s="52" t="s">
        <v>62</v>
      </c>
    </row>
    <row r="20" spans="1:26" x14ac:dyDescent="0.3">
      <c r="A20" s="41" t="s">
        <v>129</v>
      </c>
      <c r="B20" s="41" t="s">
        <v>141</v>
      </c>
      <c r="C20" s="41" t="s">
        <v>73</v>
      </c>
      <c r="D20" s="41" t="s">
        <v>66</v>
      </c>
      <c r="E20" s="41" t="s">
        <v>64</v>
      </c>
      <c r="F20" s="59" t="s">
        <v>62</v>
      </c>
      <c r="G20" s="59" t="s">
        <v>62</v>
      </c>
      <c r="H20" s="59" t="s">
        <v>62</v>
      </c>
      <c r="I20" s="59" t="s">
        <v>62</v>
      </c>
      <c r="J20" s="59" t="s">
        <v>62</v>
      </c>
      <c r="K20" s="59" t="s">
        <v>62</v>
      </c>
      <c r="L20" s="59" t="s">
        <v>62</v>
      </c>
      <c r="M20" s="51" t="str">
        <f>IFERROR('Equations and POD'!$D$5/F20, F20)</f>
        <v>-</v>
      </c>
      <c r="N20" s="51" t="str">
        <f>IFERROR('Equations and POD'!$D$5/G20, G20)</f>
        <v>-</v>
      </c>
      <c r="O20" s="51" t="str">
        <f>IFERROR('Equations and POD'!$D$5/H20, H20)</f>
        <v>-</v>
      </c>
      <c r="P20" s="51" t="str">
        <f>IFERROR('Equations and POD'!$D$5/I20, I20)</f>
        <v>-</v>
      </c>
      <c r="Q20" s="51" t="str">
        <f>IFERROR('Equations and POD'!$D$5/J20, J20)</f>
        <v>-</v>
      </c>
      <c r="R20" s="51" t="str">
        <f>IFERROR('Equations and POD'!$D$5/K20, K20)</f>
        <v>-</v>
      </c>
      <c r="S20" s="51" t="str">
        <f>IFERROR('Equations and POD'!$D$5/L20, L20)</f>
        <v>-</v>
      </c>
      <c r="T20" s="52" t="s">
        <v>62</v>
      </c>
      <c r="U20" s="52" t="s">
        <v>62</v>
      </c>
      <c r="V20" s="52" t="s">
        <v>62</v>
      </c>
      <c r="W20" s="52" t="s">
        <v>62</v>
      </c>
      <c r="X20" s="52" t="s">
        <v>62</v>
      </c>
      <c r="Y20" s="52" t="s">
        <v>62</v>
      </c>
      <c r="Z20" s="52" t="s">
        <v>62</v>
      </c>
    </row>
    <row r="21" spans="1:26" x14ac:dyDescent="0.3">
      <c r="A21" s="41" t="s">
        <v>129</v>
      </c>
      <c r="B21" s="41" t="s">
        <v>141</v>
      </c>
      <c r="C21" s="41" t="s">
        <v>74</v>
      </c>
      <c r="D21" s="41" t="s">
        <v>60</v>
      </c>
      <c r="E21" s="41" t="s">
        <v>61</v>
      </c>
      <c r="F21" s="59" t="s">
        <v>62</v>
      </c>
      <c r="G21" s="59" t="s">
        <v>62</v>
      </c>
      <c r="H21" s="59" t="s">
        <v>62</v>
      </c>
      <c r="I21" s="59" t="s">
        <v>62</v>
      </c>
      <c r="J21" s="59" t="s">
        <v>62</v>
      </c>
      <c r="K21" s="59" t="s">
        <v>62</v>
      </c>
      <c r="L21" s="59" t="s">
        <v>62</v>
      </c>
      <c r="M21" s="51" t="str">
        <f>IFERROR('Equations and POD'!$D$5/F21, F21)</f>
        <v>-</v>
      </c>
      <c r="N21" s="51" t="str">
        <f>IFERROR('Equations and POD'!$D$5/G21, G21)</f>
        <v>-</v>
      </c>
      <c r="O21" s="51" t="str">
        <f>IFERROR('Equations and POD'!$D$5/H21, H21)</f>
        <v>-</v>
      </c>
      <c r="P21" s="51" t="str">
        <f>IFERROR('Equations and POD'!$D$5/I21, I21)</f>
        <v>-</v>
      </c>
      <c r="Q21" s="51" t="str">
        <f>IFERROR('Equations and POD'!$D$5/J21, J21)</f>
        <v>-</v>
      </c>
      <c r="R21" s="51" t="str">
        <f>IFERROR('Equations and POD'!$D$5/K21, K21)</f>
        <v>-</v>
      </c>
      <c r="S21" s="51" t="str">
        <f>IFERROR('Equations and POD'!$D$5/L21, L21)</f>
        <v>-</v>
      </c>
      <c r="T21" s="52" t="s">
        <v>62</v>
      </c>
      <c r="U21" s="52" t="s">
        <v>62</v>
      </c>
      <c r="V21" s="52" t="s">
        <v>62</v>
      </c>
      <c r="W21" s="52" t="s">
        <v>62</v>
      </c>
      <c r="X21" s="52" t="s">
        <v>62</v>
      </c>
      <c r="Y21" s="52" t="s">
        <v>62</v>
      </c>
      <c r="Z21" s="52" t="s">
        <v>62</v>
      </c>
    </row>
    <row r="22" spans="1:26" x14ac:dyDescent="0.3">
      <c r="A22" s="41" t="s">
        <v>129</v>
      </c>
      <c r="B22" s="41" t="s">
        <v>141</v>
      </c>
      <c r="C22" s="41" t="s">
        <v>74</v>
      </c>
      <c r="D22" s="41" t="s">
        <v>60</v>
      </c>
      <c r="E22" s="41" t="s">
        <v>63</v>
      </c>
      <c r="F22" s="59" t="s">
        <v>62</v>
      </c>
      <c r="G22" s="59" t="s">
        <v>62</v>
      </c>
      <c r="H22" s="74">
        <v>12.2070967741935</v>
      </c>
      <c r="I22" s="74">
        <v>9.3800000000000008</v>
      </c>
      <c r="J22" s="74">
        <v>7.2893661971831003</v>
      </c>
      <c r="K22" s="74">
        <v>6.6375837988826802</v>
      </c>
      <c r="L22" s="74">
        <v>7.0133925365478298</v>
      </c>
      <c r="M22" s="51" t="str">
        <f>IFERROR('Equations and POD'!$D$5/F22, F22)</f>
        <v>-</v>
      </c>
      <c r="N22" s="51" t="str">
        <f>IFERROR('Equations and POD'!$D$5/G22, G22)</f>
        <v>-</v>
      </c>
      <c r="O22" s="51">
        <f>IFERROR('Equations and POD'!$D$5/H22, H22)</f>
        <v>983.03472332329545</v>
      </c>
      <c r="P22" s="51">
        <f>IFERROR('Equations and POD'!$D$5/I22, I22)</f>
        <v>1279.3176972281449</v>
      </c>
      <c r="Q22" s="51">
        <f>IFERROR('Equations and POD'!$D$5/J22, J22)</f>
        <v>1646.2336608410858</v>
      </c>
      <c r="R22" s="51">
        <f>IFERROR('Equations and POD'!$D$5/K22, K22)</f>
        <v>1807.886779827923</v>
      </c>
      <c r="S22" s="51">
        <f>IFERROR('Equations and POD'!$D$5/L22, L22)</f>
        <v>1711.0121724210101</v>
      </c>
      <c r="T22" s="52" t="s">
        <v>62</v>
      </c>
      <c r="U22" s="59" t="s">
        <v>62</v>
      </c>
      <c r="V22" s="53">
        <v>980</v>
      </c>
      <c r="W22" s="53">
        <v>1300</v>
      </c>
      <c r="X22" s="53">
        <v>1600</v>
      </c>
      <c r="Y22" s="53">
        <v>1800</v>
      </c>
      <c r="Z22" s="53">
        <v>1700</v>
      </c>
    </row>
    <row r="23" spans="1:26" x14ac:dyDescent="0.3">
      <c r="A23" s="41" t="s">
        <v>129</v>
      </c>
      <c r="B23" s="41" t="s">
        <v>141</v>
      </c>
      <c r="C23" s="41" t="s">
        <v>74</v>
      </c>
      <c r="D23" s="41" t="s">
        <v>60</v>
      </c>
      <c r="E23" s="41" t="s">
        <v>64</v>
      </c>
      <c r="F23" s="59" t="s">
        <v>62</v>
      </c>
      <c r="G23" s="74">
        <v>2.5616666666666701</v>
      </c>
      <c r="H23" s="74">
        <v>2.21403225806452</v>
      </c>
      <c r="I23" s="74">
        <v>1.7849999999999999</v>
      </c>
      <c r="J23" s="74">
        <v>1.4108450704225399</v>
      </c>
      <c r="K23" s="74">
        <v>1.2902094972067</v>
      </c>
      <c r="L23" s="74">
        <v>1.37876122082585</v>
      </c>
      <c r="M23" s="51" t="str">
        <f>IFERROR('Equations and POD'!$D$5/F23, F23)</f>
        <v>-</v>
      </c>
      <c r="N23" s="51">
        <f>IFERROR('Equations and POD'!$D$5/G23, G23)</f>
        <v>4684.4502277163247</v>
      </c>
      <c r="O23" s="51">
        <f>IFERROR('Equations and POD'!$D$5/H23, H23)</f>
        <v>5419.9752312959763</v>
      </c>
      <c r="P23" s="51">
        <f>IFERROR('Equations and POD'!$D$5/I23, I23)</f>
        <v>6722.6890756302528</v>
      </c>
      <c r="Q23" s="51">
        <f>IFERROR('Equations and POD'!$D$5/J23, J23)</f>
        <v>8505.5405810122502</v>
      </c>
      <c r="R23" s="51">
        <f>IFERROR('Equations and POD'!$D$5/K23, K23)</f>
        <v>9300.8151203195812</v>
      </c>
      <c r="S23" s="51">
        <f>IFERROR('Equations and POD'!$D$5/L23, L23)</f>
        <v>8703.4649791007632</v>
      </c>
      <c r="T23" s="52" t="s">
        <v>62</v>
      </c>
      <c r="U23" s="53">
        <v>4700</v>
      </c>
      <c r="V23" s="53">
        <v>5400</v>
      </c>
      <c r="W23" s="53">
        <v>6700</v>
      </c>
      <c r="X23" s="53">
        <v>8500</v>
      </c>
      <c r="Y23" s="53">
        <v>9300</v>
      </c>
      <c r="Z23" s="53">
        <v>8700</v>
      </c>
    </row>
    <row r="24" spans="1:26" x14ac:dyDescent="0.3">
      <c r="A24" s="41" t="s">
        <v>129</v>
      </c>
      <c r="B24" s="41" t="s">
        <v>141</v>
      </c>
      <c r="C24" s="41" t="s">
        <v>74</v>
      </c>
      <c r="D24" s="41" t="s">
        <v>65</v>
      </c>
      <c r="E24" s="41" t="s">
        <v>61</v>
      </c>
      <c r="F24" s="74">
        <v>0.17972376231529899</v>
      </c>
      <c r="G24" s="74">
        <v>0.121027301564832</v>
      </c>
      <c r="H24" s="74">
        <v>9.2719016058554302E-2</v>
      </c>
      <c r="I24" s="74">
        <v>1.2211962215301801E-2</v>
      </c>
      <c r="J24" s="74">
        <v>6.8375342255695502E-3</v>
      </c>
      <c r="K24" s="74">
        <v>5.4243586162326203E-3</v>
      </c>
      <c r="L24" s="74">
        <v>2.4282194521827098E-3</v>
      </c>
      <c r="M24" s="51">
        <f>IFERROR('Equations and POD'!$D$5/F24, F24)</f>
        <v>66769.134172407095</v>
      </c>
      <c r="N24" s="51">
        <f>IFERROR('Equations and POD'!$D$5/G24, G24)</f>
        <v>99151.181963450043</v>
      </c>
      <c r="O24" s="51">
        <f>IFERROR('Equations and POD'!$D$5/H24, H24)</f>
        <v>129423.28887983139</v>
      </c>
      <c r="P24" s="51">
        <f>IFERROR('Equations and POD'!$D$5/I24, I24)</f>
        <v>982643.06656335632</v>
      </c>
      <c r="Q24" s="51">
        <f>IFERROR('Equations and POD'!$D$5/J24, J24)</f>
        <v>1755018.637438766</v>
      </c>
      <c r="R24" s="51">
        <f>IFERROR('Equations and POD'!$D$5/K24, K24)</f>
        <v>2212243.1146217911</v>
      </c>
      <c r="S24" s="51">
        <f>IFERROR('Equations and POD'!$D$5/L24, L24)</f>
        <v>4941892.70628455</v>
      </c>
      <c r="T24" s="53">
        <v>67000</v>
      </c>
      <c r="U24" s="53">
        <v>99000</v>
      </c>
      <c r="V24" s="53">
        <v>130000</v>
      </c>
      <c r="W24" s="53">
        <v>980000</v>
      </c>
      <c r="X24" s="53">
        <v>1800000</v>
      </c>
      <c r="Y24" s="53">
        <v>2200000</v>
      </c>
      <c r="Z24" s="53">
        <v>4900000</v>
      </c>
    </row>
    <row r="25" spans="1:26" x14ac:dyDescent="0.3">
      <c r="A25" s="41" t="s">
        <v>129</v>
      </c>
      <c r="B25" s="41" t="s">
        <v>141</v>
      </c>
      <c r="C25" s="41" t="s">
        <v>74</v>
      </c>
      <c r="D25" s="41" t="s">
        <v>65</v>
      </c>
      <c r="E25" s="41" t="s">
        <v>63</v>
      </c>
      <c r="F25" s="74">
        <v>3.3546622105400999E-2</v>
      </c>
      <c r="G25" s="74">
        <v>2.95844291500416E-2</v>
      </c>
      <c r="H25" s="74">
        <v>2.4142792474496501E-2</v>
      </c>
      <c r="I25" s="74">
        <v>5.13168194254357E-3</v>
      </c>
      <c r="J25" s="74">
        <v>2.8732583413896501E-3</v>
      </c>
      <c r="K25" s="74">
        <v>2.2794175970910499E-3</v>
      </c>
      <c r="L25" s="74">
        <v>1.02039214055138E-3</v>
      </c>
      <c r="M25" s="51">
        <f>IFERROR('Equations and POD'!$D$5/F25, F25)</f>
        <v>357711.12698908668</v>
      </c>
      <c r="N25" s="51">
        <f>IFERROR('Equations and POD'!$D$5/G25, G25)</f>
        <v>405618.77801124065</v>
      </c>
      <c r="O25" s="51">
        <f>IFERROR('Equations and POD'!$D$5/H25, H25)</f>
        <v>497042.75148271804</v>
      </c>
      <c r="P25" s="51">
        <f>IFERROR('Equations and POD'!$D$5/I25, I25)</f>
        <v>2338414.6044819136</v>
      </c>
      <c r="Q25" s="51">
        <f>IFERROR('Equations and POD'!$D$5/J25, J25)</f>
        <v>4176443.1089047864</v>
      </c>
      <c r="R25" s="51">
        <f>IFERROR('Equations and POD'!$D$5/K25, K25)</f>
        <v>5264502.6586239291</v>
      </c>
      <c r="S25" s="51">
        <f>IFERROR('Equations and POD'!$D$5/L25, L25)</f>
        <v>11760184.661473058</v>
      </c>
      <c r="T25" s="53">
        <v>360000</v>
      </c>
      <c r="U25" s="53">
        <v>410000</v>
      </c>
      <c r="V25" s="53">
        <v>500000</v>
      </c>
      <c r="W25" s="53">
        <v>2300000</v>
      </c>
      <c r="X25" s="53">
        <v>4200000</v>
      </c>
      <c r="Y25" s="53">
        <v>5300000</v>
      </c>
      <c r="Z25" s="53">
        <v>12000000</v>
      </c>
    </row>
    <row r="26" spans="1:26" x14ac:dyDescent="0.3">
      <c r="A26" s="41" t="s">
        <v>129</v>
      </c>
      <c r="B26" s="41" t="s">
        <v>141</v>
      </c>
      <c r="C26" s="41" t="s">
        <v>74</v>
      </c>
      <c r="D26" s="41" t="s">
        <v>65</v>
      </c>
      <c r="E26" s="41" t="s">
        <v>64</v>
      </c>
      <c r="F26" s="74">
        <v>2.4673690502432701E-3</v>
      </c>
      <c r="G26" s="74">
        <v>3.10685970969632E-3</v>
      </c>
      <c r="H26" s="74">
        <v>3.2902314460412098E-3</v>
      </c>
      <c r="I26" s="74">
        <v>1.0803734373591499E-3</v>
      </c>
      <c r="J26" s="74">
        <v>6.0490949316470801E-4</v>
      </c>
      <c r="K26" s="74">
        <v>4.79888364064775E-4</v>
      </c>
      <c r="L26" s="74">
        <v>2.14827509650553E-4</v>
      </c>
      <c r="M26" s="51">
        <f>IFERROR('Equations and POD'!$D$5/F26, F26)</f>
        <v>4863479.9884585002</v>
      </c>
      <c r="N26" s="51">
        <f>IFERROR('Equations and POD'!$D$5/G26, G26)</f>
        <v>3862420.9398798184</v>
      </c>
      <c r="O26" s="51">
        <f>IFERROR('Equations and POD'!$D$5/H26, H26)</f>
        <v>3647159.8417303865</v>
      </c>
      <c r="P26" s="51">
        <f>IFERROR('Equations and POD'!$D$5/I26, I26)</f>
        <v>11107270.490963418</v>
      </c>
      <c r="Q26" s="51">
        <f>IFERROR('Equations and POD'!$D$5/J26, J26)</f>
        <v>19837678.422303375</v>
      </c>
      <c r="R26" s="51">
        <f>IFERROR('Equations and POD'!$D$5/K26, K26)</f>
        <v>25005815.724217579</v>
      </c>
      <c r="S26" s="51">
        <f>IFERROR('Equations and POD'!$D$5/L26, L26)</f>
        <v>55858767.899510071</v>
      </c>
      <c r="T26" s="53">
        <v>4900000</v>
      </c>
      <c r="U26" s="53">
        <v>3900000</v>
      </c>
      <c r="V26" s="53">
        <v>3600000</v>
      </c>
      <c r="W26" s="53">
        <v>11000000</v>
      </c>
      <c r="X26" s="53">
        <v>20000000</v>
      </c>
      <c r="Y26" s="53">
        <v>25000000</v>
      </c>
      <c r="Z26" s="53">
        <v>56000000</v>
      </c>
    </row>
    <row r="27" spans="1:26" x14ac:dyDescent="0.3">
      <c r="A27" s="41" t="s">
        <v>129</v>
      </c>
      <c r="B27" s="41" t="s">
        <v>141</v>
      </c>
      <c r="C27" s="41" t="s">
        <v>74</v>
      </c>
      <c r="D27" s="41" t="s">
        <v>66</v>
      </c>
      <c r="E27" s="41" t="s">
        <v>61</v>
      </c>
      <c r="F27" s="74">
        <v>0.61604954143732804</v>
      </c>
      <c r="G27" s="74">
        <v>0.58033652454241003</v>
      </c>
      <c r="H27" s="74">
        <v>0.47175743285382998</v>
      </c>
      <c r="I27" s="74">
        <v>0.32849237238249601</v>
      </c>
      <c r="J27" s="74">
        <v>0.231725922123624</v>
      </c>
      <c r="K27" s="74">
        <v>0.19841673353070099</v>
      </c>
      <c r="L27" s="74">
        <v>0.15930237598689201</v>
      </c>
      <c r="M27" s="51">
        <f>IFERROR('Equations and POD'!$D$5/F27, F27)</f>
        <v>19478.952897201019</v>
      </c>
      <c r="N27" s="51">
        <f>IFERROR('Equations and POD'!$D$5/G27, G27)</f>
        <v>20677.657690874945</v>
      </c>
      <c r="O27" s="51">
        <f>IFERROR('Equations and POD'!$D$5/H27, H27)</f>
        <v>25436.801127663628</v>
      </c>
      <c r="P27" s="51">
        <f>IFERROR('Equations and POD'!$D$5/I27, I27)</f>
        <v>36530.528587212422</v>
      </c>
      <c r="Q27" s="51">
        <f>IFERROR('Equations and POD'!$D$5/J27, J27)</f>
        <v>51785.315557394104</v>
      </c>
      <c r="R27" s="51">
        <f>IFERROR('Equations and POD'!$D$5/K27, K27)</f>
        <v>60478.770043572164</v>
      </c>
      <c r="S27" s="51">
        <f>IFERROR('Equations and POD'!$D$5/L27, L27)</f>
        <v>75328.443318305595</v>
      </c>
      <c r="T27" s="53">
        <v>19000</v>
      </c>
      <c r="U27" s="53">
        <v>21000</v>
      </c>
      <c r="V27" s="53">
        <v>25000</v>
      </c>
      <c r="W27" s="53">
        <v>37000</v>
      </c>
      <c r="X27" s="53">
        <v>52000</v>
      </c>
      <c r="Y27" s="53">
        <v>60000</v>
      </c>
      <c r="Z27" s="53">
        <v>75000</v>
      </c>
    </row>
    <row r="28" spans="1:26" x14ac:dyDescent="0.3">
      <c r="A28" s="41" t="s">
        <v>129</v>
      </c>
      <c r="B28" s="41" t="s">
        <v>141</v>
      </c>
      <c r="C28" s="41" t="s">
        <v>74</v>
      </c>
      <c r="D28" s="41" t="s">
        <v>66</v>
      </c>
      <c r="E28" s="41" t="s">
        <v>63</v>
      </c>
      <c r="F28" s="74">
        <v>0.25878146652608203</v>
      </c>
      <c r="G28" s="74">
        <v>0.243779642379642</v>
      </c>
      <c r="H28" s="74">
        <v>0.19816925767635399</v>
      </c>
      <c r="I28" s="74">
        <v>0.137988476818665</v>
      </c>
      <c r="J28" s="74">
        <v>9.7340181147364105E-2</v>
      </c>
      <c r="K28" s="74">
        <v>8.3348123539855296E-2</v>
      </c>
      <c r="L28" s="74">
        <v>6.6917511833211707E-2</v>
      </c>
      <c r="M28" s="51">
        <f>IFERROR('Equations and POD'!$D$5/F28, F28)</f>
        <v>46371.172406933343</v>
      </c>
      <c r="N28" s="51">
        <f>IFERROR('Equations and POD'!$D$5/G28, G28)</f>
        <v>49224.783016590882</v>
      </c>
      <c r="O28" s="51">
        <f>IFERROR('Equations and POD'!$D$5/H28, H28)</f>
        <v>60554.296568028512</v>
      </c>
      <c r="P28" s="51">
        <f>IFERROR('Equations and POD'!$D$5/I28, I28)</f>
        <v>86963.78332931074</v>
      </c>
      <c r="Q28" s="51">
        <f>IFERROR('Equations and POD'!$D$5/J28, J28)</f>
        <v>123278.99803096833</v>
      </c>
      <c r="R28" s="51">
        <f>IFERROR('Equations and POD'!$D$5/K28, K28)</f>
        <v>143974.44705832948</v>
      </c>
      <c r="S28" s="51">
        <f>IFERROR('Equations and POD'!$D$5/L28, L28)</f>
        <v>179325.25689104153</v>
      </c>
      <c r="T28" s="53">
        <v>46000</v>
      </c>
      <c r="U28" s="53">
        <v>49000</v>
      </c>
      <c r="V28" s="53">
        <v>61000</v>
      </c>
      <c r="W28" s="53">
        <v>87000</v>
      </c>
      <c r="X28" s="53">
        <v>120000</v>
      </c>
      <c r="Y28" s="53">
        <v>140000</v>
      </c>
      <c r="Z28" s="53">
        <v>180000</v>
      </c>
    </row>
    <row r="29" spans="1:26" x14ac:dyDescent="0.3">
      <c r="A29" s="41" t="s">
        <v>129</v>
      </c>
      <c r="B29" s="41" t="s">
        <v>141</v>
      </c>
      <c r="C29" s="41" t="s">
        <v>74</v>
      </c>
      <c r="D29" s="41" t="s">
        <v>66</v>
      </c>
      <c r="E29" s="41" t="s">
        <v>64</v>
      </c>
      <c r="F29" s="74">
        <v>5.4446613710060002E-2</v>
      </c>
      <c r="G29" s="74">
        <v>5.1290288277592702E-2</v>
      </c>
      <c r="H29" s="74">
        <v>4.1694040793397898E-2</v>
      </c>
      <c r="I29" s="74">
        <v>2.9032238647694001E-2</v>
      </c>
      <c r="J29" s="74">
        <v>2.0479995389714799E-2</v>
      </c>
      <c r="K29" s="74">
        <v>1.7536120908316601E-2</v>
      </c>
      <c r="L29" s="74">
        <v>1.4079184132199199E-2</v>
      </c>
      <c r="M29" s="51">
        <f>IFERROR('Equations and POD'!$D$5/F29, F29)</f>
        <v>220399.38174856192</v>
      </c>
      <c r="N29" s="51">
        <f>IFERROR('Equations and POD'!$D$5/G29, G29)</f>
        <v>233962.42062539674</v>
      </c>
      <c r="O29" s="51">
        <f>IFERROR('Equations and POD'!$D$5/H29, H29)</f>
        <v>287810.91426140105</v>
      </c>
      <c r="P29" s="51">
        <f>IFERROR('Equations and POD'!$D$5/I29, I29)</f>
        <v>413333.60977153399</v>
      </c>
      <c r="Q29" s="51">
        <f>IFERROR('Equations and POD'!$D$5/J29, J29)</f>
        <v>585937.63190134731</v>
      </c>
      <c r="R29" s="51">
        <f>IFERROR('Equations and POD'!$D$5/K29, K29)</f>
        <v>684301.8511755889</v>
      </c>
      <c r="S29" s="51">
        <f>IFERROR('Equations and POD'!$D$5/L29, L29)</f>
        <v>852322.11521091696</v>
      </c>
      <c r="T29" s="53">
        <v>220000</v>
      </c>
      <c r="U29" s="53">
        <v>230000</v>
      </c>
      <c r="V29" s="53">
        <v>290000</v>
      </c>
      <c r="W29" s="53">
        <v>410000</v>
      </c>
      <c r="X29" s="53">
        <v>590000</v>
      </c>
      <c r="Y29" s="53">
        <v>680000</v>
      </c>
      <c r="Z29" s="53">
        <v>850000</v>
      </c>
    </row>
    <row r="30" spans="1:26" x14ac:dyDescent="0.3">
      <c r="A30" s="41" t="s">
        <v>129</v>
      </c>
      <c r="B30" s="41" t="s">
        <v>142</v>
      </c>
      <c r="C30" s="41" t="s">
        <v>76</v>
      </c>
      <c r="D30" s="41" t="s">
        <v>60</v>
      </c>
      <c r="E30" s="41" t="s">
        <v>61</v>
      </c>
      <c r="F30" s="74">
        <v>5.9912553191489399</v>
      </c>
      <c r="G30" s="74">
        <v>5.1233333333333304</v>
      </c>
      <c r="H30" s="74">
        <v>4.4280645161290302</v>
      </c>
      <c r="I30" s="74">
        <v>3.57</v>
      </c>
      <c r="J30" s="74">
        <v>2.8216901408450701</v>
      </c>
      <c r="K30" s="74">
        <v>2.5804189944134102</v>
      </c>
      <c r="L30" s="74">
        <v>2.7575224416517101</v>
      </c>
      <c r="M30" s="51">
        <f>IFERROR('Equations and POD'!$D$5/F30, F30)</f>
        <v>2002.9191481201312</v>
      </c>
      <c r="N30" s="51">
        <f>IFERROR('Equations and POD'!$D$5/G30, G30)</f>
        <v>2342.2251138581664</v>
      </c>
      <c r="O30" s="51">
        <f>IFERROR('Equations and POD'!$D$5/H30, H30)</f>
        <v>2709.9876156479941</v>
      </c>
      <c r="P30" s="51">
        <f>IFERROR('Equations and POD'!$D$5/I30, I30)</f>
        <v>3361.3445378151264</v>
      </c>
      <c r="Q30" s="51">
        <f>IFERROR('Equations and POD'!$D$5/J30, J30)</f>
        <v>4252.7702905061396</v>
      </c>
      <c r="R30" s="51">
        <f>IFERROR('Equations and POD'!$D$5/K30, K30)</f>
        <v>4650.4075601597724</v>
      </c>
      <c r="S30" s="51">
        <f>IFERROR('Equations and POD'!$D$5/L30, L30)</f>
        <v>4351.7324895503662</v>
      </c>
      <c r="T30" s="53">
        <v>2000</v>
      </c>
      <c r="U30" s="53">
        <v>2300</v>
      </c>
      <c r="V30" s="53">
        <v>2700</v>
      </c>
      <c r="W30" s="53">
        <v>3400</v>
      </c>
      <c r="X30" s="53">
        <v>4300</v>
      </c>
      <c r="Y30" s="53">
        <v>4700</v>
      </c>
      <c r="Z30" s="53">
        <v>4400</v>
      </c>
    </row>
    <row r="31" spans="1:26" x14ac:dyDescent="0.3">
      <c r="A31" s="41" t="s">
        <v>129</v>
      </c>
      <c r="B31" s="41" t="s">
        <v>142</v>
      </c>
      <c r="C31" s="41" t="s">
        <v>76</v>
      </c>
      <c r="D31" s="41" t="s">
        <v>60</v>
      </c>
      <c r="E31" s="41" t="s">
        <v>63</v>
      </c>
      <c r="F31" s="74">
        <v>1.4978138297872301</v>
      </c>
      <c r="G31" s="74">
        <v>1.2808333333333299</v>
      </c>
      <c r="H31" s="74">
        <v>1.10701612903226</v>
      </c>
      <c r="I31" s="74">
        <v>0.89249999999999996</v>
      </c>
      <c r="J31" s="74">
        <v>0.70542253521126796</v>
      </c>
      <c r="K31" s="74">
        <v>0.64510474860335199</v>
      </c>
      <c r="L31" s="74">
        <v>0.68938061041292698</v>
      </c>
      <c r="M31" s="51">
        <f>IFERROR('Equations and POD'!$D$5/F31, F31)</f>
        <v>8011.6765924805513</v>
      </c>
      <c r="N31" s="51">
        <f>IFERROR('Equations and POD'!$D$5/G31, G31)</f>
        <v>9368.9004554326857</v>
      </c>
      <c r="O31" s="51">
        <f>IFERROR('Equations and POD'!$D$5/H31, H31)</f>
        <v>10839.950462591953</v>
      </c>
      <c r="P31" s="51">
        <f>IFERROR('Equations and POD'!$D$5/I31, I31)</f>
        <v>13445.378151260506</v>
      </c>
      <c r="Q31" s="51">
        <f>IFERROR('Equations and POD'!$D$5/J31, J31)</f>
        <v>17011.081162024551</v>
      </c>
      <c r="R31" s="51">
        <f>IFERROR('Equations and POD'!$D$5/K31, K31)</f>
        <v>18601.630240639104</v>
      </c>
      <c r="S31" s="51">
        <f>IFERROR('Equations and POD'!$D$5/L31, L31)</f>
        <v>17406.929958201479</v>
      </c>
      <c r="T31" s="53">
        <v>8000</v>
      </c>
      <c r="U31" s="53">
        <v>9400</v>
      </c>
      <c r="V31" s="53">
        <v>11000</v>
      </c>
      <c r="W31" s="53">
        <v>13000</v>
      </c>
      <c r="X31" s="53">
        <v>17000</v>
      </c>
      <c r="Y31" s="53">
        <v>19000</v>
      </c>
      <c r="Z31" s="53">
        <v>17000</v>
      </c>
    </row>
    <row r="32" spans="1:26" x14ac:dyDescent="0.3">
      <c r="A32" s="41" t="s">
        <v>129</v>
      </c>
      <c r="B32" s="41" t="s">
        <v>142</v>
      </c>
      <c r="C32" s="41" t="s">
        <v>76</v>
      </c>
      <c r="D32" s="41" t="s">
        <v>60</v>
      </c>
      <c r="E32" s="41" t="s">
        <v>64</v>
      </c>
      <c r="F32" s="74">
        <v>0.14978138297872301</v>
      </c>
      <c r="G32" s="74">
        <v>0.12808333333333299</v>
      </c>
      <c r="H32" s="74">
        <v>0.110701612903226</v>
      </c>
      <c r="I32" s="74">
        <v>8.9249999999999996E-2</v>
      </c>
      <c r="J32" s="74">
        <v>7.0542253521126794E-2</v>
      </c>
      <c r="K32" s="74">
        <v>6.4510474860335204E-2</v>
      </c>
      <c r="L32" s="74">
        <v>6.89380610412927E-2</v>
      </c>
      <c r="M32" s="51">
        <f>IFERROR('Equations and POD'!$D$5/F32, F32)</f>
        <v>80116.765924805513</v>
      </c>
      <c r="N32" s="51">
        <f>IFERROR('Equations and POD'!$D$5/G32, G32)</f>
        <v>93689.004554326864</v>
      </c>
      <c r="O32" s="51">
        <f>IFERROR('Equations and POD'!$D$5/H32, H32)</f>
        <v>108399.50462591954</v>
      </c>
      <c r="P32" s="51">
        <f>IFERROR('Equations and POD'!$D$5/I32, I32)</f>
        <v>134453.78151260506</v>
      </c>
      <c r="Q32" s="51">
        <f>IFERROR('Equations and POD'!$D$5/J32, J32)</f>
        <v>170110.81162024551</v>
      </c>
      <c r="R32" s="51">
        <f>IFERROR('Equations and POD'!$D$5/K32, K32)</f>
        <v>186016.30240639104</v>
      </c>
      <c r="S32" s="51">
        <f>IFERROR('Equations and POD'!$D$5/L32, L32)</f>
        <v>174069.29958201476</v>
      </c>
      <c r="T32" s="53">
        <v>80000</v>
      </c>
      <c r="U32" s="53">
        <v>94000</v>
      </c>
      <c r="V32" s="53">
        <v>110000</v>
      </c>
      <c r="W32" s="53">
        <v>130000</v>
      </c>
      <c r="X32" s="53">
        <v>170000</v>
      </c>
      <c r="Y32" s="53">
        <v>190000</v>
      </c>
      <c r="Z32" s="53">
        <v>170000</v>
      </c>
    </row>
    <row r="33" spans="1:26" x14ac:dyDescent="0.3">
      <c r="A33" s="41" t="s">
        <v>129</v>
      </c>
      <c r="B33" s="41" t="s">
        <v>142</v>
      </c>
      <c r="C33" s="41" t="s">
        <v>76</v>
      </c>
      <c r="D33" s="41" t="s">
        <v>65</v>
      </c>
      <c r="E33" s="41" t="s">
        <v>61</v>
      </c>
      <c r="F33" s="74">
        <v>2.7315175660490798</v>
      </c>
      <c r="G33" s="74">
        <v>3.38178001512596</v>
      </c>
      <c r="H33" s="74">
        <v>3.8180392706633</v>
      </c>
      <c r="I33" s="74">
        <v>1.3400039956922201</v>
      </c>
      <c r="J33" s="74">
        <v>0.75023942639286101</v>
      </c>
      <c r="K33" s="74">
        <v>0.595169912149763</v>
      </c>
      <c r="L33" s="74">
        <v>0.26637676031659102</v>
      </c>
      <c r="M33" s="51">
        <f>IFERROR('Equations and POD'!$D$5/F33, F33)</f>
        <v>4393.1623025793069</v>
      </c>
      <c r="N33" s="51">
        <f>IFERROR('Equations and POD'!$D$5/G33, G33)</f>
        <v>3548.4271437901439</v>
      </c>
      <c r="O33" s="51">
        <f>IFERROR('Equations and POD'!$D$5/H33, H33)</f>
        <v>3142.9744822701273</v>
      </c>
      <c r="P33" s="51">
        <f>IFERROR('Equations and POD'!$D$5/I33, I33)</f>
        <v>8955.1971774539616</v>
      </c>
      <c r="Q33" s="51">
        <f>IFERROR('Equations and POD'!$D$5/J33, J33)</f>
        <v>15994.893867009636</v>
      </c>
      <c r="R33" s="51">
        <f>IFERROR('Equations and POD'!$D$5/K33, K33)</f>
        <v>20162.309543934796</v>
      </c>
      <c r="S33" s="51">
        <f>IFERROR('Equations and POD'!$D$5/L33, L33)</f>
        <v>45048.974939622734</v>
      </c>
      <c r="T33" s="53">
        <v>4400</v>
      </c>
      <c r="U33" s="53">
        <v>3500</v>
      </c>
      <c r="V33" s="53">
        <v>3100</v>
      </c>
      <c r="W33" s="53">
        <v>9000</v>
      </c>
      <c r="X33" s="53">
        <v>16000</v>
      </c>
      <c r="Y33" s="53">
        <v>20000</v>
      </c>
      <c r="Z33" s="53">
        <v>45000</v>
      </c>
    </row>
    <row r="34" spans="1:26" x14ac:dyDescent="0.3">
      <c r="A34" s="41" t="s">
        <v>129</v>
      </c>
      <c r="B34" s="41" t="s">
        <v>142</v>
      </c>
      <c r="C34" s="41" t="s">
        <v>76</v>
      </c>
      <c r="D34" s="41" t="s">
        <v>65</v>
      </c>
      <c r="E34" s="41" t="s">
        <v>63</v>
      </c>
      <c r="F34" s="74">
        <v>0.75970669637581401</v>
      </c>
      <c r="G34" s="74">
        <v>0.94056164837645595</v>
      </c>
      <c r="H34" s="74">
        <v>1.0618966851137699</v>
      </c>
      <c r="I34" s="74">
        <v>0.37269027979921998</v>
      </c>
      <c r="J34" s="74">
        <v>0.20866129944737299</v>
      </c>
      <c r="K34" s="74">
        <v>0.16553240015784099</v>
      </c>
      <c r="L34" s="74">
        <v>7.4086416952250295E-2</v>
      </c>
      <c r="M34" s="51">
        <f>IFERROR('Equations and POD'!$D$5/F34, F34)</f>
        <v>15795.569602382186</v>
      </c>
      <c r="N34" s="51">
        <f>IFERROR('Equations and POD'!$D$5/G34, G34)</f>
        <v>12758.334364061853</v>
      </c>
      <c r="O34" s="51">
        <f>IFERROR('Equations and POD'!$D$5/H34, H34)</f>
        <v>11300.534381755169</v>
      </c>
      <c r="P34" s="51">
        <f>IFERROR('Equations and POD'!$D$5/I34, I34)</f>
        <v>32198.317612320821</v>
      </c>
      <c r="Q34" s="51">
        <f>IFERROR('Equations and POD'!$D$5/J34, J34)</f>
        <v>57509.466450085783</v>
      </c>
      <c r="R34" s="51">
        <f>IFERROR('Equations and POD'!$D$5/K34, K34)</f>
        <v>72493.360747246916</v>
      </c>
      <c r="S34" s="51">
        <f>IFERROR('Equations and POD'!$D$5/L34, L34)</f>
        <v>161973.01062263767</v>
      </c>
      <c r="T34" s="53">
        <v>16000</v>
      </c>
      <c r="U34" s="53">
        <v>13000</v>
      </c>
      <c r="V34" s="53">
        <v>11000</v>
      </c>
      <c r="W34" s="53">
        <v>32000</v>
      </c>
      <c r="X34" s="53">
        <v>58000</v>
      </c>
      <c r="Y34" s="53">
        <v>72000</v>
      </c>
      <c r="Z34" s="53">
        <v>160000</v>
      </c>
    </row>
    <row r="35" spans="1:26" x14ac:dyDescent="0.3">
      <c r="A35" s="41" t="s">
        <v>129</v>
      </c>
      <c r="B35" s="41" t="s">
        <v>142</v>
      </c>
      <c r="C35" s="41" t="s">
        <v>76</v>
      </c>
      <c r="D35" s="41" t="s">
        <v>65</v>
      </c>
      <c r="E35" s="41" t="s">
        <v>64</v>
      </c>
      <c r="F35" s="74">
        <v>8.6736665978958405E-3</v>
      </c>
      <c r="G35" s="74">
        <v>1.07385080973898E-2</v>
      </c>
      <c r="H35" s="74">
        <v>1.21238029706549E-2</v>
      </c>
      <c r="I35" s="74">
        <v>4.2550519605465504E-3</v>
      </c>
      <c r="J35" s="74">
        <v>2.3823129569462498E-3</v>
      </c>
      <c r="K35" s="74">
        <v>1.88990492635898E-3</v>
      </c>
      <c r="L35" s="74">
        <v>8.4585508670670005E-4</v>
      </c>
      <c r="M35" s="51">
        <f>IFERROR('Equations and POD'!$D$5/F35, F35)</f>
        <v>1383497.9549376615</v>
      </c>
      <c r="N35" s="51">
        <f>IFERROR('Equations and POD'!$D$5/G35, G35)</f>
        <v>1117473.6649792935</v>
      </c>
      <c r="O35" s="51">
        <f>IFERROR('Equations and POD'!$D$5/H35, H35)</f>
        <v>989788.43759218464</v>
      </c>
      <c r="P35" s="51">
        <f>IFERROR('Equations and POD'!$D$5/I35, I35)</f>
        <v>2820177.0768643282</v>
      </c>
      <c r="Q35" s="51">
        <f>IFERROR('Equations and POD'!$D$5/J35, J35)</f>
        <v>5037121.5775874006</v>
      </c>
      <c r="R35" s="51">
        <f>IFERROR('Equations and POD'!$D$5/K35, K35)</f>
        <v>6349525.752662464</v>
      </c>
      <c r="S35" s="51">
        <f>IFERROR('Equations and POD'!$D$5/L35, L35)</f>
        <v>14186827.257516978</v>
      </c>
      <c r="T35" s="53">
        <v>1400000</v>
      </c>
      <c r="U35" s="53">
        <v>1100000</v>
      </c>
      <c r="V35" s="53">
        <v>990000</v>
      </c>
      <c r="W35" s="53">
        <v>2800000</v>
      </c>
      <c r="X35" s="53">
        <v>5000000</v>
      </c>
      <c r="Y35" s="53">
        <v>6300000</v>
      </c>
      <c r="Z35" s="53">
        <v>14000000</v>
      </c>
    </row>
    <row r="36" spans="1:26" x14ac:dyDescent="0.3">
      <c r="A36" s="41" t="s">
        <v>129</v>
      </c>
      <c r="B36" s="41" t="s">
        <v>142</v>
      </c>
      <c r="C36" s="41" t="s">
        <v>76</v>
      </c>
      <c r="D36" s="41" t="s">
        <v>66</v>
      </c>
      <c r="E36" s="41" t="s">
        <v>61</v>
      </c>
      <c r="F36" s="74">
        <v>36.204059224101798</v>
      </c>
      <c r="G36" s="74">
        <v>34.105273182124897</v>
      </c>
      <c r="H36" s="74">
        <v>27.7242865867596</v>
      </c>
      <c r="I36" s="74">
        <v>19.304871612523499</v>
      </c>
      <c r="J36" s="74">
        <v>13.618091474834401</v>
      </c>
      <c r="K36" s="74">
        <v>11.660573847743199</v>
      </c>
      <c r="L36" s="74">
        <v>9.3618974884932804</v>
      </c>
      <c r="M36" s="51">
        <f>IFERROR('Equations and POD'!$D$5/F36, F36)</f>
        <v>331.45454562761705</v>
      </c>
      <c r="N36" s="51">
        <f>IFERROR('Equations and POD'!$D$5/G36, G36)</f>
        <v>351.85174843547026</v>
      </c>
      <c r="O36" s="51">
        <f>IFERROR('Equations and POD'!$D$5/H36, H36)</f>
        <v>432.833500059507</v>
      </c>
      <c r="P36" s="51">
        <f>IFERROR('Equations and POD'!$D$5/I36, I36)</f>
        <v>621.6047555693317</v>
      </c>
      <c r="Q36" s="51">
        <f>IFERROR('Equations and POD'!$D$5/J36, J36)</f>
        <v>881.18074564085885</v>
      </c>
      <c r="R36" s="51">
        <f>IFERROR('Equations and POD'!$D$5/K36, K36)</f>
        <v>1029.1088720579985</v>
      </c>
      <c r="S36" s="51">
        <f>IFERROR('Equations and POD'!$D$5/L36, L36)</f>
        <v>1281.7914332804023</v>
      </c>
      <c r="T36" s="53">
        <v>330</v>
      </c>
      <c r="U36" s="53">
        <v>350</v>
      </c>
      <c r="V36" s="53">
        <v>430</v>
      </c>
      <c r="W36" s="53">
        <v>620</v>
      </c>
      <c r="X36" s="53">
        <v>880</v>
      </c>
      <c r="Y36" s="53">
        <v>1000</v>
      </c>
      <c r="Z36" s="53">
        <v>1300</v>
      </c>
    </row>
    <row r="37" spans="1:26" x14ac:dyDescent="0.3">
      <c r="A37" s="41" t="s">
        <v>129</v>
      </c>
      <c r="B37" s="41" t="s">
        <v>142</v>
      </c>
      <c r="C37" s="41" t="s">
        <v>76</v>
      </c>
      <c r="D37" s="41" t="s">
        <v>66</v>
      </c>
      <c r="E37" s="41" t="s">
        <v>63</v>
      </c>
      <c r="F37" s="74">
        <v>10.0679863103498</v>
      </c>
      <c r="G37" s="74">
        <v>9.4843349300396707</v>
      </c>
      <c r="H37" s="74">
        <v>7.70984645925805</v>
      </c>
      <c r="I37" s="74">
        <v>5.3684914698337796</v>
      </c>
      <c r="J37" s="74">
        <v>3.7870548629102099</v>
      </c>
      <c r="K37" s="74">
        <v>3.2426888140694299</v>
      </c>
      <c r="L37" s="74">
        <v>2.6034499382958902</v>
      </c>
      <c r="M37" s="51">
        <f>IFERROR('Equations and POD'!$D$5/F37, F37)</f>
        <v>1191.8967338745888</v>
      </c>
      <c r="N37" s="51">
        <f>IFERROR('Equations and POD'!$D$5/G37, G37)</f>
        <v>1265.2442251899477</v>
      </c>
      <c r="O37" s="51">
        <f>IFERROR('Equations and POD'!$D$5/H37, H37)</f>
        <v>1556.4512294003334</v>
      </c>
      <c r="P37" s="51">
        <f>IFERROR('Equations and POD'!$D$5/I37, I37)</f>
        <v>2235.2647978355726</v>
      </c>
      <c r="Q37" s="51">
        <f>IFERROR('Equations and POD'!$D$5/J37, J37)</f>
        <v>3168.6892412164448</v>
      </c>
      <c r="R37" s="51">
        <f>IFERROR('Equations and POD'!$D$5/K37, K37)</f>
        <v>3700.6326194281141</v>
      </c>
      <c r="S37" s="51">
        <f>IFERROR('Equations and POD'!$D$5/L37, L37)</f>
        <v>4609.2685799269484</v>
      </c>
      <c r="T37" s="53">
        <v>1200</v>
      </c>
      <c r="U37" s="53">
        <v>1300</v>
      </c>
      <c r="V37" s="53">
        <v>1600</v>
      </c>
      <c r="W37" s="53">
        <v>2200</v>
      </c>
      <c r="X37" s="53">
        <v>3200</v>
      </c>
      <c r="Y37" s="53">
        <v>3700</v>
      </c>
      <c r="Z37" s="53">
        <v>4600</v>
      </c>
    </row>
    <row r="38" spans="1:26" x14ac:dyDescent="0.3">
      <c r="A38" s="41" t="s">
        <v>129</v>
      </c>
      <c r="B38" s="41" t="s">
        <v>142</v>
      </c>
      <c r="C38" s="41" t="s">
        <v>76</v>
      </c>
      <c r="D38" s="41" t="s">
        <v>66</v>
      </c>
      <c r="E38" s="41" t="s">
        <v>64</v>
      </c>
      <c r="F38" s="74">
        <v>0.114917500497617</v>
      </c>
      <c r="G38" s="74">
        <v>0.10825561641079801</v>
      </c>
      <c r="H38" s="74">
        <v>8.8001339792003905E-2</v>
      </c>
      <c r="I38" s="74">
        <v>6.1276764006112303E-2</v>
      </c>
      <c r="J38" s="74">
        <v>4.3226010214734302E-2</v>
      </c>
      <c r="K38" s="74">
        <v>3.7012534772854003E-2</v>
      </c>
      <c r="L38" s="74">
        <v>2.9716166704764201E-2</v>
      </c>
      <c r="M38" s="51">
        <f>IFERROR('Equations and POD'!$D$5/F38, F38)</f>
        <v>104422.73759903818</v>
      </c>
      <c r="N38" s="51">
        <f>IFERROR('Equations and POD'!$D$5/G38, G38)</f>
        <v>110848.75222051809</v>
      </c>
      <c r="O38" s="51">
        <f>IFERROR('Equations and POD'!$D$5/H38, H38)</f>
        <v>136361.56027127168</v>
      </c>
      <c r="P38" s="51">
        <f>IFERROR('Equations and POD'!$D$5/I38, I38)</f>
        <v>195832.79558958125</v>
      </c>
      <c r="Q38" s="51">
        <f>IFERROR('Equations and POD'!$D$5/J38, J38)</f>
        <v>277610.63166337757</v>
      </c>
      <c r="R38" s="51">
        <f>IFERROR('Equations and POD'!$D$5/K38, K38)</f>
        <v>324214.48770380154</v>
      </c>
      <c r="S38" s="51">
        <f>IFERROR('Equations and POD'!$D$5/L38, L38)</f>
        <v>403820.59096727701</v>
      </c>
      <c r="T38" s="53">
        <v>100000</v>
      </c>
      <c r="U38" s="53">
        <v>110000</v>
      </c>
      <c r="V38" s="53">
        <v>140000</v>
      </c>
      <c r="W38" s="53">
        <v>200000</v>
      </c>
      <c r="X38" s="53">
        <v>280000</v>
      </c>
      <c r="Y38" s="53">
        <v>320000</v>
      </c>
      <c r="Z38" s="53">
        <v>400000</v>
      </c>
    </row>
    <row r="39" spans="1:26" x14ac:dyDescent="0.3">
      <c r="A39" s="41" t="s">
        <v>132</v>
      </c>
      <c r="B39" s="41" t="s">
        <v>133</v>
      </c>
      <c r="C39" s="41" t="s">
        <v>79</v>
      </c>
      <c r="D39" s="41" t="s">
        <v>60</v>
      </c>
      <c r="E39" s="41" t="s">
        <v>61</v>
      </c>
      <c r="F39" s="59" t="s">
        <v>62</v>
      </c>
      <c r="G39" s="59" t="s">
        <v>62</v>
      </c>
      <c r="H39" s="59" t="s">
        <v>62</v>
      </c>
      <c r="I39" s="59" t="s">
        <v>62</v>
      </c>
      <c r="J39" s="59" t="s">
        <v>62</v>
      </c>
      <c r="K39" s="74">
        <v>20.003654243514202</v>
      </c>
      <c r="L39" s="74">
        <v>21.376577064017098</v>
      </c>
      <c r="M39" s="51" t="str">
        <f>IFERROR('Equations and POD'!$D$5/F39, F39)</f>
        <v>-</v>
      </c>
      <c r="N39" s="51" t="str">
        <f>IFERROR('Equations and POD'!$D$5/G39, G39)</f>
        <v>-</v>
      </c>
      <c r="O39" s="51" t="str">
        <f>IFERROR('Equations and POD'!$D$5/H39, H39)</f>
        <v>-</v>
      </c>
      <c r="P39" s="51" t="str">
        <f>IFERROR('Equations and POD'!$D$5/I39, I39)</f>
        <v>-</v>
      </c>
      <c r="Q39" s="51" t="str">
        <f>IFERROR('Equations and POD'!$D$5/J39, J39)</f>
        <v>-</v>
      </c>
      <c r="R39" s="51">
        <f>IFERROR('Equations and POD'!$D$5/K39, K39)</f>
        <v>599.89039272115838</v>
      </c>
      <c r="S39" s="51">
        <f>IFERROR('Equations and POD'!$D$5/L39, L39)</f>
        <v>561.36209104307147</v>
      </c>
      <c r="T39" s="52" t="s">
        <v>62</v>
      </c>
      <c r="U39" s="52" t="s">
        <v>62</v>
      </c>
      <c r="V39" s="52" t="s">
        <v>62</v>
      </c>
      <c r="W39" s="52" t="s">
        <v>62</v>
      </c>
      <c r="X39" s="52" t="s">
        <v>62</v>
      </c>
      <c r="Y39" s="53">
        <v>600</v>
      </c>
      <c r="Z39" s="53">
        <v>560</v>
      </c>
    </row>
    <row r="40" spans="1:26" x14ac:dyDescent="0.3">
      <c r="A40" s="41" t="s">
        <v>132</v>
      </c>
      <c r="B40" s="41" t="s">
        <v>133</v>
      </c>
      <c r="C40" s="41" t="s">
        <v>79</v>
      </c>
      <c r="D40" s="41" t="s">
        <v>60</v>
      </c>
      <c r="E40" s="41" t="s">
        <v>63</v>
      </c>
      <c r="F40" s="59" t="s">
        <v>62</v>
      </c>
      <c r="G40" s="59" t="s">
        <v>62</v>
      </c>
      <c r="H40" s="59" t="s">
        <v>62</v>
      </c>
      <c r="I40" s="59" t="s">
        <v>62</v>
      </c>
      <c r="J40" s="59" t="s">
        <v>62</v>
      </c>
      <c r="K40" s="74">
        <v>6.6678847478380696</v>
      </c>
      <c r="L40" s="74">
        <v>7.1255256880057098</v>
      </c>
      <c r="M40" s="51" t="str">
        <f>IFERROR('Equations and POD'!$D$5/F40, F40)</f>
        <v>-</v>
      </c>
      <c r="N40" s="51" t="str">
        <f>IFERROR('Equations and POD'!$D$5/G40, G40)</f>
        <v>-</v>
      </c>
      <c r="O40" s="51" t="str">
        <f>IFERROR('Equations and POD'!$D$5/H40, H40)</f>
        <v>-</v>
      </c>
      <c r="P40" s="51" t="str">
        <f>IFERROR('Equations and POD'!$D$5/I40, I40)</f>
        <v>-</v>
      </c>
      <c r="Q40" s="51" t="str">
        <f>IFERROR('Equations and POD'!$D$5/J40, J40)</f>
        <v>-</v>
      </c>
      <c r="R40" s="51">
        <f>IFERROR('Equations and POD'!$D$5/K40, K40)</f>
        <v>1799.6711781634745</v>
      </c>
      <c r="S40" s="51">
        <f>IFERROR('Equations and POD'!$D$5/L40, L40)</f>
        <v>1684.086273129212</v>
      </c>
      <c r="T40" s="52" t="s">
        <v>62</v>
      </c>
      <c r="U40" s="52" t="s">
        <v>62</v>
      </c>
      <c r="V40" s="52" t="s">
        <v>62</v>
      </c>
      <c r="W40" s="52" t="s">
        <v>62</v>
      </c>
      <c r="X40" s="52" t="s">
        <v>62</v>
      </c>
      <c r="Y40" s="53">
        <v>1800</v>
      </c>
      <c r="Z40" s="53">
        <v>1700</v>
      </c>
    </row>
    <row r="41" spans="1:26" x14ac:dyDescent="0.3">
      <c r="A41" s="41" t="s">
        <v>132</v>
      </c>
      <c r="B41" s="41" t="s">
        <v>133</v>
      </c>
      <c r="C41" s="41" t="s">
        <v>79</v>
      </c>
      <c r="D41" s="41" t="s">
        <v>60</v>
      </c>
      <c r="E41" s="41" t="s">
        <v>64</v>
      </c>
      <c r="F41" s="59" t="s">
        <v>62</v>
      </c>
      <c r="G41" s="59" t="s">
        <v>62</v>
      </c>
      <c r="H41" s="59" t="s">
        <v>62</v>
      </c>
      <c r="I41" s="59" t="s">
        <v>62</v>
      </c>
      <c r="J41" s="59" t="s">
        <v>62</v>
      </c>
      <c r="K41" s="74">
        <v>1.33357694956761</v>
      </c>
      <c r="L41" s="74">
        <v>1.4251051376011401</v>
      </c>
      <c r="M41" s="51" t="str">
        <f>IFERROR('Equations and POD'!$D$5/F41, F41)</f>
        <v>-</v>
      </c>
      <c r="N41" s="51" t="str">
        <f>IFERROR('Equations and POD'!$D$5/G41, G41)</f>
        <v>-</v>
      </c>
      <c r="O41" s="51" t="str">
        <f>IFERROR('Equations and POD'!$D$5/H41, H41)</f>
        <v>-</v>
      </c>
      <c r="P41" s="51" t="str">
        <f>IFERROR('Equations and POD'!$D$5/I41, I41)</f>
        <v>-</v>
      </c>
      <c r="Q41" s="51" t="str">
        <f>IFERROR('Equations and POD'!$D$5/J41, J41)</f>
        <v>-</v>
      </c>
      <c r="R41" s="51">
        <f>IFERROR('Equations and POD'!$D$5/K41, K41)</f>
        <v>8998.3558908173982</v>
      </c>
      <c r="S41" s="51">
        <f>IFERROR('Equations and POD'!$D$5/L41, L41)</f>
        <v>8420.4313656460708</v>
      </c>
      <c r="T41" s="52" t="s">
        <v>62</v>
      </c>
      <c r="U41" s="52" t="s">
        <v>62</v>
      </c>
      <c r="V41" s="52" t="s">
        <v>62</v>
      </c>
      <c r="W41" s="52" t="s">
        <v>62</v>
      </c>
      <c r="X41" s="52" t="s">
        <v>62</v>
      </c>
      <c r="Y41" s="53">
        <v>9000</v>
      </c>
      <c r="Z41" s="53">
        <v>8400</v>
      </c>
    </row>
    <row r="42" spans="1:26" x14ac:dyDescent="0.3">
      <c r="A42" s="41" t="s">
        <v>132</v>
      </c>
      <c r="B42" s="41" t="s">
        <v>133</v>
      </c>
      <c r="C42" s="41" t="s">
        <v>79</v>
      </c>
      <c r="D42" s="41" t="s">
        <v>65</v>
      </c>
      <c r="E42" s="41" t="s">
        <v>61</v>
      </c>
      <c r="F42" s="59" t="s">
        <v>62</v>
      </c>
      <c r="G42" s="59" t="s">
        <v>62</v>
      </c>
      <c r="H42" s="59" t="s">
        <v>62</v>
      </c>
      <c r="I42" s="59" t="s">
        <v>62</v>
      </c>
      <c r="J42" s="59" t="s">
        <v>62</v>
      </c>
      <c r="K42" s="59" t="s">
        <v>62</v>
      </c>
      <c r="L42" s="59" t="s">
        <v>62</v>
      </c>
      <c r="M42" s="51" t="str">
        <f>IFERROR('Equations and POD'!$D$5/F42, F42)</f>
        <v>-</v>
      </c>
      <c r="N42" s="51" t="str">
        <f>IFERROR('Equations and POD'!$D$5/G42, G42)</f>
        <v>-</v>
      </c>
      <c r="O42" s="51" t="str">
        <f>IFERROR('Equations and POD'!$D$5/H42, H42)</f>
        <v>-</v>
      </c>
      <c r="P42" s="51" t="str">
        <f>IFERROR('Equations and POD'!$D$5/I42, I42)</f>
        <v>-</v>
      </c>
      <c r="Q42" s="51" t="str">
        <f>IFERROR('Equations and POD'!$D$5/J42, J42)</f>
        <v>-</v>
      </c>
      <c r="R42" s="51" t="str">
        <f>IFERROR('Equations and POD'!$D$5/K42, K42)</f>
        <v>-</v>
      </c>
      <c r="S42" s="51" t="str">
        <f>IFERROR('Equations and POD'!$D$5/L42, L42)</f>
        <v>-</v>
      </c>
      <c r="T42" s="52" t="s">
        <v>62</v>
      </c>
      <c r="U42" s="52" t="s">
        <v>62</v>
      </c>
      <c r="V42" s="52" t="s">
        <v>62</v>
      </c>
      <c r="W42" s="52" t="s">
        <v>62</v>
      </c>
      <c r="X42" s="52" t="s">
        <v>62</v>
      </c>
      <c r="Y42" s="52" t="s">
        <v>62</v>
      </c>
      <c r="Z42" s="52" t="s">
        <v>62</v>
      </c>
    </row>
    <row r="43" spans="1:26" x14ac:dyDescent="0.3">
      <c r="A43" s="41" t="s">
        <v>132</v>
      </c>
      <c r="B43" s="41" t="s">
        <v>133</v>
      </c>
      <c r="C43" s="41" t="s">
        <v>79</v>
      </c>
      <c r="D43" s="41" t="s">
        <v>65</v>
      </c>
      <c r="E43" s="41" t="s">
        <v>63</v>
      </c>
      <c r="F43" s="59" t="s">
        <v>62</v>
      </c>
      <c r="G43" s="59" t="s">
        <v>62</v>
      </c>
      <c r="H43" s="59" t="s">
        <v>62</v>
      </c>
      <c r="I43" s="59" t="s">
        <v>62</v>
      </c>
      <c r="J43" s="59" t="s">
        <v>62</v>
      </c>
      <c r="K43" s="59" t="s">
        <v>62</v>
      </c>
      <c r="L43" s="59" t="s">
        <v>62</v>
      </c>
      <c r="M43" s="51" t="str">
        <f>IFERROR('Equations and POD'!$D$5/F43, F43)</f>
        <v>-</v>
      </c>
      <c r="N43" s="51" t="str">
        <f>IFERROR('Equations and POD'!$D$5/G43, G43)</f>
        <v>-</v>
      </c>
      <c r="O43" s="51" t="str">
        <f>IFERROR('Equations and POD'!$D$5/H43, H43)</f>
        <v>-</v>
      </c>
      <c r="P43" s="51" t="str">
        <f>IFERROR('Equations and POD'!$D$5/I43, I43)</f>
        <v>-</v>
      </c>
      <c r="Q43" s="51" t="str">
        <f>IFERROR('Equations and POD'!$D$5/J43, J43)</f>
        <v>-</v>
      </c>
      <c r="R43" s="51" t="str">
        <f>IFERROR('Equations and POD'!$D$5/K43, K43)</f>
        <v>-</v>
      </c>
      <c r="S43" s="51" t="str">
        <f>IFERROR('Equations and POD'!$D$5/L43, L43)</f>
        <v>-</v>
      </c>
      <c r="T43" s="52" t="s">
        <v>62</v>
      </c>
      <c r="U43" s="52" t="s">
        <v>62</v>
      </c>
      <c r="V43" s="52" t="s">
        <v>62</v>
      </c>
      <c r="W43" s="52" t="s">
        <v>62</v>
      </c>
      <c r="X43" s="52" t="s">
        <v>62</v>
      </c>
      <c r="Y43" s="52" t="s">
        <v>62</v>
      </c>
      <c r="Z43" s="52" t="s">
        <v>62</v>
      </c>
    </row>
    <row r="44" spans="1:26" x14ac:dyDescent="0.3">
      <c r="A44" s="41" t="s">
        <v>132</v>
      </c>
      <c r="B44" s="41" t="s">
        <v>133</v>
      </c>
      <c r="C44" s="41" t="s">
        <v>79</v>
      </c>
      <c r="D44" s="41" t="s">
        <v>65</v>
      </c>
      <c r="E44" s="41" t="s">
        <v>64</v>
      </c>
      <c r="F44" s="59" t="s">
        <v>62</v>
      </c>
      <c r="G44" s="59" t="s">
        <v>62</v>
      </c>
      <c r="H44" s="59" t="s">
        <v>62</v>
      </c>
      <c r="I44" s="59" t="s">
        <v>62</v>
      </c>
      <c r="J44" s="59" t="s">
        <v>62</v>
      </c>
      <c r="K44" s="59" t="s">
        <v>62</v>
      </c>
      <c r="L44" s="59" t="s">
        <v>62</v>
      </c>
      <c r="M44" s="51" t="str">
        <f>IFERROR('Equations and POD'!$D$5/F44, F44)</f>
        <v>-</v>
      </c>
      <c r="N44" s="51" t="str">
        <f>IFERROR('Equations and POD'!$D$5/G44, G44)</f>
        <v>-</v>
      </c>
      <c r="O44" s="51" t="str">
        <f>IFERROR('Equations and POD'!$D$5/H44, H44)</f>
        <v>-</v>
      </c>
      <c r="P44" s="51" t="str">
        <f>IFERROR('Equations and POD'!$D$5/I44, I44)</f>
        <v>-</v>
      </c>
      <c r="Q44" s="51" t="str">
        <f>IFERROR('Equations and POD'!$D$5/J44, J44)</f>
        <v>-</v>
      </c>
      <c r="R44" s="51" t="str">
        <f>IFERROR('Equations and POD'!$D$5/K44, K44)</f>
        <v>-</v>
      </c>
      <c r="S44" s="51" t="str">
        <f>IFERROR('Equations and POD'!$D$5/L44, L44)</f>
        <v>-</v>
      </c>
      <c r="T44" s="52" t="s">
        <v>62</v>
      </c>
      <c r="U44" s="52" t="s">
        <v>62</v>
      </c>
      <c r="V44" s="52" t="s">
        <v>62</v>
      </c>
      <c r="W44" s="52" t="s">
        <v>62</v>
      </c>
      <c r="X44" s="52" t="s">
        <v>62</v>
      </c>
      <c r="Y44" s="52" t="s">
        <v>62</v>
      </c>
      <c r="Z44" s="52" t="s">
        <v>62</v>
      </c>
    </row>
    <row r="45" spans="1:26" x14ac:dyDescent="0.3">
      <c r="A45" s="41" t="s">
        <v>132</v>
      </c>
      <c r="B45" s="41" t="s">
        <v>133</v>
      </c>
      <c r="C45" s="41" t="s">
        <v>79</v>
      </c>
      <c r="D45" s="41" t="s">
        <v>66</v>
      </c>
      <c r="E45" s="41" t="s">
        <v>61</v>
      </c>
      <c r="F45" s="75">
        <v>3.0494268907531399E-2</v>
      </c>
      <c r="G45" s="75">
        <v>2.8726485202746999E-2</v>
      </c>
      <c r="H45" s="75">
        <v>2.3351852487394301E-2</v>
      </c>
      <c r="I45" s="75">
        <v>1.6260274643064301E-2</v>
      </c>
      <c r="J45" s="74">
        <v>2.7711599864117802E-2</v>
      </c>
      <c r="K45" s="74">
        <v>2.20630836485586E-2</v>
      </c>
      <c r="L45" s="74">
        <v>1.8864337402785501E-2</v>
      </c>
      <c r="M45" s="57">
        <f>IFERROR('Equations and POD'!$D$5/F45, F45)</f>
        <v>393516.56655183068</v>
      </c>
      <c r="N45" s="57">
        <f>IFERROR('Equations and POD'!$D$5/G45, G45)</f>
        <v>417732.97064732749</v>
      </c>
      <c r="O45" s="57">
        <f>IFERROR('Equations and POD'!$D$5/H45, H45)</f>
        <v>513877.86071695125</v>
      </c>
      <c r="P45" s="57">
        <f>IFERROR('Equations and POD'!$D$5/I45, I45)</f>
        <v>737994.91481028032</v>
      </c>
      <c r="Q45" s="51">
        <f>IFERROR('Equations and POD'!$D$5/J45, J45)</f>
        <v>433031.65673729748</v>
      </c>
      <c r="R45" s="51">
        <f>IFERROR('Equations and POD'!$D$5/K45, K45)</f>
        <v>543894.96006755927</v>
      </c>
      <c r="S45" s="51">
        <f>IFERROR('Equations and POD'!$D$5/L45, L45)</f>
        <v>636120.93781932059</v>
      </c>
      <c r="T45" s="58">
        <v>390000</v>
      </c>
      <c r="U45" s="58">
        <v>420000</v>
      </c>
      <c r="V45" s="58">
        <v>510000</v>
      </c>
      <c r="W45" s="58">
        <v>740000</v>
      </c>
      <c r="X45" s="53">
        <v>430000</v>
      </c>
      <c r="Y45" s="53">
        <v>540000</v>
      </c>
      <c r="Z45" s="53">
        <v>640000</v>
      </c>
    </row>
    <row r="46" spans="1:26" x14ac:dyDescent="0.3">
      <c r="A46" s="41" t="s">
        <v>132</v>
      </c>
      <c r="B46" s="41" t="s">
        <v>133</v>
      </c>
      <c r="C46" s="41" t="s">
        <v>79</v>
      </c>
      <c r="D46" s="41" t="s">
        <v>66</v>
      </c>
      <c r="E46" s="41" t="s">
        <v>63</v>
      </c>
      <c r="F46" s="75">
        <v>2.2538739595340598E-2</v>
      </c>
      <c r="G46" s="75">
        <v>2.1232145995610699E-2</v>
      </c>
      <c r="H46" s="75">
        <v>1.72596799706255E-2</v>
      </c>
      <c r="I46" s="75">
        <v>1.2018195846572099E-2</v>
      </c>
      <c r="J46" s="74">
        <v>2.1118326727980401E-2</v>
      </c>
      <c r="K46" s="74">
        <v>1.7031882943646701E-2</v>
      </c>
      <c r="L46" s="74">
        <v>1.4400451885042201E-2</v>
      </c>
      <c r="M46" s="57">
        <f>IFERROR('Equations and POD'!$D$5/F46, F46)</f>
        <v>532416.63976989838</v>
      </c>
      <c r="N46" s="57">
        <f>IFERROR('Equations and POD'!$D$5/G46, G46)</f>
        <v>565180.7406788154</v>
      </c>
      <c r="O46" s="57">
        <f>IFERROR('Equations and POD'!$D$5/H46, H46)</f>
        <v>695262.02226362098</v>
      </c>
      <c r="P46" s="57">
        <f>IFERROR('Equations and POD'!$D$5/I46, I46)</f>
        <v>998485.97519924014</v>
      </c>
      <c r="Q46" s="51">
        <f>IFERROR('Equations and POD'!$D$5/J46, J46)</f>
        <v>568226.83702969633</v>
      </c>
      <c r="R46" s="51">
        <f>IFERROR('Equations and POD'!$D$5/K46, K46)</f>
        <v>704560.97189631558</v>
      </c>
      <c r="S46" s="51">
        <f>IFERROR('Equations and POD'!$D$5/L46, L46)</f>
        <v>833307.18339918496</v>
      </c>
      <c r="T46" s="58">
        <v>530000</v>
      </c>
      <c r="U46" s="58">
        <v>570000</v>
      </c>
      <c r="V46" s="58">
        <v>700000</v>
      </c>
      <c r="W46" s="58">
        <v>1000000</v>
      </c>
      <c r="X46" s="53">
        <v>570000</v>
      </c>
      <c r="Y46" s="53">
        <v>700000</v>
      </c>
      <c r="Z46" s="53">
        <v>830000</v>
      </c>
    </row>
    <row r="47" spans="1:26" x14ac:dyDescent="0.3">
      <c r="A47" s="41" t="s">
        <v>132</v>
      </c>
      <c r="B47" s="41" t="s">
        <v>133</v>
      </c>
      <c r="C47" s="41" t="s">
        <v>79</v>
      </c>
      <c r="D47" s="41" t="s">
        <v>66</v>
      </c>
      <c r="E47" s="41" t="s">
        <v>64</v>
      </c>
      <c r="F47" s="75">
        <v>1.47728051140955E-2</v>
      </c>
      <c r="G47" s="75">
        <v>1.3916410614727599E-2</v>
      </c>
      <c r="H47" s="75">
        <v>1.13126950803592E-2</v>
      </c>
      <c r="I47" s="75">
        <v>7.8772135555061906E-3</v>
      </c>
      <c r="J47" s="74">
        <v>1.40888847418456E-2</v>
      </c>
      <c r="K47" s="74">
        <v>1.15285932089576E-2</v>
      </c>
      <c r="L47" s="74">
        <v>9.6256848375107801E-3</v>
      </c>
      <c r="M47" s="57">
        <f>IFERROR('Equations and POD'!$D$5/F47, F47)</f>
        <v>812303.4120683131</v>
      </c>
      <c r="N47" s="57">
        <f>IFERROR('Equations and POD'!$D$5/G47, G47)</f>
        <v>862291.31434944284</v>
      </c>
      <c r="O47" s="57">
        <f>IFERROR('Equations and POD'!$D$5/H47, H47)</f>
        <v>1060755.1882870141</v>
      </c>
      <c r="P47" s="57">
        <f>IFERROR('Equations and POD'!$D$5/I47, I47)</f>
        <v>1523381.3220173486</v>
      </c>
      <c r="Q47" s="51">
        <f>IFERROR('Equations and POD'!$D$5/J47, J47)</f>
        <v>851735.26647986739</v>
      </c>
      <c r="R47" s="51">
        <f>IFERROR('Equations and POD'!$D$5/K47, K47)</f>
        <v>1040890.2268037458</v>
      </c>
      <c r="S47" s="51">
        <f>IFERROR('Equations and POD'!$D$5/L47, L47)</f>
        <v>1246664.5441409675</v>
      </c>
      <c r="T47" s="58">
        <v>810000</v>
      </c>
      <c r="U47" s="58">
        <v>860000</v>
      </c>
      <c r="V47" s="58">
        <v>1100000</v>
      </c>
      <c r="W47" s="58">
        <v>1500000</v>
      </c>
      <c r="X47" s="53">
        <v>850000</v>
      </c>
      <c r="Y47" s="53">
        <v>1000000</v>
      </c>
      <c r="Z47" s="53">
        <v>1200000</v>
      </c>
    </row>
    <row r="48" spans="1:26" x14ac:dyDescent="0.3">
      <c r="A48" s="41" t="s">
        <v>132</v>
      </c>
      <c r="B48" s="41" t="s">
        <v>134</v>
      </c>
      <c r="C48" s="41" t="s">
        <v>81</v>
      </c>
      <c r="D48" s="41" t="s">
        <v>60</v>
      </c>
      <c r="E48" s="41" t="s">
        <v>61</v>
      </c>
      <c r="F48" s="59" t="s">
        <v>62</v>
      </c>
      <c r="G48" s="59" t="s">
        <v>62</v>
      </c>
      <c r="H48" s="59" t="s">
        <v>62</v>
      </c>
      <c r="I48" s="59" t="s">
        <v>62</v>
      </c>
      <c r="J48" s="74">
        <v>2.0099710592321001E-2</v>
      </c>
      <c r="K48" s="74">
        <v>1.8381066809520199E-2</v>
      </c>
      <c r="L48" s="74">
        <v>1.96426256117656E-2</v>
      </c>
      <c r="M48" s="51" t="str">
        <f>IFERROR('Equations and POD'!$D$5/F48, F48)</f>
        <v>-</v>
      </c>
      <c r="N48" s="51" t="str">
        <f>IFERROR('Equations and POD'!$D$5/G48, G48)</f>
        <v>-</v>
      </c>
      <c r="O48" s="51" t="str">
        <f>IFERROR('Equations and POD'!$D$5/H48, H48)</f>
        <v>-</v>
      </c>
      <c r="P48" s="51" t="str">
        <f>IFERROR('Equations and POD'!$D$5/I48, I48)</f>
        <v>-</v>
      </c>
      <c r="Q48" s="51">
        <f>IFERROR('Equations and POD'!$D$5/J48, J48)</f>
        <v>597023.52155182487</v>
      </c>
      <c r="R48" s="51">
        <f>IFERROR('Equations and POD'!$D$5/K48, K48)</f>
        <v>652845.67671473662</v>
      </c>
      <c r="S48" s="51">
        <f>IFERROR('Equations and POD'!$D$5/L48, L48)</f>
        <v>610916.29180226312</v>
      </c>
      <c r="T48" s="52" t="s">
        <v>62</v>
      </c>
      <c r="U48" s="52" t="s">
        <v>62</v>
      </c>
      <c r="V48" s="52" t="s">
        <v>62</v>
      </c>
      <c r="W48" s="52" t="s">
        <v>62</v>
      </c>
      <c r="X48" s="53">
        <v>600000</v>
      </c>
      <c r="Y48" s="53">
        <v>650000</v>
      </c>
      <c r="Z48" s="53">
        <v>610000</v>
      </c>
    </row>
    <row r="49" spans="1:26" x14ac:dyDescent="0.3">
      <c r="A49" s="41" t="s">
        <v>132</v>
      </c>
      <c r="B49" s="41" t="s">
        <v>134</v>
      </c>
      <c r="C49" s="41" t="s">
        <v>81</v>
      </c>
      <c r="D49" s="41" t="s">
        <v>60</v>
      </c>
      <c r="E49" s="41" t="s">
        <v>63</v>
      </c>
      <c r="F49" s="59" t="s">
        <v>62</v>
      </c>
      <c r="G49" s="59" t="s">
        <v>62</v>
      </c>
      <c r="H49" s="59" t="s">
        <v>62</v>
      </c>
      <c r="I49" s="59" t="s">
        <v>62</v>
      </c>
      <c r="J49" s="74">
        <v>1.0049855296160501E-2</v>
      </c>
      <c r="K49" s="74">
        <v>9.1905334047600803E-3</v>
      </c>
      <c r="L49" s="74">
        <v>9.8213128058827898E-3</v>
      </c>
      <c r="M49" s="51" t="str">
        <f>IFERROR('Equations and POD'!$D$5/F49, F49)</f>
        <v>-</v>
      </c>
      <c r="N49" s="51" t="str">
        <f>IFERROR('Equations and POD'!$D$5/G49, G49)</f>
        <v>-</v>
      </c>
      <c r="O49" s="51" t="str">
        <f>IFERROR('Equations and POD'!$D$5/H49, H49)</f>
        <v>-</v>
      </c>
      <c r="P49" s="51" t="str">
        <f>IFERROR('Equations and POD'!$D$5/I49, I49)</f>
        <v>-</v>
      </c>
      <c r="Q49" s="51">
        <f>IFERROR('Equations and POD'!$D$5/J49, J49)</f>
        <v>1194047.0431036497</v>
      </c>
      <c r="R49" s="51">
        <f>IFERROR('Equations and POD'!$D$5/K49, K49)</f>
        <v>1305691.353429476</v>
      </c>
      <c r="S49" s="51">
        <f>IFERROR('Equations and POD'!$D$5/L49, L49)</f>
        <v>1221832.5836045274</v>
      </c>
      <c r="T49" s="52" t="s">
        <v>62</v>
      </c>
      <c r="U49" s="52" t="s">
        <v>62</v>
      </c>
      <c r="V49" s="52" t="s">
        <v>62</v>
      </c>
      <c r="W49" s="52" t="s">
        <v>62</v>
      </c>
      <c r="X49" s="53">
        <v>1200000</v>
      </c>
      <c r="Y49" s="53">
        <v>1300000</v>
      </c>
      <c r="Z49" s="53">
        <v>1200000</v>
      </c>
    </row>
    <row r="50" spans="1:26" x14ac:dyDescent="0.3">
      <c r="A50" s="41" t="s">
        <v>132</v>
      </c>
      <c r="B50" s="41" t="s">
        <v>134</v>
      </c>
      <c r="C50" s="41" t="s">
        <v>81</v>
      </c>
      <c r="D50" s="41" t="s">
        <v>60</v>
      </c>
      <c r="E50" s="41" t="s">
        <v>64</v>
      </c>
      <c r="F50" s="59" t="s">
        <v>62</v>
      </c>
      <c r="G50" s="59" t="s">
        <v>62</v>
      </c>
      <c r="H50" s="59" t="s">
        <v>62</v>
      </c>
      <c r="I50" s="59" t="s">
        <v>62</v>
      </c>
      <c r="J50" s="74">
        <v>5.0249276480802598E-3</v>
      </c>
      <c r="K50" s="74">
        <v>4.5952667023800402E-3</v>
      </c>
      <c r="L50" s="74">
        <v>4.9106564029414001E-3</v>
      </c>
      <c r="M50" s="51" t="str">
        <f>IFERROR('Equations and POD'!$D$5/F50, F50)</f>
        <v>-</v>
      </c>
      <c r="N50" s="51" t="str">
        <f>IFERROR('Equations and POD'!$D$5/G50, G50)</f>
        <v>-</v>
      </c>
      <c r="O50" s="51" t="str">
        <f>IFERROR('Equations and POD'!$D$5/H50, H50)</f>
        <v>-</v>
      </c>
      <c r="P50" s="51" t="str">
        <f>IFERROR('Equations and POD'!$D$5/I50, I50)</f>
        <v>-</v>
      </c>
      <c r="Q50" s="51">
        <f>IFERROR('Equations and POD'!$D$5/J50, J50)</f>
        <v>2388094.0862072948</v>
      </c>
      <c r="R50" s="51">
        <f>IFERROR('Equations and POD'!$D$5/K50, K50)</f>
        <v>2611382.7068589521</v>
      </c>
      <c r="S50" s="51">
        <f>IFERROR('Equations and POD'!$D$5/L50, L50)</f>
        <v>2443665.1672090525</v>
      </c>
      <c r="T50" s="52" t="s">
        <v>62</v>
      </c>
      <c r="U50" s="52" t="s">
        <v>62</v>
      </c>
      <c r="V50" s="52" t="s">
        <v>62</v>
      </c>
      <c r="W50" s="52" t="s">
        <v>62</v>
      </c>
      <c r="X50" s="53">
        <v>2400000</v>
      </c>
      <c r="Y50" s="53">
        <v>2600000</v>
      </c>
      <c r="Z50" s="53">
        <v>2400000</v>
      </c>
    </row>
    <row r="51" spans="1:26" x14ac:dyDescent="0.3">
      <c r="A51" s="41" t="s">
        <v>132</v>
      </c>
      <c r="B51" s="41" t="s">
        <v>134</v>
      </c>
      <c r="C51" s="41" t="s">
        <v>81</v>
      </c>
      <c r="D51" s="41" t="s">
        <v>65</v>
      </c>
      <c r="E51" s="41" t="s">
        <v>61</v>
      </c>
      <c r="F51" s="74">
        <v>7.9138555136755304E-5</v>
      </c>
      <c r="G51" s="74">
        <v>9.6454842969630902E-5</v>
      </c>
      <c r="H51" s="74">
        <v>1.07365452396332E-4</v>
      </c>
      <c r="I51" s="74">
        <v>3.9042589526390402E-5</v>
      </c>
      <c r="J51" s="74">
        <v>2.2258472342573301E-5</v>
      </c>
      <c r="K51" s="74">
        <v>1.77796415861097E-5</v>
      </c>
      <c r="L51" s="74">
        <v>8.54641443402604E-6</v>
      </c>
      <c r="M51" s="51">
        <f>IFERROR('Equations and POD'!$D$5/F51, F51)</f>
        <v>151632791.11254194</v>
      </c>
      <c r="N51" s="51">
        <f>IFERROR('Equations and POD'!$D$5/G51, G51)</f>
        <v>124410549.33631727</v>
      </c>
      <c r="O51" s="51">
        <f>IFERROR('Equations and POD'!$D$5/H51, H51)</f>
        <v>111767796.17807454</v>
      </c>
      <c r="P51" s="51">
        <f>IFERROR('Equations and POD'!$D$5/I51, I51)</f>
        <v>307356662.18780732</v>
      </c>
      <c r="Q51" s="51">
        <f>IFERROR('Equations and POD'!$D$5/J51, J51)</f>
        <v>539120556.67216027</v>
      </c>
      <c r="R51" s="51">
        <f>IFERROR('Equations and POD'!$D$5/K51, K51)</f>
        <v>674929240.94572127</v>
      </c>
      <c r="S51" s="51">
        <f>IFERROR('Equations and POD'!$D$5/L51, L51)</f>
        <v>1404097600.5357428</v>
      </c>
      <c r="T51" s="53">
        <v>150000000</v>
      </c>
      <c r="U51" s="53">
        <v>120000000</v>
      </c>
      <c r="V51" s="53">
        <v>110000000</v>
      </c>
      <c r="W51" s="53">
        <v>310000000</v>
      </c>
      <c r="X51" s="53">
        <v>540000000</v>
      </c>
      <c r="Y51" s="53">
        <v>670000000</v>
      </c>
      <c r="Z51" s="53">
        <v>1400000000</v>
      </c>
    </row>
    <row r="52" spans="1:26" x14ac:dyDescent="0.3">
      <c r="A52" s="41" t="s">
        <v>132</v>
      </c>
      <c r="B52" s="41" t="s">
        <v>134</v>
      </c>
      <c r="C52" s="41" t="s">
        <v>81</v>
      </c>
      <c r="D52" s="41" t="s">
        <v>65</v>
      </c>
      <c r="E52" s="41" t="s">
        <v>63</v>
      </c>
      <c r="F52" s="74">
        <v>7.9138555136755304E-5</v>
      </c>
      <c r="G52" s="74">
        <v>9.6454842969630902E-5</v>
      </c>
      <c r="H52" s="74">
        <v>1.07365452396332E-4</v>
      </c>
      <c r="I52" s="74">
        <v>3.9042589526390402E-5</v>
      </c>
      <c r="J52" s="74">
        <v>2.2258472342573301E-5</v>
      </c>
      <c r="K52" s="74">
        <v>1.77796415861097E-5</v>
      </c>
      <c r="L52" s="74">
        <v>8.54641443402604E-6</v>
      </c>
      <c r="M52" s="51">
        <f>IFERROR('Equations and POD'!$D$5/F52, F52)</f>
        <v>151632791.11254194</v>
      </c>
      <c r="N52" s="51">
        <f>IFERROR('Equations and POD'!$D$5/G52, G52)</f>
        <v>124410549.33631727</v>
      </c>
      <c r="O52" s="51">
        <f>IFERROR('Equations and POD'!$D$5/H52, H52)</f>
        <v>111767796.17807454</v>
      </c>
      <c r="P52" s="51">
        <f>IFERROR('Equations and POD'!$D$5/I52, I52)</f>
        <v>307356662.18780732</v>
      </c>
      <c r="Q52" s="51">
        <f>IFERROR('Equations and POD'!$D$5/J52, J52)</f>
        <v>539120556.67216027</v>
      </c>
      <c r="R52" s="51">
        <f>IFERROR('Equations and POD'!$D$5/K52, K52)</f>
        <v>674929240.94572127</v>
      </c>
      <c r="S52" s="51">
        <f>IFERROR('Equations and POD'!$D$5/L52, L52)</f>
        <v>1404097600.5357428</v>
      </c>
      <c r="T52" s="53">
        <v>150000000</v>
      </c>
      <c r="U52" s="53">
        <v>120000000</v>
      </c>
      <c r="V52" s="53">
        <v>110000000</v>
      </c>
      <c r="W52" s="53">
        <v>310000000</v>
      </c>
      <c r="X52" s="53">
        <v>540000000</v>
      </c>
      <c r="Y52" s="53">
        <v>670000000</v>
      </c>
      <c r="Z52" s="53">
        <v>1400000000</v>
      </c>
    </row>
    <row r="53" spans="1:26" x14ac:dyDescent="0.3">
      <c r="A53" s="41" t="s">
        <v>132</v>
      </c>
      <c r="B53" s="41" t="s">
        <v>134</v>
      </c>
      <c r="C53" s="41" t="s">
        <v>81</v>
      </c>
      <c r="D53" s="41" t="s">
        <v>65</v>
      </c>
      <c r="E53" s="41" t="s">
        <v>64</v>
      </c>
      <c r="F53" s="74">
        <v>7.9138555136755304E-5</v>
      </c>
      <c r="G53" s="74">
        <v>9.6454842969630902E-5</v>
      </c>
      <c r="H53" s="74">
        <v>1.07365452396332E-4</v>
      </c>
      <c r="I53" s="74">
        <v>3.9042589526390402E-5</v>
      </c>
      <c r="J53" s="74">
        <v>2.2258472342573301E-5</v>
      </c>
      <c r="K53" s="74">
        <v>1.77796415861097E-5</v>
      </c>
      <c r="L53" s="74">
        <v>8.54641443402604E-6</v>
      </c>
      <c r="M53" s="51">
        <f>IFERROR('Equations and POD'!$D$5/F53, F53)</f>
        <v>151632791.11254194</v>
      </c>
      <c r="N53" s="51">
        <f>IFERROR('Equations and POD'!$D$5/G53, G53)</f>
        <v>124410549.33631727</v>
      </c>
      <c r="O53" s="51">
        <f>IFERROR('Equations and POD'!$D$5/H53, H53)</f>
        <v>111767796.17807454</v>
      </c>
      <c r="P53" s="51">
        <f>IFERROR('Equations and POD'!$D$5/I53, I53)</f>
        <v>307356662.18780732</v>
      </c>
      <c r="Q53" s="51">
        <f>IFERROR('Equations and POD'!$D$5/J53, J53)</f>
        <v>539120556.67216027</v>
      </c>
      <c r="R53" s="51">
        <f>IFERROR('Equations and POD'!$D$5/K53, K53)</f>
        <v>674929240.94572127</v>
      </c>
      <c r="S53" s="51">
        <f>IFERROR('Equations and POD'!$D$5/L53, L53)</f>
        <v>1404097600.5357428</v>
      </c>
      <c r="T53" s="53">
        <v>150000000</v>
      </c>
      <c r="U53" s="53">
        <v>120000000</v>
      </c>
      <c r="V53" s="53">
        <v>110000000</v>
      </c>
      <c r="W53" s="53">
        <v>310000000</v>
      </c>
      <c r="X53" s="53">
        <v>540000000</v>
      </c>
      <c r="Y53" s="53">
        <v>670000000</v>
      </c>
      <c r="Z53" s="53">
        <v>1400000000</v>
      </c>
    </row>
    <row r="54" spans="1:26" x14ac:dyDescent="0.3">
      <c r="A54" s="41" t="s">
        <v>132</v>
      </c>
      <c r="B54" s="41" t="s">
        <v>134</v>
      </c>
      <c r="C54" s="41" t="s">
        <v>81</v>
      </c>
      <c r="D54" s="41" t="s">
        <v>66</v>
      </c>
      <c r="E54" s="41" t="s">
        <v>61</v>
      </c>
      <c r="F54" s="74">
        <v>2.2747155972046599E-3</v>
      </c>
      <c r="G54" s="74">
        <v>2.1428480263522101E-3</v>
      </c>
      <c r="H54" s="74">
        <v>1.7419280730347E-3</v>
      </c>
      <c r="I54" s="74">
        <v>1.2129328451050299E-3</v>
      </c>
      <c r="J54" s="74">
        <v>8.5563016263500401E-4</v>
      </c>
      <c r="K54" s="74">
        <v>7.3263854308801995E-4</v>
      </c>
      <c r="L54" s="74">
        <v>5.8821178323368304E-4</v>
      </c>
      <c r="M54" s="51">
        <f>IFERROR('Equations and POD'!$D$5/F54, F54)</f>
        <v>5275384.7622737959</v>
      </c>
      <c r="N54" s="51">
        <f>IFERROR('Equations and POD'!$D$5/G54, G54)</f>
        <v>5600023.8245675825</v>
      </c>
      <c r="O54" s="51">
        <f>IFERROR('Equations and POD'!$D$5/H54, H54)</f>
        <v>6888918.1968886927</v>
      </c>
      <c r="P54" s="51">
        <f>IFERROR('Equations and POD'!$D$5/I54, I54)</f>
        <v>9893375.4234026857</v>
      </c>
      <c r="Q54" s="51">
        <f>IFERROR('Equations and POD'!$D$5/J54, J54)</f>
        <v>14024751.024490213</v>
      </c>
      <c r="R54" s="51">
        <f>IFERROR('Equations and POD'!$D$5/K54, K54)</f>
        <v>16379154.6502875</v>
      </c>
      <c r="S54" s="51">
        <f>IFERROR('Equations and POD'!$D$5/L54, L54)</f>
        <v>20400815.390045792</v>
      </c>
      <c r="T54" s="53">
        <v>5300000</v>
      </c>
      <c r="U54" s="53">
        <v>5600000</v>
      </c>
      <c r="V54" s="53">
        <v>6900000</v>
      </c>
      <c r="W54" s="53">
        <v>9900000</v>
      </c>
      <c r="X54" s="53">
        <v>14000000</v>
      </c>
      <c r="Y54" s="53">
        <v>16000000</v>
      </c>
      <c r="Z54" s="53">
        <v>20000000</v>
      </c>
    </row>
    <row r="55" spans="1:26" x14ac:dyDescent="0.3">
      <c r="A55" s="41" t="s">
        <v>132</v>
      </c>
      <c r="B55" s="41" t="s">
        <v>134</v>
      </c>
      <c r="C55" s="41" t="s">
        <v>81</v>
      </c>
      <c r="D55" s="41" t="s">
        <v>66</v>
      </c>
      <c r="E55" s="41" t="s">
        <v>63</v>
      </c>
      <c r="F55" s="74">
        <v>2.2747155972046599E-3</v>
      </c>
      <c r="G55" s="74">
        <v>2.1428480263522101E-3</v>
      </c>
      <c r="H55" s="74">
        <v>1.7419280730347E-3</v>
      </c>
      <c r="I55" s="74">
        <v>1.2129328451050299E-3</v>
      </c>
      <c r="J55" s="74">
        <v>8.5563016263500401E-4</v>
      </c>
      <c r="K55" s="74">
        <v>7.3263854308801995E-4</v>
      </c>
      <c r="L55" s="74">
        <v>5.8821178323368304E-4</v>
      </c>
      <c r="M55" s="51">
        <f>IFERROR('Equations and POD'!$D$5/F55, F55)</f>
        <v>5275384.7622737959</v>
      </c>
      <c r="N55" s="51">
        <f>IFERROR('Equations and POD'!$D$5/G55, G55)</f>
        <v>5600023.8245675825</v>
      </c>
      <c r="O55" s="51">
        <f>IFERROR('Equations and POD'!$D$5/H55, H55)</f>
        <v>6888918.1968886927</v>
      </c>
      <c r="P55" s="51">
        <f>IFERROR('Equations and POD'!$D$5/I55, I55)</f>
        <v>9893375.4234026857</v>
      </c>
      <c r="Q55" s="51">
        <f>IFERROR('Equations and POD'!$D$5/J55, J55)</f>
        <v>14024751.024490213</v>
      </c>
      <c r="R55" s="51">
        <f>IFERROR('Equations and POD'!$D$5/K55, K55)</f>
        <v>16379154.6502875</v>
      </c>
      <c r="S55" s="51">
        <f>IFERROR('Equations and POD'!$D$5/L55, L55)</f>
        <v>20400815.390045792</v>
      </c>
      <c r="T55" s="53">
        <v>5300000</v>
      </c>
      <c r="U55" s="53">
        <v>5600000</v>
      </c>
      <c r="V55" s="53">
        <v>6900000</v>
      </c>
      <c r="W55" s="53">
        <v>9900000</v>
      </c>
      <c r="X55" s="53">
        <v>14000000</v>
      </c>
      <c r="Y55" s="53">
        <v>16000000</v>
      </c>
      <c r="Z55" s="53">
        <v>20000000</v>
      </c>
    </row>
    <row r="56" spans="1:26" x14ac:dyDescent="0.3">
      <c r="A56" s="41" t="s">
        <v>132</v>
      </c>
      <c r="B56" s="41" t="s">
        <v>134</v>
      </c>
      <c r="C56" s="41" t="s">
        <v>81</v>
      </c>
      <c r="D56" s="41" t="s">
        <v>66</v>
      </c>
      <c r="E56" s="41" t="s">
        <v>64</v>
      </c>
      <c r="F56" s="74">
        <v>2.2747155972046599E-3</v>
      </c>
      <c r="G56" s="74">
        <v>2.1428480263522101E-3</v>
      </c>
      <c r="H56" s="74">
        <v>1.7419280730347E-3</v>
      </c>
      <c r="I56" s="74">
        <v>1.2129328451050299E-3</v>
      </c>
      <c r="J56" s="74">
        <v>8.5563016263500401E-4</v>
      </c>
      <c r="K56" s="74">
        <v>7.3263854308801995E-4</v>
      </c>
      <c r="L56" s="74">
        <v>5.8821178323368304E-4</v>
      </c>
      <c r="M56" s="51">
        <f>IFERROR('Equations and POD'!$D$5/F56, F56)</f>
        <v>5275384.7622737959</v>
      </c>
      <c r="N56" s="51">
        <f>IFERROR('Equations and POD'!$D$5/G56, G56)</f>
        <v>5600023.8245675825</v>
      </c>
      <c r="O56" s="51">
        <f>IFERROR('Equations and POD'!$D$5/H56, H56)</f>
        <v>6888918.1968886927</v>
      </c>
      <c r="P56" s="51">
        <f>IFERROR('Equations and POD'!$D$5/I56, I56)</f>
        <v>9893375.4234026857</v>
      </c>
      <c r="Q56" s="51">
        <f>IFERROR('Equations and POD'!$D$5/J56, J56)</f>
        <v>14024751.024490213</v>
      </c>
      <c r="R56" s="51">
        <f>IFERROR('Equations and POD'!$D$5/K56, K56)</f>
        <v>16379154.6502875</v>
      </c>
      <c r="S56" s="51">
        <f>IFERROR('Equations and POD'!$D$5/L56, L56)</f>
        <v>20400815.390045792</v>
      </c>
      <c r="T56" s="53">
        <v>5300000</v>
      </c>
      <c r="U56" s="53">
        <v>5600000</v>
      </c>
      <c r="V56" s="53">
        <v>6900000</v>
      </c>
      <c r="W56" s="53">
        <v>9900000</v>
      </c>
      <c r="X56" s="53">
        <v>14000000</v>
      </c>
      <c r="Y56" s="53">
        <v>16000000</v>
      </c>
      <c r="Z56" s="53">
        <v>20000000</v>
      </c>
    </row>
    <row r="57" spans="1:26" x14ac:dyDescent="0.3">
      <c r="A57" s="41" t="s">
        <v>132</v>
      </c>
      <c r="B57" s="41" t="s">
        <v>135</v>
      </c>
      <c r="C57" s="41" t="s">
        <v>83</v>
      </c>
      <c r="D57" s="41" t="s">
        <v>60</v>
      </c>
      <c r="E57" s="41" t="s">
        <v>61</v>
      </c>
      <c r="F57" s="59" t="s">
        <v>62</v>
      </c>
      <c r="G57" s="59" t="s">
        <v>62</v>
      </c>
      <c r="H57" s="59" t="s">
        <v>62</v>
      </c>
      <c r="I57" s="59" t="s">
        <v>62</v>
      </c>
      <c r="J57" s="59" t="s">
        <v>62</v>
      </c>
      <c r="K57" s="74">
        <v>0.64510474860335199</v>
      </c>
      <c r="L57" s="74">
        <v>0.68938061041292698</v>
      </c>
      <c r="M57" s="51" t="str">
        <f>IFERROR('Equations and POD'!$D$5/F57, F57)</f>
        <v>-</v>
      </c>
      <c r="N57" s="51" t="str">
        <f>IFERROR('Equations and POD'!$D$5/G57, G57)</f>
        <v>-</v>
      </c>
      <c r="O57" s="51" t="str">
        <f>IFERROR('Equations and POD'!$D$5/H57, H57)</f>
        <v>-</v>
      </c>
      <c r="P57" s="51" t="str">
        <f>IFERROR('Equations and POD'!$D$5/I57, I57)</f>
        <v>-</v>
      </c>
      <c r="Q57" s="51" t="str">
        <f>IFERROR('Equations and POD'!$D$5/J57, J57)</f>
        <v>-</v>
      </c>
      <c r="R57" s="51">
        <f>IFERROR('Equations and POD'!$D$5/K57, K57)</f>
        <v>18601.630240639104</v>
      </c>
      <c r="S57" s="51">
        <f>IFERROR('Equations and POD'!$D$5/L57, L57)</f>
        <v>17406.929958201479</v>
      </c>
      <c r="T57" s="52" t="s">
        <v>62</v>
      </c>
      <c r="U57" s="52" t="s">
        <v>62</v>
      </c>
      <c r="V57" s="52" t="s">
        <v>62</v>
      </c>
      <c r="W57" s="52" t="s">
        <v>62</v>
      </c>
      <c r="X57" s="52" t="s">
        <v>62</v>
      </c>
      <c r="Y57" s="53">
        <v>19000</v>
      </c>
      <c r="Z57" s="53">
        <v>17000</v>
      </c>
    </row>
    <row r="58" spans="1:26" x14ac:dyDescent="0.3">
      <c r="A58" s="41" t="s">
        <v>132</v>
      </c>
      <c r="B58" s="41" t="s">
        <v>135</v>
      </c>
      <c r="C58" s="41" t="s">
        <v>83</v>
      </c>
      <c r="D58" s="41" t="s">
        <v>60</v>
      </c>
      <c r="E58" s="41" t="s">
        <v>63</v>
      </c>
      <c r="F58" s="59" t="s">
        <v>62</v>
      </c>
      <c r="G58" s="59" t="s">
        <v>62</v>
      </c>
      <c r="H58" s="59" t="s">
        <v>62</v>
      </c>
      <c r="I58" s="59" t="s">
        <v>62</v>
      </c>
      <c r="J58" s="59" t="s">
        <v>62</v>
      </c>
      <c r="K58" s="74">
        <v>0.32255237430167599</v>
      </c>
      <c r="L58" s="74">
        <v>0.34469030520646299</v>
      </c>
      <c r="M58" s="51" t="str">
        <f>IFERROR('Equations and POD'!$D$5/F58, F58)</f>
        <v>-</v>
      </c>
      <c r="N58" s="51" t="str">
        <f>IFERROR('Equations and POD'!$D$5/G58, G58)</f>
        <v>-</v>
      </c>
      <c r="O58" s="51" t="str">
        <f>IFERROR('Equations and POD'!$D$5/H58, H58)</f>
        <v>-</v>
      </c>
      <c r="P58" s="51" t="str">
        <f>IFERROR('Equations and POD'!$D$5/I58, I58)</f>
        <v>-</v>
      </c>
      <c r="Q58" s="51" t="str">
        <f>IFERROR('Equations and POD'!$D$5/J58, J58)</f>
        <v>-</v>
      </c>
      <c r="R58" s="51">
        <f>IFERROR('Equations and POD'!$D$5/K58, K58)</f>
        <v>37203.260481278208</v>
      </c>
      <c r="S58" s="51">
        <f>IFERROR('Equations and POD'!$D$5/L58, L58)</f>
        <v>34813.859916403002</v>
      </c>
      <c r="T58" s="52" t="s">
        <v>62</v>
      </c>
      <c r="U58" s="52" t="s">
        <v>62</v>
      </c>
      <c r="V58" s="52" t="s">
        <v>62</v>
      </c>
      <c r="W58" s="52" t="s">
        <v>62</v>
      </c>
      <c r="X58" s="52" t="s">
        <v>62</v>
      </c>
      <c r="Y58" s="53">
        <v>37000</v>
      </c>
      <c r="Z58" s="53">
        <v>35000</v>
      </c>
    </row>
    <row r="59" spans="1:26" x14ac:dyDescent="0.3">
      <c r="A59" s="41" t="s">
        <v>132</v>
      </c>
      <c r="B59" s="41" t="s">
        <v>135</v>
      </c>
      <c r="C59" s="41" t="s">
        <v>83</v>
      </c>
      <c r="D59" s="41" t="s">
        <v>60</v>
      </c>
      <c r="E59" s="41" t="s">
        <v>64</v>
      </c>
      <c r="F59" s="59" t="s">
        <v>62</v>
      </c>
      <c r="G59" s="59" t="s">
        <v>62</v>
      </c>
      <c r="H59" s="59" t="s">
        <v>62</v>
      </c>
      <c r="I59" s="59" t="s">
        <v>62</v>
      </c>
      <c r="J59" s="59" t="s">
        <v>62</v>
      </c>
      <c r="K59" s="74">
        <v>0.161276187150838</v>
      </c>
      <c r="L59" s="74">
        <v>0.17234515260323199</v>
      </c>
      <c r="M59" s="51" t="str">
        <f>IFERROR('Equations and POD'!$D$5/F59, F59)</f>
        <v>-</v>
      </c>
      <c r="N59" s="51" t="str">
        <f>IFERROR('Equations and POD'!$D$5/G59, G59)</f>
        <v>-</v>
      </c>
      <c r="O59" s="51" t="str">
        <f>IFERROR('Equations and POD'!$D$5/H59, H59)</f>
        <v>-</v>
      </c>
      <c r="P59" s="51" t="str">
        <f>IFERROR('Equations and POD'!$D$5/I59, I59)</f>
        <v>-</v>
      </c>
      <c r="Q59" s="51" t="str">
        <f>IFERROR('Equations and POD'!$D$5/J59, J59)</f>
        <v>-</v>
      </c>
      <c r="R59" s="51">
        <f>IFERROR('Equations and POD'!$D$5/K59, K59)</f>
        <v>74406.520962556417</v>
      </c>
      <c r="S59" s="51">
        <f>IFERROR('Equations and POD'!$D$5/L59, L59)</f>
        <v>69627.719832805815</v>
      </c>
      <c r="T59" s="52" t="s">
        <v>62</v>
      </c>
      <c r="U59" s="52" t="s">
        <v>62</v>
      </c>
      <c r="V59" s="52" t="s">
        <v>62</v>
      </c>
      <c r="W59" s="52" t="s">
        <v>62</v>
      </c>
      <c r="X59" s="52" t="s">
        <v>62</v>
      </c>
      <c r="Y59" s="53">
        <v>74000</v>
      </c>
      <c r="Z59" s="53">
        <v>70000</v>
      </c>
    </row>
    <row r="60" spans="1:26" x14ac:dyDescent="0.3">
      <c r="A60" s="41" t="s">
        <v>132</v>
      </c>
      <c r="B60" s="41" t="s">
        <v>135</v>
      </c>
      <c r="C60" s="41" t="s">
        <v>83</v>
      </c>
      <c r="D60" s="41" t="s">
        <v>65</v>
      </c>
      <c r="E60" s="41" t="s">
        <v>61</v>
      </c>
      <c r="F60" s="59" t="s">
        <v>62</v>
      </c>
      <c r="G60" s="59" t="s">
        <v>62</v>
      </c>
      <c r="H60" s="59" t="s">
        <v>62</v>
      </c>
      <c r="I60" s="59" t="s">
        <v>62</v>
      </c>
      <c r="J60" s="59" t="s">
        <v>62</v>
      </c>
      <c r="K60" s="74">
        <v>0.41340782122905001</v>
      </c>
      <c r="L60" s="74">
        <v>0.37</v>
      </c>
      <c r="M60" s="51" t="str">
        <f>IFERROR('Equations and POD'!$D$5/F60, F60)</f>
        <v>-</v>
      </c>
      <c r="N60" s="51" t="str">
        <f>IFERROR('Equations and POD'!$D$5/G60, G60)</f>
        <v>-</v>
      </c>
      <c r="O60" s="51" t="str">
        <f>IFERROR('Equations and POD'!$D$5/H60, H60)</f>
        <v>-</v>
      </c>
      <c r="P60" s="51" t="str">
        <f>IFERROR('Equations and POD'!$D$5/I60, I60)</f>
        <v>-</v>
      </c>
      <c r="Q60" s="51" t="str">
        <f>IFERROR('Equations and POD'!$D$5/J60, J60)</f>
        <v>-</v>
      </c>
      <c r="R60" s="51">
        <f>IFERROR('Equations and POD'!$D$5/K60, K60)</f>
        <v>29027.027027027045</v>
      </c>
      <c r="S60" s="51">
        <f>IFERROR('Equations and POD'!$D$5/L60, L60)</f>
        <v>32432.432432432433</v>
      </c>
      <c r="T60" s="52" t="s">
        <v>62</v>
      </c>
      <c r="U60" s="52" t="s">
        <v>62</v>
      </c>
      <c r="V60" s="52" t="s">
        <v>62</v>
      </c>
      <c r="W60" s="52" t="s">
        <v>62</v>
      </c>
      <c r="X60" s="52" t="s">
        <v>62</v>
      </c>
      <c r="Y60" s="53">
        <v>29000</v>
      </c>
      <c r="Z60" s="53">
        <v>32000</v>
      </c>
    </row>
    <row r="61" spans="1:26" x14ac:dyDescent="0.3">
      <c r="A61" s="41" t="s">
        <v>132</v>
      </c>
      <c r="B61" s="41" t="s">
        <v>135</v>
      </c>
      <c r="C61" s="41" t="s">
        <v>83</v>
      </c>
      <c r="D61" s="41" t="s">
        <v>65</v>
      </c>
      <c r="E61" s="41" t="s">
        <v>63</v>
      </c>
      <c r="F61" s="59" t="s">
        <v>62</v>
      </c>
      <c r="G61" s="59" t="s">
        <v>62</v>
      </c>
      <c r="H61" s="59" t="s">
        <v>62</v>
      </c>
      <c r="I61" s="59" t="s">
        <v>62</v>
      </c>
      <c r="J61" s="59" t="s">
        <v>62</v>
      </c>
      <c r="K61" s="74">
        <v>3.4220111731843597E-2</v>
      </c>
      <c r="L61" s="74">
        <v>3.0627000000000001E-2</v>
      </c>
      <c r="M61" s="51" t="str">
        <f>IFERROR('Equations and POD'!$D$5/F61, F61)</f>
        <v>-</v>
      </c>
      <c r="N61" s="51" t="str">
        <f>IFERROR('Equations and POD'!$D$5/G61, G61)</f>
        <v>-</v>
      </c>
      <c r="O61" s="51" t="str">
        <f>IFERROR('Equations and POD'!$D$5/H61, H61)</f>
        <v>-</v>
      </c>
      <c r="P61" s="51" t="str">
        <f>IFERROR('Equations and POD'!$D$5/I61, I61)</f>
        <v>-</v>
      </c>
      <c r="Q61" s="51" t="str">
        <f>IFERROR('Equations and POD'!$D$5/J61, J61)</f>
        <v>-</v>
      </c>
      <c r="R61" s="51">
        <f>IFERROR('Equations and POD'!$D$5/K61, K61)</f>
        <v>350670.97658928373</v>
      </c>
      <c r="S61" s="51">
        <f>IFERROR('Equations and POD'!$D$5/L61, L61)</f>
        <v>391811.14702713292</v>
      </c>
      <c r="T61" s="52" t="s">
        <v>62</v>
      </c>
      <c r="U61" s="52" t="s">
        <v>62</v>
      </c>
      <c r="V61" s="52" t="s">
        <v>62</v>
      </c>
      <c r="W61" s="52" t="s">
        <v>62</v>
      </c>
      <c r="X61" s="52" t="s">
        <v>62</v>
      </c>
      <c r="Y61" s="53">
        <v>350000</v>
      </c>
      <c r="Z61" s="53">
        <v>390000</v>
      </c>
    </row>
    <row r="62" spans="1:26" x14ac:dyDescent="0.3">
      <c r="A62" s="41" t="s">
        <v>132</v>
      </c>
      <c r="B62" s="41" t="s">
        <v>135</v>
      </c>
      <c r="C62" s="41" t="s">
        <v>83</v>
      </c>
      <c r="D62" s="41" t="s">
        <v>65</v>
      </c>
      <c r="E62" s="41" t="s">
        <v>64</v>
      </c>
      <c r="F62" s="59" t="s">
        <v>62</v>
      </c>
      <c r="G62" s="59" t="s">
        <v>62</v>
      </c>
      <c r="H62" s="59" t="s">
        <v>62</v>
      </c>
      <c r="I62" s="59" t="s">
        <v>62</v>
      </c>
      <c r="J62" s="59" t="s">
        <v>62</v>
      </c>
      <c r="K62" s="74">
        <v>5.51396648044693E-4</v>
      </c>
      <c r="L62" s="74">
        <v>4.9350000000000002E-4</v>
      </c>
      <c r="M62" s="51" t="str">
        <f>IFERROR('Equations and POD'!$D$5/F62, F62)</f>
        <v>-</v>
      </c>
      <c r="N62" s="51" t="str">
        <f>IFERROR('Equations and POD'!$D$5/G62, G62)</f>
        <v>-</v>
      </c>
      <c r="O62" s="51" t="str">
        <f>IFERROR('Equations and POD'!$D$5/H62, H62)</f>
        <v>-</v>
      </c>
      <c r="P62" s="51" t="str">
        <f>IFERROR('Equations and POD'!$D$5/I62, I62)</f>
        <v>-</v>
      </c>
      <c r="Q62" s="51" t="str">
        <f>IFERROR('Equations and POD'!$D$5/J62, J62)</f>
        <v>-</v>
      </c>
      <c r="R62" s="51">
        <f>IFERROR('Equations and POD'!$D$5/K62, K62)</f>
        <v>21762917.933130689</v>
      </c>
      <c r="S62" s="51">
        <f>IFERROR('Equations and POD'!$D$5/L62, L62)</f>
        <v>24316109.4224924</v>
      </c>
      <c r="T62" s="52" t="s">
        <v>62</v>
      </c>
      <c r="U62" s="52" t="s">
        <v>62</v>
      </c>
      <c r="V62" s="52" t="s">
        <v>62</v>
      </c>
      <c r="W62" s="52" t="s">
        <v>62</v>
      </c>
      <c r="X62" s="52" t="s">
        <v>62</v>
      </c>
      <c r="Y62" s="53">
        <v>22000000</v>
      </c>
      <c r="Z62" s="53">
        <v>24000000</v>
      </c>
    </row>
    <row r="63" spans="1:26" x14ac:dyDescent="0.3">
      <c r="A63" s="41" t="s">
        <v>132</v>
      </c>
      <c r="B63" s="41" t="s">
        <v>135</v>
      </c>
      <c r="C63" s="41" t="s">
        <v>83</v>
      </c>
      <c r="D63" s="41" t="s">
        <v>66</v>
      </c>
      <c r="E63" s="41" t="s">
        <v>61</v>
      </c>
      <c r="F63" s="59" t="s">
        <v>62</v>
      </c>
      <c r="G63" s="59" t="s">
        <v>62</v>
      </c>
      <c r="H63" s="59" t="s">
        <v>62</v>
      </c>
      <c r="I63" s="59" t="s">
        <v>62</v>
      </c>
      <c r="J63" s="59" t="s">
        <v>62</v>
      </c>
      <c r="K63" s="59" t="s">
        <v>62</v>
      </c>
      <c r="L63" s="59" t="s">
        <v>62</v>
      </c>
      <c r="M63" s="51" t="str">
        <f>IFERROR('Equations and POD'!$D$5/F63, F63)</f>
        <v>-</v>
      </c>
      <c r="N63" s="51" t="str">
        <f>IFERROR('Equations and POD'!$D$5/G63, G63)</f>
        <v>-</v>
      </c>
      <c r="O63" s="51" t="str">
        <f>IFERROR('Equations and POD'!$D$5/H63, H63)</f>
        <v>-</v>
      </c>
      <c r="P63" s="51" t="str">
        <f>IFERROR('Equations and POD'!$D$5/I63, I63)</f>
        <v>-</v>
      </c>
      <c r="Q63" s="51" t="str">
        <f>IFERROR('Equations and POD'!$D$5/J63, J63)</f>
        <v>-</v>
      </c>
      <c r="R63" s="51" t="str">
        <f>IFERROR('Equations and POD'!$D$5/K63, K63)</f>
        <v>-</v>
      </c>
      <c r="S63" s="51" t="str">
        <f>IFERROR('Equations and POD'!$D$5/L63, L63)</f>
        <v>-</v>
      </c>
      <c r="T63" s="52" t="s">
        <v>62</v>
      </c>
      <c r="U63" s="52" t="s">
        <v>62</v>
      </c>
      <c r="V63" s="52" t="s">
        <v>62</v>
      </c>
      <c r="W63" s="52" t="s">
        <v>62</v>
      </c>
      <c r="X63" s="52" t="s">
        <v>62</v>
      </c>
      <c r="Y63" s="52" t="s">
        <v>62</v>
      </c>
      <c r="Z63" s="52" t="s">
        <v>62</v>
      </c>
    </row>
    <row r="64" spans="1:26" x14ac:dyDescent="0.3">
      <c r="A64" s="41" t="s">
        <v>132</v>
      </c>
      <c r="B64" s="41" t="s">
        <v>135</v>
      </c>
      <c r="C64" s="41" t="s">
        <v>83</v>
      </c>
      <c r="D64" s="41" t="s">
        <v>66</v>
      </c>
      <c r="E64" s="41" t="s">
        <v>63</v>
      </c>
      <c r="F64" s="59" t="s">
        <v>62</v>
      </c>
      <c r="G64" s="59" t="s">
        <v>62</v>
      </c>
      <c r="H64" s="59" t="s">
        <v>62</v>
      </c>
      <c r="I64" s="59" t="s">
        <v>62</v>
      </c>
      <c r="J64" s="59" t="s">
        <v>62</v>
      </c>
      <c r="K64" s="59" t="s">
        <v>62</v>
      </c>
      <c r="L64" s="59" t="s">
        <v>62</v>
      </c>
      <c r="M64" s="51" t="str">
        <f>IFERROR('Equations and POD'!$D$5/F64, F64)</f>
        <v>-</v>
      </c>
      <c r="N64" s="51" t="str">
        <f>IFERROR('Equations and POD'!$D$5/G64, G64)</f>
        <v>-</v>
      </c>
      <c r="O64" s="51" t="str">
        <f>IFERROR('Equations and POD'!$D$5/H64, H64)</f>
        <v>-</v>
      </c>
      <c r="P64" s="51" t="str">
        <f>IFERROR('Equations and POD'!$D$5/I64, I64)</f>
        <v>-</v>
      </c>
      <c r="Q64" s="51" t="str">
        <f>IFERROR('Equations and POD'!$D$5/J64, J64)</f>
        <v>-</v>
      </c>
      <c r="R64" s="51" t="str">
        <f>IFERROR('Equations and POD'!$D$5/K64, K64)</f>
        <v>-</v>
      </c>
      <c r="S64" s="51" t="str">
        <f>IFERROR('Equations and POD'!$D$5/L64, L64)</f>
        <v>-</v>
      </c>
      <c r="T64" s="52" t="s">
        <v>62</v>
      </c>
      <c r="U64" s="52" t="s">
        <v>62</v>
      </c>
      <c r="V64" s="52" t="s">
        <v>62</v>
      </c>
      <c r="W64" s="52" t="s">
        <v>62</v>
      </c>
      <c r="X64" s="52" t="s">
        <v>62</v>
      </c>
      <c r="Y64" s="52" t="s">
        <v>62</v>
      </c>
      <c r="Z64" s="52" t="s">
        <v>62</v>
      </c>
    </row>
    <row r="65" spans="1:26" x14ac:dyDescent="0.3">
      <c r="A65" s="41" t="s">
        <v>132</v>
      </c>
      <c r="B65" s="41" t="s">
        <v>135</v>
      </c>
      <c r="C65" s="41" t="s">
        <v>83</v>
      </c>
      <c r="D65" s="41" t="s">
        <v>66</v>
      </c>
      <c r="E65" s="41" t="s">
        <v>64</v>
      </c>
      <c r="F65" s="59" t="s">
        <v>62</v>
      </c>
      <c r="G65" s="59" t="s">
        <v>62</v>
      </c>
      <c r="H65" s="59" t="s">
        <v>62</v>
      </c>
      <c r="I65" s="59" t="s">
        <v>62</v>
      </c>
      <c r="J65" s="59" t="s">
        <v>62</v>
      </c>
      <c r="K65" s="59" t="s">
        <v>62</v>
      </c>
      <c r="L65" s="59" t="s">
        <v>62</v>
      </c>
      <c r="M65" s="51" t="str">
        <f>IFERROR('Equations and POD'!$D$5/F65, F65)</f>
        <v>-</v>
      </c>
      <c r="N65" s="51" t="str">
        <f>IFERROR('Equations and POD'!$D$5/G65, G65)</f>
        <v>-</v>
      </c>
      <c r="O65" s="51" t="str">
        <f>IFERROR('Equations and POD'!$D$5/H65, H65)</f>
        <v>-</v>
      </c>
      <c r="P65" s="51" t="str">
        <f>IFERROR('Equations and POD'!$D$5/I65, I65)</f>
        <v>-</v>
      </c>
      <c r="Q65" s="51" t="str">
        <f>IFERROR('Equations and POD'!$D$5/J65, J65)</f>
        <v>-</v>
      </c>
      <c r="R65" s="51" t="str">
        <f>IFERROR('Equations and POD'!$D$5/K65, K65)</f>
        <v>-</v>
      </c>
      <c r="S65" s="51" t="str">
        <f>IFERROR('Equations and POD'!$D$5/L65, L65)</f>
        <v>-</v>
      </c>
      <c r="T65" s="52" t="s">
        <v>62</v>
      </c>
      <c r="U65" s="52" t="s">
        <v>62</v>
      </c>
      <c r="V65" s="52" t="s">
        <v>62</v>
      </c>
      <c r="W65" s="52" t="s">
        <v>62</v>
      </c>
      <c r="X65" s="52" t="s">
        <v>62</v>
      </c>
      <c r="Y65" s="52" t="s">
        <v>62</v>
      </c>
      <c r="Z65" s="52" t="s">
        <v>62</v>
      </c>
    </row>
    <row r="66" spans="1:26" x14ac:dyDescent="0.3">
      <c r="A66" s="41" t="s">
        <v>136</v>
      </c>
      <c r="B66" s="41" t="s">
        <v>137</v>
      </c>
      <c r="C66" s="41" t="s">
        <v>85</v>
      </c>
      <c r="D66" s="41" t="s">
        <v>60</v>
      </c>
      <c r="E66" s="41" t="s">
        <v>61</v>
      </c>
      <c r="F66" s="59" t="s">
        <v>62</v>
      </c>
      <c r="G66" s="59" t="s">
        <v>62</v>
      </c>
      <c r="H66" s="74">
        <v>3.0512692099965633</v>
      </c>
      <c r="I66" s="74">
        <v>2.4599982769018696</v>
      </c>
      <c r="J66" s="74">
        <v>1.9443565502604674</v>
      </c>
      <c r="K66" s="50">
        <v>1.7781025994234849</v>
      </c>
      <c r="L66" s="50">
        <v>1.9001401834681888</v>
      </c>
      <c r="M66" s="51" t="str">
        <f>IFERROR('Equations and POD'!$D$5/F66, F66)</f>
        <v>-</v>
      </c>
      <c r="N66" s="51" t="str">
        <f>IFERROR('Equations and POD'!$D$5/G66, G66)</f>
        <v>-</v>
      </c>
      <c r="O66" s="51">
        <f>IFERROR('Equations and POD'!$D$5/H66, H66)</f>
        <v>3932.7896603438398</v>
      </c>
      <c r="P66" s="51">
        <f>IFERROR('Equations and POD'!$D$5/I66, I66)</f>
        <v>4878.0521973018786</v>
      </c>
      <c r="Q66" s="51">
        <f>IFERROR('Equations and POD'!$D$5/J66, J66)</f>
        <v>6171.7075494165265</v>
      </c>
      <c r="R66" s="51">
        <f>IFERROR('Equations and POD'!$D$5/K66, K66)</f>
        <v>6748.7669181130304</v>
      </c>
      <c r="S66" s="51">
        <f>IFERROR('Equations and POD'!$D$5/L66, L66)</f>
        <v>6315.3235242345463</v>
      </c>
      <c r="T66" s="52" t="s">
        <v>62</v>
      </c>
      <c r="U66" s="53"/>
      <c r="V66" s="53"/>
      <c r="W66" s="53"/>
      <c r="X66" s="53"/>
      <c r="Y66" s="53"/>
      <c r="Z66" s="53"/>
    </row>
    <row r="67" spans="1:26" x14ac:dyDescent="0.3">
      <c r="A67" s="41" t="s">
        <v>136</v>
      </c>
      <c r="B67" s="41" t="s">
        <v>137</v>
      </c>
      <c r="C67" s="41" t="s">
        <v>85</v>
      </c>
      <c r="D67" s="41" t="s">
        <v>60</v>
      </c>
      <c r="E67" s="41" t="s">
        <v>63</v>
      </c>
      <c r="F67" s="59" t="s">
        <v>62</v>
      </c>
      <c r="G67" s="59" t="s">
        <v>62</v>
      </c>
      <c r="H67" s="74">
        <v>2.2884519074974223</v>
      </c>
      <c r="I67" s="74">
        <v>1.8449987076764021</v>
      </c>
      <c r="J67" s="74">
        <v>1.4582674126953503</v>
      </c>
      <c r="K67" s="50">
        <v>1.3335769495676137</v>
      </c>
      <c r="L67" s="50">
        <v>1.4251051376011414</v>
      </c>
      <c r="M67" s="51" t="str">
        <f>IFERROR('Equations and POD'!$D$5/F67, F67)</f>
        <v>-</v>
      </c>
      <c r="N67" s="51" t="str">
        <f>IFERROR('Equations and POD'!$D$5/G67, G67)</f>
        <v>-</v>
      </c>
      <c r="O67" s="51">
        <f>IFERROR('Equations and POD'!$D$5/H67, H67)</f>
        <v>5243.7195471251198</v>
      </c>
      <c r="P67" s="51">
        <f>IFERROR('Equations and POD'!$D$5/I67, I67)</f>
        <v>6504.0695964025053</v>
      </c>
      <c r="Q67" s="51">
        <f>IFERROR('Equations and POD'!$D$5/J67, J67)</f>
        <v>8228.9433992220365</v>
      </c>
      <c r="R67" s="51">
        <f>IFERROR('Equations and POD'!$D$5/K67, K67)</f>
        <v>8998.3558908173727</v>
      </c>
      <c r="S67" s="51">
        <f>IFERROR('Equations and POD'!$D$5/L67, L67)</f>
        <v>8420.4313656460636</v>
      </c>
      <c r="T67" s="52" t="s">
        <v>62</v>
      </c>
      <c r="U67" s="53"/>
      <c r="V67" s="53"/>
      <c r="W67" s="53"/>
      <c r="X67" s="53"/>
      <c r="Y67" s="53"/>
      <c r="Z67" s="53"/>
    </row>
    <row r="68" spans="1:26" x14ac:dyDescent="0.3">
      <c r="A68" s="41" t="s">
        <v>136</v>
      </c>
      <c r="B68" s="41" t="s">
        <v>137</v>
      </c>
      <c r="C68" s="41" t="s">
        <v>85</v>
      </c>
      <c r="D68" s="41" t="s">
        <v>60</v>
      </c>
      <c r="E68" s="41" t="s">
        <v>64</v>
      </c>
      <c r="F68" s="59" t="s">
        <v>62</v>
      </c>
      <c r="G68" s="59" t="s">
        <v>62</v>
      </c>
      <c r="H68" s="74">
        <v>1.5256346049982816</v>
      </c>
      <c r="I68" s="74">
        <v>1.2299991384509348</v>
      </c>
      <c r="J68" s="74">
        <v>0.97217827513023369</v>
      </c>
      <c r="K68" s="50">
        <v>0.88905129971174246</v>
      </c>
      <c r="L68" s="50">
        <v>0.9500700917340944</v>
      </c>
      <c r="M68" s="51" t="str">
        <f>IFERROR('Equations and POD'!$D$5/F68, F68)</f>
        <v>-</v>
      </c>
      <c r="N68" s="51" t="str">
        <f>IFERROR('Equations and POD'!$D$5/G68, G68)</f>
        <v>-</v>
      </c>
      <c r="O68" s="51">
        <f>IFERROR('Equations and POD'!$D$5/H68, H68)</f>
        <v>7865.5793206876797</v>
      </c>
      <c r="P68" s="51">
        <f>IFERROR('Equations and POD'!$D$5/I68, I68)</f>
        <v>9756.1043946037571</v>
      </c>
      <c r="Q68" s="51">
        <f>IFERROR('Equations and POD'!$D$5/J68, J68)</f>
        <v>12343.415098833053</v>
      </c>
      <c r="R68" s="51">
        <f>IFERROR('Equations and POD'!$D$5/K68, K68)</f>
        <v>13497.533836226061</v>
      </c>
      <c r="S68" s="51">
        <f>IFERROR('Equations and POD'!$D$5/L68, L68)</f>
        <v>12630.647048469093</v>
      </c>
      <c r="T68" s="52" t="s">
        <v>62</v>
      </c>
      <c r="U68" s="53"/>
      <c r="V68" s="53"/>
      <c r="W68" s="53"/>
      <c r="X68" s="53"/>
      <c r="Y68" s="53"/>
      <c r="Z68" s="53"/>
    </row>
    <row r="69" spans="1:26" x14ac:dyDescent="0.3">
      <c r="A69" s="41" t="s">
        <v>136</v>
      </c>
      <c r="B69" s="41" t="s">
        <v>137</v>
      </c>
      <c r="C69" s="41" t="s">
        <v>86</v>
      </c>
      <c r="D69" s="41" t="s">
        <v>60</v>
      </c>
      <c r="E69" s="41" t="s">
        <v>61</v>
      </c>
      <c r="F69" s="59" t="s">
        <v>62</v>
      </c>
      <c r="G69" s="59" t="s">
        <v>62</v>
      </c>
      <c r="H69" s="74">
        <v>0.31542377375165709</v>
      </c>
      <c r="I69" s="74">
        <v>0.25430136986301366</v>
      </c>
      <c r="J69" s="74">
        <v>0.20099710592321049</v>
      </c>
      <c r="K69" s="50">
        <v>0.18381066809520163</v>
      </c>
      <c r="L69" s="50">
        <v>0.19642625611765577</v>
      </c>
      <c r="M69" s="51" t="str">
        <f>IFERROR('Equations and POD'!$D$5/F69, F69)</f>
        <v>-</v>
      </c>
      <c r="N69" s="51" t="str">
        <f>IFERROR('Equations and POD'!$D$5/G69, G69)</f>
        <v>-</v>
      </c>
      <c r="O69" s="51">
        <f>IFERROR('Equations and POD'!$D$5/H69, H69)</f>
        <v>38044.056911981439</v>
      </c>
      <c r="P69" s="51">
        <f>IFERROR('Equations and POD'!$D$5/I69, I69)</f>
        <v>47188.106011635427</v>
      </c>
      <c r="Q69" s="51">
        <f>IFERROR('Equations and POD'!$D$5/J69, J69)</f>
        <v>59702.352155182343</v>
      </c>
      <c r="R69" s="51">
        <f>IFERROR('Equations and POD'!$D$5/K69, K69)</f>
        <v>65284.567671473793</v>
      </c>
      <c r="S69" s="51">
        <f>IFERROR('Equations and POD'!$D$5/L69, L69)</f>
        <v>61091.62918022638</v>
      </c>
      <c r="T69" s="52"/>
      <c r="U69" s="53"/>
      <c r="V69" s="53"/>
      <c r="W69" s="53"/>
      <c r="X69" s="53"/>
      <c r="Y69" s="53"/>
      <c r="Z69" s="53"/>
    </row>
    <row r="70" spans="1:26" x14ac:dyDescent="0.3">
      <c r="A70" s="41" t="s">
        <v>136</v>
      </c>
      <c r="B70" s="41" t="s">
        <v>137</v>
      </c>
      <c r="C70" s="41" t="s">
        <v>86</v>
      </c>
      <c r="D70" s="41" t="s">
        <v>60</v>
      </c>
      <c r="E70" s="41" t="s">
        <v>63</v>
      </c>
      <c r="F70" s="59" t="s">
        <v>62</v>
      </c>
      <c r="G70" s="59" t="s">
        <v>62</v>
      </c>
      <c r="H70" s="74">
        <v>7.8855943437914272E-2</v>
      </c>
      <c r="I70" s="74">
        <v>6.3575342465753415E-2</v>
      </c>
      <c r="J70" s="74">
        <v>5.0249276480802622E-2</v>
      </c>
      <c r="K70" s="50">
        <v>4.5952667023800409E-2</v>
      </c>
      <c r="L70" s="50">
        <v>4.9106564029413942E-2</v>
      </c>
      <c r="M70" s="51" t="str">
        <f>IFERROR('Equations and POD'!$D$5/F70, F70)</f>
        <v>-</v>
      </c>
      <c r="N70" s="51" t="str">
        <f>IFERROR('Equations and POD'!$D$5/G70, G70)</f>
        <v>-</v>
      </c>
      <c r="O70" s="51">
        <f>IFERROR('Equations and POD'!$D$5/H70, H70)</f>
        <v>152176.22764792576</v>
      </c>
      <c r="P70" s="51">
        <f>IFERROR('Equations and POD'!$D$5/I70, I70)</f>
        <v>188752.42404654171</v>
      </c>
      <c r="Q70" s="51">
        <f>IFERROR('Equations and POD'!$D$5/J70, J70)</f>
        <v>238809.40862072937</v>
      </c>
      <c r="R70" s="51">
        <f>IFERROR('Equations and POD'!$D$5/K70, K70)</f>
        <v>261138.27068589517</v>
      </c>
      <c r="S70" s="51">
        <f>IFERROR('Equations and POD'!$D$5/L70, L70)</f>
        <v>244366.51672090552</v>
      </c>
      <c r="T70" s="52"/>
      <c r="U70" s="53"/>
      <c r="V70" s="53"/>
      <c r="W70" s="53"/>
      <c r="X70" s="53"/>
      <c r="Y70" s="53"/>
      <c r="Z70" s="53"/>
    </row>
    <row r="71" spans="1:26" x14ac:dyDescent="0.3">
      <c r="A71" s="41" t="s">
        <v>136</v>
      </c>
      <c r="B71" s="41" t="s">
        <v>137</v>
      </c>
      <c r="C71" s="41" t="s">
        <v>86</v>
      </c>
      <c r="D71" s="41" t="s">
        <v>60</v>
      </c>
      <c r="E71" s="41" t="s">
        <v>64</v>
      </c>
      <c r="F71" s="59" t="s">
        <v>62</v>
      </c>
      <c r="G71" s="59" t="s">
        <v>62</v>
      </c>
      <c r="H71" s="74">
        <v>1.5771188687582854E-2</v>
      </c>
      <c r="I71" s="74">
        <v>1.2715068493150683E-2</v>
      </c>
      <c r="J71" s="74">
        <v>1.0049855296160523E-2</v>
      </c>
      <c r="K71" s="50">
        <v>9.1905334047600838E-3</v>
      </c>
      <c r="L71" s="50">
        <v>9.8213128058827915E-3</v>
      </c>
      <c r="M71" s="51" t="str">
        <f>IFERROR('Equations and POD'!$D$5/F71, F71)</f>
        <v>-</v>
      </c>
      <c r="N71" s="51" t="str">
        <f>IFERROR('Equations and POD'!$D$5/G71, G71)</f>
        <v>-</v>
      </c>
      <c r="O71" s="51">
        <f>IFERROR('Equations and POD'!$D$5/H71, H71)</f>
        <v>760881.13823962887</v>
      </c>
      <c r="P71" s="51">
        <f>IFERROR('Equations and POD'!$D$5/I71, I71)</f>
        <v>943762.12023270864</v>
      </c>
      <c r="Q71" s="51">
        <f>IFERROR('Equations and POD'!$D$5/J71, J71)</f>
        <v>1194047.0431036472</v>
      </c>
      <c r="R71" s="51">
        <f>IFERROR('Equations and POD'!$D$5/K71, K71)</f>
        <v>1305691.3534294756</v>
      </c>
      <c r="S71" s="51">
        <f>IFERROR('Equations and POD'!$D$5/L71, L71)</f>
        <v>1221832.5836045272</v>
      </c>
      <c r="T71" s="52"/>
      <c r="U71" s="53"/>
      <c r="V71" s="53"/>
      <c r="W71" s="53"/>
      <c r="X71" s="53"/>
      <c r="Y71" s="53"/>
      <c r="Z71" s="53"/>
    </row>
    <row r="72" spans="1:26" x14ac:dyDescent="0.3">
      <c r="A72" s="41" t="s">
        <v>136</v>
      </c>
      <c r="B72" s="41" t="s">
        <v>137</v>
      </c>
      <c r="C72" s="41" t="s">
        <v>87</v>
      </c>
      <c r="D72" s="41" t="s">
        <v>65</v>
      </c>
      <c r="E72" s="41" t="s">
        <v>61</v>
      </c>
      <c r="F72" s="59" t="s">
        <v>62</v>
      </c>
      <c r="G72" s="59" t="s">
        <v>62</v>
      </c>
      <c r="H72" s="59" t="s">
        <v>62</v>
      </c>
      <c r="I72" s="59" t="s">
        <v>62</v>
      </c>
      <c r="J72" s="59" t="s">
        <v>62</v>
      </c>
      <c r="K72" s="59" t="s">
        <v>62</v>
      </c>
      <c r="L72" s="59" t="s">
        <v>62</v>
      </c>
      <c r="M72" s="51" t="str">
        <f>IFERROR('Equations and POD'!$D$5/F72, F72)</f>
        <v>-</v>
      </c>
      <c r="N72" s="51" t="str">
        <f>IFERROR('Equations and POD'!$D$5/G72, G72)</f>
        <v>-</v>
      </c>
      <c r="O72" s="51" t="str">
        <f>IFERROR('Equations and POD'!$D$5/H72, H72)</f>
        <v>-</v>
      </c>
      <c r="P72" s="51" t="str">
        <f>IFERROR('Equations and POD'!$D$5/I72, I72)</f>
        <v>-</v>
      </c>
      <c r="Q72" s="51" t="str">
        <f>IFERROR('Equations and POD'!$D$5/J72, J72)</f>
        <v>-</v>
      </c>
      <c r="R72" s="51" t="str">
        <f>IFERROR('Equations and POD'!$D$5/K72, K72)</f>
        <v>-</v>
      </c>
      <c r="S72" s="51" t="str">
        <f>IFERROR('Equations and POD'!$D$5/L72, L72)</f>
        <v>-</v>
      </c>
      <c r="T72" s="52" t="s">
        <v>62</v>
      </c>
      <c r="U72" s="52" t="s">
        <v>62</v>
      </c>
      <c r="V72" s="52" t="s">
        <v>62</v>
      </c>
      <c r="W72" s="52" t="s">
        <v>62</v>
      </c>
      <c r="X72" s="52" t="s">
        <v>62</v>
      </c>
      <c r="Y72" s="52" t="s">
        <v>62</v>
      </c>
      <c r="Z72" s="52" t="s">
        <v>62</v>
      </c>
    </row>
    <row r="73" spans="1:26" x14ac:dyDescent="0.3">
      <c r="A73" s="41" t="s">
        <v>136</v>
      </c>
      <c r="B73" s="41" t="s">
        <v>137</v>
      </c>
      <c r="C73" s="41" t="s">
        <v>87</v>
      </c>
      <c r="D73" s="41" t="s">
        <v>65</v>
      </c>
      <c r="E73" s="41" t="s">
        <v>63</v>
      </c>
      <c r="F73" s="59" t="s">
        <v>62</v>
      </c>
      <c r="G73" s="59" t="s">
        <v>62</v>
      </c>
      <c r="H73" s="59" t="s">
        <v>62</v>
      </c>
      <c r="I73" s="59" t="s">
        <v>62</v>
      </c>
      <c r="J73" s="59" t="s">
        <v>62</v>
      </c>
      <c r="K73" s="59" t="s">
        <v>62</v>
      </c>
      <c r="L73" s="59" t="s">
        <v>62</v>
      </c>
      <c r="M73" s="51" t="str">
        <f>IFERROR('Equations and POD'!$D$5/F73, F73)</f>
        <v>-</v>
      </c>
      <c r="N73" s="51" t="str">
        <f>IFERROR('Equations and POD'!$D$5/G73, G73)</f>
        <v>-</v>
      </c>
      <c r="O73" s="51" t="str">
        <f>IFERROR('Equations and POD'!$D$5/H73, H73)</f>
        <v>-</v>
      </c>
      <c r="P73" s="51" t="str">
        <f>IFERROR('Equations and POD'!$D$5/I73, I73)</f>
        <v>-</v>
      </c>
      <c r="Q73" s="51" t="str">
        <f>IFERROR('Equations and POD'!$D$5/J73, J73)</f>
        <v>-</v>
      </c>
      <c r="R73" s="51" t="str">
        <f>IFERROR('Equations and POD'!$D$5/K73, K73)</f>
        <v>-</v>
      </c>
      <c r="S73" s="51" t="str">
        <f>IFERROR('Equations and POD'!$D$5/L73, L73)</f>
        <v>-</v>
      </c>
      <c r="T73" s="52" t="s">
        <v>62</v>
      </c>
      <c r="U73" s="52" t="s">
        <v>62</v>
      </c>
      <c r="V73" s="52" t="s">
        <v>62</v>
      </c>
      <c r="W73" s="52" t="s">
        <v>62</v>
      </c>
      <c r="X73" s="52" t="s">
        <v>62</v>
      </c>
      <c r="Y73" s="52" t="s">
        <v>62</v>
      </c>
      <c r="Z73" s="52" t="s">
        <v>62</v>
      </c>
    </row>
    <row r="74" spans="1:26" x14ac:dyDescent="0.3">
      <c r="A74" s="41" t="s">
        <v>136</v>
      </c>
      <c r="B74" s="41" t="s">
        <v>137</v>
      </c>
      <c r="C74" s="41" t="s">
        <v>87</v>
      </c>
      <c r="D74" s="41" t="s">
        <v>65</v>
      </c>
      <c r="E74" s="41" t="s">
        <v>64</v>
      </c>
      <c r="F74" s="59" t="s">
        <v>62</v>
      </c>
      <c r="G74" s="59" t="s">
        <v>62</v>
      </c>
      <c r="H74" s="59" t="s">
        <v>62</v>
      </c>
      <c r="I74" s="59" t="s">
        <v>62</v>
      </c>
      <c r="J74" s="59" t="s">
        <v>62</v>
      </c>
      <c r="K74" s="59" t="s">
        <v>62</v>
      </c>
      <c r="L74" s="59" t="s">
        <v>62</v>
      </c>
      <c r="M74" s="51" t="str">
        <f>IFERROR('Equations and POD'!$D$5/F74, F74)</f>
        <v>-</v>
      </c>
      <c r="N74" s="51" t="str">
        <f>IFERROR('Equations and POD'!$D$5/G74, G74)</f>
        <v>-</v>
      </c>
      <c r="O74" s="51" t="str">
        <f>IFERROR('Equations and POD'!$D$5/H74, H74)</f>
        <v>-</v>
      </c>
      <c r="P74" s="51" t="str">
        <f>IFERROR('Equations and POD'!$D$5/I74, I74)</f>
        <v>-</v>
      </c>
      <c r="Q74" s="51" t="str">
        <f>IFERROR('Equations and POD'!$D$5/J74, J74)</f>
        <v>-</v>
      </c>
      <c r="R74" s="51" t="str">
        <f>IFERROR('Equations and POD'!$D$5/K74, K74)</f>
        <v>-</v>
      </c>
      <c r="S74" s="51" t="str">
        <f>IFERROR('Equations and POD'!$D$5/L74, L74)</f>
        <v>-</v>
      </c>
      <c r="T74" s="52" t="s">
        <v>62</v>
      </c>
      <c r="U74" s="52" t="s">
        <v>62</v>
      </c>
      <c r="V74" s="52" t="s">
        <v>62</v>
      </c>
      <c r="W74" s="52" t="s">
        <v>62</v>
      </c>
      <c r="X74" s="52" t="s">
        <v>62</v>
      </c>
      <c r="Y74" s="52" t="s">
        <v>62</v>
      </c>
      <c r="Z74" s="52" t="s">
        <v>62</v>
      </c>
    </row>
    <row r="75" spans="1:26" x14ac:dyDescent="0.3">
      <c r="A75" s="41" t="s">
        <v>136</v>
      </c>
      <c r="B75" s="41" t="s">
        <v>137</v>
      </c>
      <c r="C75" s="41" t="s">
        <v>87</v>
      </c>
      <c r="D75" s="41" t="s">
        <v>66</v>
      </c>
      <c r="E75" s="41" t="s">
        <v>61</v>
      </c>
      <c r="F75" s="75">
        <v>342.26994508271298</v>
      </c>
      <c r="G75" s="74">
        <v>326.17612295309402</v>
      </c>
      <c r="H75" s="74">
        <v>239.25274705718201</v>
      </c>
      <c r="I75" s="74">
        <v>157.26115172329199</v>
      </c>
      <c r="J75" s="74">
        <v>108.790539522521</v>
      </c>
      <c r="K75" s="74">
        <v>89.132454030021094</v>
      </c>
      <c r="L75" s="74">
        <v>74.339429178766693</v>
      </c>
      <c r="M75" s="57">
        <f>IFERROR('Equations and POD'!$D$5/F75, F75)</f>
        <v>35.060045944437448</v>
      </c>
      <c r="N75" s="51">
        <f>IFERROR('Equations and POD'!$D$5/G75, G75)</f>
        <v>36.789940021838042</v>
      </c>
      <c r="O75" s="51">
        <f>IFERROR('Equations and POD'!$D$5/H75, H75)</f>
        <v>50.156163921210776</v>
      </c>
      <c r="P75" s="51">
        <f>IFERROR('Equations and POD'!$D$5/I75, I75)</f>
        <v>76.306194304837192</v>
      </c>
      <c r="Q75" s="51">
        <f>IFERROR('Equations and POD'!$D$5/J75, J75)</f>
        <v>110.30370887641246</v>
      </c>
      <c r="R75" s="51">
        <f>IFERROR('Equations and POD'!$D$5/K75, K75)</f>
        <v>134.6310962778858</v>
      </c>
      <c r="S75" s="51">
        <f>IFERROR('Equations and POD'!$D$5/L75, L75)</f>
        <v>161.42173988373207</v>
      </c>
      <c r="T75" s="58">
        <v>35</v>
      </c>
      <c r="U75" s="53">
        <v>37</v>
      </c>
      <c r="V75" s="53">
        <v>50</v>
      </c>
      <c r="W75" s="53">
        <v>76</v>
      </c>
      <c r="X75" s="53">
        <v>110</v>
      </c>
      <c r="Y75" s="53">
        <v>130</v>
      </c>
      <c r="Z75" s="53">
        <v>160</v>
      </c>
    </row>
    <row r="76" spans="1:26" x14ac:dyDescent="0.3">
      <c r="A76" s="41" t="s">
        <v>136</v>
      </c>
      <c r="B76" s="41" t="s">
        <v>137</v>
      </c>
      <c r="C76" s="41" t="s">
        <v>87</v>
      </c>
      <c r="D76" s="41" t="s">
        <v>66</v>
      </c>
      <c r="E76" s="41" t="s">
        <v>63</v>
      </c>
      <c r="F76" s="75">
        <v>282.14181795336498</v>
      </c>
      <c r="G76" s="74">
        <v>267.65529599407103</v>
      </c>
      <c r="H76" s="74">
        <v>204.66003567368699</v>
      </c>
      <c r="I76" s="74">
        <v>137.851934480431</v>
      </c>
      <c r="J76" s="74">
        <v>96.173886921896596</v>
      </c>
      <c r="K76" s="74">
        <v>80.344175948773994</v>
      </c>
      <c r="L76" s="74">
        <v>65.891387779724596</v>
      </c>
      <c r="M76" s="57">
        <f>IFERROR('Equations and POD'!$D$5/F76, F76)</f>
        <v>42.531802222892999</v>
      </c>
      <c r="N76" s="51">
        <f>IFERROR('Equations and POD'!$D$5/G76, G76)</f>
        <v>44.833785019765941</v>
      </c>
      <c r="O76" s="51">
        <f>IFERROR('Equations and POD'!$D$5/H76, H76)</f>
        <v>58.633821500612747</v>
      </c>
      <c r="P76" s="51">
        <f>IFERROR('Equations and POD'!$D$5/I76, I76)</f>
        <v>87.049920954888591</v>
      </c>
      <c r="Q76" s="51">
        <f>IFERROR('Equations and POD'!$D$5/J76, J76)</f>
        <v>124.77399410658398</v>
      </c>
      <c r="R76" s="51">
        <f>IFERROR('Equations and POD'!$D$5/K76, K76)</f>
        <v>149.35743454075606</v>
      </c>
      <c r="S76" s="51">
        <f>IFERROR('Equations and POD'!$D$5/L76, L76)</f>
        <v>182.11788223547651</v>
      </c>
      <c r="T76" s="58">
        <v>43</v>
      </c>
      <c r="U76" s="53">
        <v>45</v>
      </c>
      <c r="V76" s="53">
        <v>59</v>
      </c>
      <c r="W76" s="53">
        <v>87</v>
      </c>
      <c r="X76" s="53">
        <v>120</v>
      </c>
      <c r="Y76" s="53">
        <v>150</v>
      </c>
      <c r="Z76" s="53">
        <v>180</v>
      </c>
    </row>
    <row r="77" spans="1:26" x14ac:dyDescent="0.3">
      <c r="A77" s="41" t="s">
        <v>136</v>
      </c>
      <c r="B77" s="41" t="s">
        <v>137</v>
      </c>
      <c r="C77" s="41" t="s">
        <v>87</v>
      </c>
      <c r="D77" s="41" t="s">
        <v>66</v>
      </c>
      <c r="E77" s="41" t="s">
        <v>64</v>
      </c>
      <c r="F77" s="75">
        <v>85.305955514316395</v>
      </c>
      <c r="G77" s="74">
        <v>80.662339482088399</v>
      </c>
      <c r="H77" s="74">
        <v>63.4863251238488</v>
      </c>
      <c r="I77" s="74">
        <v>43.4552645612102</v>
      </c>
      <c r="J77" s="74">
        <v>30.481677513560101</v>
      </c>
      <c r="K77" s="74">
        <v>25.776557418488402</v>
      </c>
      <c r="L77" s="74">
        <v>20.918744890049801</v>
      </c>
      <c r="M77" s="57">
        <f>IFERROR('Equations and POD'!$D$5/F77, F77)</f>
        <v>140.67013173524691</v>
      </c>
      <c r="N77" s="51">
        <f>IFERROR('Equations and POD'!$D$5/G77, G77)</f>
        <v>148.76831092488555</v>
      </c>
      <c r="O77" s="51">
        <f>IFERROR('Equations and POD'!$D$5/H77, H77)</f>
        <v>189.01708323155358</v>
      </c>
      <c r="P77" s="51">
        <f>IFERROR('Equations and POD'!$D$5/I77, I77)</f>
        <v>276.14605781762174</v>
      </c>
      <c r="Q77" s="51">
        <f>IFERROR('Equations and POD'!$D$5/J77, J77)</f>
        <v>393.6791206672163</v>
      </c>
      <c r="R77" s="51">
        <f>IFERROR('Equations and POD'!$D$5/K77, K77)</f>
        <v>465.53928071841443</v>
      </c>
      <c r="S77" s="51">
        <f>IFERROR('Equations and POD'!$D$5/L77, L77)</f>
        <v>573.64818315213131</v>
      </c>
      <c r="T77" s="58">
        <v>140</v>
      </c>
      <c r="U77" s="53">
        <v>150</v>
      </c>
      <c r="V77" s="53">
        <v>190</v>
      </c>
      <c r="W77" s="53">
        <v>280</v>
      </c>
      <c r="X77" s="53">
        <v>390</v>
      </c>
      <c r="Y77" s="53">
        <v>470</v>
      </c>
      <c r="Z77" s="53">
        <v>570</v>
      </c>
    </row>
    <row r="78" spans="1:26" x14ac:dyDescent="0.3">
      <c r="A78" s="41" t="s">
        <v>136</v>
      </c>
      <c r="B78" s="41" t="s">
        <v>138</v>
      </c>
      <c r="C78" s="41" t="s">
        <v>88</v>
      </c>
      <c r="D78" s="41" t="s">
        <v>60</v>
      </c>
      <c r="E78" s="41" t="s">
        <v>61</v>
      </c>
      <c r="F78" s="59" t="s">
        <v>62</v>
      </c>
      <c r="G78" s="59" t="s">
        <v>62</v>
      </c>
      <c r="H78" s="59" t="s">
        <v>62</v>
      </c>
      <c r="I78" s="59" t="s">
        <v>62</v>
      </c>
      <c r="J78" s="74">
        <v>7.2913370634767496</v>
      </c>
      <c r="K78" s="74">
        <v>6.6678847478380696</v>
      </c>
      <c r="L78" s="74">
        <v>7.1255256880057098</v>
      </c>
      <c r="M78" s="51" t="str">
        <f>IFERROR('Equations and POD'!$D$5/F78, F78)</f>
        <v>-</v>
      </c>
      <c r="N78" s="51" t="str">
        <f>IFERROR('Equations and POD'!$D$5/G78, G78)</f>
        <v>-</v>
      </c>
      <c r="O78" s="51" t="str">
        <f>IFERROR('Equations and POD'!$D$5/H78, H78)</f>
        <v>-</v>
      </c>
      <c r="P78" s="51" t="str">
        <f>IFERROR('Equations and POD'!$D$5/I78, I78)</f>
        <v>-</v>
      </c>
      <c r="Q78" s="51">
        <f>IFERROR('Equations and POD'!$D$5/J78, J78)</f>
        <v>1645.7886798444076</v>
      </c>
      <c r="R78" s="51">
        <f>IFERROR('Equations and POD'!$D$5/K78, K78)</f>
        <v>1799.6711781634745</v>
      </c>
      <c r="S78" s="51">
        <f>IFERROR('Equations and POD'!$D$5/L78, L78)</f>
        <v>1684.086273129212</v>
      </c>
      <c r="T78" s="52" t="s">
        <v>62</v>
      </c>
      <c r="U78" s="52" t="s">
        <v>62</v>
      </c>
      <c r="V78" s="52" t="s">
        <v>62</v>
      </c>
      <c r="W78" s="52" t="s">
        <v>62</v>
      </c>
      <c r="X78" s="53">
        <v>1600</v>
      </c>
      <c r="Y78" s="53">
        <v>1800</v>
      </c>
      <c r="Z78" s="53">
        <v>1700</v>
      </c>
    </row>
    <row r="79" spans="1:26" x14ac:dyDescent="0.3">
      <c r="A79" s="41" t="s">
        <v>136</v>
      </c>
      <c r="B79" s="41" t="s">
        <v>138</v>
      </c>
      <c r="C79" s="41" t="s">
        <v>88</v>
      </c>
      <c r="D79" s="41" t="s">
        <v>60</v>
      </c>
      <c r="E79" s="41" t="s">
        <v>63</v>
      </c>
      <c r="F79" s="59" t="s">
        <v>62</v>
      </c>
      <c r="G79" s="59" t="s">
        <v>62</v>
      </c>
      <c r="H79" s="59" t="s">
        <v>62</v>
      </c>
      <c r="I79" s="59" t="s">
        <v>62</v>
      </c>
      <c r="J79" s="74">
        <v>2.4304456878255798</v>
      </c>
      <c r="K79" s="74">
        <v>2.2226282492793601</v>
      </c>
      <c r="L79" s="74">
        <v>2.3751752293352402</v>
      </c>
      <c r="M79" s="51" t="str">
        <f>IFERROR('Equations and POD'!$D$5/F79, F79)</f>
        <v>-</v>
      </c>
      <c r="N79" s="51" t="str">
        <f>IFERROR('Equations and POD'!$D$5/G79, G79)</f>
        <v>-</v>
      </c>
      <c r="O79" s="51" t="str">
        <f>IFERROR('Equations and POD'!$D$5/H79, H79)</f>
        <v>-</v>
      </c>
      <c r="P79" s="51" t="str">
        <f>IFERROR('Equations and POD'!$D$5/I79, I79)</f>
        <v>-</v>
      </c>
      <c r="Q79" s="51">
        <f>IFERROR('Equations and POD'!$D$5/J79, J79)</f>
        <v>4937.3660395332299</v>
      </c>
      <c r="R79" s="51">
        <f>IFERROR('Equations and POD'!$D$5/K79, K79)</f>
        <v>5399.0135344904147</v>
      </c>
      <c r="S79" s="51">
        <f>IFERROR('Equations and POD'!$D$5/L79, L79)</f>
        <v>5052.2588193876281</v>
      </c>
      <c r="T79" s="52" t="s">
        <v>62</v>
      </c>
      <c r="U79" s="52" t="s">
        <v>62</v>
      </c>
      <c r="V79" s="52" t="s">
        <v>62</v>
      </c>
      <c r="W79" s="52" t="s">
        <v>62</v>
      </c>
      <c r="X79" s="53">
        <v>4900</v>
      </c>
      <c r="Y79" s="53">
        <v>5400</v>
      </c>
      <c r="Z79" s="53">
        <v>5100</v>
      </c>
    </row>
    <row r="80" spans="1:26" x14ac:dyDescent="0.3">
      <c r="A80" s="41" t="s">
        <v>136</v>
      </c>
      <c r="B80" s="41" t="s">
        <v>138</v>
      </c>
      <c r="C80" s="41" t="s">
        <v>88</v>
      </c>
      <c r="D80" s="41" t="s">
        <v>60</v>
      </c>
      <c r="E80" s="41" t="s">
        <v>64</v>
      </c>
      <c r="F80" s="59" t="s">
        <v>62</v>
      </c>
      <c r="G80" s="59" t="s">
        <v>62</v>
      </c>
      <c r="H80" s="59" t="s">
        <v>62</v>
      </c>
      <c r="I80" s="59" t="s">
        <v>62</v>
      </c>
      <c r="J80" s="74">
        <v>0.48608913756511701</v>
      </c>
      <c r="K80" s="74">
        <v>0.44452564985587101</v>
      </c>
      <c r="L80" s="74">
        <v>0.47503504586704698</v>
      </c>
      <c r="M80" s="51" t="str">
        <f>IFERROR('Equations and POD'!$D$5/F80, F80)</f>
        <v>-</v>
      </c>
      <c r="N80" s="51" t="str">
        <f>IFERROR('Equations and POD'!$D$5/G80, G80)</f>
        <v>-</v>
      </c>
      <c r="O80" s="51" t="str">
        <f>IFERROR('Equations and POD'!$D$5/H80, H80)</f>
        <v>-</v>
      </c>
      <c r="P80" s="51" t="str">
        <f>IFERROR('Equations and POD'!$D$5/I80, I80)</f>
        <v>-</v>
      </c>
      <c r="Q80" s="51">
        <f>IFERROR('Equations and POD'!$D$5/J80, J80)</f>
        <v>24686.830197666095</v>
      </c>
      <c r="R80" s="51">
        <f>IFERROR('Equations and POD'!$D$5/K80, K80)</f>
        <v>26995.067672452133</v>
      </c>
      <c r="S80" s="51">
        <f>IFERROR('Equations and POD'!$D$5/L80, L80)</f>
        <v>25261.2940969382</v>
      </c>
      <c r="T80" s="52" t="s">
        <v>62</v>
      </c>
      <c r="U80" s="52" t="s">
        <v>62</v>
      </c>
      <c r="V80" s="52" t="s">
        <v>62</v>
      </c>
      <c r="W80" s="52" t="s">
        <v>62</v>
      </c>
      <c r="X80" s="53">
        <v>25000</v>
      </c>
      <c r="Y80" s="53">
        <v>27000</v>
      </c>
      <c r="Z80" s="53">
        <v>25000</v>
      </c>
    </row>
    <row r="81" spans="1:26" x14ac:dyDescent="0.3">
      <c r="A81" s="41" t="s">
        <v>136</v>
      </c>
      <c r="B81" s="41" t="s">
        <v>138</v>
      </c>
      <c r="C81" s="41" t="s">
        <v>88</v>
      </c>
      <c r="D81" s="41" t="s">
        <v>65</v>
      </c>
      <c r="E81" s="41" t="s">
        <v>61</v>
      </c>
      <c r="F81" s="59" t="s">
        <v>62</v>
      </c>
      <c r="G81" s="59" t="s">
        <v>62</v>
      </c>
      <c r="H81" s="59" t="s">
        <v>62</v>
      </c>
      <c r="I81" s="59" t="s">
        <v>62</v>
      </c>
      <c r="J81" s="59" t="s">
        <v>62</v>
      </c>
      <c r="K81" s="59" t="s">
        <v>62</v>
      </c>
      <c r="L81" s="59" t="s">
        <v>62</v>
      </c>
      <c r="M81" s="51" t="str">
        <f>IFERROR('Equations and POD'!$D$5/F81, F81)</f>
        <v>-</v>
      </c>
      <c r="N81" s="51" t="str">
        <f>IFERROR('Equations and POD'!$D$5/G81, G81)</f>
        <v>-</v>
      </c>
      <c r="O81" s="51" t="str">
        <f>IFERROR('Equations and POD'!$D$5/H81, H81)</f>
        <v>-</v>
      </c>
      <c r="P81" s="51" t="str">
        <f>IFERROR('Equations and POD'!$D$5/I81, I81)</f>
        <v>-</v>
      </c>
      <c r="Q81" s="51" t="str">
        <f>IFERROR('Equations and POD'!$D$5/J81, J81)</f>
        <v>-</v>
      </c>
      <c r="R81" s="51" t="str">
        <f>IFERROR('Equations and POD'!$D$5/K81, K81)</f>
        <v>-</v>
      </c>
      <c r="S81" s="51" t="str">
        <f>IFERROR('Equations and POD'!$D$5/L81, L81)</f>
        <v>-</v>
      </c>
      <c r="T81" s="52" t="s">
        <v>62</v>
      </c>
      <c r="U81" s="52" t="s">
        <v>62</v>
      </c>
      <c r="V81" s="52" t="s">
        <v>62</v>
      </c>
      <c r="W81" s="52" t="s">
        <v>62</v>
      </c>
      <c r="X81" s="52" t="s">
        <v>62</v>
      </c>
      <c r="Y81" s="52" t="s">
        <v>62</v>
      </c>
      <c r="Z81" s="52" t="s">
        <v>62</v>
      </c>
    </row>
    <row r="82" spans="1:26" x14ac:dyDescent="0.3">
      <c r="A82" s="41" t="s">
        <v>136</v>
      </c>
      <c r="B82" s="41" t="s">
        <v>138</v>
      </c>
      <c r="C82" s="41" t="s">
        <v>88</v>
      </c>
      <c r="D82" s="41" t="s">
        <v>65</v>
      </c>
      <c r="E82" s="41" t="s">
        <v>63</v>
      </c>
      <c r="F82" s="59" t="s">
        <v>62</v>
      </c>
      <c r="G82" s="59" t="s">
        <v>62</v>
      </c>
      <c r="H82" s="59" t="s">
        <v>62</v>
      </c>
      <c r="I82" s="59" t="s">
        <v>62</v>
      </c>
      <c r="J82" s="59" t="s">
        <v>62</v>
      </c>
      <c r="K82" s="59" t="s">
        <v>62</v>
      </c>
      <c r="L82" s="59" t="s">
        <v>62</v>
      </c>
      <c r="M82" s="51" t="str">
        <f>IFERROR('Equations and POD'!$D$5/F82, F82)</f>
        <v>-</v>
      </c>
      <c r="N82" s="51" t="str">
        <f>IFERROR('Equations and POD'!$D$5/G82, G82)</f>
        <v>-</v>
      </c>
      <c r="O82" s="51" t="str">
        <f>IFERROR('Equations and POD'!$D$5/H82, H82)</f>
        <v>-</v>
      </c>
      <c r="P82" s="51" t="str">
        <f>IFERROR('Equations and POD'!$D$5/I82, I82)</f>
        <v>-</v>
      </c>
      <c r="Q82" s="51" t="str">
        <f>IFERROR('Equations and POD'!$D$5/J82, J82)</f>
        <v>-</v>
      </c>
      <c r="R82" s="51" t="str">
        <f>IFERROR('Equations and POD'!$D$5/K82, K82)</f>
        <v>-</v>
      </c>
      <c r="S82" s="51" t="str">
        <f>IFERROR('Equations and POD'!$D$5/L82, L82)</f>
        <v>-</v>
      </c>
      <c r="T82" s="52" t="s">
        <v>62</v>
      </c>
      <c r="U82" s="52" t="s">
        <v>62</v>
      </c>
      <c r="V82" s="52" t="s">
        <v>62</v>
      </c>
      <c r="W82" s="52" t="s">
        <v>62</v>
      </c>
      <c r="X82" s="52" t="s">
        <v>62</v>
      </c>
      <c r="Y82" s="52" t="s">
        <v>62</v>
      </c>
      <c r="Z82" s="52" t="s">
        <v>62</v>
      </c>
    </row>
    <row r="83" spans="1:26" x14ac:dyDescent="0.3">
      <c r="A83" s="41" t="s">
        <v>136</v>
      </c>
      <c r="B83" s="41" t="s">
        <v>138</v>
      </c>
      <c r="C83" s="41" t="s">
        <v>88</v>
      </c>
      <c r="D83" s="41" t="s">
        <v>65</v>
      </c>
      <c r="E83" s="41" t="s">
        <v>64</v>
      </c>
      <c r="F83" s="59" t="s">
        <v>62</v>
      </c>
      <c r="G83" s="59" t="s">
        <v>62</v>
      </c>
      <c r="H83" s="59" t="s">
        <v>62</v>
      </c>
      <c r="I83" s="59" t="s">
        <v>62</v>
      </c>
      <c r="J83" s="59" t="s">
        <v>62</v>
      </c>
      <c r="K83" s="59" t="s">
        <v>62</v>
      </c>
      <c r="L83" s="59" t="s">
        <v>62</v>
      </c>
      <c r="M83" s="51" t="str">
        <f>IFERROR('Equations and POD'!$D$5/F83, F83)</f>
        <v>-</v>
      </c>
      <c r="N83" s="51" t="str">
        <f>IFERROR('Equations and POD'!$D$5/G83, G83)</f>
        <v>-</v>
      </c>
      <c r="O83" s="51" t="str">
        <f>IFERROR('Equations and POD'!$D$5/H83, H83)</f>
        <v>-</v>
      </c>
      <c r="P83" s="51" t="str">
        <f>IFERROR('Equations and POD'!$D$5/I83, I83)</f>
        <v>-</v>
      </c>
      <c r="Q83" s="51" t="str">
        <f>IFERROR('Equations and POD'!$D$5/J83, J83)</f>
        <v>-</v>
      </c>
      <c r="R83" s="51" t="str">
        <f>IFERROR('Equations and POD'!$D$5/K83, K83)</f>
        <v>-</v>
      </c>
      <c r="S83" s="51" t="str">
        <f>IFERROR('Equations and POD'!$D$5/L83, L83)</f>
        <v>-</v>
      </c>
      <c r="T83" s="52" t="s">
        <v>62</v>
      </c>
      <c r="U83" s="52" t="s">
        <v>62</v>
      </c>
      <c r="V83" s="52" t="s">
        <v>62</v>
      </c>
      <c r="W83" s="52" t="s">
        <v>62</v>
      </c>
      <c r="X83" s="52" t="s">
        <v>62</v>
      </c>
      <c r="Y83" s="52" t="s">
        <v>62</v>
      </c>
      <c r="Z83" s="52" t="s">
        <v>62</v>
      </c>
    </row>
    <row r="84" spans="1:26" x14ac:dyDescent="0.3">
      <c r="A84" s="41" t="s">
        <v>136</v>
      </c>
      <c r="B84" s="41" t="s">
        <v>138</v>
      </c>
      <c r="C84" s="41" t="s">
        <v>88</v>
      </c>
      <c r="D84" s="41" t="s">
        <v>66</v>
      </c>
      <c r="E84" s="41" t="s">
        <v>61</v>
      </c>
      <c r="F84" s="59" t="s">
        <v>62</v>
      </c>
      <c r="G84" s="59" t="s">
        <v>62</v>
      </c>
      <c r="H84" s="59" t="s">
        <v>62</v>
      </c>
      <c r="I84" s="59" t="s">
        <v>62</v>
      </c>
      <c r="J84" s="59" t="s">
        <v>62</v>
      </c>
      <c r="K84" s="59" t="s">
        <v>62</v>
      </c>
      <c r="L84" s="59" t="s">
        <v>62</v>
      </c>
      <c r="M84" s="51" t="str">
        <f>IFERROR('Equations and POD'!$D$5/F84, F84)</f>
        <v>-</v>
      </c>
      <c r="N84" s="51" t="str">
        <f>IFERROR('Equations and POD'!$D$5/G84, G84)</f>
        <v>-</v>
      </c>
      <c r="O84" s="51" t="str">
        <f>IFERROR('Equations and POD'!$D$5/H84, H84)</f>
        <v>-</v>
      </c>
      <c r="P84" s="51" t="str">
        <f>IFERROR('Equations and POD'!$D$5/I84, I84)</f>
        <v>-</v>
      </c>
      <c r="Q84" s="51" t="str">
        <f>IFERROR('Equations and POD'!$D$5/J84, J84)</f>
        <v>-</v>
      </c>
      <c r="R84" s="51" t="str">
        <f>IFERROR('Equations and POD'!$D$5/K84, K84)</f>
        <v>-</v>
      </c>
      <c r="S84" s="51" t="str">
        <f>IFERROR('Equations and POD'!$D$5/L84, L84)</f>
        <v>-</v>
      </c>
      <c r="T84" s="52" t="s">
        <v>62</v>
      </c>
      <c r="U84" s="52" t="s">
        <v>62</v>
      </c>
      <c r="V84" s="52" t="s">
        <v>62</v>
      </c>
      <c r="W84" s="52" t="s">
        <v>62</v>
      </c>
      <c r="X84" s="52" t="s">
        <v>62</v>
      </c>
      <c r="Y84" s="52" t="s">
        <v>62</v>
      </c>
      <c r="Z84" s="52" t="s">
        <v>62</v>
      </c>
    </row>
    <row r="85" spans="1:26" x14ac:dyDescent="0.3">
      <c r="A85" s="41" t="s">
        <v>136</v>
      </c>
      <c r="B85" s="41" t="s">
        <v>138</v>
      </c>
      <c r="C85" s="41" t="s">
        <v>88</v>
      </c>
      <c r="D85" s="41" t="s">
        <v>66</v>
      </c>
      <c r="E85" s="41" t="s">
        <v>63</v>
      </c>
      <c r="F85" s="59" t="s">
        <v>62</v>
      </c>
      <c r="G85" s="59" t="s">
        <v>62</v>
      </c>
      <c r="H85" s="59" t="s">
        <v>62</v>
      </c>
      <c r="I85" s="59" t="s">
        <v>62</v>
      </c>
      <c r="J85" s="59" t="s">
        <v>62</v>
      </c>
      <c r="K85" s="59" t="s">
        <v>62</v>
      </c>
      <c r="L85" s="59" t="s">
        <v>62</v>
      </c>
      <c r="M85" s="51" t="str">
        <f>IFERROR('Equations and POD'!$D$5/F85, F85)</f>
        <v>-</v>
      </c>
      <c r="N85" s="51" t="str">
        <f>IFERROR('Equations and POD'!$D$5/G85, G85)</f>
        <v>-</v>
      </c>
      <c r="O85" s="51" t="str">
        <f>IFERROR('Equations and POD'!$D$5/H85, H85)</f>
        <v>-</v>
      </c>
      <c r="P85" s="51" t="str">
        <f>IFERROR('Equations and POD'!$D$5/I85, I85)</f>
        <v>-</v>
      </c>
      <c r="Q85" s="51" t="str">
        <f>IFERROR('Equations and POD'!$D$5/J85, J85)</f>
        <v>-</v>
      </c>
      <c r="R85" s="51" t="str">
        <f>IFERROR('Equations and POD'!$D$5/K85, K85)</f>
        <v>-</v>
      </c>
      <c r="S85" s="51" t="str">
        <f>IFERROR('Equations and POD'!$D$5/L85, L85)</f>
        <v>-</v>
      </c>
      <c r="T85" s="52" t="s">
        <v>62</v>
      </c>
      <c r="U85" s="52" t="s">
        <v>62</v>
      </c>
      <c r="V85" s="52" t="s">
        <v>62</v>
      </c>
      <c r="W85" s="52" t="s">
        <v>62</v>
      </c>
      <c r="X85" s="52" t="s">
        <v>62</v>
      </c>
      <c r="Y85" s="52" t="s">
        <v>62</v>
      </c>
      <c r="Z85" s="52" t="s">
        <v>62</v>
      </c>
    </row>
    <row r="86" spans="1:26" x14ac:dyDescent="0.3">
      <c r="A86" s="41" t="s">
        <v>136</v>
      </c>
      <c r="B86" s="41" t="s">
        <v>138</v>
      </c>
      <c r="C86" s="41" t="s">
        <v>88</v>
      </c>
      <c r="D86" s="41" t="s">
        <v>66</v>
      </c>
      <c r="E86" s="41" t="s">
        <v>64</v>
      </c>
      <c r="F86" s="59" t="s">
        <v>62</v>
      </c>
      <c r="G86" s="59" t="s">
        <v>62</v>
      </c>
      <c r="H86" s="59" t="s">
        <v>62</v>
      </c>
      <c r="I86" s="59" t="s">
        <v>62</v>
      </c>
      <c r="J86" s="59" t="s">
        <v>62</v>
      </c>
      <c r="K86" s="59" t="s">
        <v>62</v>
      </c>
      <c r="L86" s="59" t="s">
        <v>62</v>
      </c>
      <c r="M86" s="51" t="str">
        <f>IFERROR('Equations and POD'!$D$5/F86, F86)</f>
        <v>-</v>
      </c>
      <c r="N86" s="51" t="str">
        <f>IFERROR('Equations and POD'!$D$5/G86, G86)</f>
        <v>-</v>
      </c>
      <c r="O86" s="51" t="str">
        <f>IFERROR('Equations and POD'!$D$5/H86, H86)</f>
        <v>-</v>
      </c>
      <c r="P86" s="51" t="str">
        <f>IFERROR('Equations and POD'!$D$5/I86, I86)</f>
        <v>-</v>
      </c>
      <c r="Q86" s="51" t="str">
        <f>IFERROR('Equations and POD'!$D$5/J86, J86)</f>
        <v>-</v>
      </c>
      <c r="R86" s="51" t="str">
        <f>IFERROR('Equations and POD'!$D$5/K86, K86)</f>
        <v>-</v>
      </c>
      <c r="S86" s="51" t="str">
        <f>IFERROR('Equations and POD'!$D$5/L86, L86)</f>
        <v>-</v>
      </c>
      <c r="T86" s="52" t="s">
        <v>62</v>
      </c>
      <c r="U86" s="52" t="s">
        <v>62</v>
      </c>
      <c r="V86" s="52" t="s">
        <v>62</v>
      </c>
      <c r="W86" s="52" t="s">
        <v>62</v>
      </c>
      <c r="X86" s="52" t="s">
        <v>62</v>
      </c>
      <c r="Y86" s="52" t="s">
        <v>62</v>
      </c>
      <c r="Z86" s="52" t="s">
        <v>62</v>
      </c>
    </row>
    <row r="87" spans="1:26" x14ac:dyDescent="0.3">
      <c r="A87" s="41" t="s">
        <v>136</v>
      </c>
      <c r="B87" s="41" t="s">
        <v>139</v>
      </c>
      <c r="C87" s="41" t="s">
        <v>90</v>
      </c>
      <c r="D87" s="41" t="s">
        <v>60</v>
      </c>
      <c r="E87" s="41" t="s">
        <v>61</v>
      </c>
      <c r="F87" s="74">
        <v>3.42000824468085</v>
      </c>
      <c r="G87" s="74">
        <v>2.9245694444444399</v>
      </c>
      <c r="H87" s="74">
        <v>2.5276868279569902</v>
      </c>
      <c r="I87" s="74">
        <v>2.0378750000000001</v>
      </c>
      <c r="J87" s="74">
        <v>1.61071478873239</v>
      </c>
      <c r="K87" s="74">
        <v>1.4729891759776499</v>
      </c>
      <c r="L87" s="59" t="s">
        <v>62</v>
      </c>
      <c r="M87" s="51">
        <f>IFERROR('Equations and POD'!$D$5/F87, F87)</f>
        <v>3508.7634711593573</v>
      </c>
      <c r="N87" s="51">
        <f>IFERROR('Equations and POD'!$D$5/G87, G87)</f>
        <v>4103.1680826712445</v>
      </c>
      <c r="O87" s="51">
        <f>IFERROR('Equations and POD'!$D$5/H87, H87)</f>
        <v>4747.4235602592562</v>
      </c>
      <c r="P87" s="51">
        <f>IFERROR('Equations and POD'!$D$5/I87, I87)</f>
        <v>5888.4867815739435</v>
      </c>
      <c r="Q87" s="51">
        <f>IFERROR('Equations and POD'!$D$5/J87, J87)</f>
        <v>7450.1085381129651</v>
      </c>
      <c r="R87" s="51">
        <f>IFERROR('Equations and POD'!$D$5/K87, K87)</f>
        <v>8146.6993754624027</v>
      </c>
      <c r="S87" s="51" t="str">
        <f>IFERROR('Equations and POD'!$D$5/L87, L87)</f>
        <v>-</v>
      </c>
      <c r="T87" s="53">
        <v>3500</v>
      </c>
      <c r="U87" s="53">
        <v>4100</v>
      </c>
      <c r="V87" s="53">
        <v>4700</v>
      </c>
      <c r="W87" s="53">
        <v>5900</v>
      </c>
      <c r="X87" s="53">
        <v>7500</v>
      </c>
      <c r="Y87" s="53">
        <v>8100</v>
      </c>
      <c r="Z87" s="52" t="s">
        <v>62</v>
      </c>
    </row>
    <row r="88" spans="1:26" x14ac:dyDescent="0.3">
      <c r="A88" s="41" t="s">
        <v>136</v>
      </c>
      <c r="B88" s="41" t="s">
        <v>139</v>
      </c>
      <c r="C88" s="41" t="s">
        <v>90</v>
      </c>
      <c r="D88" s="41" t="s">
        <v>60</v>
      </c>
      <c r="E88" s="41" t="s">
        <v>63</v>
      </c>
      <c r="F88" s="74">
        <v>2.1967936170212798</v>
      </c>
      <c r="G88" s="74">
        <v>1.87855555555556</v>
      </c>
      <c r="H88" s="74">
        <v>1.6236236559139801</v>
      </c>
      <c r="I88" s="74">
        <v>1.3089999999999999</v>
      </c>
      <c r="J88" s="74">
        <v>1.03461971830986</v>
      </c>
      <c r="K88" s="74">
        <v>0.94615363128491603</v>
      </c>
      <c r="L88" s="59" t="s">
        <v>62</v>
      </c>
      <c r="M88" s="51">
        <f>IFERROR('Equations and POD'!$D$5/F88, F88)</f>
        <v>5462.5067676003537</v>
      </c>
      <c r="N88" s="51">
        <f>IFERROR('Equations and POD'!$D$5/G88, G88)</f>
        <v>6387.8866741586171</v>
      </c>
      <c r="O88" s="51">
        <f>IFERROR('Equations and POD'!$D$5/H88, H88)</f>
        <v>7390.8753154036103</v>
      </c>
      <c r="P88" s="51">
        <f>IFERROR('Equations and POD'!$D$5/I88, I88)</f>
        <v>9167.3032849503434</v>
      </c>
      <c r="Q88" s="51">
        <f>IFERROR('Equations and POD'!$D$5/J88, J88)</f>
        <v>11598.464428653098</v>
      </c>
      <c r="R88" s="51">
        <f>IFERROR('Equations and POD'!$D$5/K88, K88)</f>
        <v>12682.929709526667</v>
      </c>
      <c r="S88" s="51" t="str">
        <f>IFERROR('Equations and POD'!$D$5/L88, L88)</f>
        <v>-</v>
      </c>
      <c r="T88" s="53">
        <v>5500</v>
      </c>
      <c r="U88" s="53">
        <v>6400</v>
      </c>
      <c r="V88" s="53">
        <v>7400</v>
      </c>
      <c r="W88" s="53">
        <v>9200</v>
      </c>
      <c r="X88" s="53">
        <v>12000</v>
      </c>
      <c r="Y88" s="53">
        <v>13000</v>
      </c>
      <c r="Z88" s="52" t="s">
        <v>62</v>
      </c>
    </row>
    <row r="89" spans="1:26" x14ac:dyDescent="0.3">
      <c r="A89" s="41" t="s">
        <v>136</v>
      </c>
      <c r="B89" s="41" t="s">
        <v>139</v>
      </c>
      <c r="C89" s="41" t="s">
        <v>90</v>
      </c>
      <c r="D89" s="41" t="s">
        <v>60</v>
      </c>
      <c r="E89" s="41" t="s">
        <v>64</v>
      </c>
      <c r="F89" s="74">
        <v>0.59912553191489404</v>
      </c>
      <c r="G89" s="74">
        <v>0.51233333333333297</v>
      </c>
      <c r="H89" s="74">
        <v>0.442806451612903</v>
      </c>
      <c r="I89" s="74">
        <v>0.35699999999999998</v>
      </c>
      <c r="J89" s="74">
        <v>0.28216901408450701</v>
      </c>
      <c r="K89" s="74">
        <v>0.25804189944134098</v>
      </c>
      <c r="L89" s="59" t="s">
        <v>62</v>
      </c>
      <c r="M89" s="51">
        <f>IFERROR('Equations and POD'!$D$5/F89, F89)</f>
        <v>20029.191481201313</v>
      </c>
      <c r="N89" s="51">
        <f>IFERROR('Equations and POD'!$D$5/G89, G89)</f>
        <v>23422.251138581669</v>
      </c>
      <c r="O89" s="51">
        <f>IFERROR('Equations and POD'!$D$5/H89, H89)</f>
        <v>27099.876156479942</v>
      </c>
      <c r="P89" s="51">
        <f>IFERROR('Equations and POD'!$D$5/I89, I89)</f>
        <v>33613.445378151264</v>
      </c>
      <c r="Q89" s="51">
        <f>IFERROR('Equations and POD'!$D$5/J89, J89)</f>
        <v>42527.7029050614</v>
      </c>
      <c r="R89" s="51">
        <f>IFERROR('Equations and POD'!$D$5/K89, K89)</f>
        <v>46504.075601597731</v>
      </c>
      <c r="S89" s="51" t="str">
        <f>IFERROR('Equations and POD'!$D$5/L89, L89)</f>
        <v>-</v>
      </c>
      <c r="T89" s="53">
        <v>20000</v>
      </c>
      <c r="U89" s="53">
        <v>23000</v>
      </c>
      <c r="V89" s="53">
        <v>27000</v>
      </c>
      <c r="W89" s="53">
        <v>34000</v>
      </c>
      <c r="X89" s="53">
        <v>43000</v>
      </c>
      <c r="Y89" s="53">
        <v>47000</v>
      </c>
      <c r="Z89" s="52" t="s">
        <v>62</v>
      </c>
    </row>
    <row r="90" spans="1:26" x14ac:dyDescent="0.3">
      <c r="A90" s="41" t="s">
        <v>136</v>
      </c>
      <c r="B90" s="41" t="s">
        <v>139</v>
      </c>
      <c r="C90" s="41" t="s">
        <v>90</v>
      </c>
      <c r="D90" s="41" t="s">
        <v>65</v>
      </c>
      <c r="E90" s="41" t="s">
        <v>61</v>
      </c>
      <c r="F90" s="74">
        <v>0.35290649522495698</v>
      </c>
      <c r="G90" s="74">
        <v>0.19542353843171201</v>
      </c>
      <c r="H90" s="74">
        <v>0.18052629490218</v>
      </c>
      <c r="I90" s="74">
        <v>5.17467511311656E-2</v>
      </c>
      <c r="J90" s="74">
        <v>2.8973487807600201E-2</v>
      </c>
      <c r="K90" s="74">
        <v>2.29853464811293E-2</v>
      </c>
      <c r="L90" s="74">
        <v>1.02897698392639E-2</v>
      </c>
      <c r="M90" s="51">
        <f>IFERROR('Equations and POD'!$D$5/F90, F90)</f>
        <v>34003.34128832259</v>
      </c>
      <c r="N90" s="51">
        <f>IFERROR('Equations and POD'!$D$5/G90, G90)</f>
        <v>61405.090176448881</v>
      </c>
      <c r="O90" s="51">
        <f>IFERROR('Equations and POD'!$D$5/H90, H90)</f>
        <v>66472.310897990348</v>
      </c>
      <c r="P90" s="51">
        <f>IFERROR('Equations and POD'!$D$5/I90, I90)</f>
        <v>231898.61658334604</v>
      </c>
      <c r="Q90" s="51">
        <f>IFERROR('Equations and POD'!$D$5/J90, J90)</f>
        <v>414171.7448615976</v>
      </c>
      <c r="R90" s="51">
        <f>IFERROR('Equations and POD'!$D$5/K90, K90)</f>
        <v>522071.74731309182</v>
      </c>
      <c r="S90" s="51">
        <f>IFERROR('Equations and POD'!$D$5/L90, L90)</f>
        <v>1166206.8430539789</v>
      </c>
      <c r="T90" s="53">
        <v>34000</v>
      </c>
      <c r="U90" s="53">
        <v>61000</v>
      </c>
      <c r="V90" s="53">
        <v>66000</v>
      </c>
      <c r="W90" s="53">
        <v>230000</v>
      </c>
      <c r="X90" s="53">
        <v>410000</v>
      </c>
      <c r="Y90" s="53">
        <v>520000</v>
      </c>
      <c r="Z90" s="53">
        <v>1200000</v>
      </c>
    </row>
    <row r="91" spans="1:26" x14ac:dyDescent="0.3">
      <c r="A91" s="41" t="s">
        <v>136</v>
      </c>
      <c r="B91" s="41" t="s">
        <v>139</v>
      </c>
      <c r="C91" s="41" t="s">
        <v>90</v>
      </c>
      <c r="D91" s="41" t="s">
        <v>65</v>
      </c>
      <c r="E91" s="41" t="s">
        <v>63</v>
      </c>
      <c r="F91" s="74">
        <v>5.1562820438401803E-2</v>
      </c>
      <c r="G91" s="74">
        <v>3.36148385797072E-2</v>
      </c>
      <c r="H91" s="74">
        <v>2.65760451804073E-2</v>
      </c>
      <c r="I91" s="74">
        <v>7.6575189198649796E-3</v>
      </c>
      <c r="J91" s="74">
        <v>4.2876529188870197E-3</v>
      </c>
      <c r="K91" s="74">
        <v>3.4015372110137001E-3</v>
      </c>
      <c r="L91" s="74">
        <v>1.5229559517450301E-3</v>
      </c>
      <c r="M91" s="51">
        <f>IFERROR('Equations and POD'!$D$5/F91, F91)</f>
        <v>232725.82643797563</v>
      </c>
      <c r="N91" s="51">
        <f>IFERROR('Equations and POD'!$D$5/G91, G91)</f>
        <v>356985.20376784523</v>
      </c>
      <c r="O91" s="51">
        <f>IFERROR('Equations and POD'!$D$5/H91, H91)</f>
        <v>451534.45211805927</v>
      </c>
      <c r="P91" s="51">
        <f>IFERROR('Equations and POD'!$D$5/I91, I91)</f>
        <v>1567087.2152688836</v>
      </c>
      <c r="Q91" s="51">
        <f>IFERROR('Equations and POD'!$D$5/J91, J91)</f>
        <v>2798733.9989998387</v>
      </c>
      <c r="R91" s="51">
        <f>IFERROR('Equations and POD'!$D$5/K91, K91)</f>
        <v>3527816.7650630674</v>
      </c>
      <c r="S91" s="51">
        <f>IFERROR('Equations and POD'!$D$5/L91, L91)</f>
        <v>7879413.7061220882</v>
      </c>
      <c r="T91" s="53">
        <v>230000</v>
      </c>
      <c r="U91" s="53">
        <v>360000</v>
      </c>
      <c r="V91" s="53">
        <v>450000</v>
      </c>
      <c r="W91" s="53">
        <v>1600000</v>
      </c>
      <c r="X91" s="53">
        <v>2800000</v>
      </c>
      <c r="Y91" s="53">
        <v>3500000</v>
      </c>
      <c r="Z91" s="53">
        <v>7900000</v>
      </c>
    </row>
    <row r="92" spans="1:26" x14ac:dyDescent="0.3">
      <c r="A92" s="41" t="s">
        <v>136</v>
      </c>
      <c r="B92" s="41" t="s">
        <v>139</v>
      </c>
      <c r="C92" s="41" t="s">
        <v>90</v>
      </c>
      <c r="D92" s="41" t="s">
        <v>65</v>
      </c>
      <c r="E92" s="41" t="s">
        <v>64</v>
      </c>
      <c r="F92" s="74">
        <v>7.0391934330077703E-4</v>
      </c>
      <c r="G92" s="74">
        <v>1.10996414022344E-3</v>
      </c>
      <c r="H92" s="74">
        <v>9.5641098620019203E-4</v>
      </c>
      <c r="I92" s="74">
        <v>3.2171221745317503E-4</v>
      </c>
      <c r="J92" s="74">
        <v>1.80188300764915E-4</v>
      </c>
      <c r="K92" s="74">
        <v>1.4296548788890701E-4</v>
      </c>
      <c r="L92" s="74">
        <v>6.4087313664688297E-5</v>
      </c>
      <c r="M92" s="51">
        <f>IFERROR('Equations and POD'!$D$5/F92, F92)</f>
        <v>17047407.65288578</v>
      </c>
      <c r="N92" s="51">
        <f>IFERROR('Equations and POD'!$D$5/G92, G92)</f>
        <v>10811160.077283537</v>
      </c>
      <c r="O92" s="51">
        <f>IFERROR('Equations and POD'!$D$5/H92, H92)</f>
        <v>12546907.316148508</v>
      </c>
      <c r="P92" s="51">
        <f>IFERROR('Equations and POD'!$D$5/I92, I92)</f>
        <v>37300417.419635579</v>
      </c>
      <c r="Q92" s="51">
        <f>IFERROR('Equations and POD'!$D$5/J92, J92)</f>
        <v>66596998.523538746</v>
      </c>
      <c r="R92" s="51">
        <f>IFERROR('Equations and POD'!$D$5/K92, K92)</f>
        <v>83936341.400973216</v>
      </c>
      <c r="S92" s="51">
        <f>IFERROR('Equations and POD'!$D$5/L92, L92)</f>
        <v>187244546.75671518</v>
      </c>
      <c r="T92" s="53">
        <v>17000000</v>
      </c>
      <c r="U92" s="53">
        <v>11000000</v>
      </c>
      <c r="V92" s="53">
        <v>13000000</v>
      </c>
      <c r="W92" s="53">
        <v>37000000</v>
      </c>
      <c r="X92" s="53">
        <v>67000000</v>
      </c>
      <c r="Y92" s="53">
        <v>84000000</v>
      </c>
      <c r="Z92" s="53">
        <v>190000000</v>
      </c>
    </row>
    <row r="93" spans="1:26" x14ac:dyDescent="0.3">
      <c r="A93" s="41" t="s">
        <v>136</v>
      </c>
      <c r="B93" s="41" t="s">
        <v>139</v>
      </c>
      <c r="C93" s="41" t="s">
        <v>90</v>
      </c>
      <c r="D93" s="41" t="s">
        <v>66</v>
      </c>
      <c r="E93" s="41" t="s">
        <v>61</v>
      </c>
      <c r="F93" s="74">
        <v>2.8921288211026099</v>
      </c>
      <c r="G93" s="74">
        <v>2.7244691792995601</v>
      </c>
      <c r="H93" s="74">
        <v>2.2147297844628699</v>
      </c>
      <c r="I93" s="74">
        <v>1.5421523656412599</v>
      </c>
      <c r="J93" s="74">
        <v>1.08786903145271</v>
      </c>
      <c r="K93" s="74">
        <v>0.93149449035269805</v>
      </c>
      <c r="L93" s="74">
        <v>0.74786678971772902</v>
      </c>
      <c r="M93" s="51">
        <f>IFERROR('Equations and POD'!$D$5/F93, F93)</f>
        <v>4149.192771926756</v>
      </c>
      <c r="N93" s="51">
        <f>IFERROR('Equations and POD'!$D$5/G93, G93)</f>
        <v>4404.5277117376336</v>
      </c>
      <c r="O93" s="51">
        <f>IFERROR('Equations and POD'!$D$5/H93, H93)</f>
        <v>5418.2682168201009</v>
      </c>
      <c r="P93" s="51">
        <f>IFERROR('Equations and POD'!$D$5/I93, I93)</f>
        <v>7781.3322907364891</v>
      </c>
      <c r="Q93" s="51">
        <f>IFERROR('Equations and POD'!$D$5/J93, J93)</f>
        <v>11030.739595533421</v>
      </c>
      <c r="R93" s="51">
        <f>IFERROR('Equations and POD'!$D$5/K93, K93)</f>
        <v>12882.523862762042</v>
      </c>
      <c r="S93" s="51">
        <f>IFERROR('Equations and POD'!$D$5/L93, L93)</f>
        <v>16045.638294126175</v>
      </c>
      <c r="T93" s="53">
        <v>4100</v>
      </c>
      <c r="U93" s="53">
        <v>4400</v>
      </c>
      <c r="V93" s="53">
        <v>5400</v>
      </c>
      <c r="W93" s="53">
        <v>7800</v>
      </c>
      <c r="X93" s="53">
        <v>11000</v>
      </c>
      <c r="Y93" s="53">
        <v>13000</v>
      </c>
      <c r="Z93" s="53">
        <v>16000</v>
      </c>
    </row>
    <row r="94" spans="1:26" x14ac:dyDescent="0.3">
      <c r="A94" s="41" t="s">
        <v>136</v>
      </c>
      <c r="B94" s="41" t="s">
        <v>139</v>
      </c>
      <c r="C94" s="41" t="s">
        <v>90</v>
      </c>
      <c r="D94" s="41" t="s">
        <v>66</v>
      </c>
      <c r="E94" s="41" t="s">
        <v>63</v>
      </c>
      <c r="F94" s="74">
        <v>0.42602982057559102</v>
      </c>
      <c r="G94" s="74">
        <v>0.40133243967265902</v>
      </c>
      <c r="H94" s="74">
        <v>0.326244434830677</v>
      </c>
      <c r="I94" s="74">
        <v>0.22716930547509001</v>
      </c>
      <c r="J94" s="74">
        <v>0.16025034739042099</v>
      </c>
      <c r="K94" s="74">
        <v>0.13721533691601501</v>
      </c>
      <c r="L94" s="74">
        <v>0.110165754690145</v>
      </c>
      <c r="M94" s="51">
        <f>IFERROR('Equations and POD'!$D$5/F94, F94)</f>
        <v>28167.042353484325</v>
      </c>
      <c r="N94" s="51">
        <f>IFERROR('Equations and POD'!$D$5/G94, G94)</f>
        <v>29900.398806006375</v>
      </c>
      <c r="O94" s="51">
        <f>IFERROR('Equations and POD'!$D$5/H94, H94)</f>
        <v>36782.23662643649</v>
      </c>
      <c r="P94" s="51">
        <f>IFERROR('Equations and POD'!$D$5/I94, I94)</f>
        <v>52824.037890611267</v>
      </c>
      <c r="Q94" s="51">
        <f>IFERROR('Equations and POD'!$D$5/J94, J94)</f>
        <v>74882.832988587354</v>
      </c>
      <c r="R94" s="51">
        <f>IFERROR('Equations and POD'!$D$5/K94, K94)</f>
        <v>87453.780821489403</v>
      </c>
      <c r="S94" s="51">
        <f>IFERROR('Equations and POD'!$D$5/L94, L94)</f>
        <v>108926.77160658051</v>
      </c>
      <c r="T94" s="53">
        <v>28000</v>
      </c>
      <c r="U94" s="53">
        <v>30000</v>
      </c>
      <c r="V94" s="53">
        <v>37000</v>
      </c>
      <c r="W94" s="53">
        <v>53000</v>
      </c>
      <c r="X94" s="53">
        <v>75000</v>
      </c>
      <c r="Y94" s="53">
        <v>87000</v>
      </c>
      <c r="Z94" s="53">
        <v>110000</v>
      </c>
    </row>
    <row r="95" spans="1:26" x14ac:dyDescent="0.3">
      <c r="A95" s="41" t="s">
        <v>136</v>
      </c>
      <c r="B95" s="41" t="s">
        <v>139</v>
      </c>
      <c r="C95" s="41" t="s">
        <v>90</v>
      </c>
      <c r="D95" s="41" t="s">
        <v>66</v>
      </c>
      <c r="E95" s="41" t="s">
        <v>64</v>
      </c>
      <c r="F95" s="74">
        <v>1.7144823642453799E-2</v>
      </c>
      <c r="G95" s="74">
        <v>1.6150920822601399E-2</v>
      </c>
      <c r="H95" s="74">
        <v>1.3129135636437301E-2</v>
      </c>
      <c r="I95" s="74">
        <v>9.1420306543026908E-3</v>
      </c>
      <c r="J95" s="74">
        <v>6.4489944411373302E-3</v>
      </c>
      <c r="K95" s="74">
        <v>5.5219908063866303E-3</v>
      </c>
      <c r="L95" s="74">
        <v>4.4334277658040896E-3</v>
      </c>
      <c r="M95" s="51">
        <f>IFERROR('Equations and POD'!$D$5/F95, F95)</f>
        <v>699919.71047667996</v>
      </c>
      <c r="N95" s="51">
        <f>IFERROR('Equations and POD'!$D$5/G95, G95)</f>
        <v>742991.69265986048</v>
      </c>
      <c r="O95" s="51">
        <f>IFERROR('Equations and POD'!$D$5/H95, H95)</f>
        <v>913997.71716093714</v>
      </c>
      <c r="P95" s="51">
        <f>IFERROR('Equations and POD'!$D$5/I95, I95)</f>
        <v>1312618.6570324185</v>
      </c>
      <c r="Q95" s="51">
        <f>IFERROR('Equations and POD'!$D$5/J95, J95)</f>
        <v>1860755.2091305116</v>
      </c>
      <c r="R95" s="51">
        <f>IFERROR('Equations and POD'!$D$5/K95, K95)</f>
        <v>2173129.2971587395</v>
      </c>
      <c r="S95" s="51">
        <f>IFERROR('Equations and POD'!$D$5/L95, L95)</f>
        <v>2706709.2628774485</v>
      </c>
      <c r="T95" s="53">
        <v>700000</v>
      </c>
      <c r="U95" s="53">
        <v>740000</v>
      </c>
      <c r="V95" s="53">
        <v>910000</v>
      </c>
      <c r="W95" s="53">
        <v>1300000</v>
      </c>
      <c r="X95" s="53">
        <v>1900000</v>
      </c>
      <c r="Y95" s="53">
        <v>2200000</v>
      </c>
      <c r="Z95" s="53">
        <v>2700000</v>
      </c>
    </row>
    <row r="96" spans="1:26" x14ac:dyDescent="0.3">
      <c r="A96" s="41" t="s">
        <v>136</v>
      </c>
      <c r="B96" s="41" t="s">
        <v>139</v>
      </c>
      <c r="C96" s="41" t="s">
        <v>91</v>
      </c>
      <c r="D96" s="41" t="s">
        <v>60</v>
      </c>
      <c r="E96" s="41" t="s">
        <v>61</v>
      </c>
      <c r="F96" s="74">
        <v>3.42000824468085</v>
      </c>
      <c r="G96" s="74">
        <v>2.9245694444444399</v>
      </c>
      <c r="H96" s="74">
        <v>2.5276868279569902</v>
      </c>
      <c r="I96" s="74">
        <v>2.0378750000000001</v>
      </c>
      <c r="J96" s="74">
        <v>1.61071478873239</v>
      </c>
      <c r="K96" s="74">
        <v>1.4729891759776499</v>
      </c>
      <c r="L96" s="59" t="s">
        <v>62</v>
      </c>
      <c r="M96" s="51">
        <f>IFERROR('Equations and POD'!$D$5/F96, F96)</f>
        <v>3508.7634711593573</v>
      </c>
      <c r="N96" s="51">
        <f>IFERROR('Equations and POD'!$D$5/G96, G96)</f>
        <v>4103.1680826712445</v>
      </c>
      <c r="O96" s="51">
        <f>IFERROR('Equations and POD'!$D$5/H96, H96)</f>
        <v>4747.4235602592562</v>
      </c>
      <c r="P96" s="51">
        <f>IFERROR('Equations and POD'!$D$5/I96, I96)</f>
        <v>5888.4867815739435</v>
      </c>
      <c r="Q96" s="51">
        <f>IFERROR('Equations and POD'!$D$5/J96, J96)</f>
        <v>7450.1085381129651</v>
      </c>
      <c r="R96" s="51">
        <f>IFERROR('Equations and POD'!$D$5/K96, K96)</f>
        <v>8146.6993754624027</v>
      </c>
      <c r="S96" s="51" t="str">
        <f>IFERROR('Equations and POD'!$D$5/L96, L96)</f>
        <v>-</v>
      </c>
      <c r="T96" s="53">
        <v>3500</v>
      </c>
      <c r="U96" s="53">
        <v>4100</v>
      </c>
      <c r="V96" s="53">
        <v>4700</v>
      </c>
      <c r="W96" s="53">
        <v>5900</v>
      </c>
      <c r="X96" s="53">
        <v>7500</v>
      </c>
      <c r="Y96" s="53">
        <v>8100</v>
      </c>
      <c r="Z96" s="52" t="s">
        <v>62</v>
      </c>
    </row>
    <row r="97" spans="1:26" x14ac:dyDescent="0.3">
      <c r="A97" s="41" t="s">
        <v>136</v>
      </c>
      <c r="B97" s="41" t="s">
        <v>139</v>
      </c>
      <c r="C97" s="41" t="s">
        <v>91</v>
      </c>
      <c r="D97" s="41" t="s">
        <v>60</v>
      </c>
      <c r="E97" s="41" t="s">
        <v>63</v>
      </c>
      <c r="F97" s="74">
        <v>2.1967936170212798</v>
      </c>
      <c r="G97" s="74">
        <v>1.87855555555556</v>
      </c>
      <c r="H97" s="74">
        <v>1.6236236559139801</v>
      </c>
      <c r="I97" s="74">
        <v>1.3089999999999999</v>
      </c>
      <c r="J97" s="74">
        <v>1.03461971830986</v>
      </c>
      <c r="K97" s="74">
        <v>0.94615363128491603</v>
      </c>
      <c r="L97" s="59" t="s">
        <v>62</v>
      </c>
      <c r="M97" s="51">
        <f>IFERROR('Equations and POD'!$D$5/F97, F97)</f>
        <v>5462.5067676003537</v>
      </c>
      <c r="N97" s="51">
        <f>IFERROR('Equations and POD'!$D$5/G97, G97)</f>
        <v>6387.8866741586171</v>
      </c>
      <c r="O97" s="51">
        <f>IFERROR('Equations and POD'!$D$5/H97, H97)</f>
        <v>7390.8753154036103</v>
      </c>
      <c r="P97" s="51">
        <f>IFERROR('Equations and POD'!$D$5/I97, I97)</f>
        <v>9167.3032849503434</v>
      </c>
      <c r="Q97" s="51">
        <f>IFERROR('Equations and POD'!$D$5/J97, J97)</f>
        <v>11598.464428653098</v>
      </c>
      <c r="R97" s="51">
        <f>IFERROR('Equations and POD'!$D$5/K97, K97)</f>
        <v>12682.929709526667</v>
      </c>
      <c r="S97" s="51" t="str">
        <f>IFERROR('Equations and POD'!$D$5/L97, L97)</f>
        <v>-</v>
      </c>
      <c r="T97" s="53">
        <v>5500</v>
      </c>
      <c r="U97" s="53">
        <v>6400</v>
      </c>
      <c r="V97" s="53">
        <v>7400</v>
      </c>
      <c r="W97" s="53">
        <v>9200</v>
      </c>
      <c r="X97" s="53">
        <v>12000</v>
      </c>
      <c r="Y97" s="53">
        <v>13000</v>
      </c>
      <c r="Z97" s="52" t="s">
        <v>62</v>
      </c>
    </row>
    <row r="98" spans="1:26" x14ac:dyDescent="0.3">
      <c r="A98" s="41" t="s">
        <v>136</v>
      </c>
      <c r="B98" s="41" t="s">
        <v>139</v>
      </c>
      <c r="C98" s="41" t="s">
        <v>91</v>
      </c>
      <c r="D98" s="41" t="s">
        <v>60</v>
      </c>
      <c r="E98" s="41" t="s">
        <v>64</v>
      </c>
      <c r="F98" s="74">
        <v>0.59912553191489404</v>
      </c>
      <c r="G98" s="74">
        <v>0.51233333333333297</v>
      </c>
      <c r="H98" s="74">
        <v>0.442806451612903</v>
      </c>
      <c r="I98" s="74">
        <v>0.35699999999999998</v>
      </c>
      <c r="J98" s="74">
        <v>0.28216901408450701</v>
      </c>
      <c r="K98" s="74">
        <v>0.25804189944134098</v>
      </c>
      <c r="L98" s="59" t="s">
        <v>62</v>
      </c>
      <c r="M98" s="51">
        <f>IFERROR('Equations and POD'!$D$5/F98, F98)</f>
        <v>20029.191481201313</v>
      </c>
      <c r="N98" s="51">
        <f>IFERROR('Equations and POD'!$D$5/G98, G98)</f>
        <v>23422.251138581669</v>
      </c>
      <c r="O98" s="51">
        <f>IFERROR('Equations and POD'!$D$5/H98, H98)</f>
        <v>27099.876156479942</v>
      </c>
      <c r="P98" s="51">
        <f>IFERROR('Equations and POD'!$D$5/I98, I98)</f>
        <v>33613.445378151264</v>
      </c>
      <c r="Q98" s="51">
        <f>IFERROR('Equations and POD'!$D$5/J98, J98)</f>
        <v>42527.7029050614</v>
      </c>
      <c r="R98" s="51">
        <f>IFERROR('Equations and POD'!$D$5/K98, K98)</f>
        <v>46504.075601597731</v>
      </c>
      <c r="S98" s="51" t="str">
        <f>IFERROR('Equations and POD'!$D$5/L98, L98)</f>
        <v>-</v>
      </c>
      <c r="T98" s="53">
        <v>20000</v>
      </c>
      <c r="U98" s="53">
        <v>23000</v>
      </c>
      <c r="V98" s="53">
        <v>27000</v>
      </c>
      <c r="W98" s="53">
        <v>34000</v>
      </c>
      <c r="X98" s="53">
        <v>43000</v>
      </c>
      <c r="Y98" s="53">
        <v>47000</v>
      </c>
      <c r="Z98" s="52" t="s">
        <v>62</v>
      </c>
    </row>
    <row r="99" spans="1:26" x14ac:dyDescent="0.3">
      <c r="A99" s="41" t="s">
        <v>136</v>
      </c>
      <c r="B99" s="41" t="s">
        <v>139</v>
      </c>
      <c r="C99" s="41" t="s">
        <v>91</v>
      </c>
      <c r="D99" s="41" t="s">
        <v>65</v>
      </c>
      <c r="E99" s="41" t="s">
        <v>61</v>
      </c>
      <c r="F99" s="74">
        <v>0.26852181211134601</v>
      </c>
      <c r="G99" s="74">
        <v>9.09551841811721E-2</v>
      </c>
      <c r="H99" s="74">
        <v>6.2586119539092905E-2</v>
      </c>
      <c r="I99" s="74">
        <v>1.0349350346837699E-2</v>
      </c>
      <c r="J99" s="74">
        <v>5.7946976290472801E-3</v>
      </c>
      <c r="K99" s="74">
        <v>4.59706934979668E-3</v>
      </c>
      <c r="L99" s="74">
        <v>2.0579539918340901E-3</v>
      </c>
      <c r="M99" s="51">
        <f>IFERROR('Equations and POD'!$D$5/F99, F99)</f>
        <v>44689.107025033954</v>
      </c>
      <c r="N99" s="51">
        <f>IFERROR('Equations and POD'!$D$5/G99, G99)</f>
        <v>131933.10648568862</v>
      </c>
      <c r="O99" s="51">
        <f>IFERROR('Equations and POD'!$D$5/H99, H99)</f>
        <v>191735.80481378926</v>
      </c>
      <c r="P99" s="51">
        <f>IFERROR('Equations and POD'!$D$5/I99, I99)</f>
        <v>1159493.0694047541</v>
      </c>
      <c r="Q99" s="51">
        <f>IFERROR('Equations and POD'!$D$5/J99, J99)</f>
        <v>2070858.7001756895</v>
      </c>
      <c r="R99" s="51">
        <f>IFERROR('Equations and POD'!$D$5/K99, K99)</f>
        <v>2610358.706146284</v>
      </c>
      <c r="S99" s="51">
        <f>IFERROR('Equations and POD'!$D$5/L99, L99)</f>
        <v>5831034.1473209308</v>
      </c>
      <c r="T99" s="53">
        <v>45000</v>
      </c>
      <c r="U99" s="53">
        <v>130000</v>
      </c>
      <c r="V99" s="53">
        <v>190000</v>
      </c>
      <c r="W99" s="53">
        <v>1200000</v>
      </c>
      <c r="X99" s="53">
        <v>2100000</v>
      </c>
      <c r="Y99" s="53">
        <v>2600000</v>
      </c>
      <c r="Z99" s="53">
        <v>5800000</v>
      </c>
    </row>
    <row r="100" spans="1:26" x14ac:dyDescent="0.3">
      <c r="A100" s="41" t="s">
        <v>136</v>
      </c>
      <c r="B100" s="41" t="s">
        <v>139</v>
      </c>
      <c r="C100" s="41" t="s">
        <v>91</v>
      </c>
      <c r="D100" s="41" t="s">
        <v>65</v>
      </c>
      <c r="E100" s="41" t="s">
        <v>63</v>
      </c>
      <c r="F100" s="74">
        <v>4.1156837483650698E-2</v>
      </c>
      <c r="G100" s="74">
        <v>2.0732565119061099E-2</v>
      </c>
      <c r="H100" s="74">
        <v>1.2032875137691501E-2</v>
      </c>
      <c r="I100" s="74">
        <v>2.5525062583578902E-3</v>
      </c>
      <c r="J100" s="74">
        <v>1.42921761260523E-3</v>
      </c>
      <c r="K100" s="74">
        <v>1.13384571556584E-3</v>
      </c>
      <c r="L100" s="74">
        <v>5.0765197431696003E-4</v>
      </c>
      <c r="M100" s="51">
        <f>IFERROR('Equations and POD'!$D$5/F100, F100)</f>
        <v>291567.59201352455</v>
      </c>
      <c r="N100" s="51">
        <f>IFERROR('Equations and POD'!$D$5/G100, G100)</f>
        <v>578799.5808086209</v>
      </c>
      <c r="O100" s="51">
        <f>IFERROR('Equations and POD'!$D$5/H100, H100)</f>
        <v>997267.89006656245</v>
      </c>
      <c r="P100" s="51">
        <f>IFERROR('Equations and POD'!$D$5/I100, I100)</f>
        <v>4701261.7346999133</v>
      </c>
      <c r="Q100" s="51">
        <f>IFERROR('Equations and POD'!$D$5/J100, J100)</f>
        <v>8396202.155755667</v>
      </c>
      <c r="R100" s="51">
        <f>IFERROR('Equations and POD'!$D$5/K100, K100)</f>
        <v>10583450.495300818</v>
      </c>
      <c r="S100" s="51">
        <f>IFERROR('Equations and POD'!$D$5/L100, L100)</f>
        <v>23638241.565288629</v>
      </c>
      <c r="T100" s="53">
        <v>290000</v>
      </c>
      <c r="U100" s="53">
        <v>580000</v>
      </c>
      <c r="V100" s="53">
        <v>1000000</v>
      </c>
      <c r="W100" s="53">
        <v>4700000</v>
      </c>
      <c r="X100" s="53">
        <v>8400000</v>
      </c>
      <c r="Y100" s="53">
        <v>11000000</v>
      </c>
      <c r="Z100" s="53">
        <v>24000000</v>
      </c>
    </row>
    <row r="101" spans="1:26" x14ac:dyDescent="0.3">
      <c r="A101" s="41" t="s">
        <v>136</v>
      </c>
      <c r="B101" s="41" t="s">
        <v>139</v>
      </c>
      <c r="C101" s="41" t="s">
        <v>91</v>
      </c>
      <c r="D101" s="41" t="s">
        <v>65</v>
      </c>
      <c r="E101" s="41" t="s">
        <v>64</v>
      </c>
      <c r="F101" s="74">
        <v>7.0391934330077703E-4</v>
      </c>
      <c r="G101" s="74">
        <v>1.10996414022344E-3</v>
      </c>
      <c r="H101" s="74">
        <v>9.5641098620019203E-4</v>
      </c>
      <c r="I101" s="74">
        <v>3.2171221745317503E-4</v>
      </c>
      <c r="J101" s="74">
        <v>1.80188300764915E-4</v>
      </c>
      <c r="K101" s="74">
        <v>1.4296548788890701E-4</v>
      </c>
      <c r="L101" s="74">
        <v>6.4087313664688297E-5</v>
      </c>
      <c r="M101" s="51">
        <f>IFERROR('Equations and POD'!$D$5/F101, F101)</f>
        <v>17047407.65288578</v>
      </c>
      <c r="N101" s="51">
        <f>IFERROR('Equations and POD'!$D$5/G101, G101)</f>
        <v>10811160.077283537</v>
      </c>
      <c r="O101" s="51">
        <f>IFERROR('Equations and POD'!$D$5/H101, H101)</f>
        <v>12546907.316148508</v>
      </c>
      <c r="P101" s="51">
        <f>IFERROR('Equations and POD'!$D$5/I101, I101)</f>
        <v>37300417.419635579</v>
      </c>
      <c r="Q101" s="51">
        <f>IFERROR('Equations and POD'!$D$5/J101, J101)</f>
        <v>66596998.523538746</v>
      </c>
      <c r="R101" s="51">
        <f>IFERROR('Equations and POD'!$D$5/K101, K101)</f>
        <v>83936341.400973216</v>
      </c>
      <c r="S101" s="51">
        <f>IFERROR('Equations and POD'!$D$5/L101, L101)</f>
        <v>187244546.75671518</v>
      </c>
      <c r="T101" s="53">
        <v>17000000</v>
      </c>
      <c r="U101" s="53">
        <v>11000000</v>
      </c>
      <c r="V101" s="53">
        <v>13000000</v>
      </c>
      <c r="W101" s="53">
        <v>37000000</v>
      </c>
      <c r="X101" s="53">
        <v>67000000</v>
      </c>
      <c r="Y101" s="53">
        <v>84000000</v>
      </c>
      <c r="Z101" s="53">
        <v>190000000</v>
      </c>
    </row>
    <row r="102" spans="1:26" x14ac:dyDescent="0.3">
      <c r="A102" s="41" t="s">
        <v>136</v>
      </c>
      <c r="B102" s="41" t="s">
        <v>139</v>
      </c>
      <c r="C102" s="41" t="s">
        <v>91</v>
      </c>
      <c r="D102" s="41" t="s">
        <v>66</v>
      </c>
      <c r="E102" s="41" t="s">
        <v>61</v>
      </c>
      <c r="F102" s="74">
        <v>0.57842576421062597</v>
      </c>
      <c r="G102" s="74">
        <v>0.54489383585058904</v>
      </c>
      <c r="H102" s="74">
        <v>0.442945956884995</v>
      </c>
      <c r="I102" s="74">
        <v>0.308430473122975</v>
      </c>
      <c r="J102" s="74">
        <v>0.21757380628681999</v>
      </c>
      <c r="K102" s="74">
        <v>0.186298898067352</v>
      </c>
      <c r="L102" s="74">
        <v>0.149573357940987</v>
      </c>
      <c r="M102" s="51">
        <f>IFERROR('Equations and POD'!$D$5/F102, F102)</f>
        <v>20745.963859988715</v>
      </c>
      <c r="N102" s="51">
        <f>IFERROR('Equations and POD'!$D$5/G102, G102)</f>
        <v>22022.63855906497</v>
      </c>
      <c r="O102" s="51">
        <f>IFERROR('Equations and POD'!$D$5/H102, H102)</f>
        <v>27091.341084564046</v>
      </c>
      <c r="P102" s="51">
        <f>IFERROR('Equations and POD'!$D$5/I102, I102)</f>
        <v>38906.661454348105</v>
      </c>
      <c r="Q102" s="51">
        <f>IFERROR('Equations and POD'!$D$5/J102, J102)</f>
        <v>55153.697978610609</v>
      </c>
      <c r="R102" s="51">
        <f>IFERROR('Equations and POD'!$D$5/K102, K102)</f>
        <v>64412.619314912321</v>
      </c>
      <c r="S102" s="51">
        <f>IFERROR('Equations and POD'!$D$5/L102, L102)</f>
        <v>80228.191472003367</v>
      </c>
      <c r="T102" s="53">
        <v>21000</v>
      </c>
      <c r="U102" s="53">
        <v>22000</v>
      </c>
      <c r="V102" s="53">
        <v>27000</v>
      </c>
      <c r="W102" s="53">
        <v>39000</v>
      </c>
      <c r="X102" s="53">
        <v>55000</v>
      </c>
      <c r="Y102" s="53">
        <v>64000</v>
      </c>
      <c r="Z102" s="53">
        <v>80000</v>
      </c>
    </row>
    <row r="103" spans="1:26" x14ac:dyDescent="0.3">
      <c r="A103" s="41" t="s">
        <v>136</v>
      </c>
      <c r="B103" s="41" t="s">
        <v>139</v>
      </c>
      <c r="C103" s="41" t="s">
        <v>91</v>
      </c>
      <c r="D103" s="41" t="s">
        <v>66</v>
      </c>
      <c r="E103" s="41" t="s">
        <v>63</v>
      </c>
      <c r="F103" s="74">
        <v>0.142009940199294</v>
      </c>
      <c r="G103" s="74">
        <v>0.13377747989788499</v>
      </c>
      <c r="H103" s="74">
        <v>0.108748144949249</v>
      </c>
      <c r="I103" s="74">
        <v>7.5723101828991696E-2</v>
      </c>
      <c r="J103" s="74">
        <v>5.3416782466268298E-2</v>
      </c>
      <c r="K103" s="74">
        <v>4.5738445641064697E-2</v>
      </c>
      <c r="L103" s="74">
        <v>3.6721918231969498E-2</v>
      </c>
      <c r="M103" s="51">
        <f>IFERROR('Equations and POD'!$D$5/F103, F103)</f>
        <v>84501.127056031663</v>
      </c>
      <c r="N103" s="51">
        <f>IFERROR('Equations and POD'!$D$5/G103, G103)</f>
        <v>89701.196413326354</v>
      </c>
      <c r="O103" s="51">
        <f>IFERROR('Equations and POD'!$D$5/H103, H103)</f>
        <v>110346.70987353583</v>
      </c>
      <c r="P103" s="51">
        <f>IFERROR('Equations and POD'!$D$5/I103, I103)</f>
        <v>158472.11366354284</v>
      </c>
      <c r="Q103" s="51">
        <f>IFERROR('Equations and POD'!$D$5/J103, J103)</f>
        <v>224648.498954009</v>
      </c>
      <c r="R103" s="51">
        <f>IFERROR('Equations and POD'!$D$5/K103, K103)</f>
        <v>262361.3424507415</v>
      </c>
      <c r="S103" s="51">
        <f>IFERROR('Equations and POD'!$D$5/L103, L103)</f>
        <v>326780.31480264547</v>
      </c>
      <c r="T103" s="53">
        <v>85000</v>
      </c>
      <c r="U103" s="53">
        <v>90000</v>
      </c>
      <c r="V103" s="53">
        <v>110000</v>
      </c>
      <c r="W103" s="53">
        <v>160000</v>
      </c>
      <c r="X103" s="53">
        <v>220000</v>
      </c>
      <c r="Y103" s="53">
        <v>260000</v>
      </c>
      <c r="Z103" s="53">
        <v>330000</v>
      </c>
    </row>
    <row r="104" spans="1:26" x14ac:dyDescent="0.3">
      <c r="A104" s="41" t="s">
        <v>136</v>
      </c>
      <c r="B104" s="41" t="s">
        <v>139</v>
      </c>
      <c r="C104" s="41" t="s">
        <v>91</v>
      </c>
      <c r="D104" s="41" t="s">
        <v>66</v>
      </c>
      <c r="E104" s="41" t="s">
        <v>64</v>
      </c>
      <c r="F104" s="74">
        <v>1.7144823642453799E-2</v>
      </c>
      <c r="G104" s="74">
        <v>1.6150920822601399E-2</v>
      </c>
      <c r="H104" s="74">
        <v>1.3129135636437301E-2</v>
      </c>
      <c r="I104" s="74">
        <v>9.1420306543026908E-3</v>
      </c>
      <c r="J104" s="74">
        <v>6.4489944411373302E-3</v>
      </c>
      <c r="K104" s="74">
        <v>5.5219908063866303E-3</v>
      </c>
      <c r="L104" s="74">
        <v>4.4334277658040896E-3</v>
      </c>
      <c r="M104" s="51">
        <f>IFERROR('Equations and POD'!$D$5/F104, F104)</f>
        <v>699919.71047667996</v>
      </c>
      <c r="N104" s="51">
        <f>IFERROR('Equations and POD'!$D$5/G104, G104)</f>
        <v>742991.69265986048</v>
      </c>
      <c r="O104" s="51">
        <f>IFERROR('Equations and POD'!$D$5/H104, H104)</f>
        <v>913997.71716093714</v>
      </c>
      <c r="P104" s="51">
        <f>IFERROR('Equations and POD'!$D$5/I104, I104)</f>
        <v>1312618.6570324185</v>
      </c>
      <c r="Q104" s="51">
        <f>IFERROR('Equations and POD'!$D$5/J104, J104)</f>
        <v>1860755.2091305116</v>
      </c>
      <c r="R104" s="51">
        <f>IFERROR('Equations and POD'!$D$5/K104, K104)</f>
        <v>2173129.2971587395</v>
      </c>
      <c r="S104" s="51">
        <f>IFERROR('Equations and POD'!$D$5/L104, L104)</f>
        <v>2706709.2628774485</v>
      </c>
      <c r="T104" s="53">
        <v>700000</v>
      </c>
      <c r="U104" s="53">
        <v>740000</v>
      </c>
      <c r="V104" s="53">
        <v>910000</v>
      </c>
      <c r="W104" s="53">
        <v>1300000</v>
      </c>
      <c r="X104" s="53">
        <v>1900000</v>
      </c>
      <c r="Y104" s="53">
        <v>2200000</v>
      </c>
      <c r="Z104" s="53">
        <v>2700000</v>
      </c>
    </row>
    <row r="105" spans="1:26" x14ac:dyDescent="0.3">
      <c r="A105" s="41" t="s">
        <v>136</v>
      </c>
      <c r="B105" s="41" t="s">
        <v>139</v>
      </c>
      <c r="C105" s="41" t="s">
        <v>92</v>
      </c>
      <c r="D105" s="41" t="s">
        <v>60</v>
      </c>
      <c r="E105" s="41" t="s">
        <v>61</v>
      </c>
      <c r="F105" s="59" t="s">
        <v>62</v>
      </c>
      <c r="G105" s="59" t="s">
        <v>62</v>
      </c>
      <c r="H105" s="74">
        <v>0.36542737185152402</v>
      </c>
      <c r="I105" s="74">
        <v>0.344214468725769</v>
      </c>
      <c r="J105" s="74">
        <v>0.47566819252845799</v>
      </c>
      <c r="K105" s="74">
        <v>0.419262824902426</v>
      </c>
      <c r="L105" s="74">
        <v>0.24345265338184899</v>
      </c>
      <c r="M105" s="51" t="str">
        <f>IFERROR('Equations and POD'!$D$5/F105, F105)</f>
        <v>-</v>
      </c>
      <c r="N105" s="51" t="str">
        <f>IFERROR('Equations and POD'!$D$5/G105, G105)</f>
        <v>-</v>
      </c>
      <c r="O105" s="51">
        <f>IFERROR('Equations and POD'!$D$5/H105, H105)</f>
        <v>32838.262605231699</v>
      </c>
      <c r="P105" s="51">
        <f>IFERROR('Equations and POD'!$D$5/I105, I105)</f>
        <v>34861.986029879059</v>
      </c>
      <c r="Q105" s="51">
        <f>IFERROR('Equations and POD'!$D$5/J105, J105)</f>
        <v>25227.669599291257</v>
      </c>
      <c r="R105" s="51">
        <f>IFERROR('Equations and POD'!$D$5/K105, K105)</f>
        <v>28621.664710656689</v>
      </c>
      <c r="S105" s="51">
        <f>IFERROR('Equations and POD'!$D$5/L105, L105)</f>
        <v>49290.898387450805</v>
      </c>
      <c r="T105" s="52" t="s">
        <v>62</v>
      </c>
      <c r="U105" s="52" t="s">
        <v>62</v>
      </c>
      <c r="V105" s="53">
        <v>33000</v>
      </c>
      <c r="W105" s="53">
        <v>35000</v>
      </c>
      <c r="X105" s="53">
        <v>25000</v>
      </c>
      <c r="Y105" s="53">
        <v>29000</v>
      </c>
      <c r="Z105" s="53">
        <v>49000</v>
      </c>
    </row>
    <row r="106" spans="1:26" x14ac:dyDescent="0.3">
      <c r="A106" s="41" t="s">
        <v>136</v>
      </c>
      <c r="B106" s="41" t="s">
        <v>139</v>
      </c>
      <c r="C106" s="41" t="s">
        <v>92</v>
      </c>
      <c r="D106" s="41" t="s">
        <v>60</v>
      </c>
      <c r="E106" s="41" t="s">
        <v>63</v>
      </c>
      <c r="F106" s="59" t="s">
        <v>62</v>
      </c>
      <c r="G106" s="59" t="s">
        <v>62</v>
      </c>
      <c r="H106" s="74">
        <v>5.3064551215201101E-2</v>
      </c>
      <c r="I106" s="74">
        <v>4.8622182010855497E-2</v>
      </c>
      <c r="J106" s="74">
        <v>6.6062927734902605E-2</v>
      </c>
      <c r="K106" s="74">
        <v>5.8189615229203399E-2</v>
      </c>
      <c r="L106" s="74">
        <v>3.37702978047945E-2</v>
      </c>
      <c r="M106" s="51" t="str">
        <f>IFERROR('Equations and POD'!$D$5/F106, F106)</f>
        <v>-</v>
      </c>
      <c r="N106" s="51" t="str">
        <f>IFERROR('Equations and POD'!$D$5/G106, G106)</f>
        <v>-</v>
      </c>
      <c r="O106" s="51">
        <f>IFERROR('Equations and POD'!$D$5/H106, H106)</f>
        <v>226139.668106011</v>
      </c>
      <c r="P106" s="51">
        <f>IFERROR('Equations and POD'!$D$5/I106, I106)</f>
        <v>246800.93536980412</v>
      </c>
      <c r="Q106" s="51">
        <f>IFERROR('Equations and POD'!$D$5/J106, J106)</f>
        <v>181644.99230421052</v>
      </c>
      <c r="R106" s="51">
        <f>IFERROR('Equations and POD'!$D$5/K106, K106)</f>
        <v>206222.36377974204</v>
      </c>
      <c r="S106" s="51">
        <f>IFERROR('Equations and POD'!$D$5/L106, L106)</f>
        <v>355341.8471274575</v>
      </c>
      <c r="T106" s="52" t="s">
        <v>62</v>
      </c>
      <c r="U106" s="52" t="s">
        <v>62</v>
      </c>
      <c r="V106" s="53">
        <v>230000</v>
      </c>
      <c r="W106" s="53">
        <v>250000</v>
      </c>
      <c r="X106" s="53">
        <v>180000</v>
      </c>
      <c r="Y106" s="53">
        <v>210000</v>
      </c>
      <c r="Z106" s="53">
        <v>360000</v>
      </c>
    </row>
    <row r="107" spans="1:26" x14ac:dyDescent="0.3">
      <c r="A107" s="41" t="s">
        <v>136</v>
      </c>
      <c r="B107" s="41" t="s">
        <v>139</v>
      </c>
      <c r="C107" s="41" t="s">
        <v>92</v>
      </c>
      <c r="D107" s="41" t="s">
        <v>60</v>
      </c>
      <c r="E107" s="41" t="s">
        <v>64</v>
      </c>
      <c r="F107" s="59" t="s">
        <v>62</v>
      </c>
      <c r="G107" s="59" t="s">
        <v>62</v>
      </c>
      <c r="H107" s="74">
        <v>4.8328662129915999E-3</v>
      </c>
      <c r="I107" s="74">
        <v>4.3331429309899196E-3</v>
      </c>
      <c r="J107" s="74">
        <v>5.7949975496816497E-3</v>
      </c>
      <c r="K107" s="74">
        <v>5.0975018106681003E-3</v>
      </c>
      <c r="L107" s="74">
        <v>2.9718568972602701E-3</v>
      </c>
      <c r="M107" s="51" t="str">
        <f>IFERROR('Equations and POD'!$D$5/F107, F107)</f>
        <v>-</v>
      </c>
      <c r="N107" s="51" t="str">
        <f>IFERROR('Equations and POD'!$D$5/G107, G107)</f>
        <v>-</v>
      </c>
      <c r="O107" s="51">
        <f>IFERROR('Equations and POD'!$D$5/H107, H107)</f>
        <v>2482998.5915484014</v>
      </c>
      <c r="P107" s="51">
        <f>IFERROR('Equations and POD'!$D$5/I107, I107)</f>
        <v>2769352.4518145919</v>
      </c>
      <c r="Q107" s="51">
        <f>IFERROR('Equations and POD'!$D$5/J107, J107)</f>
        <v>2070751.5226920543</v>
      </c>
      <c r="R107" s="51">
        <f>IFERROR('Equations and POD'!$D$5/K107, K107)</f>
        <v>2354094.3084877939</v>
      </c>
      <c r="S107" s="51">
        <f>IFERROR('Equations and POD'!$D$5/L107, L107)</f>
        <v>4037879.4857392693</v>
      </c>
      <c r="T107" s="52" t="s">
        <v>62</v>
      </c>
      <c r="U107" s="52" t="s">
        <v>62</v>
      </c>
      <c r="V107" s="53">
        <v>2500000</v>
      </c>
      <c r="W107" s="53">
        <v>2800000</v>
      </c>
      <c r="X107" s="53">
        <v>2100000</v>
      </c>
      <c r="Y107" s="53">
        <v>2400000</v>
      </c>
      <c r="Z107" s="53">
        <v>4000000</v>
      </c>
    </row>
    <row r="108" spans="1:26" x14ac:dyDescent="0.3">
      <c r="A108" s="41" t="s">
        <v>136</v>
      </c>
      <c r="B108" s="41" t="s">
        <v>139</v>
      </c>
      <c r="C108" s="41" t="s">
        <v>92</v>
      </c>
      <c r="D108" s="41" t="s">
        <v>65</v>
      </c>
      <c r="E108" s="41" t="s">
        <v>61</v>
      </c>
      <c r="F108" s="59" t="s">
        <v>62</v>
      </c>
      <c r="G108" s="59" t="s">
        <v>62</v>
      </c>
      <c r="H108" s="74">
        <v>1.24083075563411E-3</v>
      </c>
      <c r="I108" s="74">
        <v>5.4432669940553103E-4</v>
      </c>
      <c r="J108" s="74">
        <v>5.3916650588462303E-4</v>
      </c>
      <c r="K108" s="74">
        <v>2.13859340322951E-4</v>
      </c>
      <c r="L108" s="74">
        <v>1.08184931506849E-4</v>
      </c>
      <c r="M108" s="51" t="str">
        <f>IFERROR('Equations and POD'!$D$5/F108, F108)</f>
        <v>-</v>
      </c>
      <c r="N108" s="51" t="str">
        <f>IFERROR('Equations and POD'!$D$5/G108, G108)</f>
        <v>-</v>
      </c>
      <c r="O108" s="51">
        <f>IFERROR('Equations and POD'!$D$5/H108, H108)</f>
        <v>9670940.1709402017</v>
      </c>
      <c r="P108" s="51">
        <f>IFERROR('Equations and POD'!$D$5/I108, I108)</f>
        <v>22045584.045584049</v>
      </c>
      <c r="Q108" s="51">
        <f>IFERROR('Equations and POD'!$D$5/J108, J108)</f>
        <v>22256575.415995695</v>
      </c>
      <c r="R108" s="51">
        <f>IFERROR('Equations and POD'!$D$5/K108, K108)</f>
        <v>56111647.879763804</v>
      </c>
      <c r="S108" s="51">
        <f>IFERROR('Equations and POD'!$D$5/L108, L108)</f>
        <v>110921177.58784458</v>
      </c>
      <c r="T108" s="52" t="s">
        <v>62</v>
      </c>
      <c r="U108" s="52" t="s">
        <v>62</v>
      </c>
      <c r="V108" s="53">
        <v>9700000</v>
      </c>
      <c r="W108" s="53">
        <v>22000000</v>
      </c>
      <c r="X108" s="53">
        <v>22000000</v>
      </c>
      <c r="Y108" s="53">
        <v>56000000</v>
      </c>
      <c r="Z108" s="53">
        <v>110000000</v>
      </c>
    </row>
    <row r="109" spans="1:26" x14ac:dyDescent="0.3">
      <c r="A109" s="41" t="s">
        <v>136</v>
      </c>
      <c r="B109" s="41" t="s">
        <v>139</v>
      </c>
      <c r="C109" s="41" t="s">
        <v>92</v>
      </c>
      <c r="D109" s="41" t="s">
        <v>65</v>
      </c>
      <c r="E109" s="41" t="s">
        <v>63</v>
      </c>
      <c r="F109" s="59" t="s">
        <v>62</v>
      </c>
      <c r="G109" s="59" t="s">
        <v>62</v>
      </c>
      <c r="H109" s="74">
        <v>7.0313742819266497E-4</v>
      </c>
      <c r="I109" s="74">
        <v>3.0845179632980099E-4</v>
      </c>
      <c r="J109" s="74">
        <v>3.0552768666795301E-4</v>
      </c>
      <c r="K109" s="74">
        <v>1.21186959516339E-4</v>
      </c>
      <c r="L109" s="74">
        <v>6.1304794520547994E-5</v>
      </c>
      <c r="M109" s="51" t="str">
        <f>IFERROR('Equations and POD'!$D$5/F109, F109)</f>
        <v>-</v>
      </c>
      <c r="N109" s="51" t="str">
        <f>IFERROR('Equations and POD'!$D$5/G109, G109)</f>
        <v>-</v>
      </c>
      <c r="O109" s="51">
        <f>IFERROR('Equations and POD'!$D$5/H109, H109)</f>
        <v>17066365.00754147</v>
      </c>
      <c r="P109" s="51">
        <f>IFERROR('Equations and POD'!$D$5/I109, I109)</f>
        <v>38903971.845148318</v>
      </c>
      <c r="Q109" s="51">
        <f>IFERROR('Equations and POD'!$D$5/J109, J109)</f>
        <v>39276309.557639472</v>
      </c>
      <c r="R109" s="51">
        <f>IFERROR('Equations and POD'!$D$5/K109, K109)</f>
        <v>99020555.081936046</v>
      </c>
      <c r="S109" s="51">
        <f>IFERROR('Equations and POD'!$D$5/L109, L109)</f>
        <v>195743254.56678382</v>
      </c>
      <c r="T109" s="52" t="s">
        <v>62</v>
      </c>
      <c r="U109" s="52" t="s">
        <v>62</v>
      </c>
      <c r="V109" s="53">
        <v>17000000</v>
      </c>
      <c r="W109" s="53">
        <v>39000000</v>
      </c>
      <c r="X109" s="53">
        <v>39000000</v>
      </c>
      <c r="Y109" s="53">
        <v>99000000</v>
      </c>
      <c r="Z109" s="53">
        <v>200000000</v>
      </c>
    </row>
    <row r="110" spans="1:26" x14ac:dyDescent="0.3">
      <c r="A110" s="41" t="s">
        <v>136</v>
      </c>
      <c r="B110" s="41" t="s">
        <v>139</v>
      </c>
      <c r="C110" s="41" t="s">
        <v>92</v>
      </c>
      <c r="D110" s="41" t="s">
        <v>65</v>
      </c>
      <c r="E110" s="41" t="s">
        <v>64</v>
      </c>
      <c r="F110" s="59" t="s">
        <v>62</v>
      </c>
      <c r="G110" s="59" t="s">
        <v>62</v>
      </c>
      <c r="H110" s="74">
        <v>1.6544410075121501E-4</v>
      </c>
      <c r="I110" s="74">
        <v>7.2576893254070799E-5</v>
      </c>
      <c r="J110" s="74">
        <v>7.1888867451283005E-5</v>
      </c>
      <c r="K110" s="74">
        <v>2.8514578709726799E-5</v>
      </c>
      <c r="L110" s="74">
        <v>1.4424657534246601E-5</v>
      </c>
      <c r="M110" s="51" t="str">
        <f>IFERROR('Equations and POD'!$D$5/F110, F110)</f>
        <v>-</v>
      </c>
      <c r="N110" s="51" t="str">
        <f>IFERROR('Equations and POD'!$D$5/G110, G110)</f>
        <v>-</v>
      </c>
      <c r="O110" s="51">
        <f>IFERROR('Equations and POD'!$D$5/H110, H110)</f>
        <v>72532051.28205137</v>
      </c>
      <c r="P110" s="51">
        <f>IFERROR('Equations and POD'!$D$5/I110, I110)</f>
        <v>165341880.34188038</v>
      </c>
      <c r="Q110" s="51">
        <f>IFERROR('Equations and POD'!$D$5/J110, J110)</f>
        <v>166924315.61996788</v>
      </c>
      <c r="R110" s="51">
        <f>IFERROR('Equations and POD'!$D$5/K110, K110)</f>
        <v>420837359.09822857</v>
      </c>
      <c r="S110" s="51">
        <f>IFERROR('Equations and POD'!$D$5/L110, L110)</f>
        <v>831908831.9088304</v>
      </c>
      <c r="T110" s="52" t="s">
        <v>62</v>
      </c>
      <c r="U110" s="52" t="s">
        <v>62</v>
      </c>
      <c r="V110" s="53">
        <v>73000000</v>
      </c>
      <c r="W110" s="53">
        <v>170000000</v>
      </c>
      <c r="X110" s="53">
        <v>170000000</v>
      </c>
      <c r="Y110" s="53">
        <v>420000000</v>
      </c>
      <c r="Z110" s="53">
        <v>830000000</v>
      </c>
    </row>
    <row r="111" spans="1:26" x14ac:dyDescent="0.3">
      <c r="A111" s="41" t="s">
        <v>136</v>
      </c>
      <c r="B111" s="41" t="s">
        <v>139</v>
      </c>
      <c r="C111" s="41" t="s">
        <v>92</v>
      </c>
      <c r="D111" s="41" t="s">
        <v>66</v>
      </c>
      <c r="E111" s="41" t="s">
        <v>61</v>
      </c>
      <c r="F111" s="59" t="s">
        <v>62</v>
      </c>
      <c r="G111" s="59" t="s">
        <v>62</v>
      </c>
      <c r="H111" s="74">
        <v>1.3390631904551501E-3</v>
      </c>
      <c r="I111" s="74">
        <v>8.8906694236236695E-4</v>
      </c>
      <c r="J111" s="74">
        <v>3.0822351919737598E-3</v>
      </c>
      <c r="K111" s="74">
        <v>1.63008341623938E-3</v>
      </c>
      <c r="L111" s="74">
        <v>8.4480410958904096E-4</v>
      </c>
      <c r="M111" s="51" t="str">
        <f>IFERROR('Equations and POD'!$D$5/F111, F111)</f>
        <v>-</v>
      </c>
      <c r="N111" s="51" t="str">
        <f>IFERROR('Equations and POD'!$D$5/G111, G111)</f>
        <v>-</v>
      </c>
      <c r="O111" s="51">
        <f>IFERROR('Equations and POD'!$D$5/H111, H111)</f>
        <v>8961488.9614889473</v>
      </c>
      <c r="P111" s="51">
        <f>IFERROR('Equations and POD'!$D$5/I111, I111)</f>
        <v>13497296.354439221</v>
      </c>
      <c r="Q111" s="51">
        <f>IFERROR('Equations and POD'!$D$5/J111, J111)</f>
        <v>3893278.4984249054</v>
      </c>
      <c r="R111" s="51">
        <f>IFERROR('Equations and POD'!$D$5/K111, K111)</f>
        <v>7361586.4565287884</v>
      </c>
      <c r="S111" s="51">
        <f>IFERROR('Equations and POD'!$D$5/L111, L111)</f>
        <v>14204476.35587078</v>
      </c>
      <c r="T111" s="52" t="s">
        <v>62</v>
      </c>
      <c r="U111" s="52" t="s">
        <v>62</v>
      </c>
      <c r="V111" s="53">
        <v>9000000</v>
      </c>
      <c r="W111" s="53">
        <v>13000000</v>
      </c>
      <c r="X111" s="53">
        <v>3900000</v>
      </c>
      <c r="Y111" s="53">
        <v>7400000</v>
      </c>
      <c r="Z111" s="53">
        <v>14000000</v>
      </c>
    </row>
    <row r="112" spans="1:26" x14ac:dyDescent="0.3">
      <c r="A112" s="41" t="s">
        <v>136</v>
      </c>
      <c r="B112" s="41" t="s">
        <v>139</v>
      </c>
      <c r="C112" s="41" t="s">
        <v>92</v>
      </c>
      <c r="D112" s="41" t="s">
        <v>66</v>
      </c>
      <c r="E112" s="41" t="s">
        <v>63</v>
      </c>
      <c r="F112" s="59" t="s">
        <v>62</v>
      </c>
      <c r="G112" s="59" t="s">
        <v>62</v>
      </c>
      <c r="H112" s="74">
        <v>1.4104798939460901E-4</v>
      </c>
      <c r="I112" s="74">
        <v>9.3648384595502697E-5</v>
      </c>
      <c r="J112" s="74">
        <v>3.2466210688790302E-4</v>
      </c>
      <c r="K112" s="74">
        <v>1.71702119843882E-4</v>
      </c>
      <c r="L112" s="74">
        <v>8.8986032876712303E-5</v>
      </c>
      <c r="M112" s="51" t="str">
        <f>IFERROR('Equations and POD'!$D$5/F112, F112)</f>
        <v>-</v>
      </c>
      <c r="N112" s="51" t="str">
        <f>IFERROR('Equations and POD'!$D$5/G112, G112)</f>
        <v>-</v>
      </c>
      <c r="O112" s="51">
        <f>IFERROR('Equations and POD'!$D$5/H112, H112)</f>
        <v>85077426.849578694</v>
      </c>
      <c r="P112" s="51">
        <f>IFERROR('Equations and POD'!$D$5/I112, I112)</f>
        <v>128138889.44087861</v>
      </c>
      <c r="Q112" s="51">
        <f>IFERROR('Equations and POD'!$D$5/J112, J112)</f>
        <v>36961504.731881976</v>
      </c>
      <c r="R112" s="51">
        <f>IFERROR('Equations and POD'!$D$5/K112, K112)</f>
        <v>69888479.017678112</v>
      </c>
      <c r="S112" s="51">
        <f>IFERROR('Equations and POD'!$D$5/L112, L112)</f>
        <v>134852623.63168463</v>
      </c>
      <c r="T112" s="52" t="s">
        <v>62</v>
      </c>
      <c r="U112" s="52" t="s">
        <v>62</v>
      </c>
      <c r="V112" s="53">
        <v>85000000</v>
      </c>
      <c r="W112" s="53">
        <v>130000000</v>
      </c>
      <c r="X112" s="53">
        <v>37000000</v>
      </c>
      <c r="Y112" s="53">
        <v>70000000</v>
      </c>
      <c r="Z112" s="53">
        <v>130000000</v>
      </c>
    </row>
    <row r="113" spans="1:26" x14ac:dyDescent="0.3">
      <c r="A113" s="41" t="s">
        <v>136</v>
      </c>
      <c r="B113" s="41" t="s">
        <v>139</v>
      </c>
      <c r="C113" s="41" t="s">
        <v>92</v>
      </c>
      <c r="D113" s="41" t="s">
        <v>66</v>
      </c>
      <c r="E113" s="41" t="s">
        <v>64</v>
      </c>
      <c r="F113" s="59" t="s">
        <v>62</v>
      </c>
      <c r="G113" s="59" t="s">
        <v>62</v>
      </c>
      <c r="H113" s="74">
        <v>8.5700044189129497E-5</v>
      </c>
      <c r="I113" s="74">
        <v>5.69002843111915E-5</v>
      </c>
      <c r="J113" s="74">
        <v>1.9726305228632101E-4</v>
      </c>
      <c r="K113" s="74">
        <v>1.0432533863932E-4</v>
      </c>
      <c r="L113" s="74">
        <v>5.4067463013698599E-5</v>
      </c>
      <c r="M113" s="51" t="str">
        <f>IFERROR('Equations and POD'!$D$5/F113, F113)</f>
        <v>-</v>
      </c>
      <c r="N113" s="51" t="str">
        <f>IFERROR('Equations and POD'!$D$5/G113, G113)</f>
        <v>-</v>
      </c>
      <c r="O113" s="51">
        <f>IFERROR('Equations and POD'!$D$5/H113, H113)</f>
        <v>140023265.02326497</v>
      </c>
      <c r="P113" s="51">
        <f>IFERROR('Equations and POD'!$D$5/I113, I113)</f>
        <v>210895255.53811276</v>
      </c>
      <c r="Q113" s="51">
        <f>IFERROR('Equations and POD'!$D$5/J113, J113)</f>
        <v>60832476.537889034</v>
      </c>
      <c r="R113" s="51">
        <f>IFERROR('Equations and POD'!$D$5/K113, K113)</f>
        <v>115024788.38326268</v>
      </c>
      <c r="S113" s="51">
        <f>IFERROR('Equations and POD'!$D$5/L113, L113)</f>
        <v>221944943.06048104</v>
      </c>
      <c r="T113" s="52" t="s">
        <v>62</v>
      </c>
      <c r="U113" s="52" t="s">
        <v>62</v>
      </c>
      <c r="V113" s="53">
        <v>140000000</v>
      </c>
      <c r="W113" s="53">
        <v>210000000</v>
      </c>
      <c r="X113" s="53">
        <v>61000000</v>
      </c>
      <c r="Y113" s="53">
        <v>120000000</v>
      </c>
      <c r="Z113" s="53">
        <v>220000000</v>
      </c>
    </row>
    <row r="114" spans="1:26" x14ac:dyDescent="0.3">
      <c r="A114" s="41" t="s">
        <v>136</v>
      </c>
      <c r="B114" s="41" t="s">
        <v>137</v>
      </c>
      <c r="C114" s="41" t="s">
        <v>93</v>
      </c>
      <c r="D114" s="41" t="s">
        <v>60</v>
      </c>
      <c r="E114" s="41" t="s">
        <v>61</v>
      </c>
      <c r="F114" s="74">
        <v>5.9912553191489399</v>
      </c>
      <c r="G114" s="74">
        <v>5.1233333333333304</v>
      </c>
      <c r="H114" s="74">
        <v>4.4280645161290302</v>
      </c>
      <c r="I114" s="74">
        <v>3.57</v>
      </c>
      <c r="J114" s="74">
        <v>2.8216901408450701</v>
      </c>
      <c r="K114" s="74">
        <v>2.5804189944134102</v>
      </c>
      <c r="L114" s="74">
        <v>2.7575224416517101</v>
      </c>
      <c r="M114" s="51">
        <f>IFERROR('Equations and POD'!$D$5/F114, F114)</f>
        <v>2002.9191481201312</v>
      </c>
      <c r="N114" s="51">
        <f>IFERROR('Equations and POD'!$D$5/G114, G114)</f>
        <v>2342.2251138581664</v>
      </c>
      <c r="O114" s="51">
        <f>IFERROR('Equations and POD'!$D$5/H114, H114)</f>
        <v>2709.9876156479941</v>
      </c>
      <c r="P114" s="51">
        <f>IFERROR('Equations and POD'!$D$5/I114, I114)</f>
        <v>3361.3445378151264</v>
      </c>
      <c r="Q114" s="51">
        <f>IFERROR('Equations and POD'!$D$5/J114, J114)</f>
        <v>4252.7702905061396</v>
      </c>
      <c r="R114" s="51">
        <f>IFERROR('Equations and POD'!$D$5/K114, K114)</f>
        <v>4650.4075601597724</v>
      </c>
      <c r="S114" s="51">
        <f>IFERROR('Equations and POD'!$D$5/L114, L114)</f>
        <v>4351.7324895503662</v>
      </c>
      <c r="T114" s="53">
        <v>2000</v>
      </c>
      <c r="U114" s="53">
        <v>2300</v>
      </c>
      <c r="V114" s="53">
        <v>2700</v>
      </c>
      <c r="W114" s="53">
        <v>3400</v>
      </c>
      <c r="X114" s="53">
        <v>4300</v>
      </c>
      <c r="Y114" s="53">
        <v>4700</v>
      </c>
      <c r="Z114" s="53">
        <v>4400</v>
      </c>
    </row>
    <row r="115" spans="1:26" x14ac:dyDescent="0.3">
      <c r="A115" s="41" t="s">
        <v>136</v>
      </c>
      <c r="B115" s="41" t="s">
        <v>137</v>
      </c>
      <c r="C115" s="41" t="s">
        <v>93</v>
      </c>
      <c r="D115" s="41" t="s">
        <v>60</v>
      </c>
      <c r="E115" s="41" t="s">
        <v>63</v>
      </c>
      <c r="F115" s="76">
        <v>1.4978138297872301</v>
      </c>
      <c r="G115" s="76">
        <v>1.2808333333333299</v>
      </c>
      <c r="H115" s="76">
        <v>1.10701612903226</v>
      </c>
      <c r="I115" s="76">
        <v>0.89249999999999996</v>
      </c>
      <c r="J115" s="76">
        <v>0.70542253521126796</v>
      </c>
      <c r="K115" s="76">
        <v>0.64510474860335199</v>
      </c>
      <c r="L115" s="76">
        <v>0.68938061041292698</v>
      </c>
      <c r="M115" s="51">
        <f>IFERROR('Equations and POD'!$D$5/F115, F115)</f>
        <v>8011.6765924805513</v>
      </c>
      <c r="N115" s="51">
        <f>IFERROR('Equations and POD'!$D$5/G115, G115)</f>
        <v>9368.9004554326857</v>
      </c>
      <c r="O115" s="51">
        <f>IFERROR('Equations and POD'!$D$5/H115, H115)</f>
        <v>10839.950462591953</v>
      </c>
      <c r="P115" s="51">
        <f>IFERROR('Equations and POD'!$D$5/I115, I115)</f>
        <v>13445.378151260506</v>
      </c>
      <c r="Q115" s="51">
        <f>IFERROR('Equations and POD'!$D$5/J115, J115)</f>
        <v>17011.081162024551</v>
      </c>
      <c r="R115" s="51">
        <f>IFERROR('Equations and POD'!$D$5/K115, K115)</f>
        <v>18601.630240639104</v>
      </c>
      <c r="S115" s="51">
        <f>IFERROR('Equations and POD'!$D$5/L115, L115)</f>
        <v>17406.929958201479</v>
      </c>
      <c r="T115" s="53">
        <v>8000</v>
      </c>
      <c r="U115" s="53">
        <v>9400</v>
      </c>
      <c r="V115" s="53">
        <v>11000</v>
      </c>
      <c r="W115" s="53">
        <v>13000</v>
      </c>
      <c r="X115" s="53">
        <v>17000</v>
      </c>
      <c r="Y115" s="53">
        <v>19000</v>
      </c>
      <c r="Z115" s="53">
        <v>17000</v>
      </c>
    </row>
    <row r="116" spans="1:26" x14ac:dyDescent="0.3">
      <c r="A116" s="41" t="s">
        <v>136</v>
      </c>
      <c r="B116" s="41" t="s">
        <v>137</v>
      </c>
      <c r="C116" s="41" t="s">
        <v>93</v>
      </c>
      <c r="D116" s="41" t="s">
        <v>60</v>
      </c>
      <c r="E116" s="41" t="s">
        <v>64</v>
      </c>
      <c r="F116" s="74">
        <v>0.14978138297872301</v>
      </c>
      <c r="G116" s="74">
        <v>0.12808333333333299</v>
      </c>
      <c r="H116" s="74">
        <v>0.110701612903226</v>
      </c>
      <c r="I116" s="74">
        <v>8.9249999999999996E-2</v>
      </c>
      <c r="J116" s="74">
        <v>7.0542253521126794E-2</v>
      </c>
      <c r="K116" s="74">
        <v>6.4510474860335204E-2</v>
      </c>
      <c r="L116" s="74">
        <v>6.89380610412927E-2</v>
      </c>
      <c r="M116" s="51">
        <f>IFERROR('Equations and POD'!$D$5/F116, F116)</f>
        <v>80116.765924805513</v>
      </c>
      <c r="N116" s="51">
        <f>IFERROR('Equations and POD'!$D$5/G116, G116)</f>
        <v>93689.004554326864</v>
      </c>
      <c r="O116" s="51">
        <f>IFERROR('Equations and POD'!$D$5/H116, H116)</f>
        <v>108399.50462591954</v>
      </c>
      <c r="P116" s="51">
        <f>IFERROR('Equations and POD'!$D$5/I116, I116)</f>
        <v>134453.78151260506</v>
      </c>
      <c r="Q116" s="51">
        <f>IFERROR('Equations and POD'!$D$5/J116, J116)</f>
        <v>170110.81162024551</v>
      </c>
      <c r="R116" s="51">
        <f>IFERROR('Equations and POD'!$D$5/K116, K116)</f>
        <v>186016.30240639104</v>
      </c>
      <c r="S116" s="51">
        <f>IFERROR('Equations and POD'!$D$5/L116, L116)</f>
        <v>174069.29958201476</v>
      </c>
      <c r="T116" s="53">
        <v>80000</v>
      </c>
      <c r="U116" s="53">
        <v>94000</v>
      </c>
      <c r="V116" s="53">
        <v>110000</v>
      </c>
      <c r="W116" s="53">
        <v>130000</v>
      </c>
      <c r="X116" s="53">
        <v>170000</v>
      </c>
      <c r="Y116" s="53">
        <v>190000</v>
      </c>
      <c r="Z116" s="53">
        <v>170000</v>
      </c>
    </row>
    <row r="117" spans="1:26" x14ac:dyDescent="0.3">
      <c r="A117" s="41" t="s">
        <v>136</v>
      </c>
      <c r="B117" s="41" t="s">
        <v>137</v>
      </c>
      <c r="C117" s="41" t="s">
        <v>93</v>
      </c>
      <c r="D117" s="41" t="s">
        <v>65</v>
      </c>
      <c r="E117" s="41" t="s">
        <v>61</v>
      </c>
      <c r="F117" s="59" t="s">
        <v>62</v>
      </c>
      <c r="G117" s="59" t="s">
        <v>62</v>
      </c>
      <c r="H117" s="59" t="s">
        <v>62</v>
      </c>
      <c r="I117" s="59" t="s">
        <v>62</v>
      </c>
      <c r="J117" s="59" t="s">
        <v>62</v>
      </c>
      <c r="K117" s="59" t="s">
        <v>62</v>
      </c>
      <c r="L117" s="59" t="s">
        <v>62</v>
      </c>
      <c r="M117" s="51" t="str">
        <f>IFERROR('Equations and POD'!$D$5/F117, F117)</f>
        <v>-</v>
      </c>
      <c r="N117" s="51" t="str">
        <f>IFERROR('Equations and POD'!$D$5/G117, G117)</f>
        <v>-</v>
      </c>
      <c r="O117" s="51" t="str">
        <f>IFERROR('Equations and POD'!$D$5/H117, H117)</f>
        <v>-</v>
      </c>
      <c r="P117" s="51" t="str">
        <f>IFERROR('Equations and POD'!$D$5/I117, I117)</f>
        <v>-</v>
      </c>
      <c r="Q117" s="51" t="str">
        <f>IFERROR('Equations and POD'!$D$5/J117, J117)</f>
        <v>-</v>
      </c>
      <c r="R117" s="51" t="str">
        <f>IFERROR('Equations and POD'!$D$5/K117, K117)</f>
        <v>-</v>
      </c>
      <c r="S117" s="51" t="str">
        <f>IFERROR('Equations and POD'!$D$5/L117, L117)</f>
        <v>-</v>
      </c>
      <c r="T117" s="52" t="s">
        <v>62</v>
      </c>
      <c r="U117" s="52" t="s">
        <v>62</v>
      </c>
      <c r="V117" s="52" t="s">
        <v>62</v>
      </c>
      <c r="W117" s="52" t="s">
        <v>62</v>
      </c>
      <c r="X117" s="52" t="s">
        <v>62</v>
      </c>
      <c r="Y117" s="52" t="s">
        <v>62</v>
      </c>
      <c r="Z117" s="52" t="s">
        <v>62</v>
      </c>
    </row>
    <row r="118" spans="1:26" x14ac:dyDescent="0.3">
      <c r="A118" s="41" t="s">
        <v>136</v>
      </c>
      <c r="B118" s="41" t="s">
        <v>137</v>
      </c>
      <c r="C118" s="41" t="s">
        <v>93</v>
      </c>
      <c r="D118" s="41" t="s">
        <v>65</v>
      </c>
      <c r="E118" s="41" t="s">
        <v>63</v>
      </c>
      <c r="F118" s="59" t="s">
        <v>62</v>
      </c>
      <c r="G118" s="59" t="s">
        <v>62</v>
      </c>
      <c r="H118" s="59" t="s">
        <v>62</v>
      </c>
      <c r="I118" s="59" t="s">
        <v>62</v>
      </c>
      <c r="J118" s="59" t="s">
        <v>62</v>
      </c>
      <c r="K118" s="59" t="s">
        <v>62</v>
      </c>
      <c r="L118" s="59" t="s">
        <v>62</v>
      </c>
      <c r="M118" s="51" t="str">
        <f>IFERROR('Equations and POD'!$D$5/F118, F118)</f>
        <v>-</v>
      </c>
      <c r="N118" s="51" t="str">
        <f>IFERROR('Equations and POD'!$D$5/G118, G118)</f>
        <v>-</v>
      </c>
      <c r="O118" s="51" t="str">
        <f>IFERROR('Equations and POD'!$D$5/H118, H118)</f>
        <v>-</v>
      </c>
      <c r="P118" s="51" t="str">
        <f>IFERROR('Equations and POD'!$D$5/I118, I118)</f>
        <v>-</v>
      </c>
      <c r="Q118" s="51" t="str">
        <f>IFERROR('Equations and POD'!$D$5/J118, J118)</f>
        <v>-</v>
      </c>
      <c r="R118" s="51" t="str">
        <f>IFERROR('Equations and POD'!$D$5/K118, K118)</f>
        <v>-</v>
      </c>
      <c r="S118" s="51" t="str">
        <f>IFERROR('Equations and POD'!$D$5/L118, L118)</f>
        <v>-</v>
      </c>
      <c r="T118" s="52" t="s">
        <v>62</v>
      </c>
      <c r="U118" s="52" t="s">
        <v>62</v>
      </c>
      <c r="V118" s="52" t="s">
        <v>62</v>
      </c>
      <c r="W118" s="52" t="s">
        <v>62</v>
      </c>
      <c r="X118" s="52" t="s">
        <v>62</v>
      </c>
      <c r="Y118" s="52" t="s">
        <v>62</v>
      </c>
      <c r="Z118" s="52" t="s">
        <v>62</v>
      </c>
    </row>
    <row r="119" spans="1:26" x14ac:dyDescent="0.3">
      <c r="A119" s="41" t="s">
        <v>136</v>
      </c>
      <c r="B119" s="41" t="s">
        <v>137</v>
      </c>
      <c r="C119" s="41" t="s">
        <v>93</v>
      </c>
      <c r="D119" s="41" t="s">
        <v>65</v>
      </c>
      <c r="E119" s="41" t="s">
        <v>64</v>
      </c>
      <c r="F119" s="59" t="s">
        <v>62</v>
      </c>
      <c r="G119" s="59" t="s">
        <v>62</v>
      </c>
      <c r="H119" s="59" t="s">
        <v>62</v>
      </c>
      <c r="I119" s="59" t="s">
        <v>62</v>
      </c>
      <c r="J119" s="59" t="s">
        <v>62</v>
      </c>
      <c r="K119" s="59" t="s">
        <v>62</v>
      </c>
      <c r="L119" s="59" t="s">
        <v>62</v>
      </c>
      <c r="M119" s="51" t="str">
        <f>IFERROR('Equations and POD'!$D$5/F119, F119)</f>
        <v>-</v>
      </c>
      <c r="N119" s="51" t="str">
        <f>IFERROR('Equations and POD'!$D$5/G119, G119)</f>
        <v>-</v>
      </c>
      <c r="O119" s="51" t="str">
        <f>IFERROR('Equations and POD'!$D$5/H119, H119)</f>
        <v>-</v>
      </c>
      <c r="P119" s="51" t="str">
        <f>IFERROR('Equations and POD'!$D$5/I119, I119)</f>
        <v>-</v>
      </c>
      <c r="Q119" s="51" t="str">
        <f>IFERROR('Equations and POD'!$D$5/J119, J119)</f>
        <v>-</v>
      </c>
      <c r="R119" s="51" t="str">
        <f>IFERROR('Equations and POD'!$D$5/K119, K119)</f>
        <v>-</v>
      </c>
      <c r="S119" s="51" t="str">
        <f>IFERROR('Equations and POD'!$D$5/L119, L119)</f>
        <v>-</v>
      </c>
      <c r="T119" s="52" t="s">
        <v>62</v>
      </c>
      <c r="U119" s="52" t="s">
        <v>62</v>
      </c>
      <c r="V119" s="52" t="s">
        <v>62</v>
      </c>
      <c r="W119" s="52" t="s">
        <v>62</v>
      </c>
      <c r="X119" s="52" t="s">
        <v>62</v>
      </c>
      <c r="Y119" s="52" t="s">
        <v>62</v>
      </c>
      <c r="Z119" s="52" t="s">
        <v>62</v>
      </c>
    </row>
    <row r="120" spans="1:26" x14ac:dyDescent="0.3">
      <c r="A120" s="41" t="s">
        <v>136</v>
      </c>
      <c r="B120" s="41" t="s">
        <v>137</v>
      </c>
      <c r="C120" s="41" t="s">
        <v>93</v>
      </c>
      <c r="D120" s="41" t="s">
        <v>66</v>
      </c>
      <c r="E120" s="41" t="s">
        <v>61</v>
      </c>
      <c r="F120" s="59" t="s">
        <v>62</v>
      </c>
      <c r="G120" s="59" t="s">
        <v>62</v>
      </c>
      <c r="H120" s="59" t="s">
        <v>62</v>
      </c>
      <c r="I120" s="59" t="s">
        <v>62</v>
      </c>
      <c r="J120" s="59" t="s">
        <v>62</v>
      </c>
      <c r="K120" s="59" t="s">
        <v>62</v>
      </c>
      <c r="L120" s="59" t="s">
        <v>62</v>
      </c>
      <c r="M120" s="51" t="str">
        <f>IFERROR('Equations and POD'!$D$5/F120, F120)</f>
        <v>-</v>
      </c>
      <c r="N120" s="51" t="str">
        <f>IFERROR('Equations and POD'!$D$5/G120, G120)</f>
        <v>-</v>
      </c>
      <c r="O120" s="51" t="str">
        <f>IFERROR('Equations and POD'!$D$5/H120, H120)</f>
        <v>-</v>
      </c>
      <c r="P120" s="51" t="str">
        <f>IFERROR('Equations and POD'!$D$5/I120, I120)</f>
        <v>-</v>
      </c>
      <c r="Q120" s="51" t="str">
        <f>IFERROR('Equations and POD'!$D$5/J120, J120)</f>
        <v>-</v>
      </c>
      <c r="R120" s="51" t="str">
        <f>IFERROR('Equations and POD'!$D$5/K120, K120)</f>
        <v>-</v>
      </c>
      <c r="S120" s="51" t="str">
        <f>IFERROR('Equations and POD'!$D$5/L120, L120)</f>
        <v>-</v>
      </c>
      <c r="T120" s="52" t="s">
        <v>62</v>
      </c>
      <c r="U120" s="52" t="s">
        <v>62</v>
      </c>
      <c r="V120" s="52" t="s">
        <v>62</v>
      </c>
      <c r="W120" s="52" t="s">
        <v>62</v>
      </c>
      <c r="X120" s="52" t="s">
        <v>62</v>
      </c>
      <c r="Y120" s="52" t="s">
        <v>62</v>
      </c>
      <c r="Z120" s="52" t="s">
        <v>62</v>
      </c>
    </row>
    <row r="121" spans="1:26" x14ac:dyDescent="0.3">
      <c r="A121" s="41" t="s">
        <v>136</v>
      </c>
      <c r="B121" s="41" t="s">
        <v>137</v>
      </c>
      <c r="C121" s="41" t="s">
        <v>93</v>
      </c>
      <c r="D121" s="41" t="s">
        <v>66</v>
      </c>
      <c r="E121" s="41" t="s">
        <v>63</v>
      </c>
      <c r="F121" s="59" t="s">
        <v>62</v>
      </c>
      <c r="G121" s="59" t="s">
        <v>62</v>
      </c>
      <c r="H121" s="59" t="s">
        <v>62</v>
      </c>
      <c r="I121" s="59" t="s">
        <v>62</v>
      </c>
      <c r="J121" s="59" t="s">
        <v>62</v>
      </c>
      <c r="K121" s="59" t="s">
        <v>62</v>
      </c>
      <c r="L121" s="59" t="s">
        <v>62</v>
      </c>
      <c r="M121" s="51" t="str">
        <f>IFERROR('Equations and POD'!$D$5/F121, F121)</f>
        <v>-</v>
      </c>
      <c r="N121" s="51" t="str">
        <f>IFERROR('Equations and POD'!$D$5/G121, G121)</f>
        <v>-</v>
      </c>
      <c r="O121" s="51" t="str">
        <f>IFERROR('Equations and POD'!$D$5/H121, H121)</f>
        <v>-</v>
      </c>
      <c r="P121" s="51" t="str">
        <f>IFERROR('Equations and POD'!$D$5/I121, I121)</f>
        <v>-</v>
      </c>
      <c r="Q121" s="51" t="str">
        <f>IFERROR('Equations and POD'!$D$5/J121, J121)</f>
        <v>-</v>
      </c>
      <c r="R121" s="51" t="str">
        <f>IFERROR('Equations and POD'!$D$5/K121, K121)</f>
        <v>-</v>
      </c>
      <c r="S121" s="51" t="str">
        <f>IFERROR('Equations and POD'!$D$5/L121, L121)</f>
        <v>-</v>
      </c>
      <c r="T121" s="52" t="s">
        <v>62</v>
      </c>
      <c r="U121" s="52" t="s">
        <v>62</v>
      </c>
      <c r="V121" s="52" t="s">
        <v>62</v>
      </c>
      <c r="W121" s="52" t="s">
        <v>62</v>
      </c>
      <c r="X121" s="52" t="s">
        <v>62</v>
      </c>
      <c r="Y121" s="52" t="s">
        <v>62</v>
      </c>
      <c r="Z121" s="52" t="s">
        <v>62</v>
      </c>
    </row>
    <row r="122" spans="1:26" x14ac:dyDescent="0.3">
      <c r="A122" s="41" t="s">
        <v>136</v>
      </c>
      <c r="B122" s="41" t="s">
        <v>137</v>
      </c>
      <c r="C122" s="41" t="s">
        <v>93</v>
      </c>
      <c r="D122" s="41" t="s">
        <v>66</v>
      </c>
      <c r="E122" s="41" t="s">
        <v>64</v>
      </c>
      <c r="F122" s="59" t="s">
        <v>62</v>
      </c>
      <c r="G122" s="59" t="s">
        <v>62</v>
      </c>
      <c r="H122" s="59" t="s">
        <v>62</v>
      </c>
      <c r="I122" s="59" t="s">
        <v>62</v>
      </c>
      <c r="J122" s="59" t="s">
        <v>62</v>
      </c>
      <c r="K122" s="59" t="s">
        <v>62</v>
      </c>
      <c r="L122" s="59" t="s">
        <v>62</v>
      </c>
      <c r="M122" s="51" t="str">
        <f>IFERROR('Equations and POD'!$D$5/F122, F122)</f>
        <v>-</v>
      </c>
      <c r="N122" s="51" t="str">
        <f>IFERROR('Equations and POD'!$D$5/G122, G122)</f>
        <v>-</v>
      </c>
      <c r="O122" s="51" t="str">
        <f>IFERROR('Equations and POD'!$D$5/H122, H122)</f>
        <v>-</v>
      </c>
      <c r="P122" s="51" t="str">
        <f>IFERROR('Equations and POD'!$D$5/I122, I122)</f>
        <v>-</v>
      </c>
      <c r="Q122" s="51" t="str">
        <f>IFERROR('Equations and POD'!$D$5/J122, J122)</f>
        <v>-</v>
      </c>
      <c r="R122" s="51" t="str">
        <f>IFERROR('Equations and POD'!$D$5/K122, K122)</f>
        <v>-</v>
      </c>
      <c r="S122" s="51" t="str">
        <f>IFERROR('Equations and POD'!$D$5/L122, L122)</f>
        <v>-</v>
      </c>
      <c r="T122" s="52" t="s">
        <v>62</v>
      </c>
      <c r="U122" s="52" t="s">
        <v>62</v>
      </c>
      <c r="V122" s="52" t="s">
        <v>62</v>
      </c>
      <c r="W122" s="52" t="s">
        <v>62</v>
      </c>
      <c r="X122" s="52" t="s">
        <v>62</v>
      </c>
      <c r="Y122" s="52" t="s">
        <v>62</v>
      </c>
      <c r="Z122" s="52" t="s">
        <v>62</v>
      </c>
    </row>
    <row r="123" spans="1:26" x14ac:dyDescent="0.3">
      <c r="A123" s="41" t="s">
        <v>136</v>
      </c>
      <c r="B123" s="41" t="s">
        <v>140</v>
      </c>
      <c r="C123" s="41" t="s">
        <v>94</v>
      </c>
      <c r="D123" s="41" t="s">
        <v>60</v>
      </c>
      <c r="E123" s="41" t="s">
        <v>61</v>
      </c>
      <c r="F123" s="74">
        <v>5.9912553191489399</v>
      </c>
      <c r="G123" s="74">
        <v>5.1233333333333304</v>
      </c>
      <c r="H123" s="74">
        <v>4.4280645161290302</v>
      </c>
      <c r="I123" s="74">
        <v>3.57</v>
      </c>
      <c r="J123" s="74">
        <v>2.8216901408450701</v>
      </c>
      <c r="K123" s="74">
        <v>2.5804189944134102</v>
      </c>
      <c r="L123" s="74">
        <v>2.7575224416517101</v>
      </c>
      <c r="M123" s="51">
        <f>IFERROR('Equations and POD'!$D$5/F123, F123)</f>
        <v>2002.9191481201312</v>
      </c>
      <c r="N123" s="51">
        <f>IFERROR('Equations and POD'!$D$5/G123, G123)</f>
        <v>2342.2251138581664</v>
      </c>
      <c r="O123" s="51">
        <f>IFERROR('Equations and POD'!$D$5/H123, H123)</f>
        <v>2709.9876156479941</v>
      </c>
      <c r="P123" s="51">
        <f>IFERROR('Equations and POD'!$D$5/I123, I123)</f>
        <v>3361.3445378151264</v>
      </c>
      <c r="Q123" s="51">
        <f>IFERROR('Equations and POD'!$D$5/J123, J123)</f>
        <v>4252.7702905061396</v>
      </c>
      <c r="R123" s="51">
        <f>IFERROR('Equations and POD'!$D$5/K123, K123)</f>
        <v>4650.4075601597724</v>
      </c>
      <c r="S123" s="51">
        <f>IFERROR('Equations and POD'!$D$5/L123, L123)</f>
        <v>4351.7324895503662</v>
      </c>
      <c r="T123" s="53">
        <v>2000</v>
      </c>
      <c r="U123" s="53">
        <v>2300</v>
      </c>
      <c r="V123" s="53">
        <v>2700</v>
      </c>
      <c r="W123" s="53">
        <v>3400</v>
      </c>
      <c r="X123" s="53">
        <v>4300</v>
      </c>
      <c r="Y123" s="53">
        <v>4700</v>
      </c>
      <c r="Z123" s="53">
        <v>4400</v>
      </c>
    </row>
    <row r="124" spans="1:26" x14ac:dyDescent="0.3">
      <c r="A124" s="41" t="s">
        <v>136</v>
      </c>
      <c r="B124" s="41" t="s">
        <v>140</v>
      </c>
      <c r="C124" s="41" t="s">
        <v>94</v>
      </c>
      <c r="D124" s="41" t="s">
        <v>60</v>
      </c>
      <c r="E124" s="41" t="s">
        <v>63</v>
      </c>
      <c r="F124" s="76">
        <v>1.4978138297872301</v>
      </c>
      <c r="G124" s="76">
        <v>1.2808333333333299</v>
      </c>
      <c r="H124" s="76">
        <v>1.10701612903226</v>
      </c>
      <c r="I124" s="76">
        <v>0.89249999999999996</v>
      </c>
      <c r="J124" s="76">
        <v>0.70542253521126796</v>
      </c>
      <c r="K124" s="76">
        <v>0.64510474860335199</v>
      </c>
      <c r="L124" s="76">
        <v>0.68938061041292698</v>
      </c>
      <c r="M124" s="51">
        <f>IFERROR('Equations and POD'!$D$5/F124, F124)</f>
        <v>8011.6765924805513</v>
      </c>
      <c r="N124" s="51">
        <f>IFERROR('Equations and POD'!$D$5/G124, G124)</f>
        <v>9368.9004554326857</v>
      </c>
      <c r="O124" s="51">
        <f>IFERROR('Equations and POD'!$D$5/H124, H124)</f>
        <v>10839.950462591953</v>
      </c>
      <c r="P124" s="51">
        <f>IFERROR('Equations and POD'!$D$5/I124, I124)</f>
        <v>13445.378151260506</v>
      </c>
      <c r="Q124" s="51">
        <f>IFERROR('Equations and POD'!$D$5/J124, J124)</f>
        <v>17011.081162024551</v>
      </c>
      <c r="R124" s="51">
        <f>IFERROR('Equations and POD'!$D$5/K124, K124)</f>
        <v>18601.630240639104</v>
      </c>
      <c r="S124" s="51">
        <f>IFERROR('Equations and POD'!$D$5/L124, L124)</f>
        <v>17406.929958201479</v>
      </c>
      <c r="T124" s="53">
        <v>8000</v>
      </c>
      <c r="U124" s="53">
        <v>9400</v>
      </c>
      <c r="V124" s="53">
        <v>11000</v>
      </c>
      <c r="W124" s="53">
        <v>13000</v>
      </c>
      <c r="X124" s="53">
        <v>17000</v>
      </c>
      <c r="Y124" s="53">
        <v>19000</v>
      </c>
      <c r="Z124" s="53">
        <v>17000</v>
      </c>
    </row>
    <row r="125" spans="1:26" x14ac:dyDescent="0.3">
      <c r="A125" s="41" t="s">
        <v>136</v>
      </c>
      <c r="B125" s="41" t="s">
        <v>140</v>
      </c>
      <c r="C125" s="41" t="s">
        <v>94</v>
      </c>
      <c r="D125" s="41" t="s">
        <v>60</v>
      </c>
      <c r="E125" s="41" t="s">
        <v>64</v>
      </c>
      <c r="F125" s="74">
        <v>0.14978138297872301</v>
      </c>
      <c r="G125" s="74">
        <v>0.12808333333333299</v>
      </c>
      <c r="H125" s="74">
        <v>0.110701612903226</v>
      </c>
      <c r="I125" s="74">
        <v>8.9249999999999996E-2</v>
      </c>
      <c r="J125" s="74">
        <v>7.0542253521126794E-2</v>
      </c>
      <c r="K125" s="74">
        <v>6.4510474860335204E-2</v>
      </c>
      <c r="L125" s="74">
        <v>6.89380610412927E-2</v>
      </c>
      <c r="M125" s="51">
        <f>IFERROR('Equations and POD'!$D$5/F125, F125)</f>
        <v>80116.765924805513</v>
      </c>
      <c r="N125" s="51">
        <f>IFERROR('Equations and POD'!$D$5/G125, G125)</f>
        <v>93689.004554326864</v>
      </c>
      <c r="O125" s="51">
        <f>IFERROR('Equations and POD'!$D$5/H125, H125)</f>
        <v>108399.50462591954</v>
      </c>
      <c r="P125" s="51">
        <f>IFERROR('Equations and POD'!$D$5/I125, I125)</f>
        <v>134453.78151260506</v>
      </c>
      <c r="Q125" s="51">
        <f>IFERROR('Equations and POD'!$D$5/J125, J125)</f>
        <v>170110.81162024551</v>
      </c>
      <c r="R125" s="51">
        <f>IFERROR('Equations and POD'!$D$5/K125, K125)</f>
        <v>186016.30240639104</v>
      </c>
      <c r="S125" s="51">
        <f>IFERROR('Equations and POD'!$D$5/L125, L125)</f>
        <v>174069.29958201476</v>
      </c>
      <c r="T125" s="53">
        <v>80000</v>
      </c>
      <c r="U125" s="53">
        <v>94000</v>
      </c>
      <c r="V125" s="53">
        <v>110000</v>
      </c>
      <c r="W125" s="53">
        <v>130000</v>
      </c>
      <c r="X125" s="53">
        <v>170000</v>
      </c>
      <c r="Y125" s="53">
        <v>190000</v>
      </c>
      <c r="Z125" s="53">
        <v>170000</v>
      </c>
    </row>
    <row r="126" spans="1:26" x14ac:dyDescent="0.3">
      <c r="A126" s="41" t="s">
        <v>136</v>
      </c>
      <c r="B126" s="41" t="s">
        <v>140</v>
      </c>
      <c r="C126" s="41" t="s">
        <v>94</v>
      </c>
      <c r="D126" s="41" t="s">
        <v>65</v>
      </c>
      <c r="E126" s="41" t="s">
        <v>61</v>
      </c>
      <c r="F126" s="59" t="s">
        <v>62</v>
      </c>
      <c r="G126" s="59" t="s">
        <v>62</v>
      </c>
      <c r="H126" s="59" t="s">
        <v>62</v>
      </c>
      <c r="I126" s="59" t="s">
        <v>62</v>
      </c>
      <c r="J126" s="59" t="s">
        <v>62</v>
      </c>
      <c r="K126" s="59" t="s">
        <v>62</v>
      </c>
      <c r="L126" s="59" t="s">
        <v>62</v>
      </c>
      <c r="M126" s="51" t="str">
        <f>IFERROR('Equations and POD'!$D$5/F126, F126)</f>
        <v>-</v>
      </c>
      <c r="N126" s="51" t="str">
        <f>IFERROR('Equations and POD'!$D$5/G126, G126)</f>
        <v>-</v>
      </c>
      <c r="O126" s="51" t="str">
        <f>IFERROR('Equations and POD'!$D$5/H126, H126)</f>
        <v>-</v>
      </c>
      <c r="P126" s="51" t="str">
        <f>IFERROR('Equations and POD'!$D$5/I126, I126)</f>
        <v>-</v>
      </c>
      <c r="Q126" s="51" t="str">
        <f>IFERROR('Equations and POD'!$D$5/J126, J126)</f>
        <v>-</v>
      </c>
      <c r="R126" s="51" t="str">
        <f>IFERROR('Equations and POD'!$D$5/K126, K126)</f>
        <v>-</v>
      </c>
      <c r="S126" s="51" t="str">
        <f>IFERROR('Equations and POD'!$D$5/L126, L126)</f>
        <v>-</v>
      </c>
      <c r="T126" s="52" t="s">
        <v>62</v>
      </c>
      <c r="U126" s="52" t="s">
        <v>62</v>
      </c>
      <c r="V126" s="52" t="s">
        <v>62</v>
      </c>
      <c r="W126" s="52" t="s">
        <v>62</v>
      </c>
      <c r="X126" s="52" t="s">
        <v>62</v>
      </c>
      <c r="Y126" s="52" t="s">
        <v>62</v>
      </c>
      <c r="Z126" s="52" t="s">
        <v>62</v>
      </c>
    </row>
    <row r="127" spans="1:26" x14ac:dyDescent="0.3">
      <c r="A127" s="41" t="s">
        <v>136</v>
      </c>
      <c r="B127" s="41" t="s">
        <v>140</v>
      </c>
      <c r="C127" s="41" t="s">
        <v>94</v>
      </c>
      <c r="D127" s="41" t="s">
        <v>65</v>
      </c>
      <c r="E127" s="41" t="s">
        <v>63</v>
      </c>
      <c r="F127" s="59" t="s">
        <v>62</v>
      </c>
      <c r="G127" s="59" t="s">
        <v>62</v>
      </c>
      <c r="H127" s="59" t="s">
        <v>62</v>
      </c>
      <c r="I127" s="59" t="s">
        <v>62</v>
      </c>
      <c r="J127" s="59" t="s">
        <v>62</v>
      </c>
      <c r="K127" s="59" t="s">
        <v>62</v>
      </c>
      <c r="L127" s="59" t="s">
        <v>62</v>
      </c>
      <c r="M127" s="51" t="str">
        <f>IFERROR('Equations and POD'!$D$5/F127, F127)</f>
        <v>-</v>
      </c>
      <c r="N127" s="51" t="str">
        <f>IFERROR('Equations and POD'!$D$5/G127, G127)</f>
        <v>-</v>
      </c>
      <c r="O127" s="51" t="str">
        <f>IFERROR('Equations and POD'!$D$5/H127, H127)</f>
        <v>-</v>
      </c>
      <c r="P127" s="51" t="str">
        <f>IFERROR('Equations and POD'!$D$5/I127, I127)</f>
        <v>-</v>
      </c>
      <c r="Q127" s="51" t="str">
        <f>IFERROR('Equations and POD'!$D$5/J127, J127)</f>
        <v>-</v>
      </c>
      <c r="R127" s="51" t="str">
        <f>IFERROR('Equations and POD'!$D$5/K127, K127)</f>
        <v>-</v>
      </c>
      <c r="S127" s="51" t="str">
        <f>IFERROR('Equations and POD'!$D$5/L127, L127)</f>
        <v>-</v>
      </c>
      <c r="T127" s="52" t="s">
        <v>62</v>
      </c>
      <c r="U127" s="52" t="s">
        <v>62</v>
      </c>
      <c r="V127" s="52" t="s">
        <v>62</v>
      </c>
      <c r="W127" s="52" t="s">
        <v>62</v>
      </c>
      <c r="X127" s="52" t="s">
        <v>62</v>
      </c>
      <c r="Y127" s="52" t="s">
        <v>62</v>
      </c>
      <c r="Z127" s="52" t="s">
        <v>62</v>
      </c>
    </row>
    <row r="128" spans="1:26" x14ac:dyDescent="0.3">
      <c r="A128" s="41" t="s">
        <v>136</v>
      </c>
      <c r="B128" s="41" t="s">
        <v>140</v>
      </c>
      <c r="C128" s="41" t="s">
        <v>94</v>
      </c>
      <c r="D128" s="41" t="s">
        <v>65</v>
      </c>
      <c r="E128" s="41" t="s">
        <v>64</v>
      </c>
      <c r="F128" s="59" t="s">
        <v>62</v>
      </c>
      <c r="G128" s="59" t="s">
        <v>62</v>
      </c>
      <c r="H128" s="59" t="s">
        <v>62</v>
      </c>
      <c r="I128" s="59" t="s">
        <v>62</v>
      </c>
      <c r="J128" s="59" t="s">
        <v>62</v>
      </c>
      <c r="K128" s="59" t="s">
        <v>62</v>
      </c>
      <c r="L128" s="59" t="s">
        <v>62</v>
      </c>
      <c r="M128" s="51" t="str">
        <f>IFERROR('Equations and POD'!$D$5/F128, F128)</f>
        <v>-</v>
      </c>
      <c r="N128" s="51" t="str">
        <f>IFERROR('Equations and POD'!$D$5/G128, G128)</f>
        <v>-</v>
      </c>
      <c r="O128" s="51" t="str">
        <f>IFERROR('Equations and POD'!$D$5/H128, H128)</f>
        <v>-</v>
      </c>
      <c r="P128" s="51" t="str">
        <f>IFERROR('Equations and POD'!$D$5/I128, I128)</f>
        <v>-</v>
      </c>
      <c r="Q128" s="51" t="str">
        <f>IFERROR('Equations and POD'!$D$5/J128, J128)</f>
        <v>-</v>
      </c>
      <c r="R128" s="51" t="str">
        <f>IFERROR('Equations and POD'!$D$5/K128, K128)</f>
        <v>-</v>
      </c>
      <c r="S128" s="51" t="str">
        <f>IFERROR('Equations and POD'!$D$5/L128, L128)</f>
        <v>-</v>
      </c>
      <c r="T128" s="52" t="s">
        <v>62</v>
      </c>
      <c r="U128" s="52" t="s">
        <v>62</v>
      </c>
      <c r="V128" s="52" t="s">
        <v>62</v>
      </c>
      <c r="W128" s="52" t="s">
        <v>62</v>
      </c>
      <c r="X128" s="52" t="s">
        <v>62</v>
      </c>
      <c r="Y128" s="52" t="s">
        <v>62</v>
      </c>
      <c r="Z128" s="52" t="s">
        <v>62</v>
      </c>
    </row>
    <row r="129" spans="1:26" x14ac:dyDescent="0.3">
      <c r="A129" s="41" t="s">
        <v>136</v>
      </c>
      <c r="B129" s="41" t="s">
        <v>140</v>
      </c>
      <c r="C129" s="41" t="s">
        <v>94</v>
      </c>
      <c r="D129" s="41" t="s">
        <v>66</v>
      </c>
      <c r="E129" s="41" t="s">
        <v>61</v>
      </c>
      <c r="F129" s="59" t="s">
        <v>62</v>
      </c>
      <c r="G129" s="59" t="s">
        <v>62</v>
      </c>
      <c r="H129" s="59" t="s">
        <v>62</v>
      </c>
      <c r="I129" s="59" t="s">
        <v>62</v>
      </c>
      <c r="J129" s="59" t="s">
        <v>62</v>
      </c>
      <c r="K129" s="59" t="s">
        <v>62</v>
      </c>
      <c r="L129" s="59" t="s">
        <v>62</v>
      </c>
      <c r="M129" s="51" t="str">
        <f>IFERROR('Equations and POD'!$D$5/F129, F129)</f>
        <v>-</v>
      </c>
      <c r="N129" s="51" t="str">
        <f>IFERROR('Equations and POD'!$D$5/G129, G129)</f>
        <v>-</v>
      </c>
      <c r="O129" s="51" t="str">
        <f>IFERROR('Equations and POD'!$D$5/H129, H129)</f>
        <v>-</v>
      </c>
      <c r="P129" s="51" t="str">
        <f>IFERROR('Equations and POD'!$D$5/I129, I129)</f>
        <v>-</v>
      </c>
      <c r="Q129" s="51" t="str">
        <f>IFERROR('Equations and POD'!$D$5/J129, J129)</f>
        <v>-</v>
      </c>
      <c r="R129" s="51" t="str">
        <f>IFERROR('Equations and POD'!$D$5/K129, K129)</f>
        <v>-</v>
      </c>
      <c r="S129" s="51" t="str">
        <f>IFERROR('Equations and POD'!$D$5/L129, L129)</f>
        <v>-</v>
      </c>
      <c r="T129" s="52" t="s">
        <v>62</v>
      </c>
      <c r="U129" s="52" t="s">
        <v>62</v>
      </c>
      <c r="V129" s="52" t="s">
        <v>62</v>
      </c>
      <c r="W129" s="52" t="s">
        <v>62</v>
      </c>
      <c r="X129" s="52" t="s">
        <v>62</v>
      </c>
      <c r="Y129" s="52" t="s">
        <v>62</v>
      </c>
      <c r="Z129" s="52" t="s">
        <v>62</v>
      </c>
    </row>
    <row r="130" spans="1:26" x14ac:dyDescent="0.3">
      <c r="A130" s="41" t="s">
        <v>136</v>
      </c>
      <c r="B130" s="41" t="s">
        <v>140</v>
      </c>
      <c r="C130" s="41" t="s">
        <v>94</v>
      </c>
      <c r="D130" s="41" t="s">
        <v>66</v>
      </c>
      <c r="E130" s="41" t="s">
        <v>63</v>
      </c>
      <c r="F130" s="59" t="s">
        <v>62</v>
      </c>
      <c r="G130" s="59" t="s">
        <v>62</v>
      </c>
      <c r="H130" s="59" t="s">
        <v>62</v>
      </c>
      <c r="I130" s="59" t="s">
        <v>62</v>
      </c>
      <c r="J130" s="59" t="s">
        <v>62</v>
      </c>
      <c r="K130" s="59" t="s">
        <v>62</v>
      </c>
      <c r="L130" s="59" t="s">
        <v>62</v>
      </c>
      <c r="M130" s="51" t="str">
        <f>IFERROR('Equations and POD'!$D$5/F130, F130)</f>
        <v>-</v>
      </c>
      <c r="N130" s="51" t="str">
        <f>IFERROR('Equations and POD'!$D$5/G130, G130)</f>
        <v>-</v>
      </c>
      <c r="O130" s="51" t="str">
        <f>IFERROR('Equations and POD'!$D$5/H130, H130)</f>
        <v>-</v>
      </c>
      <c r="P130" s="51" t="str">
        <f>IFERROR('Equations and POD'!$D$5/I130, I130)</f>
        <v>-</v>
      </c>
      <c r="Q130" s="51" t="str">
        <f>IFERROR('Equations and POD'!$D$5/J130, J130)</f>
        <v>-</v>
      </c>
      <c r="R130" s="51" t="str">
        <f>IFERROR('Equations and POD'!$D$5/K130, K130)</f>
        <v>-</v>
      </c>
      <c r="S130" s="51" t="str">
        <f>IFERROR('Equations and POD'!$D$5/L130, L130)</f>
        <v>-</v>
      </c>
      <c r="T130" s="52" t="s">
        <v>62</v>
      </c>
      <c r="U130" s="52" t="s">
        <v>62</v>
      </c>
      <c r="V130" s="52" t="s">
        <v>62</v>
      </c>
      <c r="W130" s="52" t="s">
        <v>62</v>
      </c>
      <c r="X130" s="52" t="s">
        <v>62</v>
      </c>
      <c r="Y130" s="52" t="s">
        <v>62</v>
      </c>
      <c r="Z130" s="52" t="s">
        <v>62</v>
      </c>
    </row>
    <row r="131" spans="1:26" x14ac:dyDescent="0.3">
      <c r="A131" s="41" t="s">
        <v>136</v>
      </c>
      <c r="B131" s="41" t="s">
        <v>140</v>
      </c>
      <c r="C131" s="41" t="s">
        <v>94</v>
      </c>
      <c r="D131" s="41" t="s">
        <v>66</v>
      </c>
      <c r="E131" s="41" t="s">
        <v>64</v>
      </c>
      <c r="F131" s="59" t="s">
        <v>62</v>
      </c>
      <c r="G131" s="59" t="s">
        <v>62</v>
      </c>
      <c r="H131" s="59" t="s">
        <v>62</v>
      </c>
      <c r="I131" s="59" t="s">
        <v>62</v>
      </c>
      <c r="J131" s="59" t="s">
        <v>62</v>
      </c>
      <c r="K131" s="59" t="s">
        <v>62</v>
      </c>
      <c r="L131" s="59" t="s">
        <v>62</v>
      </c>
      <c r="M131" s="51" t="str">
        <f>IFERROR('Equations and POD'!$D$5/F131, F131)</f>
        <v>-</v>
      </c>
      <c r="N131" s="51" t="str">
        <f>IFERROR('Equations and POD'!$D$5/G131, G131)</f>
        <v>-</v>
      </c>
      <c r="O131" s="51" t="str">
        <f>IFERROR('Equations and POD'!$D$5/H131, H131)</f>
        <v>-</v>
      </c>
      <c r="P131" s="51" t="str">
        <f>IFERROR('Equations and POD'!$D$5/I131, I131)</f>
        <v>-</v>
      </c>
      <c r="Q131" s="51" t="str">
        <f>IFERROR('Equations and POD'!$D$5/J131, J131)</f>
        <v>-</v>
      </c>
      <c r="R131" s="51" t="str">
        <f>IFERROR('Equations and POD'!$D$5/K131, K131)</f>
        <v>-</v>
      </c>
      <c r="S131" s="51" t="str">
        <f>IFERROR('Equations and POD'!$D$5/L131, L131)</f>
        <v>-</v>
      </c>
      <c r="T131" s="52" t="s">
        <v>62</v>
      </c>
      <c r="U131" s="52" t="s">
        <v>62</v>
      </c>
      <c r="V131" s="52" t="s">
        <v>62</v>
      </c>
      <c r="W131" s="52" t="s">
        <v>62</v>
      </c>
      <c r="X131" s="52" t="s">
        <v>62</v>
      </c>
      <c r="Y131" s="52" t="s">
        <v>62</v>
      </c>
      <c r="Z131" s="52" t="s">
        <v>62</v>
      </c>
    </row>
  </sheetData>
  <sheetProtection sheet="1" objects="1" scenarios="1" formatCells="0" formatColumns="0" formatRows="0" sort="0" autoFilter="0"/>
  <autoFilter ref="A1:Z131" xr:uid="{00000000-0001-0000-0200-000000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xmlns:xlrd2="http://schemas.microsoft.com/office/spreadsheetml/2017/richdata2" ref="A4:Z131">
    <sortCondition ref="A3:A131"/>
    <sortCondition ref="B3:B131"/>
    <sortCondition ref="C3:C131"/>
    <sortCondition ref="D3:D131"/>
    <sortCondition ref="E3:E131" customList="High,Med,Low"/>
  </sortState>
  <mergeCells count="8">
    <mergeCell ref="M1:S1"/>
    <mergeCell ref="T1:Z1"/>
    <mergeCell ref="A1:A2"/>
    <mergeCell ref="B1:B2"/>
    <mergeCell ref="C1:C2"/>
    <mergeCell ref="D1:D2"/>
    <mergeCell ref="E1:E2"/>
    <mergeCell ref="F1:L1"/>
  </mergeCells>
  <conditionalFormatting sqref="F3:L131">
    <cfRule type="cellIs" dxfId="21" priority="7" operator="lessThan">
      <formula>1</formula>
    </cfRule>
    <cfRule type="cellIs" dxfId="20" priority="8" operator="between">
      <formula>1</formula>
      <formula>10</formula>
    </cfRule>
    <cfRule type="cellIs" dxfId="19" priority="9" operator="greaterThan">
      <formula>10</formula>
    </cfRule>
  </conditionalFormatting>
  <conditionalFormatting sqref="M3:S131">
    <cfRule type="cellIs" dxfId="18" priority="13" operator="lessThan">
      <formula>30</formula>
    </cfRule>
  </conditionalFormatting>
  <conditionalFormatting sqref="U22">
    <cfRule type="cellIs" dxfId="17" priority="1" operator="lessThan">
      <formula>1</formula>
    </cfRule>
    <cfRule type="cellIs" dxfId="16" priority="2" operator="between">
      <formula>1</formula>
      <formula>10</formula>
    </cfRule>
    <cfRule type="cellIs" dxfId="15" priority="3" operator="greaterThan">
      <formula>10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79C4-6E5F-4CEB-B8B4-9E445110764C}">
  <sheetPr codeName="Sheet7"/>
  <dimension ref="A1:AA471"/>
  <sheetViews>
    <sheetView zoomScale="90" zoomScaleNormal="90" workbookViewId="0">
      <pane ySplit="1" topLeftCell="A2" activePane="bottomLeft" state="frozen"/>
      <selection pane="bottomLeft" sqref="A1:A2"/>
    </sheetView>
  </sheetViews>
  <sheetFormatPr defaultColWidth="8.7265625" defaultRowHeight="13" x14ac:dyDescent="0.3"/>
  <cols>
    <col min="1" max="1" width="18.36328125" style="41" customWidth="1"/>
    <col min="2" max="2" width="31.08984375" style="41" customWidth="1"/>
    <col min="3" max="3" width="47.26953125" style="41" customWidth="1"/>
    <col min="4" max="4" width="12.81640625" style="41" customWidth="1"/>
    <col min="5" max="6" width="8.7265625" style="41"/>
    <col min="7" max="13" width="8.7265625" style="96" customWidth="1"/>
    <col min="14" max="20" width="8.7265625" style="92" customWidth="1"/>
    <col min="21" max="26" width="11.26953125" style="64" customWidth="1"/>
    <col min="27" max="27" width="12.1796875" style="64" customWidth="1"/>
    <col min="28" max="16384" width="8.7265625" style="41"/>
  </cols>
  <sheetData>
    <row r="1" spans="1:27" ht="14.5" customHeight="1" x14ac:dyDescent="0.3">
      <c r="A1" s="77" t="s">
        <v>44</v>
      </c>
      <c r="B1" s="77" t="s">
        <v>45</v>
      </c>
      <c r="C1" s="77" t="s">
        <v>46</v>
      </c>
      <c r="D1" s="78" t="s">
        <v>47</v>
      </c>
      <c r="E1" s="77" t="s">
        <v>48</v>
      </c>
      <c r="F1" s="78" t="s">
        <v>99</v>
      </c>
      <c r="G1" s="79" t="s">
        <v>100</v>
      </c>
      <c r="H1" s="79"/>
      <c r="I1" s="79"/>
      <c r="J1" s="79"/>
      <c r="K1" s="79"/>
      <c r="L1" s="79"/>
      <c r="M1" s="80"/>
      <c r="N1" s="81" t="s">
        <v>101</v>
      </c>
      <c r="O1" s="81"/>
      <c r="P1" s="81"/>
      <c r="Q1" s="81"/>
      <c r="R1" s="81"/>
      <c r="S1" s="81"/>
      <c r="T1" s="81"/>
      <c r="U1" s="82" t="s">
        <v>51</v>
      </c>
      <c r="V1" s="82"/>
      <c r="W1" s="82"/>
      <c r="X1" s="82"/>
      <c r="Y1" s="82"/>
      <c r="Z1" s="82"/>
      <c r="AA1" s="82"/>
    </row>
    <row r="2" spans="1:27" ht="26" x14ac:dyDescent="0.3">
      <c r="A2" s="83"/>
      <c r="B2" s="83"/>
      <c r="C2" s="83"/>
      <c r="D2" s="84"/>
      <c r="E2" s="83"/>
      <c r="F2" s="84"/>
      <c r="G2" s="85" t="s">
        <v>52</v>
      </c>
      <c r="H2" s="85" t="s">
        <v>53</v>
      </c>
      <c r="I2" s="85" t="s">
        <v>54</v>
      </c>
      <c r="J2" s="85" t="s">
        <v>55</v>
      </c>
      <c r="K2" s="85" t="s">
        <v>56</v>
      </c>
      <c r="L2" s="85" t="s">
        <v>57</v>
      </c>
      <c r="M2" s="85" t="s">
        <v>58</v>
      </c>
      <c r="N2" s="86" t="s">
        <v>52</v>
      </c>
      <c r="O2" s="86" t="s">
        <v>53</v>
      </c>
      <c r="P2" s="86" t="s">
        <v>54</v>
      </c>
      <c r="Q2" s="86" t="s">
        <v>55</v>
      </c>
      <c r="R2" s="86" t="s">
        <v>56</v>
      </c>
      <c r="S2" s="86" t="s">
        <v>57</v>
      </c>
      <c r="T2" s="87" t="s">
        <v>58</v>
      </c>
      <c r="U2" s="88" t="s">
        <v>52</v>
      </c>
      <c r="V2" s="88" t="s">
        <v>53</v>
      </c>
      <c r="W2" s="88" t="s">
        <v>54</v>
      </c>
      <c r="X2" s="88" t="s">
        <v>55</v>
      </c>
      <c r="Y2" s="88" t="s">
        <v>56</v>
      </c>
      <c r="Z2" s="88" t="s">
        <v>57</v>
      </c>
      <c r="AA2" s="89" t="s">
        <v>58</v>
      </c>
    </row>
    <row r="3" spans="1:27" x14ac:dyDescent="0.3">
      <c r="A3" s="41" t="s">
        <v>126</v>
      </c>
      <c r="B3" s="41" t="s">
        <v>127</v>
      </c>
      <c r="C3" s="41" t="s">
        <v>59</v>
      </c>
      <c r="D3" s="41" t="s">
        <v>60</v>
      </c>
      <c r="E3" s="41" t="s">
        <v>61</v>
      </c>
      <c r="F3" s="41" t="s">
        <v>6</v>
      </c>
      <c r="G3" s="90" t="s">
        <v>62</v>
      </c>
      <c r="H3" s="90" t="s">
        <v>62</v>
      </c>
      <c r="I3" s="90" t="s">
        <v>62</v>
      </c>
      <c r="J3" s="90" t="s">
        <v>62</v>
      </c>
      <c r="K3" s="90">
        <v>40.943661971830998</v>
      </c>
      <c r="L3" s="90">
        <v>37.442737430167597</v>
      </c>
      <c r="M3" s="90">
        <v>40.0125673249551</v>
      </c>
      <c r="N3" s="62" t="str">
        <f>IFERROR('Equations and POD'!$D$5/G3, G3)</f>
        <v>-</v>
      </c>
      <c r="O3" s="62" t="str">
        <f>IFERROR('Equations and POD'!$D$5/H3, H3)</f>
        <v>-</v>
      </c>
      <c r="P3" s="62" t="str">
        <f>IFERROR('Equations and POD'!$D$5/I3, I3)</f>
        <v>-</v>
      </c>
      <c r="Q3" s="62" t="str">
        <f>IFERROR('Equations and POD'!$D$5/J3, J3)</f>
        <v>-</v>
      </c>
      <c r="R3" s="62">
        <f>IFERROR('Equations and POD'!$D$5/K3, K3)</f>
        <v>293.08565531475739</v>
      </c>
      <c r="S3" s="62">
        <f>IFERROR('Equations and POD'!$D$5/L3, L3)</f>
        <v>320.48938789212576</v>
      </c>
      <c r="T3" s="62">
        <f>IFERROR('Equations and POD'!$D$5/M3, M3)</f>
        <v>299.90577466684624</v>
      </c>
      <c r="U3" s="52" t="s">
        <v>62</v>
      </c>
      <c r="V3" s="52" t="s">
        <v>62</v>
      </c>
      <c r="W3" s="52" t="s">
        <v>62</v>
      </c>
      <c r="X3" s="52" t="s">
        <v>62</v>
      </c>
      <c r="Y3" s="53">
        <v>290</v>
      </c>
      <c r="Z3" s="53">
        <v>320</v>
      </c>
      <c r="AA3" s="53">
        <v>300</v>
      </c>
    </row>
    <row r="4" spans="1:27" x14ac:dyDescent="0.3">
      <c r="A4" s="41" t="s">
        <v>126</v>
      </c>
      <c r="B4" s="41" t="s">
        <v>127</v>
      </c>
      <c r="C4" s="41" t="s">
        <v>59</v>
      </c>
      <c r="D4" s="41" t="s">
        <v>65</v>
      </c>
      <c r="E4" s="41" t="s">
        <v>61</v>
      </c>
      <c r="F4" s="41" t="s">
        <v>6</v>
      </c>
      <c r="G4" s="90" t="s">
        <v>62</v>
      </c>
      <c r="H4" s="90" t="s">
        <v>62</v>
      </c>
      <c r="I4" s="90" t="s">
        <v>62</v>
      </c>
      <c r="J4" s="90" t="s">
        <v>62</v>
      </c>
      <c r="K4" s="90" t="s">
        <v>62</v>
      </c>
      <c r="L4" s="90" t="s">
        <v>62</v>
      </c>
      <c r="M4" s="90" t="s">
        <v>62</v>
      </c>
      <c r="N4" s="62" t="str">
        <f>IFERROR('Equations and POD'!$D$5/G4, G4)</f>
        <v>-</v>
      </c>
      <c r="O4" s="62" t="str">
        <f>IFERROR('Equations and POD'!$D$5/H4, H4)</f>
        <v>-</v>
      </c>
      <c r="P4" s="62" t="str">
        <f>IFERROR('Equations and POD'!$D$5/I4, I4)</f>
        <v>-</v>
      </c>
      <c r="Q4" s="62" t="str">
        <f>IFERROR('Equations and POD'!$D$5/J4, J4)</f>
        <v>-</v>
      </c>
      <c r="R4" s="62" t="str">
        <f>IFERROR('Equations and POD'!$D$5/K4, K4)</f>
        <v>-</v>
      </c>
      <c r="S4" s="62" t="str">
        <f>IFERROR('Equations and POD'!$D$5/L4, L4)</f>
        <v>-</v>
      </c>
      <c r="T4" s="62" t="str">
        <f>IFERROR('Equations and POD'!$D$5/M4, M4)</f>
        <v>-</v>
      </c>
      <c r="U4" s="52" t="s">
        <v>62</v>
      </c>
      <c r="V4" s="52" t="s">
        <v>62</v>
      </c>
      <c r="W4" s="52" t="s">
        <v>62</v>
      </c>
      <c r="X4" s="52" t="s">
        <v>62</v>
      </c>
      <c r="Y4" s="52" t="s">
        <v>62</v>
      </c>
      <c r="Z4" s="52" t="s">
        <v>62</v>
      </c>
      <c r="AA4" s="52" t="s">
        <v>62</v>
      </c>
    </row>
    <row r="5" spans="1:27" x14ac:dyDescent="0.3">
      <c r="A5" s="41" t="s">
        <v>126</v>
      </c>
      <c r="B5" s="41" t="s">
        <v>127</v>
      </c>
      <c r="C5" s="41" t="s">
        <v>59</v>
      </c>
      <c r="D5" s="41" t="s">
        <v>66</v>
      </c>
      <c r="E5" s="41" t="s">
        <v>61</v>
      </c>
      <c r="F5" s="41" t="s">
        <v>6</v>
      </c>
      <c r="G5" s="90" t="s">
        <v>62</v>
      </c>
      <c r="H5" s="90" t="s">
        <v>62</v>
      </c>
      <c r="I5" s="90" t="s">
        <v>62</v>
      </c>
      <c r="J5" s="90" t="s">
        <v>62</v>
      </c>
      <c r="K5" s="90" t="s">
        <v>62</v>
      </c>
      <c r="L5" s="90" t="s">
        <v>62</v>
      </c>
      <c r="M5" s="90" t="s">
        <v>62</v>
      </c>
      <c r="N5" s="62" t="str">
        <f>IFERROR('Equations and POD'!$D$5/G5, G5)</f>
        <v>-</v>
      </c>
      <c r="O5" s="62" t="str">
        <f>IFERROR('Equations and POD'!$D$5/H5, H5)</f>
        <v>-</v>
      </c>
      <c r="P5" s="62" t="str">
        <f>IFERROR('Equations and POD'!$D$5/I5, I5)</f>
        <v>-</v>
      </c>
      <c r="Q5" s="62" t="str">
        <f>IFERROR('Equations and POD'!$D$5/J5, J5)</f>
        <v>-</v>
      </c>
      <c r="R5" s="62" t="str">
        <f>IFERROR('Equations and POD'!$D$5/K5, K5)</f>
        <v>-</v>
      </c>
      <c r="S5" s="62" t="str">
        <f>IFERROR('Equations and POD'!$D$5/L5, L5)</f>
        <v>-</v>
      </c>
      <c r="T5" s="62" t="str">
        <f>IFERROR('Equations and POD'!$D$5/M5, M5)</f>
        <v>-</v>
      </c>
      <c r="U5" s="52" t="s">
        <v>62</v>
      </c>
      <c r="V5" s="52" t="s">
        <v>62</v>
      </c>
      <c r="W5" s="52" t="s">
        <v>62</v>
      </c>
      <c r="X5" s="52" t="s">
        <v>62</v>
      </c>
      <c r="Y5" s="52" t="s">
        <v>62</v>
      </c>
      <c r="Z5" s="52" t="s">
        <v>62</v>
      </c>
      <c r="AA5" s="52" t="s">
        <v>62</v>
      </c>
    </row>
    <row r="6" spans="1:27" x14ac:dyDescent="0.3">
      <c r="A6" s="41" t="s">
        <v>126</v>
      </c>
      <c r="B6" s="41" t="s">
        <v>127</v>
      </c>
      <c r="C6" s="41" t="s">
        <v>59</v>
      </c>
      <c r="D6" s="41" t="s">
        <v>12</v>
      </c>
      <c r="E6" s="41" t="s">
        <v>61</v>
      </c>
      <c r="F6" s="41" t="s">
        <v>6</v>
      </c>
      <c r="G6" s="91" t="s">
        <v>62</v>
      </c>
      <c r="H6" s="91" t="s">
        <v>62</v>
      </c>
      <c r="I6" s="91" t="s">
        <v>62</v>
      </c>
      <c r="J6" s="91" t="s">
        <v>62</v>
      </c>
      <c r="K6" s="90">
        <f t="shared" ref="K6:M6" si="0">SUM(K3:K5)</f>
        <v>40.943661971830998</v>
      </c>
      <c r="L6" s="90">
        <f t="shared" si="0"/>
        <v>37.442737430167597</v>
      </c>
      <c r="M6" s="90">
        <f t="shared" si="0"/>
        <v>40.0125673249551</v>
      </c>
      <c r="N6" s="92" t="str">
        <f>IFERROR('Equations and POD'!$D$5/G6, G6)</f>
        <v>-</v>
      </c>
      <c r="O6" s="92" t="str">
        <f>IFERROR('Equations and POD'!$D$5/H6, H6)</f>
        <v>-</v>
      </c>
      <c r="P6" s="92" t="str">
        <f>IFERROR('Equations and POD'!$D$5/I6, I6)</f>
        <v>-</v>
      </c>
      <c r="Q6" s="92" t="str">
        <f>IFERROR('Equations and POD'!$D$5/J6, J6)</f>
        <v>-</v>
      </c>
      <c r="R6" s="62">
        <f>IFERROR('Equations and POD'!$D$5/K6, K6)</f>
        <v>293.08565531475739</v>
      </c>
      <c r="S6" s="62">
        <f>IFERROR('Equations and POD'!$D$5/L6, L6)</f>
        <v>320.48938789212576</v>
      </c>
      <c r="T6" s="62">
        <f>IFERROR('Equations and POD'!$D$5/M6, M6)</f>
        <v>299.90577466684624</v>
      </c>
      <c r="U6" s="52" t="s">
        <v>62</v>
      </c>
      <c r="V6" s="52" t="s">
        <v>62</v>
      </c>
      <c r="W6" s="52" t="s">
        <v>62</v>
      </c>
      <c r="X6" s="52" t="s">
        <v>62</v>
      </c>
      <c r="Y6" s="53">
        <v>290</v>
      </c>
      <c r="Z6" s="53">
        <v>320</v>
      </c>
      <c r="AA6" s="53">
        <v>300</v>
      </c>
    </row>
    <row r="7" spans="1:27" x14ac:dyDescent="0.3">
      <c r="A7" s="41" t="s">
        <v>126</v>
      </c>
      <c r="B7" s="41" t="s">
        <v>127</v>
      </c>
      <c r="C7" s="41" t="s">
        <v>59</v>
      </c>
      <c r="D7" s="41" t="s">
        <v>60</v>
      </c>
      <c r="E7" s="41" t="s">
        <v>63</v>
      </c>
      <c r="F7" s="41" t="s">
        <v>6</v>
      </c>
      <c r="G7" s="90" t="s">
        <v>62</v>
      </c>
      <c r="H7" s="90" t="s">
        <v>62</v>
      </c>
      <c r="I7" s="90" t="s">
        <v>62</v>
      </c>
      <c r="J7" s="90" t="s">
        <v>62</v>
      </c>
      <c r="K7" s="90">
        <v>20.471830985915499</v>
      </c>
      <c r="L7" s="90">
        <v>18.721368715083798</v>
      </c>
      <c r="M7" s="90">
        <v>20.0062836624776</v>
      </c>
      <c r="N7" s="62" t="str">
        <f>IFERROR('Equations and POD'!$D$5/G7, G7)</f>
        <v>-</v>
      </c>
      <c r="O7" s="62" t="str">
        <f>IFERROR('Equations and POD'!$D$5/H7, H7)</f>
        <v>-</v>
      </c>
      <c r="P7" s="62" t="str">
        <f>IFERROR('Equations and POD'!$D$5/I7, I7)</f>
        <v>-</v>
      </c>
      <c r="Q7" s="62" t="str">
        <f>IFERROR('Equations and POD'!$D$5/J7, J7)</f>
        <v>-</v>
      </c>
      <c r="R7" s="62">
        <f>IFERROR('Equations and POD'!$D$5/K7, K7)</f>
        <v>586.17131062951478</v>
      </c>
      <c r="S7" s="62">
        <f>IFERROR('Equations and POD'!$D$5/L7, L7)</f>
        <v>640.97877578425152</v>
      </c>
      <c r="T7" s="62">
        <f>IFERROR('Equations and POD'!$D$5/M7, M7)</f>
        <v>599.811549333691</v>
      </c>
      <c r="U7" s="52" t="s">
        <v>62</v>
      </c>
      <c r="V7" s="52" t="s">
        <v>62</v>
      </c>
      <c r="W7" s="52" t="s">
        <v>62</v>
      </c>
      <c r="X7" s="52" t="s">
        <v>62</v>
      </c>
      <c r="Y7" s="53">
        <v>590</v>
      </c>
      <c r="Z7" s="53">
        <v>640</v>
      </c>
      <c r="AA7" s="53">
        <v>600</v>
      </c>
    </row>
    <row r="8" spans="1:27" x14ac:dyDescent="0.3">
      <c r="A8" s="41" t="s">
        <v>126</v>
      </c>
      <c r="B8" s="41" t="s">
        <v>127</v>
      </c>
      <c r="C8" s="41" t="s">
        <v>59</v>
      </c>
      <c r="D8" s="41" t="s">
        <v>65</v>
      </c>
      <c r="E8" s="41" t="s">
        <v>63</v>
      </c>
      <c r="F8" s="41" t="s">
        <v>6</v>
      </c>
      <c r="G8" s="90" t="s">
        <v>62</v>
      </c>
      <c r="H8" s="90" t="s">
        <v>62</v>
      </c>
      <c r="I8" s="90" t="s">
        <v>62</v>
      </c>
      <c r="J8" s="90" t="s">
        <v>62</v>
      </c>
      <c r="K8" s="90" t="s">
        <v>62</v>
      </c>
      <c r="L8" s="90" t="s">
        <v>62</v>
      </c>
      <c r="M8" s="90" t="s">
        <v>62</v>
      </c>
      <c r="N8" s="62" t="str">
        <f>IFERROR('Equations and POD'!$D$5/G8, G8)</f>
        <v>-</v>
      </c>
      <c r="O8" s="62" t="str">
        <f>IFERROR('Equations and POD'!$D$5/H8, H8)</f>
        <v>-</v>
      </c>
      <c r="P8" s="62" t="str">
        <f>IFERROR('Equations and POD'!$D$5/I8, I8)</f>
        <v>-</v>
      </c>
      <c r="Q8" s="62" t="str">
        <f>IFERROR('Equations and POD'!$D$5/J8, J8)</f>
        <v>-</v>
      </c>
      <c r="R8" s="62" t="str">
        <f>IFERROR('Equations and POD'!$D$5/K8, K8)</f>
        <v>-</v>
      </c>
      <c r="S8" s="62" t="str">
        <f>IFERROR('Equations and POD'!$D$5/L8, L8)</f>
        <v>-</v>
      </c>
      <c r="T8" s="62" t="str">
        <f>IFERROR('Equations and POD'!$D$5/M8, M8)</f>
        <v>-</v>
      </c>
      <c r="U8" s="52" t="s">
        <v>62</v>
      </c>
      <c r="V8" s="52" t="s">
        <v>62</v>
      </c>
      <c r="W8" s="52" t="s">
        <v>62</v>
      </c>
      <c r="X8" s="52" t="s">
        <v>62</v>
      </c>
      <c r="Y8" s="52" t="s">
        <v>62</v>
      </c>
      <c r="Z8" s="52" t="s">
        <v>62</v>
      </c>
      <c r="AA8" s="52" t="s">
        <v>62</v>
      </c>
    </row>
    <row r="9" spans="1:27" x14ac:dyDescent="0.3">
      <c r="A9" s="41" t="s">
        <v>126</v>
      </c>
      <c r="B9" s="41" t="s">
        <v>127</v>
      </c>
      <c r="C9" s="41" t="s">
        <v>59</v>
      </c>
      <c r="D9" s="41" t="s">
        <v>66</v>
      </c>
      <c r="E9" s="41" t="s">
        <v>63</v>
      </c>
      <c r="F9" s="41" t="s">
        <v>6</v>
      </c>
      <c r="G9" s="90" t="s">
        <v>62</v>
      </c>
      <c r="H9" s="90" t="s">
        <v>62</v>
      </c>
      <c r="I9" s="90" t="s">
        <v>62</v>
      </c>
      <c r="J9" s="90" t="s">
        <v>62</v>
      </c>
      <c r="K9" s="90" t="s">
        <v>62</v>
      </c>
      <c r="L9" s="90" t="s">
        <v>62</v>
      </c>
      <c r="M9" s="90" t="s">
        <v>62</v>
      </c>
      <c r="N9" s="62" t="str">
        <f>IFERROR('Equations and POD'!$D$5/G9, G9)</f>
        <v>-</v>
      </c>
      <c r="O9" s="62" t="str">
        <f>IFERROR('Equations and POD'!$D$5/H9, H9)</f>
        <v>-</v>
      </c>
      <c r="P9" s="62" t="str">
        <f>IFERROR('Equations and POD'!$D$5/I9, I9)</f>
        <v>-</v>
      </c>
      <c r="Q9" s="62" t="str">
        <f>IFERROR('Equations and POD'!$D$5/J9, J9)</f>
        <v>-</v>
      </c>
      <c r="R9" s="62" t="str">
        <f>IFERROR('Equations and POD'!$D$5/K9, K9)</f>
        <v>-</v>
      </c>
      <c r="S9" s="62" t="str">
        <f>IFERROR('Equations and POD'!$D$5/L9, L9)</f>
        <v>-</v>
      </c>
      <c r="T9" s="62" t="str">
        <f>IFERROR('Equations and POD'!$D$5/M9, M9)</f>
        <v>-</v>
      </c>
      <c r="U9" s="52" t="s">
        <v>62</v>
      </c>
      <c r="V9" s="52" t="s">
        <v>62</v>
      </c>
      <c r="W9" s="52" t="s">
        <v>62</v>
      </c>
      <c r="X9" s="52" t="s">
        <v>62</v>
      </c>
      <c r="Y9" s="52" t="s">
        <v>62</v>
      </c>
      <c r="Z9" s="52" t="s">
        <v>62</v>
      </c>
      <c r="AA9" s="52" t="s">
        <v>62</v>
      </c>
    </row>
    <row r="10" spans="1:27" x14ac:dyDescent="0.3">
      <c r="A10" s="41" t="s">
        <v>126</v>
      </c>
      <c r="B10" s="41" t="s">
        <v>127</v>
      </c>
      <c r="C10" s="41" t="s">
        <v>59</v>
      </c>
      <c r="D10" s="41" t="s">
        <v>12</v>
      </c>
      <c r="E10" s="41" t="s">
        <v>63</v>
      </c>
      <c r="F10" s="41" t="s">
        <v>6</v>
      </c>
      <c r="G10" s="91" t="s">
        <v>62</v>
      </c>
      <c r="H10" s="91" t="s">
        <v>62</v>
      </c>
      <c r="I10" s="91" t="s">
        <v>62</v>
      </c>
      <c r="J10" s="91" t="s">
        <v>62</v>
      </c>
      <c r="K10" s="90">
        <f t="shared" ref="K10" si="1">SUM(K7:K9)</f>
        <v>20.471830985915499</v>
      </c>
      <c r="L10" s="90">
        <f t="shared" ref="L10" si="2">SUM(L7:L9)</f>
        <v>18.721368715083798</v>
      </c>
      <c r="M10" s="90">
        <f t="shared" ref="M10" si="3">SUM(M7:M9)</f>
        <v>20.0062836624776</v>
      </c>
      <c r="N10" s="62" t="str">
        <f>IFERROR('Equations and POD'!$D$5/G10, G10)</f>
        <v>-</v>
      </c>
      <c r="O10" s="62" t="str">
        <f>IFERROR('Equations and POD'!$D$5/H10, H10)</f>
        <v>-</v>
      </c>
      <c r="P10" s="62" t="str">
        <f>IFERROR('Equations and POD'!$D$5/I10, I10)</f>
        <v>-</v>
      </c>
      <c r="Q10" s="62" t="str">
        <f>IFERROR('Equations and POD'!$D$5/J10, J10)</f>
        <v>-</v>
      </c>
      <c r="R10" s="62">
        <f>IFERROR('Equations and POD'!$D$5/K10, K10)</f>
        <v>586.17131062951478</v>
      </c>
      <c r="S10" s="62">
        <f>IFERROR('Equations and POD'!$D$5/L10, L10)</f>
        <v>640.97877578425152</v>
      </c>
      <c r="T10" s="62">
        <f>IFERROR('Equations and POD'!$D$5/M10, M10)</f>
        <v>599.811549333691</v>
      </c>
      <c r="U10" s="52" t="s">
        <v>62</v>
      </c>
      <c r="V10" s="52" t="s">
        <v>62</v>
      </c>
      <c r="W10" s="52" t="s">
        <v>62</v>
      </c>
      <c r="X10" s="52" t="s">
        <v>62</v>
      </c>
      <c r="Y10" s="53">
        <v>590</v>
      </c>
      <c r="Z10" s="53">
        <v>640</v>
      </c>
      <c r="AA10" s="53">
        <v>600</v>
      </c>
    </row>
    <row r="11" spans="1:27" x14ac:dyDescent="0.3">
      <c r="A11" s="41" t="s">
        <v>126</v>
      </c>
      <c r="B11" s="41" t="s">
        <v>127</v>
      </c>
      <c r="C11" s="41" t="s">
        <v>59</v>
      </c>
      <c r="D11" s="41" t="s">
        <v>60</v>
      </c>
      <c r="E11" s="41" t="s">
        <v>64</v>
      </c>
      <c r="F11" s="41" t="s">
        <v>6</v>
      </c>
      <c r="G11" s="90" t="s">
        <v>62</v>
      </c>
      <c r="H11" s="90" t="s">
        <v>62</v>
      </c>
      <c r="I11" s="90" t="s">
        <v>62</v>
      </c>
      <c r="J11" s="90" t="s">
        <v>62</v>
      </c>
      <c r="K11" s="90">
        <v>10.2359154929577</v>
      </c>
      <c r="L11" s="63">
        <v>9.3606843575418992</v>
      </c>
      <c r="M11" s="90">
        <v>10.0031418312388</v>
      </c>
      <c r="N11" s="62" t="str">
        <f>IFERROR('Equations and POD'!$D$5/G11, G11)</f>
        <v>-</v>
      </c>
      <c r="O11" s="62" t="str">
        <f>IFERROR('Equations and POD'!$D$5/H11, H11)</f>
        <v>-</v>
      </c>
      <c r="P11" s="62" t="str">
        <f>IFERROR('Equations and POD'!$D$5/I11, I11)</f>
        <v>-</v>
      </c>
      <c r="Q11" s="62" t="str">
        <f>IFERROR('Equations and POD'!$D$5/J11, J11)</f>
        <v>-</v>
      </c>
      <c r="R11" s="62">
        <f>IFERROR('Equations and POD'!$D$5/K11, K11)</f>
        <v>1172.3426212590352</v>
      </c>
      <c r="S11" s="62">
        <f>IFERROR('Equations and POD'!$D$5/L11, L11)</f>
        <v>1281.957551568503</v>
      </c>
      <c r="T11" s="62">
        <f>IFERROR('Equations and POD'!$D$5/M11, M11)</f>
        <v>1199.623098667382</v>
      </c>
      <c r="U11" s="52" t="s">
        <v>62</v>
      </c>
      <c r="V11" s="52" t="s">
        <v>62</v>
      </c>
      <c r="W11" s="52" t="s">
        <v>62</v>
      </c>
      <c r="X11" s="52" t="s">
        <v>62</v>
      </c>
      <c r="Y11" s="53">
        <v>1200</v>
      </c>
      <c r="Z11" s="53">
        <v>1300</v>
      </c>
      <c r="AA11" s="53">
        <v>1200</v>
      </c>
    </row>
    <row r="12" spans="1:27" x14ac:dyDescent="0.3">
      <c r="A12" s="41" t="s">
        <v>126</v>
      </c>
      <c r="B12" s="41" t="s">
        <v>127</v>
      </c>
      <c r="C12" s="41" t="s">
        <v>59</v>
      </c>
      <c r="D12" s="41" t="s">
        <v>65</v>
      </c>
      <c r="E12" s="41" t="s">
        <v>64</v>
      </c>
      <c r="F12" s="41" t="s">
        <v>6</v>
      </c>
      <c r="G12" s="90" t="s">
        <v>62</v>
      </c>
      <c r="H12" s="90" t="s">
        <v>62</v>
      </c>
      <c r="I12" s="90" t="s">
        <v>62</v>
      </c>
      <c r="J12" s="90" t="s">
        <v>62</v>
      </c>
      <c r="K12" s="90" t="s">
        <v>62</v>
      </c>
      <c r="L12" s="90" t="s">
        <v>62</v>
      </c>
      <c r="M12" s="90" t="s">
        <v>62</v>
      </c>
      <c r="N12" s="62" t="str">
        <f>IFERROR('Equations and POD'!$D$5/G12, G12)</f>
        <v>-</v>
      </c>
      <c r="O12" s="62" t="str">
        <f>IFERROR('Equations and POD'!$D$5/H12, H12)</f>
        <v>-</v>
      </c>
      <c r="P12" s="62" t="str">
        <f>IFERROR('Equations and POD'!$D$5/I12, I12)</f>
        <v>-</v>
      </c>
      <c r="Q12" s="62" t="str">
        <f>IFERROR('Equations and POD'!$D$5/J12, J12)</f>
        <v>-</v>
      </c>
      <c r="R12" s="62" t="str">
        <f>IFERROR('Equations and POD'!$D$5/K12, K12)</f>
        <v>-</v>
      </c>
      <c r="S12" s="62" t="str">
        <f>IFERROR('Equations and POD'!$D$5/L12, L12)</f>
        <v>-</v>
      </c>
      <c r="T12" s="62" t="str">
        <f>IFERROR('Equations and POD'!$D$5/M12, M12)</f>
        <v>-</v>
      </c>
      <c r="U12" s="52" t="s">
        <v>62</v>
      </c>
      <c r="V12" s="52" t="s">
        <v>62</v>
      </c>
      <c r="W12" s="52" t="s">
        <v>62</v>
      </c>
      <c r="X12" s="52" t="s">
        <v>62</v>
      </c>
      <c r="Y12" s="52" t="s">
        <v>62</v>
      </c>
      <c r="Z12" s="52" t="s">
        <v>62</v>
      </c>
      <c r="AA12" s="52" t="s">
        <v>62</v>
      </c>
    </row>
    <row r="13" spans="1:27" x14ac:dyDescent="0.3">
      <c r="A13" s="41" t="s">
        <v>126</v>
      </c>
      <c r="B13" s="41" t="s">
        <v>127</v>
      </c>
      <c r="C13" s="41" t="s">
        <v>59</v>
      </c>
      <c r="D13" s="41" t="s">
        <v>66</v>
      </c>
      <c r="E13" s="41" t="s">
        <v>64</v>
      </c>
      <c r="F13" s="41" t="s">
        <v>6</v>
      </c>
      <c r="G13" s="90" t="s">
        <v>62</v>
      </c>
      <c r="H13" s="90" t="s">
        <v>62</v>
      </c>
      <c r="I13" s="90" t="s">
        <v>62</v>
      </c>
      <c r="J13" s="90" t="s">
        <v>62</v>
      </c>
      <c r="K13" s="90" t="s">
        <v>62</v>
      </c>
      <c r="L13" s="90" t="s">
        <v>62</v>
      </c>
      <c r="M13" s="90" t="s">
        <v>62</v>
      </c>
      <c r="N13" s="62" t="str">
        <f>IFERROR('Equations and POD'!$D$5/G13, G13)</f>
        <v>-</v>
      </c>
      <c r="O13" s="62" t="str">
        <f>IFERROR('Equations and POD'!$D$5/H13, H13)</f>
        <v>-</v>
      </c>
      <c r="P13" s="62" t="str">
        <f>IFERROR('Equations and POD'!$D$5/I13, I13)</f>
        <v>-</v>
      </c>
      <c r="Q13" s="62" t="str">
        <f>IFERROR('Equations and POD'!$D$5/J13, J13)</f>
        <v>-</v>
      </c>
      <c r="R13" s="62" t="str">
        <f>IFERROR('Equations and POD'!$D$5/K13, K13)</f>
        <v>-</v>
      </c>
      <c r="S13" s="62" t="str">
        <f>IFERROR('Equations and POD'!$D$5/L13, L13)</f>
        <v>-</v>
      </c>
      <c r="T13" s="62" t="str">
        <f>IFERROR('Equations and POD'!$D$5/M13, M13)</f>
        <v>-</v>
      </c>
      <c r="U13" s="52" t="s">
        <v>62</v>
      </c>
      <c r="V13" s="52" t="s">
        <v>62</v>
      </c>
      <c r="W13" s="52" t="s">
        <v>62</v>
      </c>
      <c r="X13" s="52" t="s">
        <v>62</v>
      </c>
      <c r="Y13" s="52" t="s">
        <v>62</v>
      </c>
      <c r="Z13" s="52" t="s">
        <v>62</v>
      </c>
      <c r="AA13" s="52" t="s">
        <v>62</v>
      </c>
    </row>
    <row r="14" spans="1:27" x14ac:dyDescent="0.3">
      <c r="A14" s="41" t="s">
        <v>126</v>
      </c>
      <c r="B14" s="41" t="s">
        <v>127</v>
      </c>
      <c r="C14" s="41" t="s">
        <v>59</v>
      </c>
      <c r="D14" s="41" t="s">
        <v>12</v>
      </c>
      <c r="E14" s="41" t="s">
        <v>64</v>
      </c>
      <c r="F14" s="41" t="s">
        <v>6</v>
      </c>
      <c r="G14" s="91" t="s">
        <v>62</v>
      </c>
      <c r="H14" s="91" t="s">
        <v>62</v>
      </c>
      <c r="I14" s="91" t="s">
        <v>62</v>
      </c>
      <c r="J14" s="91" t="s">
        <v>62</v>
      </c>
      <c r="K14" s="90">
        <f t="shared" ref="K14" si="4">SUM(K11:K13)</f>
        <v>10.2359154929577</v>
      </c>
      <c r="L14" s="90">
        <f t="shared" ref="L14" si="5">SUM(L11:L13)</f>
        <v>9.3606843575418992</v>
      </c>
      <c r="M14" s="90">
        <f t="shared" ref="M14" si="6">SUM(M11:M13)</f>
        <v>10.0031418312388</v>
      </c>
      <c r="N14" s="62" t="str">
        <f>IFERROR('Equations and POD'!$D$5/G14, G14)</f>
        <v>-</v>
      </c>
      <c r="O14" s="62" t="str">
        <f>IFERROR('Equations and POD'!$D$5/H14, H14)</f>
        <v>-</v>
      </c>
      <c r="P14" s="62" t="str">
        <f>IFERROR('Equations and POD'!$D$5/I14, I14)</f>
        <v>-</v>
      </c>
      <c r="Q14" s="62" t="str">
        <f>IFERROR('Equations and POD'!$D$5/J14, J14)</f>
        <v>-</v>
      </c>
      <c r="R14" s="62">
        <f>IFERROR('Equations and POD'!$D$5/K14, K14)</f>
        <v>1172.3426212590352</v>
      </c>
      <c r="S14" s="62">
        <f>IFERROR('Equations and POD'!$D$5/L14, L14)</f>
        <v>1281.957551568503</v>
      </c>
      <c r="T14" s="62">
        <f>IFERROR('Equations and POD'!$D$5/M14, M14)</f>
        <v>1199.623098667382</v>
      </c>
      <c r="U14" s="52" t="s">
        <v>62</v>
      </c>
      <c r="V14" s="52" t="s">
        <v>62</v>
      </c>
      <c r="W14" s="52" t="s">
        <v>62</v>
      </c>
      <c r="X14" s="52" t="s">
        <v>62</v>
      </c>
      <c r="Y14" s="53">
        <v>1200</v>
      </c>
      <c r="Z14" s="53">
        <v>1300</v>
      </c>
      <c r="AA14" s="53">
        <v>1200</v>
      </c>
    </row>
    <row r="15" spans="1:27" x14ac:dyDescent="0.3">
      <c r="A15" s="41" t="s">
        <v>126</v>
      </c>
      <c r="B15" s="41" t="s">
        <v>127</v>
      </c>
      <c r="C15" s="41" t="s">
        <v>59</v>
      </c>
      <c r="D15" s="41" t="s">
        <v>60</v>
      </c>
      <c r="E15" s="41" t="s">
        <v>61</v>
      </c>
      <c r="F15" s="41" t="s">
        <v>10</v>
      </c>
      <c r="G15" s="93" t="s">
        <v>62</v>
      </c>
      <c r="H15" s="93" t="s">
        <v>62</v>
      </c>
      <c r="I15" s="93" t="s">
        <v>62</v>
      </c>
      <c r="J15" s="93" t="s">
        <v>62</v>
      </c>
      <c r="K15" s="94">
        <v>5.8330696507814004</v>
      </c>
      <c r="L15" s="94">
        <v>5.3343077982704497</v>
      </c>
      <c r="M15" s="94">
        <v>5.7004205504045702</v>
      </c>
      <c r="N15" s="62" t="str">
        <f>IFERROR('Equations and POD'!$D$5/G15, G15)</f>
        <v>-</v>
      </c>
      <c r="O15" s="62" t="str">
        <f>IFERROR('Equations and POD'!$D$5/H15, H15)</f>
        <v>-</v>
      </c>
      <c r="P15" s="62" t="str">
        <f>IFERROR('Equations and POD'!$D$5/I15, I15)</f>
        <v>-</v>
      </c>
      <c r="Q15" s="62" t="str">
        <f>IFERROR('Equations and POD'!$D$5/J15, J15)</f>
        <v>-</v>
      </c>
      <c r="R15" s="62">
        <f>IFERROR('Equations and POD'!$D$5/K15, K15)</f>
        <v>2057.2358498055096</v>
      </c>
      <c r="S15" s="62">
        <f>IFERROR('Equations and POD'!$D$5/L15, L15)</f>
        <v>2249.5889727043455</v>
      </c>
      <c r="T15" s="62">
        <f>IFERROR('Equations and POD'!$D$5/M15, M15)</f>
        <v>2105.1078414115141</v>
      </c>
      <c r="U15" s="52" t="s">
        <v>62</v>
      </c>
      <c r="V15" s="52" t="s">
        <v>62</v>
      </c>
      <c r="W15" s="52" t="s">
        <v>62</v>
      </c>
      <c r="X15" s="52" t="s">
        <v>62</v>
      </c>
      <c r="Y15" s="53">
        <v>2100</v>
      </c>
      <c r="Z15" s="53">
        <v>2200</v>
      </c>
      <c r="AA15" s="53">
        <v>2100</v>
      </c>
    </row>
    <row r="16" spans="1:27" x14ac:dyDescent="0.3">
      <c r="A16" s="41" t="s">
        <v>126</v>
      </c>
      <c r="B16" s="41" t="s">
        <v>127</v>
      </c>
      <c r="C16" s="41" t="s">
        <v>59</v>
      </c>
      <c r="D16" s="41" t="s">
        <v>65</v>
      </c>
      <c r="E16" s="41" t="s">
        <v>61</v>
      </c>
      <c r="F16" s="41" t="s">
        <v>10</v>
      </c>
      <c r="G16" s="93" t="s">
        <v>62</v>
      </c>
      <c r="H16" s="93" t="s">
        <v>62</v>
      </c>
      <c r="I16" s="93" t="s">
        <v>62</v>
      </c>
      <c r="J16" s="93" t="s">
        <v>62</v>
      </c>
      <c r="K16" s="93" t="s">
        <v>62</v>
      </c>
      <c r="L16" s="93" t="s">
        <v>62</v>
      </c>
      <c r="M16" s="93" t="s">
        <v>62</v>
      </c>
      <c r="N16" s="62" t="str">
        <f>IFERROR('Equations and POD'!$D$5/G16, G16)</f>
        <v>-</v>
      </c>
      <c r="O16" s="62" t="str">
        <f>IFERROR('Equations and POD'!$D$5/H16, H16)</f>
        <v>-</v>
      </c>
      <c r="P16" s="62" t="str">
        <f>IFERROR('Equations and POD'!$D$5/I16, I16)</f>
        <v>-</v>
      </c>
      <c r="Q16" s="62" t="str">
        <f>IFERROR('Equations and POD'!$D$5/J16, J16)</f>
        <v>-</v>
      </c>
      <c r="R16" s="62" t="str">
        <f>IFERROR('Equations and POD'!$D$5/K16, K16)</f>
        <v>-</v>
      </c>
      <c r="S16" s="62" t="str">
        <f>IFERROR('Equations and POD'!$D$5/L16, L16)</f>
        <v>-</v>
      </c>
      <c r="T16" s="62" t="str">
        <f>IFERROR('Equations and POD'!$D$5/M16, M16)</f>
        <v>-</v>
      </c>
      <c r="U16" s="52" t="s">
        <v>62</v>
      </c>
      <c r="V16" s="52" t="s">
        <v>62</v>
      </c>
      <c r="W16" s="52" t="s">
        <v>62</v>
      </c>
      <c r="X16" s="52" t="s">
        <v>62</v>
      </c>
      <c r="Y16" s="52" t="s">
        <v>62</v>
      </c>
      <c r="Z16" s="52" t="s">
        <v>62</v>
      </c>
      <c r="AA16" s="52" t="s">
        <v>62</v>
      </c>
    </row>
    <row r="17" spans="1:27" x14ac:dyDescent="0.3">
      <c r="A17" s="41" t="s">
        <v>126</v>
      </c>
      <c r="B17" s="41" t="s">
        <v>127</v>
      </c>
      <c r="C17" s="41" t="s">
        <v>59</v>
      </c>
      <c r="D17" s="41" t="s">
        <v>66</v>
      </c>
      <c r="E17" s="41" t="s">
        <v>61</v>
      </c>
      <c r="F17" s="41" t="s">
        <v>10</v>
      </c>
      <c r="G17" s="93" t="s">
        <v>62</v>
      </c>
      <c r="H17" s="93" t="s">
        <v>62</v>
      </c>
      <c r="I17" s="93" t="s">
        <v>62</v>
      </c>
      <c r="J17" s="93" t="s">
        <v>62</v>
      </c>
      <c r="K17" s="93" t="s">
        <v>62</v>
      </c>
      <c r="L17" s="93" t="s">
        <v>62</v>
      </c>
      <c r="M17" s="93" t="s">
        <v>62</v>
      </c>
      <c r="N17" s="62" t="str">
        <f>IFERROR('Equations and POD'!$D$5/G17, G17)</f>
        <v>-</v>
      </c>
      <c r="O17" s="62" t="str">
        <f>IFERROR('Equations and POD'!$D$5/H17, H17)</f>
        <v>-</v>
      </c>
      <c r="P17" s="62" t="str">
        <f>IFERROR('Equations and POD'!$D$5/I17, I17)</f>
        <v>-</v>
      </c>
      <c r="Q17" s="62" t="str">
        <f>IFERROR('Equations and POD'!$D$5/J17, J17)</f>
        <v>-</v>
      </c>
      <c r="R17" s="62" t="str">
        <f>IFERROR('Equations and POD'!$D$5/K17, K17)</f>
        <v>-</v>
      </c>
      <c r="S17" s="62" t="str">
        <f>IFERROR('Equations and POD'!$D$5/L17, L17)</f>
        <v>-</v>
      </c>
      <c r="T17" s="62" t="str">
        <f>IFERROR('Equations and POD'!$D$5/M17, M17)</f>
        <v>-</v>
      </c>
      <c r="U17" s="52" t="s">
        <v>62</v>
      </c>
      <c r="V17" s="52" t="s">
        <v>62</v>
      </c>
      <c r="W17" s="52" t="s">
        <v>62</v>
      </c>
      <c r="X17" s="52" t="s">
        <v>62</v>
      </c>
      <c r="Y17" s="52" t="s">
        <v>62</v>
      </c>
      <c r="Z17" s="52" t="s">
        <v>62</v>
      </c>
      <c r="AA17" s="52" t="s">
        <v>62</v>
      </c>
    </row>
    <row r="18" spans="1:27" x14ac:dyDescent="0.3">
      <c r="A18" s="41" t="s">
        <v>126</v>
      </c>
      <c r="B18" s="41" t="s">
        <v>127</v>
      </c>
      <c r="C18" s="41" t="s">
        <v>59</v>
      </c>
      <c r="D18" s="41" t="s">
        <v>12</v>
      </c>
      <c r="E18" s="41" t="s">
        <v>61</v>
      </c>
      <c r="F18" s="41" t="s">
        <v>10</v>
      </c>
      <c r="G18" s="91" t="s">
        <v>62</v>
      </c>
      <c r="H18" s="91" t="s">
        <v>62</v>
      </c>
      <c r="I18" s="91" t="s">
        <v>62</v>
      </c>
      <c r="J18" s="91" t="s">
        <v>62</v>
      </c>
      <c r="K18" s="90">
        <f t="shared" ref="K18" si="7">SUM(K15:K17)</f>
        <v>5.8330696507814004</v>
      </c>
      <c r="L18" s="90">
        <f t="shared" ref="L18" si="8">SUM(L15:L17)</f>
        <v>5.3343077982704497</v>
      </c>
      <c r="M18" s="90">
        <f t="shared" ref="M18" si="9">SUM(M15:M17)</f>
        <v>5.7004205504045702</v>
      </c>
      <c r="N18" s="62" t="str">
        <f>IFERROR('Equations and POD'!$D$5/G18, G18)</f>
        <v>-</v>
      </c>
      <c r="O18" s="62" t="str">
        <f>IFERROR('Equations and POD'!$D$5/H18, H18)</f>
        <v>-</v>
      </c>
      <c r="P18" s="62" t="str">
        <f>IFERROR('Equations and POD'!$D$5/I18, I18)</f>
        <v>-</v>
      </c>
      <c r="Q18" s="62" t="str">
        <f>IFERROR('Equations and POD'!$D$5/J18, J18)</f>
        <v>-</v>
      </c>
      <c r="R18" s="62">
        <f>IFERROR('Equations and POD'!$D$5/K18, K18)</f>
        <v>2057.2358498055096</v>
      </c>
      <c r="S18" s="62">
        <f>IFERROR('Equations and POD'!$D$5/L18, L18)</f>
        <v>2249.5889727043455</v>
      </c>
      <c r="T18" s="62">
        <f>IFERROR('Equations and POD'!$D$5/M18, M18)</f>
        <v>2105.1078414115141</v>
      </c>
      <c r="U18" s="52" t="s">
        <v>62</v>
      </c>
      <c r="V18" s="52" t="s">
        <v>62</v>
      </c>
      <c r="W18" s="52" t="s">
        <v>62</v>
      </c>
      <c r="X18" s="52" t="s">
        <v>62</v>
      </c>
      <c r="Y18" s="53">
        <v>2100</v>
      </c>
      <c r="Z18" s="53">
        <v>2200</v>
      </c>
      <c r="AA18" s="53">
        <v>2100</v>
      </c>
    </row>
    <row r="19" spans="1:27" x14ac:dyDescent="0.3">
      <c r="A19" s="41" t="s">
        <v>126</v>
      </c>
      <c r="B19" s="41" t="s">
        <v>127</v>
      </c>
      <c r="C19" s="41" t="s">
        <v>59</v>
      </c>
      <c r="D19" s="41" t="s">
        <v>60</v>
      </c>
      <c r="E19" s="41" t="s">
        <v>63</v>
      </c>
      <c r="F19" s="41" t="s">
        <v>10</v>
      </c>
      <c r="G19" s="93" t="s">
        <v>62</v>
      </c>
      <c r="H19" s="93" t="s">
        <v>62</v>
      </c>
      <c r="I19" s="93" t="s">
        <v>62</v>
      </c>
      <c r="J19" s="93" t="s">
        <v>62</v>
      </c>
      <c r="K19" s="94">
        <v>2.9165348253907002</v>
      </c>
      <c r="L19" s="94">
        <v>2.6671538991352302</v>
      </c>
      <c r="M19" s="94">
        <v>2.8502102752022802</v>
      </c>
      <c r="N19" s="62" t="str">
        <f>IFERROR('Equations and POD'!$D$5/G19, G19)</f>
        <v>-</v>
      </c>
      <c r="O19" s="62" t="str">
        <f>IFERROR('Equations and POD'!$D$5/H19, H19)</f>
        <v>-</v>
      </c>
      <c r="P19" s="62" t="str">
        <f>IFERROR('Equations and POD'!$D$5/I19, I19)</f>
        <v>-</v>
      </c>
      <c r="Q19" s="62" t="str">
        <f>IFERROR('Equations and POD'!$D$5/J19, J19)</f>
        <v>-</v>
      </c>
      <c r="R19" s="62">
        <f>IFERROR('Equations and POD'!$D$5/K19, K19)</f>
        <v>4114.4716996110192</v>
      </c>
      <c r="S19" s="62">
        <f>IFERROR('Equations and POD'!$D$5/L19, L19)</f>
        <v>4499.1779454086818</v>
      </c>
      <c r="T19" s="62">
        <f>IFERROR('Equations and POD'!$D$5/M19, M19)</f>
        <v>4210.2156828230354</v>
      </c>
      <c r="U19" s="52" t="s">
        <v>62</v>
      </c>
      <c r="V19" s="52" t="s">
        <v>62</v>
      </c>
      <c r="W19" s="52" t="s">
        <v>62</v>
      </c>
      <c r="X19" s="52" t="s">
        <v>62</v>
      </c>
      <c r="Y19" s="53">
        <v>4100</v>
      </c>
      <c r="Z19" s="53">
        <v>4500</v>
      </c>
      <c r="AA19" s="53">
        <v>4200</v>
      </c>
    </row>
    <row r="20" spans="1:27" x14ac:dyDescent="0.3">
      <c r="A20" s="41" t="s">
        <v>126</v>
      </c>
      <c r="B20" s="41" t="s">
        <v>127</v>
      </c>
      <c r="C20" s="41" t="s">
        <v>59</v>
      </c>
      <c r="D20" s="41" t="s">
        <v>65</v>
      </c>
      <c r="E20" s="41" t="s">
        <v>63</v>
      </c>
      <c r="F20" s="41" t="s">
        <v>10</v>
      </c>
      <c r="G20" s="93" t="s">
        <v>62</v>
      </c>
      <c r="H20" s="93" t="s">
        <v>62</v>
      </c>
      <c r="I20" s="93" t="s">
        <v>62</v>
      </c>
      <c r="J20" s="93" t="s">
        <v>62</v>
      </c>
      <c r="K20" s="93" t="s">
        <v>62</v>
      </c>
      <c r="L20" s="93" t="s">
        <v>62</v>
      </c>
      <c r="M20" s="93" t="s">
        <v>62</v>
      </c>
      <c r="N20" s="62" t="str">
        <f>IFERROR('Equations and POD'!$D$5/G20, G20)</f>
        <v>-</v>
      </c>
      <c r="O20" s="62" t="str">
        <f>IFERROR('Equations and POD'!$D$5/H20, H20)</f>
        <v>-</v>
      </c>
      <c r="P20" s="62" t="str">
        <f>IFERROR('Equations and POD'!$D$5/I20, I20)</f>
        <v>-</v>
      </c>
      <c r="Q20" s="62" t="str">
        <f>IFERROR('Equations and POD'!$D$5/J20, J20)</f>
        <v>-</v>
      </c>
      <c r="R20" s="62" t="str">
        <f>IFERROR('Equations and POD'!$D$5/K20, K20)</f>
        <v>-</v>
      </c>
      <c r="S20" s="62" t="str">
        <f>IFERROR('Equations and POD'!$D$5/L20, L20)</f>
        <v>-</v>
      </c>
      <c r="T20" s="62" t="str">
        <f>IFERROR('Equations and POD'!$D$5/M20, M20)</f>
        <v>-</v>
      </c>
      <c r="U20" s="52" t="s">
        <v>62</v>
      </c>
      <c r="V20" s="52" t="s">
        <v>62</v>
      </c>
      <c r="W20" s="52" t="s">
        <v>62</v>
      </c>
      <c r="X20" s="52" t="s">
        <v>62</v>
      </c>
      <c r="Y20" s="52" t="s">
        <v>62</v>
      </c>
      <c r="Z20" s="52" t="s">
        <v>62</v>
      </c>
      <c r="AA20" s="52" t="s">
        <v>62</v>
      </c>
    </row>
    <row r="21" spans="1:27" x14ac:dyDescent="0.3">
      <c r="A21" s="41" t="s">
        <v>126</v>
      </c>
      <c r="B21" s="41" t="s">
        <v>127</v>
      </c>
      <c r="C21" s="41" t="s">
        <v>59</v>
      </c>
      <c r="D21" s="41" t="s">
        <v>66</v>
      </c>
      <c r="E21" s="41" t="s">
        <v>63</v>
      </c>
      <c r="F21" s="41" t="s">
        <v>10</v>
      </c>
      <c r="G21" s="93" t="s">
        <v>62</v>
      </c>
      <c r="H21" s="93" t="s">
        <v>62</v>
      </c>
      <c r="I21" s="93" t="s">
        <v>62</v>
      </c>
      <c r="J21" s="93" t="s">
        <v>62</v>
      </c>
      <c r="K21" s="93" t="s">
        <v>62</v>
      </c>
      <c r="L21" s="93" t="s">
        <v>62</v>
      </c>
      <c r="M21" s="93" t="s">
        <v>62</v>
      </c>
      <c r="N21" s="62" t="str">
        <f>IFERROR('Equations and POD'!$D$5/G21, G21)</f>
        <v>-</v>
      </c>
      <c r="O21" s="62" t="str">
        <f>IFERROR('Equations and POD'!$D$5/H21, H21)</f>
        <v>-</v>
      </c>
      <c r="P21" s="62" t="str">
        <f>IFERROR('Equations and POD'!$D$5/I21, I21)</f>
        <v>-</v>
      </c>
      <c r="Q21" s="62" t="str">
        <f>IFERROR('Equations and POD'!$D$5/J21, J21)</f>
        <v>-</v>
      </c>
      <c r="R21" s="62" t="str">
        <f>IFERROR('Equations and POD'!$D$5/K21, K21)</f>
        <v>-</v>
      </c>
      <c r="S21" s="62" t="str">
        <f>IFERROR('Equations and POD'!$D$5/L21, L21)</f>
        <v>-</v>
      </c>
      <c r="T21" s="62" t="str">
        <f>IFERROR('Equations and POD'!$D$5/M21, M21)</f>
        <v>-</v>
      </c>
      <c r="U21" s="52" t="s">
        <v>62</v>
      </c>
      <c r="V21" s="52" t="s">
        <v>62</v>
      </c>
      <c r="W21" s="52" t="s">
        <v>62</v>
      </c>
      <c r="X21" s="52" t="s">
        <v>62</v>
      </c>
      <c r="Y21" s="52" t="s">
        <v>62</v>
      </c>
      <c r="Z21" s="52" t="s">
        <v>62</v>
      </c>
      <c r="AA21" s="52" t="s">
        <v>62</v>
      </c>
    </row>
    <row r="22" spans="1:27" x14ac:dyDescent="0.3">
      <c r="A22" s="41" t="s">
        <v>126</v>
      </c>
      <c r="B22" s="41" t="s">
        <v>127</v>
      </c>
      <c r="C22" s="41" t="s">
        <v>59</v>
      </c>
      <c r="D22" s="41" t="s">
        <v>12</v>
      </c>
      <c r="E22" s="41" t="s">
        <v>63</v>
      </c>
      <c r="F22" s="41" t="s">
        <v>10</v>
      </c>
      <c r="G22" s="91" t="s">
        <v>62</v>
      </c>
      <c r="H22" s="91" t="s">
        <v>62</v>
      </c>
      <c r="I22" s="91" t="s">
        <v>62</v>
      </c>
      <c r="J22" s="91" t="s">
        <v>62</v>
      </c>
      <c r="K22" s="90">
        <f t="shared" ref="K22" si="10">SUM(K19:K21)</f>
        <v>2.9165348253907002</v>
      </c>
      <c r="L22" s="90">
        <f t="shared" ref="L22" si="11">SUM(L19:L21)</f>
        <v>2.6671538991352302</v>
      </c>
      <c r="M22" s="90">
        <f t="shared" ref="M22" si="12">SUM(M19:M21)</f>
        <v>2.8502102752022802</v>
      </c>
      <c r="N22" s="62" t="str">
        <f>IFERROR('Equations and POD'!$D$5/G22, G22)</f>
        <v>-</v>
      </c>
      <c r="O22" s="62" t="str">
        <f>IFERROR('Equations and POD'!$D$5/H22, H22)</f>
        <v>-</v>
      </c>
      <c r="P22" s="62" t="str">
        <f>IFERROR('Equations and POD'!$D$5/I22, I22)</f>
        <v>-</v>
      </c>
      <c r="Q22" s="62" t="str">
        <f>IFERROR('Equations and POD'!$D$5/J22, J22)</f>
        <v>-</v>
      </c>
      <c r="R22" s="62">
        <f>IFERROR('Equations and POD'!$D$5/K22, K22)</f>
        <v>4114.4716996110192</v>
      </c>
      <c r="S22" s="62">
        <f>IFERROR('Equations and POD'!$D$5/L22, L22)</f>
        <v>4499.1779454086818</v>
      </c>
      <c r="T22" s="62">
        <f>IFERROR('Equations and POD'!$D$5/M22, M22)</f>
        <v>4210.2156828230354</v>
      </c>
      <c r="U22" s="52" t="s">
        <v>62</v>
      </c>
      <c r="V22" s="52" t="s">
        <v>62</v>
      </c>
      <c r="W22" s="52" t="s">
        <v>62</v>
      </c>
      <c r="X22" s="52" t="s">
        <v>62</v>
      </c>
      <c r="Y22" s="53">
        <v>4100</v>
      </c>
      <c r="Z22" s="53">
        <v>4500</v>
      </c>
      <c r="AA22" s="53">
        <v>4200</v>
      </c>
    </row>
    <row r="23" spans="1:27" x14ac:dyDescent="0.3">
      <c r="A23" s="41" t="s">
        <v>126</v>
      </c>
      <c r="B23" s="41" t="s">
        <v>127</v>
      </c>
      <c r="C23" s="41" t="s">
        <v>59</v>
      </c>
      <c r="D23" s="41" t="s">
        <v>60</v>
      </c>
      <c r="E23" s="41" t="s">
        <v>64</v>
      </c>
      <c r="F23" s="41" t="s">
        <v>10</v>
      </c>
      <c r="G23" s="93" t="s">
        <v>62</v>
      </c>
      <c r="H23" s="93" t="s">
        <v>62</v>
      </c>
      <c r="I23" s="93" t="s">
        <v>62</v>
      </c>
      <c r="J23" s="93" t="s">
        <v>62</v>
      </c>
      <c r="K23" s="94">
        <v>1.4582674126953501</v>
      </c>
      <c r="L23" s="94">
        <v>1.33357694956761</v>
      </c>
      <c r="M23" s="94">
        <v>1.4251051376011401</v>
      </c>
      <c r="N23" s="62" t="str">
        <f>IFERROR('Equations and POD'!$D$5/G23, G23)</f>
        <v>-</v>
      </c>
      <c r="O23" s="62" t="str">
        <f>IFERROR('Equations and POD'!$D$5/H23, H23)</f>
        <v>-</v>
      </c>
      <c r="P23" s="62" t="str">
        <f>IFERROR('Equations and POD'!$D$5/I23, I23)</f>
        <v>-</v>
      </c>
      <c r="Q23" s="62" t="str">
        <f>IFERROR('Equations and POD'!$D$5/J23, J23)</f>
        <v>-</v>
      </c>
      <c r="R23" s="62">
        <f>IFERROR('Equations and POD'!$D$5/K23, K23)</f>
        <v>8228.9433992220384</v>
      </c>
      <c r="S23" s="62">
        <f>IFERROR('Equations and POD'!$D$5/L23, L23)</f>
        <v>8998.3558908173982</v>
      </c>
      <c r="T23" s="62">
        <f>IFERROR('Equations and POD'!$D$5/M23, M23)</f>
        <v>8420.4313656460708</v>
      </c>
      <c r="U23" s="52" t="s">
        <v>62</v>
      </c>
      <c r="V23" s="52" t="s">
        <v>62</v>
      </c>
      <c r="W23" s="52" t="s">
        <v>62</v>
      </c>
      <c r="X23" s="52" t="s">
        <v>62</v>
      </c>
      <c r="Y23" s="53">
        <v>8200</v>
      </c>
      <c r="Z23" s="53">
        <v>9000</v>
      </c>
      <c r="AA23" s="53">
        <v>8400</v>
      </c>
    </row>
    <row r="24" spans="1:27" x14ac:dyDescent="0.3">
      <c r="A24" s="41" t="s">
        <v>126</v>
      </c>
      <c r="B24" s="41" t="s">
        <v>127</v>
      </c>
      <c r="C24" s="41" t="s">
        <v>59</v>
      </c>
      <c r="D24" s="41" t="s">
        <v>65</v>
      </c>
      <c r="E24" s="41" t="s">
        <v>64</v>
      </c>
      <c r="F24" s="41" t="s">
        <v>10</v>
      </c>
      <c r="G24" s="93" t="s">
        <v>62</v>
      </c>
      <c r="H24" s="93" t="s">
        <v>62</v>
      </c>
      <c r="I24" s="93" t="s">
        <v>62</v>
      </c>
      <c r="J24" s="93" t="s">
        <v>62</v>
      </c>
      <c r="K24" s="93" t="s">
        <v>62</v>
      </c>
      <c r="L24" s="93" t="s">
        <v>62</v>
      </c>
      <c r="M24" s="93" t="s">
        <v>62</v>
      </c>
      <c r="N24" s="62" t="str">
        <f>IFERROR('Equations and POD'!$D$5/G24, G24)</f>
        <v>-</v>
      </c>
      <c r="O24" s="62" t="str">
        <f>IFERROR('Equations and POD'!$D$5/H24, H24)</f>
        <v>-</v>
      </c>
      <c r="P24" s="62" t="str">
        <f>IFERROR('Equations and POD'!$D$5/I24, I24)</f>
        <v>-</v>
      </c>
      <c r="Q24" s="62" t="str">
        <f>IFERROR('Equations and POD'!$D$5/J24, J24)</f>
        <v>-</v>
      </c>
      <c r="R24" s="62" t="str">
        <f>IFERROR('Equations and POD'!$D$5/K24, K24)</f>
        <v>-</v>
      </c>
      <c r="S24" s="62" t="str">
        <f>IFERROR('Equations and POD'!$D$5/L24, L24)</f>
        <v>-</v>
      </c>
      <c r="T24" s="62" t="str">
        <f>IFERROR('Equations and POD'!$D$5/M24, M24)</f>
        <v>-</v>
      </c>
      <c r="U24" s="52" t="s">
        <v>62</v>
      </c>
      <c r="V24" s="52" t="s">
        <v>62</v>
      </c>
      <c r="W24" s="52" t="s">
        <v>62</v>
      </c>
      <c r="X24" s="52" t="s">
        <v>62</v>
      </c>
      <c r="Y24" s="52" t="s">
        <v>62</v>
      </c>
      <c r="Z24" s="52" t="s">
        <v>62</v>
      </c>
      <c r="AA24" s="52" t="s">
        <v>62</v>
      </c>
    </row>
    <row r="25" spans="1:27" x14ac:dyDescent="0.3">
      <c r="A25" s="41" t="s">
        <v>126</v>
      </c>
      <c r="B25" s="41" t="s">
        <v>127</v>
      </c>
      <c r="C25" s="41" t="s">
        <v>59</v>
      </c>
      <c r="D25" s="41" t="s">
        <v>66</v>
      </c>
      <c r="E25" s="41" t="s">
        <v>64</v>
      </c>
      <c r="F25" s="41" t="s">
        <v>10</v>
      </c>
      <c r="G25" s="93" t="s">
        <v>62</v>
      </c>
      <c r="H25" s="93" t="s">
        <v>62</v>
      </c>
      <c r="I25" s="93" t="s">
        <v>62</v>
      </c>
      <c r="J25" s="93" t="s">
        <v>62</v>
      </c>
      <c r="K25" s="93" t="s">
        <v>62</v>
      </c>
      <c r="L25" s="93" t="s">
        <v>62</v>
      </c>
      <c r="M25" s="93" t="s">
        <v>62</v>
      </c>
      <c r="N25" s="62" t="str">
        <f>IFERROR('Equations and POD'!$D$5/G25, G25)</f>
        <v>-</v>
      </c>
      <c r="O25" s="62" t="str">
        <f>IFERROR('Equations and POD'!$D$5/H25, H25)</f>
        <v>-</v>
      </c>
      <c r="P25" s="62" t="str">
        <f>IFERROR('Equations and POD'!$D$5/I25, I25)</f>
        <v>-</v>
      </c>
      <c r="Q25" s="62" t="str">
        <f>IFERROR('Equations and POD'!$D$5/J25, J25)</f>
        <v>-</v>
      </c>
      <c r="R25" s="62" t="str">
        <f>IFERROR('Equations and POD'!$D$5/K25, K25)</f>
        <v>-</v>
      </c>
      <c r="S25" s="62" t="str">
        <f>IFERROR('Equations and POD'!$D$5/L25, L25)</f>
        <v>-</v>
      </c>
      <c r="T25" s="62" t="str">
        <f>IFERROR('Equations and POD'!$D$5/M25, M25)</f>
        <v>-</v>
      </c>
      <c r="U25" s="52" t="s">
        <v>62</v>
      </c>
      <c r="V25" s="52" t="s">
        <v>62</v>
      </c>
      <c r="W25" s="52" t="s">
        <v>62</v>
      </c>
      <c r="X25" s="52" t="s">
        <v>62</v>
      </c>
      <c r="Y25" s="52" t="s">
        <v>62</v>
      </c>
      <c r="Z25" s="52" t="s">
        <v>62</v>
      </c>
      <c r="AA25" s="52" t="s">
        <v>62</v>
      </c>
    </row>
    <row r="26" spans="1:27" x14ac:dyDescent="0.3">
      <c r="A26" s="41" t="s">
        <v>126</v>
      </c>
      <c r="B26" s="41" t="s">
        <v>127</v>
      </c>
      <c r="C26" s="41" t="s">
        <v>59</v>
      </c>
      <c r="D26" s="41" t="s">
        <v>12</v>
      </c>
      <c r="E26" s="41" t="s">
        <v>64</v>
      </c>
      <c r="F26" s="41" t="s">
        <v>10</v>
      </c>
      <c r="G26" s="91" t="s">
        <v>62</v>
      </c>
      <c r="H26" s="91" t="s">
        <v>62</v>
      </c>
      <c r="I26" s="91" t="s">
        <v>62</v>
      </c>
      <c r="J26" s="91" t="s">
        <v>62</v>
      </c>
      <c r="K26" s="90">
        <f t="shared" ref="K26" si="13">SUM(K23:K25)</f>
        <v>1.4582674126953501</v>
      </c>
      <c r="L26" s="90">
        <f t="shared" ref="L26" si="14">SUM(L23:L25)</f>
        <v>1.33357694956761</v>
      </c>
      <c r="M26" s="90">
        <f t="shared" ref="M26" si="15">SUM(M23:M25)</f>
        <v>1.4251051376011401</v>
      </c>
      <c r="N26" s="62" t="str">
        <f>IFERROR('Equations and POD'!$D$5/G26, G26)</f>
        <v>-</v>
      </c>
      <c r="O26" s="62" t="str">
        <f>IFERROR('Equations and POD'!$D$5/H26, H26)</f>
        <v>-</v>
      </c>
      <c r="P26" s="62" t="str">
        <f>IFERROR('Equations and POD'!$D$5/I26, I26)</f>
        <v>-</v>
      </c>
      <c r="Q26" s="62" t="str">
        <f>IFERROR('Equations and POD'!$D$5/J26, J26)</f>
        <v>-</v>
      </c>
      <c r="R26" s="62">
        <f>IFERROR('Equations and POD'!$D$5/K26, K26)</f>
        <v>8228.9433992220384</v>
      </c>
      <c r="S26" s="62">
        <f>IFERROR('Equations and POD'!$D$5/L26, L26)</f>
        <v>8998.3558908173982</v>
      </c>
      <c r="T26" s="62">
        <f>IFERROR('Equations and POD'!$D$5/M26, M26)</f>
        <v>8420.4313656460708</v>
      </c>
      <c r="U26" s="52" t="s">
        <v>62</v>
      </c>
      <c r="V26" s="52" t="s">
        <v>62</v>
      </c>
      <c r="W26" s="52" t="s">
        <v>62</v>
      </c>
      <c r="X26" s="52" t="s">
        <v>62</v>
      </c>
      <c r="Y26" s="53">
        <v>8200</v>
      </c>
      <c r="Z26" s="53">
        <v>9000</v>
      </c>
      <c r="AA26" s="53">
        <v>8400</v>
      </c>
    </row>
    <row r="27" spans="1:27" x14ac:dyDescent="0.3">
      <c r="A27" s="41" t="s">
        <v>126</v>
      </c>
      <c r="B27" s="41" t="s">
        <v>127</v>
      </c>
      <c r="C27" s="41" t="s">
        <v>67</v>
      </c>
      <c r="D27" s="41" t="s">
        <v>60</v>
      </c>
      <c r="E27" s="41" t="s">
        <v>61</v>
      </c>
      <c r="F27" s="41" t="s">
        <v>6</v>
      </c>
      <c r="G27" s="90" t="s">
        <v>62</v>
      </c>
      <c r="H27" s="90" t="s">
        <v>62</v>
      </c>
      <c r="I27" s="90" t="s">
        <v>62</v>
      </c>
      <c r="J27" s="90" t="s">
        <v>62</v>
      </c>
      <c r="K27" s="90">
        <v>204.718309859155</v>
      </c>
      <c r="L27" s="90">
        <v>187.21368715083801</v>
      </c>
      <c r="M27" s="90">
        <v>200.062836624776</v>
      </c>
      <c r="N27" s="62" t="str">
        <f>IFERROR('Equations and POD'!$D$5/G27, G27)</f>
        <v>-</v>
      </c>
      <c r="O27" s="62" t="str">
        <f>IFERROR('Equations and POD'!$D$5/H27, H27)</f>
        <v>-</v>
      </c>
      <c r="P27" s="62" t="str">
        <f>IFERROR('Equations and POD'!$D$5/I27, I27)</f>
        <v>-</v>
      </c>
      <c r="Q27" s="62" t="str">
        <f>IFERROR('Equations and POD'!$D$5/J27, J27)</f>
        <v>-</v>
      </c>
      <c r="R27" s="62">
        <f>IFERROR('Equations and POD'!$D$5/K27, K27)</f>
        <v>58.617131062951479</v>
      </c>
      <c r="S27" s="62">
        <f>IFERROR('Equations and POD'!$D$5/L27, L27)</f>
        <v>64.097877578425141</v>
      </c>
      <c r="T27" s="62">
        <f>IFERROR('Equations and POD'!$D$5/M27, M27)</f>
        <v>59.981154933369105</v>
      </c>
      <c r="U27" s="52" t="s">
        <v>62</v>
      </c>
      <c r="V27" s="52" t="s">
        <v>62</v>
      </c>
      <c r="W27" s="52" t="s">
        <v>62</v>
      </c>
      <c r="X27" s="52" t="s">
        <v>62</v>
      </c>
      <c r="Y27" s="53">
        <v>59</v>
      </c>
      <c r="Z27" s="53">
        <v>64</v>
      </c>
      <c r="AA27" s="53">
        <v>60</v>
      </c>
    </row>
    <row r="28" spans="1:27" x14ac:dyDescent="0.3">
      <c r="A28" s="41" t="s">
        <v>126</v>
      </c>
      <c r="B28" s="41" t="s">
        <v>127</v>
      </c>
      <c r="C28" s="41" t="s">
        <v>67</v>
      </c>
      <c r="D28" s="41" t="s">
        <v>65</v>
      </c>
      <c r="E28" s="41" t="s">
        <v>61</v>
      </c>
      <c r="F28" s="41" t="s">
        <v>6</v>
      </c>
      <c r="G28" s="90" t="s">
        <v>62</v>
      </c>
      <c r="H28" s="90" t="s">
        <v>62</v>
      </c>
      <c r="I28" s="90" t="s">
        <v>62</v>
      </c>
      <c r="J28" s="90" t="s">
        <v>62</v>
      </c>
      <c r="K28" s="90" t="s">
        <v>62</v>
      </c>
      <c r="L28" s="90" t="s">
        <v>62</v>
      </c>
      <c r="M28" s="90" t="s">
        <v>62</v>
      </c>
      <c r="N28" s="62" t="str">
        <f>IFERROR('Equations and POD'!$D$5/G28, G28)</f>
        <v>-</v>
      </c>
      <c r="O28" s="62" t="str">
        <f>IFERROR('Equations and POD'!$D$5/H28, H28)</f>
        <v>-</v>
      </c>
      <c r="P28" s="62" t="str">
        <f>IFERROR('Equations and POD'!$D$5/I28, I28)</f>
        <v>-</v>
      </c>
      <c r="Q28" s="62" t="str">
        <f>IFERROR('Equations and POD'!$D$5/J28, J28)</f>
        <v>-</v>
      </c>
      <c r="R28" s="62" t="str">
        <f>IFERROR('Equations and POD'!$D$5/K28, K28)</f>
        <v>-</v>
      </c>
      <c r="S28" s="62" t="str">
        <f>IFERROR('Equations and POD'!$D$5/L28, L28)</f>
        <v>-</v>
      </c>
      <c r="T28" s="62" t="str">
        <f>IFERROR('Equations and POD'!$D$5/M28, M28)</f>
        <v>-</v>
      </c>
      <c r="U28" s="52" t="s">
        <v>62</v>
      </c>
      <c r="V28" s="52" t="s">
        <v>62</v>
      </c>
      <c r="W28" s="52" t="s">
        <v>62</v>
      </c>
      <c r="X28" s="52" t="s">
        <v>62</v>
      </c>
      <c r="Y28" s="52" t="s">
        <v>62</v>
      </c>
      <c r="Z28" s="52" t="s">
        <v>62</v>
      </c>
      <c r="AA28" s="52" t="s">
        <v>62</v>
      </c>
    </row>
    <row r="29" spans="1:27" x14ac:dyDescent="0.3">
      <c r="A29" s="41" t="s">
        <v>126</v>
      </c>
      <c r="B29" s="41" t="s">
        <v>127</v>
      </c>
      <c r="C29" s="41" t="s">
        <v>67</v>
      </c>
      <c r="D29" s="41" t="s">
        <v>66</v>
      </c>
      <c r="E29" s="41" t="s">
        <v>61</v>
      </c>
      <c r="F29" s="41" t="s">
        <v>6</v>
      </c>
      <c r="G29" s="55">
        <v>12.1912614950815</v>
      </c>
      <c r="H29" s="55">
        <v>11.484521698265199</v>
      </c>
      <c r="I29" s="56">
        <v>9.33580473536394</v>
      </c>
      <c r="J29" s="56">
        <v>6.5006726593953799</v>
      </c>
      <c r="K29" s="63">
        <v>5.0558574467294601</v>
      </c>
      <c r="L29" s="63">
        <v>4.27081993505249</v>
      </c>
      <c r="M29" s="63">
        <v>3.4691803028822599</v>
      </c>
      <c r="N29" s="57">
        <f>IFERROR('Equations and POD'!$D$5/G29, G29)</f>
        <v>984.31159112134014</v>
      </c>
      <c r="O29" s="57">
        <f>IFERROR('Equations and POD'!$D$5/H29, H29)</f>
        <v>1044.8846121134211</v>
      </c>
      <c r="P29" s="57">
        <f>IFERROR('Equations and POD'!$D$5/I29, I29)</f>
        <v>1285.3739275998473</v>
      </c>
      <c r="Q29" s="57">
        <f>IFERROR('Equations and POD'!$D$5/J29, J29)</f>
        <v>1845.962814733715</v>
      </c>
      <c r="R29" s="62">
        <f>IFERROR('Equations and POD'!$D$5/K29, K29)</f>
        <v>2373.4846416135756</v>
      </c>
      <c r="S29" s="62">
        <f>IFERROR('Equations and POD'!$D$5/L29, L29)</f>
        <v>2809.7649122386883</v>
      </c>
      <c r="T29" s="62">
        <f>IFERROR('Equations and POD'!$D$5/M29, M29)</f>
        <v>3459.0303623107093</v>
      </c>
      <c r="U29" s="58">
        <v>980</v>
      </c>
      <c r="V29" s="58">
        <v>1000</v>
      </c>
      <c r="W29" s="58">
        <v>1300</v>
      </c>
      <c r="X29" s="58">
        <v>1800</v>
      </c>
      <c r="Y29" s="53">
        <v>2400</v>
      </c>
      <c r="Z29" s="53">
        <v>2800</v>
      </c>
      <c r="AA29" s="53">
        <v>3500</v>
      </c>
    </row>
    <row r="30" spans="1:27" x14ac:dyDescent="0.3">
      <c r="A30" s="41" t="s">
        <v>126</v>
      </c>
      <c r="B30" s="41" t="s">
        <v>127</v>
      </c>
      <c r="C30" s="41" t="s">
        <v>67</v>
      </c>
      <c r="D30" s="41" t="s">
        <v>12</v>
      </c>
      <c r="E30" s="41" t="s">
        <v>61</v>
      </c>
      <c r="F30" s="41" t="s">
        <v>6</v>
      </c>
      <c r="G30" s="90">
        <f>SUM(G27:G29)</f>
        <v>12.1912614950815</v>
      </c>
      <c r="H30" s="90">
        <f t="shared" ref="H30" si="16">SUM(H27:H29)</f>
        <v>11.484521698265199</v>
      </c>
      <c r="I30" s="90">
        <f t="shared" ref="I30" si="17">SUM(I27:I29)</f>
        <v>9.33580473536394</v>
      </c>
      <c r="J30" s="90">
        <f t="shared" ref="J30" si="18">SUM(J27:J29)</f>
        <v>6.5006726593953799</v>
      </c>
      <c r="K30" s="90">
        <f t="shared" ref="K30" si="19">SUM(K27:K29)</f>
        <v>209.77416730588445</v>
      </c>
      <c r="L30" s="90">
        <f t="shared" ref="L30" si="20">SUM(L27:L29)</f>
        <v>191.4845070858905</v>
      </c>
      <c r="M30" s="90">
        <f t="shared" ref="M30" si="21">SUM(M27:M29)</f>
        <v>203.53201692765825</v>
      </c>
      <c r="N30" s="62">
        <f>IFERROR('Equations and POD'!$D$5/G30, G30)</f>
        <v>984.31159112134014</v>
      </c>
      <c r="O30" s="62">
        <f>IFERROR('Equations and POD'!$D$5/H30, H30)</f>
        <v>1044.8846121134211</v>
      </c>
      <c r="P30" s="62">
        <f>IFERROR('Equations and POD'!$D$5/I30, I30)</f>
        <v>1285.3739275998473</v>
      </c>
      <c r="Q30" s="62">
        <f>IFERROR('Equations and POD'!$D$5/J30, J30)</f>
        <v>1845.962814733715</v>
      </c>
      <c r="R30" s="62">
        <f>IFERROR('Equations and POD'!$D$5/K30, K30)</f>
        <v>57.204374371330822</v>
      </c>
      <c r="S30" s="62">
        <f>IFERROR('Equations and POD'!$D$5/L30, L30)</f>
        <v>62.668255425058447</v>
      </c>
      <c r="T30" s="62">
        <f>IFERROR('Equations and POD'!$D$5/M30, M30)</f>
        <v>58.958782903749153</v>
      </c>
      <c r="U30" s="53">
        <v>980</v>
      </c>
      <c r="V30" s="53">
        <v>1000</v>
      </c>
      <c r="W30" s="53">
        <v>1300</v>
      </c>
      <c r="X30" s="53">
        <v>1800</v>
      </c>
      <c r="Y30" s="53">
        <v>57</v>
      </c>
      <c r="Z30" s="53">
        <v>63</v>
      </c>
      <c r="AA30" s="53">
        <v>59</v>
      </c>
    </row>
    <row r="31" spans="1:27" x14ac:dyDescent="0.3">
      <c r="A31" s="41" t="s">
        <v>126</v>
      </c>
      <c r="B31" s="41" t="s">
        <v>127</v>
      </c>
      <c r="C31" s="41" t="s">
        <v>67</v>
      </c>
      <c r="D31" s="41" t="s">
        <v>60</v>
      </c>
      <c r="E31" s="41" t="s">
        <v>63</v>
      </c>
      <c r="F31" s="41" t="s">
        <v>6</v>
      </c>
      <c r="G31" s="90" t="s">
        <v>62</v>
      </c>
      <c r="H31" s="90" t="s">
        <v>62</v>
      </c>
      <c r="I31" s="90" t="s">
        <v>62</v>
      </c>
      <c r="J31" s="90" t="s">
        <v>62</v>
      </c>
      <c r="K31" s="90">
        <v>51.1795774647887</v>
      </c>
      <c r="L31" s="90">
        <v>46.803421787709503</v>
      </c>
      <c r="M31" s="90">
        <v>50.0157091561939</v>
      </c>
      <c r="N31" s="62" t="str">
        <f>IFERROR('Equations and POD'!$D$5/G31, G31)</f>
        <v>-</v>
      </c>
      <c r="O31" s="62" t="str">
        <f>IFERROR('Equations and POD'!$D$5/H31, H31)</f>
        <v>-</v>
      </c>
      <c r="P31" s="62" t="str">
        <f>IFERROR('Equations and POD'!$D$5/I31, I31)</f>
        <v>-</v>
      </c>
      <c r="Q31" s="62" t="str">
        <f>IFERROR('Equations and POD'!$D$5/J31, J31)</f>
        <v>-</v>
      </c>
      <c r="R31" s="62">
        <f>IFERROR('Equations and POD'!$D$5/K31, K31)</f>
        <v>234.46852425180614</v>
      </c>
      <c r="S31" s="62">
        <f>IFERROR('Equations and POD'!$D$5/L31, L31)</f>
        <v>256.39151031370056</v>
      </c>
      <c r="T31" s="62">
        <f>IFERROR('Equations and POD'!$D$5/M31, M31)</f>
        <v>239.9246197334769</v>
      </c>
      <c r="U31" s="52" t="s">
        <v>62</v>
      </c>
      <c r="V31" s="52" t="s">
        <v>62</v>
      </c>
      <c r="W31" s="52" t="s">
        <v>62</v>
      </c>
      <c r="X31" s="52" t="s">
        <v>62</v>
      </c>
      <c r="Y31" s="53">
        <v>230</v>
      </c>
      <c r="Z31" s="53">
        <v>260</v>
      </c>
      <c r="AA31" s="53">
        <v>240</v>
      </c>
    </row>
    <row r="32" spans="1:27" x14ac:dyDescent="0.3">
      <c r="A32" s="41" t="s">
        <v>126</v>
      </c>
      <c r="B32" s="41" t="s">
        <v>127</v>
      </c>
      <c r="C32" s="41" t="s">
        <v>67</v>
      </c>
      <c r="D32" s="41" t="s">
        <v>65</v>
      </c>
      <c r="E32" s="41" t="s">
        <v>63</v>
      </c>
      <c r="F32" s="41" t="s">
        <v>6</v>
      </c>
      <c r="G32" s="90" t="s">
        <v>62</v>
      </c>
      <c r="H32" s="90" t="s">
        <v>62</v>
      </c>
      <c r="I32" s="90" t="s">
        <v>62</v>
      </c>
      <c r="J32" s="90" t="s">
        <v>62</v>
      </c>
      <c r="K32" s="90" t="s">
        <v>62</v>
      </c>
      <c r="L32" s="90" t="s">
        <v>62</v>
      </c>
      <c r="M32" s="90" t="s">
        <v>62</v>
      </c>
      <c r="N32" s="62" t="str">
        <f>IFERROR('Equations and POD'!$D$5/G32, G32)</f>
        <v>-</v>
      </c>
      <c r="O32" s="62" t="str">
        <f>IFERROR('Equations and POD'!$D$5/H32, H32)</f>
        <v>-</v>
      </c>
      <c r="P32" s="62" t="str">
        <f>IFERROR('Equations and POD'!$D$5/I32, I32)</f>
        <v>-</v>
      </c>
      <c r="Q32" s="62" t="str">
        <f>IFERROR('Equations and POD'!$D$5/J32, J32)</f>
        <v>-</v>
      </c>
      <c r="R32" s="62" t="str">
        <f>IFERROR('Equations and POD'!$D$5/K32, K32)</f>
        <v>-</v>
      </c>
      <c r="S32" s="62" t="str">
        <f>IFERROR('Equations and POD'!$D$5/L32, L32)</f>
        <v>-</v>
      </c>
      <c r="T32" s="62" t="str">
        <f>IFERROR('Equations and POD'!$D$5/M32, M32)</f>
        <v>-</v>
      </c>
      <c r="U32" s="52" t="s">
        <v>62</v>
      </c>
      <c r="V32" s="52" t="s">
        <v>62</v>
      </c>
      <c r="W32" s="52" t="s">
        <v>62</v>
      </c>
      <c r="X32" s="52" t="s">
        <v>62</v>
      </c>
      <c r="Y32" s="52" t="s">
        <v>62</v>
      </c>
      <c r="Z32" s="52" t="s">
        <v>62</v>
      </c>
      <c r="AA32" s="52" t="s">
        <v>62</v>
      </c>
    </row>
    <row r="33" spans="1:27" x14ac:dyDescent="0.3">
      <c r="A33" s="41" t="s">
        <v>126</v>
      </c>
      <c r="B33" s="41" t="s">
        <v>127</v>
      </c>
      <c r="C33" s="41" t="s">
        <v>67</v>
      </c>
      <c r="D33" s="41" t="s">
        <v>66</v>
      </c>
      <c r="E33" s="41" t="s">
        <v>63</v>
      </c>
      <c r="F33" s="41" t="s">
        <v>6</v>
      </c>
      <c r="G33" s="56">
        <v>2.3896379290451</v>
      </c>
      <c r="H33" s="56">
        <v>2.25110819402799</v>
      </c>
      <c r="I33" s="56">
        <v>1.82993311256469</v>
      </c>
      <c r="J33" s="56">
        <v>1.2742121852988599</v>
      </c>
      <c r="K33" s="63">
        <v>1.0166010677611299</v>
      </c>
      <c r="L33" s="93">
        <v>0.86646005902602496</v>
      </c>
      <c r="M33" s="93">
        <v>0.69842418419553598</v>
      </c>
      <c r="N33" s="57">
        <f>IFERROR('Equations and POD'!$D$5/G33, G33)</f>
        <v>5021.6812572920635</v>
      </c>
      <c r="O33" s="57">
        <f>IFERROR('Equations and POD'!$D$5/H33, H33)</f>
        <v>5330.7077962023504</v>
      </c>
      <c r="P33" s="57">
        <f>IFERROR('Equations and POD'!$D$5/I33, I33)</f>
        <v>6557.6167334235215</v>
      </c>
      <c r="Q33" s="57">
        <f>IFERROR('Equations and POD'!$D$5/J33, J33)</f>
        <v>9417.5837732908367</v>
      </c>
      <c r="R33" s="62">
        <f>IFERROR('Equations and POD'!$D$5/K33, K33)</f>
        <v>11804.040326681648</v>
      </c>
      <c r="S33" s="62">
        <f>IFERROR('Equations and POD'!$D$5/L33, L33)</f>
        <v>13849.455465366775</v>
      </c>
      <c r="T33" s="62">
        <f>IFERROR('Equations and POD'!$D$5/M33, M33)</f>
        <v>17181.535621968658</v>
      </c>
      <c r="U33" s="58">
        <v>5000</v>
      </c>
      <c r="V33" s="58">
        <v>5300</v>
      </c>
      <c r="W33" s="58">
        <v>6600</v>
      </c>
      <c r="X33" s="58">
        <v>9400</v>
      </c>
      <c r="Y33" s="53">
        <v>12000</v>
      </c>
      <c r="Z33" s="53">
        <v>14000</v>
      </c>
      <c r="AA33" s="53">
        <v>17000</v>
      </c>
    </row>
    <row r="34" spans="1:27" x14ac:dyDescent="0.3">
      <c r="A34" s="41" t="s">
        <v>126</v>
      </c>
      <c r="B34" s="41" t="s">
        <v>127</v>
      </c>
      <c r="C34" s="41" t="s">
        <v>67</v>
      </c>
      <c r="D34" s="41" t="s">
        <v>12</v>
      </c>
      <c r="E34" s="41" t="s">
        <v>63</v>
      </c>
      <c r="F34" s="41" t="s">
        <v>6</v>
      </c>
      <c r="G34" s="90">
        <f>SUM(G31:G33)</f>
        <v>2.3896379290451</v>
      </c>
      <c r="H34" s="90">
        <f t="shared" ref="H34" si="22">SUM(H31:H33)</f>
        <v>2.25110819402799</v>
      </c>
      <c r="I34" s="90">
        <f t="shared" ref="I34" si="23">SUM(I31:I33)</f>
        <v>1.82993311256469</v>
      </c>
      <c r="J34" s="90">
        <f t="shared" ref="J34" si="24">SUM(J31:J33)</f>
        <v>1.2742121852988599</v>
      </c>
      <c r="K34" s="90">
        <f t="shared" ref="K34" si="25">SUM(K31:K33)</f>
        <v>52.19617853254983</v>
      </c>
      <c r="L34" s="90">
        <f t="shared" ref="L34" si="26">SUM(L31:L33)</f>
        <v>47.669881846735528</v>
      </c>
      <c r="M34" s="90">
        <f t="shared" ref="M34" si="27">SUM(M31:M33)</f>
        <v>50.714133340389438</v>
      </c>
      <c r="N34" s="62">
        <f>IFERROR('Equations and POD'!$D$5/G34, G34)</f>
        <v>5021.6812572920635</v>
      </c>
      <c r="O34" s="62">
        <f>IFERROR('Equations and POD'!$D$5/H34, H34)</f>
        <v>5330.7077962023504</v>
      </c>
      <c r="P34" s="62">
        <f>IFERROR('Equations and POD'!$D$5/I34, I34)</f>
        <v>6557.6167334235215</v>
      </c>
      <c r="Q34" s="62">
        <f>IFERROR('Equations and POD'!$D$5/J34, J34)</f>
        <v>9417.5837732908367</v>
      </c>
      <c r="R34" s="62">
        <f>IFERROR('Equations and POD'!$D$5/K34, K34)</f>
        <v>229.9018881720763</v>
      </c>
      <c r="S34" s="62">
        <f>IFERROR('Equations and POD'!$D$5/L34, L34)</f>
        <v>251.73127213911417</v>
      </c>
      <c r="T34" s="62">
        <f>IFERROR('Equations and POD'!$D$5/M34, M34)</f>
        <v>236.62042924911887</v>
      </c>
      <c r="U34" s="53">
        <v>5000</v>
      </c>
      <c r="V34" s="53">
        <v>5300</v>
      </c>
      <c r="W34" s="53">
        <v>6600</v>
      </c>
      <c r="X34" s="53">
        <v>9400</v>
      </c>
      <c r="Y34" s="53">
        <v>230</v>
      </c>
      <c r="Z34" s="53">
        <v>250</v>
      </c>
      <c r="AA34" s="53">
        <v>240</v>
      </c>
    </row>
    <row r="35" spans="1:27" x14ac:dyDescent="0.3">
      <c r="A35" s="41" t="s">
        <v>126</v>
      </c>
      <c r="B35" s="41" t="s">
        <v>127</v>
      </c>
      <c r="C35" s="41" t="s">
        <v>67</v>
      </c>
      <c r="D35" s="41" t="s">
        <v>60</v>
      </c>
      <c r="E35" s="41" t="s">
        <v>64</v>
      </c>
      <c r="F35" s="41" t="s">
        <v>6</v>
      </c>
      <c r="G35" s="90" t="s">
        <v>62</v>
      </c>
      <c r="H35" s="90" t="s">
        <v>62</v>
      </c>
      <c r="I35" s="90" t="s">
        <v>62</v>
      </c>
      <c r="J35" s="90" t="s">
        <v>62</v>
      </c>
      <c r="K35" s="90">
        <v>10.2359154929577</v>
      </c>
      <c r="L35" s="63">
        <v>9.3606843575418992</v>
      </c>
      <c r="M35" s="90">
        <v>10.0031418312388</v>
      </c>
      <c r="N35" s="62" t="str">
        <f>IFERROR('Equations and POD'!$D$5/G35, G35)</f>
        <v>-</v>
      </c>
      <c r="O35" s="62" t="str">
        <f>IFERROR('Equations and POD'!$D$5/H35, H35)</f>
        <v>-</v>
      </c>
      <c r="P35" s="62" t="str">
        <f>IFERROR('Equations and POD'!$D$5/I35, I35)</f>
        <v>-</v>
      </c>
      <c r="Q35" s="62" t="str">
        <f>IFERROR('Equations and POD'!$D$5/J35, J35)</f>
        <v>-</v>
      </c>
      <c r="R35" s="62">
        <f>IFERROR('Equations and POD'!$D$5/K35, K35)</f>
        <v>1172.3426212590352</v>
      </c>
      <c r="S35" s="62">
        <f>IFERROR('Equations and POD'!$D$5/L35, L35)</f>
        <v>1281.957551568503</v>
      </c>
      <c r="T35" s="62">
        <f>IFERROR('Equations and POD'!$D$5/M35, M35)</f>
        <v>1199.623098667382</v>
      </c>
      <c r="U35" s="52" t="s">
        <v>62</v>
      </c>
      <c r="V35" s="52" t="s">
        <v>62</v>
      </c>
      <c r="W35" s="52" t="s">
        <v>62</v>
      </c>
      <c r="X35" s="52" t="s">
        <v>62</v>
      </c>
      <c r="Y35" s="53">
        <v>1200</v>
      </c>
      <c r="Z35" s="53">
        <v>1300</v>
      </c>
      <c r="AA35" s="53">
        <v>1200</v>
      </c>
    </row>
    <row r="36" spans="1:27" x14ac:dyDescent="0.3">
      <c r="A36" s="41" t="s">
        <v>126</v>
      </c>
      <c r="B36" s="41" t="s">
        <v>127</v>
      </c>
      <c r="C36" s="41" t="s">
        <v>67</v>
      </c>
      <c r="D36" s="41" t="s">
        <v>65</v>
      </c>
      <c r="E36" s="41" t="s">
        <v>64</v>
      </c>
      <c r="F36" s="41" t="s">
        <v>6</v>
      </c>
      <c r="G36" s="90" t="s">
        <v>62</v>
      </c>
      <c r="H36" s="90" t="s">
        <v>62</v>
      </c>
      <c r="I36" s="90" t="s">
        <v>62</v>
      </c>
      <c r="J36" s="90" t="s">
        <v>62</v>
      </c>
      <c r="K36" s="90" t="s">
        <v>62</v>
      </c>
      <c r="L36" s="90" t="s">
        <v>62</v>
      </c>
      <c r="M36" s="90" t="s">
        <v>62</v>
      </c>
      <c r="N36" s="62" t="str">
        <f>IFERROR('Equations and POD'!$D$5/G36, G36)</f>
        <v>-</v>
      </c>
      <c r="O36" s="62" t="str">
        <f>IFERROR('Equations and POD'!$D$5/H36, H36)</f>
        <v>-</v>
      </c>
      <c r="P36" s="62" t="str">
        <f>IFERROR('Equations and POD'!$D$5/I36, I36)</f>
        <v>-</v>
      </c>
      <c r="Q36" s="62" t="str">
        <f>IFERROR('Equations and POD'!$D$5/J36, J36)</f>
        <v>-</v>
      </c>
      <c r="R36" s="62" t="str">
        <f>IFERROR('Equations and POD'!$D$5/K36, K36)</f>
        <v>-</v>
      </c>
      <c r="S36" s="62" t="str">
        <f>IFERROR('Equations and POD'!$D$5/L36, L36)</f>
        <v>-</v>
      </c>
      <c r="T36" s="62" t="str">
        <f>IFERROR('Equations and POD'!$D$5/M36, M36)</f>
        <v>-</v>
      </c>
      <c r="U36" s="52" t="s">
        <v>62</v>
      </c>
      <c r="V36" s="52" t="s">
        <v>62</v>
      </c>
      <c r="W36" s="52" t="s">
        <v>62</v>
      </c>
      <c r="X36" s="52" t="s">
        <v>62</v>
      </c>
      <c r="Y36" s="52" t="s">
        <v>62</v>
      </c>
      <c r="Z36" s="52" t="s">
        <v>62</v>
      </c>
      <c r="AA36" s="52" t="s">
        <v>62</v>
      </c>
    </row>
    <row r="37" spans="1:27" x14ac:dyDescent="0.3">
      <c r="A37" s="41" t="s">
        <v>126</v>
      </c>
      <c r="B37" s="41" t="s">
        <v>127</v>
      </c>
      <c r="C37" s="41" t="s">
        <v>67</v>
      </c>
      <c r="D37" s="41" t="s">
        <v>66</v>
      </c>
      <c r="E37" s="41" t="s">
        <v>64</v>
      </c>
      <c r="F37" s="41" t="s">
        <v>6</v>
      </c>
      <c r="G37" s="60">
        <v>0.41709730565522501</v>
      </c>
      <c r="H37" s="60">
        <v>0.39291775170419702</v>
      </c>
      <c r="I37" s="60">
        <v>0.31940410783695999</v>
      </c>
      <c r="J37" s="60">
        <v>0.22240627454954601</v>
      </c>
      <c r="K37" s="93">
        <v>0.18063866337503101</v>
      </c>
      <c r="L37" s="93">
        <v>0.15444471353258499</v>
      </c>
      <c r="M37" s="93">
        <v>0.124156378156684</v>
      </c>
      <c r="N37" s="57">
        <f>IFERROR('Equations and POD'!$D$5/G37, G37)</f>
        <v>28770.264965267525</v>
      </c>
      <c r="O37" s="57">
        <f>IFERROR('Equations and POD'!$D$5/H37, H37)</f>
        <v>30540.742809284024</v>
      </c>
      <c r="P37" s="57">
        <f>IFERROR('Equations and POD'!$D$5/I37, I37)</f>
        <v>37569.961392373218</v>
      </c>
      <c r="Q37" s="57">
        <f>IFERROR('Equations and POD'!$D$5/J37, J37)</f>
        <v>53955.312296401644</v>
      </c>
      <c r="R37" s="62">
        <f>IFERROR('Equations and POD'!$D$5/K37, K37)</f>
        <v>66430.960990263367</v>
      </c>
      <c r="S37" s="62">
        <f>IFERROR('Equations and POD'!$D$5/L37, L37)</f>
        <v>77697.706354113703</v>
      </c>
      <c r="T37" s="62">
        <f>IFERROR('Equations and POD'!$D$5/M37, M37)</f>
        <v>96652.303958610413</v>
      </c>
      <c r="U37" s="58">
        <v>29000</v>
      </c>
      <c r="V37" s="58">
        <v>31000</v>
      </c>
      <c r="W37" s="58">
        <v>38000</v>
      </c>
      <c r="X37" s="58">
        <v>54000</v>
      </c>
      <c r="Y37" s="53">
        <v>66000</v>
      </c>
      <c r="Z37" s="53">
        <v>78000</v>
      </c>
      <c r="AA37" s="53">
        <v>97000</v>
      </c>
    </row>
    <row r="38" spans="1:27" x14ac:dyDescent="0.3">
      <c r="A38" s="41" t="s">
        <v>126</v>
      </c>
      <c r="B38" s="41" t="s">
        <v>127</v>
      </c>
      <c r="C38" s="41" t="s">
        <v>67</v>
      </c>
      <c r="D38" s="41" t="s">
        <v>12</v>
      </c>
      <c r="E38" s="41" t="s">
        <v>64</v>
      </c>
      <c r="F38" s="41" t="s">
        <v>6</v>
      </c>
      <c r="G38" s="90">
        <f>SUM(G35:G37)</f>
        <v>0.41709730565522501</v>
      </c>
      <c r="H38" s="90">
        <f t="shared" ref="H38" si="28">SUM(H35:H37)</f>
        <v>0.39291775170419702</v>
      </c>
      <c r="I38" s="90">
        <f t="shared" ref="I38" si="29">SUM(I35:I37)</f>
        <v>0.31940410783695999</v>
      </c>
      <c r="J38" s="90">
        <f t="shared" ref="J38" si="30">SUM(J35:J37)</f>
        <v>0.22240627454954601</v>
      </c>
      <c r="K38" s="90">
        <f t="shared" ref="K38" si="31">SUM(K35:K37)</f>
        <v>10.416554156332731</v>
      </c>
      <c r="L38" s="90">
        <f t="shared" ref="L38" si="32">SUM(L35:L37)</f>
        <v>9.5151290710744849</v>
      </c>
      <c r="M38" s="90">
        <f t="shared" ref="M38" si="33">SUM(M35:M37)</f>
        <v>10.127298209395484</v>
      </c>
      <c r="N38" s="62">
        <f>IFERROR('Equations and POD'!$D$5/G38, G38)</f>
        <v>28770.264965267525</v>
      </c>
      <c r="O38" s="62">
        <f>IFERROR('Equations and POD'!$D$5/H38, H38)</f>
        <v>30540.742809284024</v>
      </c>
      <c r="P38" s="62">
        <f>IFERROR('Equations and POD'!$D$5/I38, I38)</f>
        <v>37569.961392373218</v>
      </c>
      <c r="Q38" s="62">
        <f>IFERROR('Equations and POD'!$D$5/J38, J38)</f>
        <v>53955.312296401644</v>
      </c>
      <c r="R38" s="62">
        <f>IFERROR('Equations and POD'!$D$5/K38, K38)</f>
        <v>1152.012442877246</v>
      </c>
      <c r="S38" s="62">
        <f>IFERROR('Equations and POD'!$D$5/L38, L38)</f>
        <v>1261.1494715798863</v>
      </c>
      <c r="T38" s="62">
        <f>IFERROR('Equations and POD'!$D$5/M38, M38)</f>
        <v>1184.9162285817888</v>
      </c>
      <c r="U38" s="53">
        <v>29000</v>
      </c>
      <c r="V38" s="53">
        <v>31000</v>
      </c>
      <c r="W38" s="53">
        <v>38000</v>
      </c>
      <c r="X38" s="53">
        <v>54000</v>
      </c>
      <c r="Y38" s="53">
        <v>1200</v>
      </c>
      <c r="Z38" s="53">
        <v>1300</v>
      </c>
      <c r="AA38" s="53">
        <v>1200</v>
      </c>
    </row>
    <row r="39" spans="1:27" x14ac:dyDescent="0.3">
      <c r="A39" s="41" t="s">
        <v>126</v>
      </c>
      <c r="B39" s="41" t="s">
        <v>127</v>
      </c>
      <c r="C39" s="41" t="s">
        <v>67</v>
      </c>
      <c r="D39" s="41" t="s">
        <v>60</v>
      </c>
      <c r="E39" s="41" t="s">
        <v>61</v>
      </c>
      <c r="F39" s="41" t="s">
        <v>8</v>
      </c>
      <c r="G39" s="93" t="s">
        <v>62</v>
      </c>
      <c r="H39" s="93" t="s">
        <v>62</v>
      </c>
      <c r="I39" s="93" t="s">
        <v>62</v>
      </c>
      <c r="J39" s="93" t="s">
        <v>62</v>
      </c>
      <c r="K39" s="94">
        <v>6.8239436619718337</v>
      </c>
      <c r="L39" s="94">
        <v>6.2404562383612667</v>
      </c>
      <c r="M39" s="94">
        <v>6.6687612208258669</v>
      </c>
      <c r="N39" s="62" t="str">
        <f>IFERROR('Equations and POD'!$D$5/G39, G39)</f>
        <v>-</v>
      </c>
      <c r="O39" s="62" t="str">
        <f>IFERROR('Equations and POD'!$D$5/H39, H39)</f>
        <v>-</v>
      </c>
      <c r="P39" s="62" t="str">
        <f>IFERROR('Equations and POD'!$D$5/I39, I39)</f>
        <v>-</v>
      </c>
      <c r="Q39" s="62" t="str">
        <f>IFERROR('Equations and POD'!$D$5/J39, J39)</f>
        <v>-</v>
      </c>
      <c r="R39" s="62">
        <f>IFERROR('Equations and POD'!$D$5/K39, K39)</f>
        <v>1758.5139318885442</v>
      </c>
      <c r="S39" s="62">
        <f>IFERROR('Equations and POD'!$D$5/L39, L39)</f>
        <v>1922.9363273527545</v>
      </c>
      <c r="T39" s="62">
        <f>IFERROR('Equations and POD'!$D$5/M39, M39)</f>
        <v>1799.4346480010731</v>
      </c>
      <c r="U39" s="52" t="s">
        <v>62</v>
      </c>
      <c r="V39" s="52" t="s">
        <v>62</v>
      </c>
      <c r="W39" s="52" t="s">
        <v>62</v>
      </c>
      <c r="X39" s="52" t="s">
        <v>62</v>
      </c>
      <c r="Y39" s="53">
        <v>1800</v>
      </c>
      <c r="Z39" s="53">
        <v>1900</v>
      </c>
      <c r="AA39" s="53">
        <v>1800</v>
      </c>
    </row>
    <row r="40" spans="1:27" x14ac:dyDescent="0.3">
      <c r="A40" s="41" t="s">
        <v>126</v>
      </c>
      <c r="B40" s="41" t="s">
        <v>127</v>
      </c>
      <c r="C40" s="41" t="s">
        <v>67</v>
      </c>
      <c r="D40" s="41" t="s">
        <v>65</v>
      </c>
      <c r="E40" s="41" t="s">
        <v>61</v>
      </c>
      <c r="F40" s="41" t="s">
        <v>8</v>
      </c>
      <c r="G40" s="93" t="s">
        <v>62</v>
      </c>
      <c r="H40" s="93" t="s">
        <v>62</v>
      </c>
      <c r="I40" s="93" t="s">
        <v>62</v>
      </c>
      <c r="J40" s="93" t="s">
        <v>62</v>
      </c>
      <c r="K40" s="93" t="s">
        <v>62</v>
      </c>
      <c r="L40" s="93" t="s">
        <v>62</v>
      </c>
      <c r="M40" s="93" t="s">
        <v>62</v>
      </c>
      <c r="N40" s="62" t="str">
        <f>IFERROR('Equations and POD'!$D$5/G40, G40)</f>
        <v>-</v>
      </c>
      <c r="O40" s="62" t="str">
        <f>IFERROR('Equations and POD'!$D$5/H40, H40)</f>
        <v>-</v>
      </c>
      <c r="P40" s="62" t="str">
        <f>IFERROR('Equations and POD'!$D$5/I40, I40)</f>
        <v>-</v>
      </c>
      <c r="Q40" s="62" t="str">
        <f>IFERROR('Equations and POD'!$D$5/J40, J40)</f>
        <v>-</v>
      </c>
      <c r="R40" s="62" t="str">
        <f>IFERROR('Equations and POD'!$D$5/K40, K40)</f>
        <v>-</v>
      </c>
      <c r="S40" s="62" t="str">
        <f>IFERROR('Equations and POD'!$D$5/L40, L40)</f>
        <v>-</v>
      </c>
      <c r="T40" s="62" t="str">
        <f>IFERROR('Equations and POD'!$D$5/M40, M40)</f>
        <v>-</v>
      </c>
      <c r="U40" s="52" t="s">
        <v>62</v>
      </c>
      <c r="V40" s="52" t="s">
        <v>62</v>
      </c>
      <c r="W40" s="52" t="s">
        <v>62</v>
      </c>
      <c r="X40" s="52" t="s">
        <v>62</v>
      </c>
      <c r="Y40" s="52" t="s">
        <v>62</v>
      </c>
      <c r="Z40" s="52" t="s">
        <v>62</v>
      </c>
      <c r="AA40" s="52" t="s">
        <v>62</v>
      </c>
    </row>
    <row r="41" spans="1:27" x14ac:dyDescent="0.3">
      <c r="A41" s="41" t="s">
        <v>126</v>
      </c>
      <c r="B41" s="41" t="s">
        <v>127</v>
      </c>
      <c r="C41" s="41" t="s">
        <v>67</v>
      </c>
      <c r="D41" s="41" t="s">
        <v>66</v>
      </c>
      <c r="E41" s="41" t="s">
        <v>61</v>
      </c>
      <c r="F41" s="41" t="s">
        <v>8</v>
      </c>
      <c r="G41" s="95">
        <v>0.40637538316938332</v>
      </c>
      <c r="H41" s="95">
        <v>0.38281738994217329</v>
      </c>
      <c r="I41" s="95">
        <v>0.31119349117879802</v>
      </c>
      <c r="J41" s="95">
        <v>0.21668908864651271</v>
      </c>
      <c r="K41" s="96">
        <v>0.16852858155764869</v>
      </c>
      <c r="L41" s="96">
        <v>0.1423606645017497</v>
      </c>
      <c r="M41" s="96">
        <v>0.11563934342940869</v>
      </c>
      <c r="N41" s="57">
        <f>IFERROR('Equations and POD'!$D$5/G41, G41)</f>
        <v>29529.347733640207</v>
      </c>
      <c r="O41" s="57">
        <f>IFERROR('Equations and POD'!$D$5/H41, H41)</f>
        <v>31346.538363402633</v>
      </c>
      <c r="P41" s="57">
        <f>IFERROR('Equations and POD'!$D$5/I41, I41)</f>
        <v>38561.217827995417</v>
      </c>
      <c r="Q41" s="57">
        <f>IFERROR('Equations and POD'!$D$5/J41, J41)</f>
        <v>55378.88444201144</v>
      </c>
      <c r="R41" s="62">
        <f>IFERROR('Equations and POD'!$D$5/K41, K41)</f>
        <v>71204.539248407265</v>
      </c>
      <c r="S41" s="62">
        <f>IFERROR('Equations and POD'!$D$5/L41, L41)</f>
        <v>84292.947367160625</v>
      </c>
      <c r="T41" s="62">
        <f>IFERROR('Equations and POD'!$D$5/M41, M41)</f>
        <v>103770.91086932125</v>
      </c>
      <c r="U41" s="58">
        <v>30000</v>
      </c>
      <c r="V41" s="58">
        <v>31000</v>
      </c>
      <c r="W41" s="58">
        <v>39000</v>
      </c>
      <c r="X41" s="58">
        <v>55000</v>
      </c>
      <c r="Y41" s="53">
        <v>71000</v>
      </c>
      <c r="Z41" s="53">
        <v>84000</v>
      </c>
      <c r="AA41" s="53">
        <v>100000</v>
      </c>
    </row>
    <row r="42" spans="1:27" x14ac:dyDescent="0.3">
      <c r="A42" s="41" t="s">
        <v>126</v>
      </c>
      <c r="B42" s="41" t="s">
        <v>127</v>
      </c>
      <c r="C42" s="41" t="s">
        <v>67</v>
      </c>
      <c r="D42" s="41" t="s">
        <v>12</v>
      </c>
      <c r="E42" s="41" t="s">
        <v>61</v>
      </c>
      <c r="F42" s="41" t="s">
        <v>8</v>
      </c>
      <c r="G42" s="90">
        <f>SUM(G39:G41)</f>
        <v>0.40637538316938332</v>
      </c>
      <c r="H42" s="90">
        <f t="shared" ref="H42" si="34">SUM(H39:H41)</f>
        <v>0.38281738994217329</v>
      </c>
      <c r="I42" s="90">
        <f t="shared" ref="I42" si="35">SUM(I39:I41)</f>
        <v>0.31119349117879802</v>
      </c>
      <c r="J42" s="90">
        <f t="shared" ref="J42" si="36">SUM(J39:J41)</f>
        <v>0.21668908864651271</v>
      </c>
      <c r="K42" s="90">
        <f t="shared" ref="K42" si="37">SUM(K39:K41)</f>
        <v>6.9924722435294822</v>
      </c>
      <c r="L42" s="90">
        <f t="shared" ref="L42" si="38">SUM(L39:L41)</f>
        <v>6.3828169028630164</v>
      </c>
      <c r="M42" s="90">
        <f t="shared" ref="M42" si="39">SUM(M39:M41)</f>
        <v>6.7844005642552752</v>
      </c>
      <c r="N42" s="62">
        <f>IFERROR('Equations and POD'!$D$5/G42, G42)</f>
        <v>29529.347733640207</v>
      </c>
      <c r="O42" s="62">
        <f>IFERROR('Equations and POD'!$D$5/H42, H42)</f>
        <v>31346.538363402633</v>
      </c>
      <c r="P42" s="62">
        <f>IFERROR('Equations and POD'!$D$5/I42, I42)</f>
        <v>38561.217827995417</v>
      </c>
      <c r="Q42" s="62">
        <f>IFERROR('Equations and POD'!$D$5/J42, J42)</f>
        <v>55378.88444201144</v>
      </c>
      <c r="R42" s="62">
        <f>IFERROR('Equations and POD'!$D$5/K42, K42)</f>
        <v>1716.1312311399245</v>
      </c>
      <c r="S42" s="62">
        <f>IFERROR('Equations and POD'!$D$5/L42, L42)</f>
        <v>1880.0476627517535</v>
      </c>
      <c r="T42" s="62">
        <f>IFERROR('Equations and POD'!$D$5/M42, M42)</f>
        <v>1768.7634871124744</v>
      </c>
      <c r="U42" s="53">
        <v>30000</v>
      </c>
      <c r="V42" s="53">
        <v>31000</v>
      </c>
      <c r="W42" s="53">
        <v>39000</v>
      </c>
      <c r="X42" s="53">
        <v>55000</v>
      </c>
      <c r="Y42" s="53">
        <v>1700</v>
      </c>
      <c r="Z42" s="53">
        <v>1900</v>
      </c>
      <c r="AA42" s="53">
        <v>1800</v>
      </c>
    </row>
    <row r="43" spans="1:27" x14ac:dyDescent="0.3">
      <c r="A43" s="41" t="s">
        <v>126</v>
      </c>
      <c r="B43" s="41" t="s">
        <v>127</v>
      </c>
      <c r="C43" s="41" t="s">
        <v>67</v>
      </c>
      <c r="D43" s="41" t="s">
        <v>60</v>
      </c>
      <c r="E43" s="41" t="s">
        <v>63</v>
      </c>
      <c r="F43" s="41" t="s">
        <v>8</v>
      </c>
      <c r="G43" s="93" t="s">
        <v>62</v>
      </c>
      <c r="H43" s="93" t="s">
        <v>62</v>
      </c>
      <c r="I43" s="93" t="s">
        <v>62</v>
      </c>
      <c r="J43" s="93" t="s">
        <v>62</v>
      </c>
      <c r="K43" s="94">
        <v>1.7059859154929571</v>
      </c>
      <c r="L43" s="94">
        <v>1.5601140595903169</v>
      </c>
      <c r="M43" s="94">
        <v>1.6671903052064629</v>
      </c>
      <c r="N43" s="62" t="str">
        <f>IFERROR('Equations and POD'!$D$5/G43, G43)</f>
        <v>-</v>
      </c>
      <c r="O43" s="62" t="str">
        <f>IFERROR('Equations and POD'!$D$5/H43, H43)</f>
        <v>-</v>
      </c>
      <c r="P43" s="62" t="str">
        <f>IFERROR('Equations and POD'!$D$5/I43, I43)</f>
        <v>-</v>
      </c>
      <c r="Q43" s="62" t="str">
        <f>IFERROR('Equations and POD'!$D$5/J43, J43)</f>
        <v>-</v>
      </c>
      <c r="R43" s="62">
        <f>IFERROR('Equations and POD'!$D$5/K43, K43)</f>
        <v>7034.0557275541823</v>
      </c>
      <c r="S43" s="62">
        <f>IFERROR('Equations and POD'!$D$5/L43, L43)</f>
        <v>7691.7453094110169</v>
      </c>
      <c r="T43" s="62">
        <f>IFERROR('Equations and POD'!$D$5/M43, M43)</f>
        <v>7197.7385920043089</v>
      </c>
      <c r="U43" s="52" t="s">
        <v>62</v>
      </c>
      <c r="V43" s="52" t="s">
        <v>62</v>
      </c>
      <c r="W43" s="52" t="s">
        <v>62</v>
      </c>
      <c r="X43" s="52" t="s">
        <v>62</v>
      </c>
      <c r="Y43" s="53">
        <v>7000</v>
      </c>
      <c r="Z43" s="53">
        <v>7700</v>
      </c>
      <c r="AA43" s="53">
        <v>7200</v>
      </c>
    </row>
    <row r="44" spans="1:27" x14ac:dyDescent="0.3">
      <c r="A44" s="41" t="s">
        <v>126</v>
      </c>
      <c r="B44" s="41" t="s">
        <v>127</v>
      </c>
      <c r="C44" s="41" t="s">
        <v>67</v>
      </c>
      <c r="D44" s="41" t="s">
        <v>65</v>
      </c>
      <c r="E44" s="41" t="s">
        <v>63</v>
      </c>
      <c r="F44" s="41" t="s">
        <v>8</v>
      </c>
      <c r="G44" s="93" t="s">
        <v>62</v>
      </c>
      <c r="H44" s="93" t="s">
        <v>62</v>
      </c>
      <c r="I44" s="93" t="s">
        <v>62</v>
      </c>
      <c r="J44" s="93" t="s">
        <v>62</v>
      </c>
      <c r="K44" s="93" t="s">
        <v>62</v>
      </c>
      <c r="L44" s="93" t="s">
        <v>62</v>
      </c>
      <c r="M44" s="93" t="s">
        <v>62</v>
      </c>
      <c r="N44" s="62" t="str">
        <f>IFERROR('Equations and POD'!$D$5/G44, G44)</f>
        <v>-</v>
      </c>
      <c r="O44" s="62" t="str">
        <f>IFERROR('Equations and POD'!$D$5/H44, H44)</f>
        <v>-</v>
      </c>
      <c r="P44" s="62" t="str">
        <f>IFERROR('Equations and POD'!$D$5/I44, I44)</f>
        <v>-</v>
      </c>
      <c r="Q44" s="62" t="str">
        <f>IFERROR('Equations and POD'!$D$5/J44, J44)</f>
        <v>-</v>
      </c>
      <c r="R44" s="62" t="str">
        <f>IFERROR('Equations and POD'!$D$5/K44, K44)</f>
        <v>-</v>
      </c>
      <c r="S44" s="62" t="str">
        <f>IFERROR('Equations and POD'!$D$5/L44, L44)</f>
        <v>-</v>
      </c>
      <c r="T44" s="62" t="str">
        <f>IFERROR('Equations and POD'!$D$5/M44, M44)</f>
        <v>-</v>
      </c>
      <c r="U44" s="52" t="s">
        <v>62</v>
      </c>
      <c r="V44" s="52" t="s">
        <v>62</v>
      </c>
      <c r="W44" s="52" t="s">
        <v>62</v>
      </c>
      <c r="X44" s="52" t="s">
        <v>62</v>
      </c>
      <c r="Y44" s="52" t="s">
        <v>62</v>
      </c>
      <c r="Z44" s="52" t="s">
        <v>62</v>
      </c>
      <c r="AA44" s="52" t="s">
        <v>62</v>
      </c>
    </row>
    <row r="45" spans="1:27" x14ac:dyDescent="0.3">
      <c r="A45" s="41" t="s">
        <v>126</v>
      </c>
      <c r="B45" s="41" t="s">
        <v>127</v>
      </c>
      <c r="C45" s="41" t="s">
        <v>67</v>
      </c>
      <c r="D45" s="41" t="s">
        <v>66</v>
      </c>
      <c r="E45" s="41" t="s">
        <v>63</v>
      </c>
      <c r="F45" s="41" t="s">
        <v>8</v>
      </c>
      <c r="G45" s="95">
        <v>7.9654597634836663E-2</v>
      </c>
      <c r="H45" s="95">
        <v>7.5036939800932997E-2</v>
      </c>
      <c r="I45" s="95">
        <v>6.0997770418822997E-2</v>
      </c>
      <c r="J45" s="95">
        <v>4.2473739509962E-2</v>
      </c>
      <c r="K45" s="96">
        <v>3.3886702258704333E-2</v>
      </c>
      <c r="L45" s="96">
        <v>2.8882001967534161E-2</v>
      </c>
      <c r="M45" s="96">
        <v>2.3280806139851201E-2</v>
      </c>
      <c r="N45" s="57">
        <f>IFERROR('Equations and POD'!$D$5/G45, G45)</f>
        <v>150650.43771876191</v>
      </c>
      <c r="O45" s="57">
        <f>IFERROR('Equations and POD'!$D$5/H45, H45)</f>
        <v>159921.23388607052</v>
      </c>
      <c r="P45" s="57">
        <f>IFERROR('Equations and POD'!$D$5/I45, I45)</f>
        <v>196728.50200270567</v>
      </c>
      <c r="Q45" s="57">
        <f>IFERROR('Equations and POD'!$D$5/J45, J45)</f>
        <v>282527.51319872506</v>
      </c>
      <c r="R45" s="62">
        <f>IFERROR('Equations and POD'!$D$5/K45, K45)</f>
        <v>354121.20980044943</v>
      </c>
      <c r="S45" s="62">
        <f>IFERROR('Equations and POD'!$D$5/L45, L45)</f>
        <v>415483.6639610033</v>
      </c>
      <c r="T45" s="62">
        <f>IFERROR('Equations and POD'!$D$5/M45, M45)</f>
        <v>515446.06865905965</v>
      </c>
      <c r="U45" s="58">
        <v>150000</v>
      </c>
      <c r="V45" s="58">
        <v>160000</v>
      </c>
      <c r="W45" s="58">
        <v>200000</v>
      </c>
      <c r="X45" s="58">
        <v>280000</v>
      </c>
      <c r="Y45" s="53">
        <v>350000</v>
      </c>
      <c r="Z45" s="53">
        <v>420000</v>
      </c>
      <c r="AA45" s="53">
        <v>520000</v>
      </c>
    </row>
    <row r="46" spans="1:27" x14ac:dyDescent="0.3">
      <c r="A46" s="41" t="s">
        <v>126</v>
      </c>
      <c r="B46" s="41" t="s">
        <v>127</v>
      </c>
      <c r="C46" s="92" t="s">
        <v>67</v>
      </c>
      <c r="D46" s="92" t="s">
        <v>12</v>
      </c>
      <c r="E46" s="92" t="s">
        <v>63</v>
      </c>
      <c r="F46" s="92" t="s">
        <v>8</v>
      </c>
      <c r="G46" s="90">
        <f>SUM(G43:G45)</f>
        <v>7.9654597634836663E-2</v>
      </c>
      <c r="H46" s="90">
        <f t="shared" ref="H46" si="40">SUM(H43:H45)</f>
        <v>7.5036939800932997E-2</v>
      </c>
      <c r="I46" s="90">
        <f t="shared" ref="I46" si="41">SUM(I43:I45)</f>
        <v>6.0997770418822997E-2</v>
      </c>
      <c r="J46" s="90">
        <f t="shared" ref="J46" si="42">SUM(J43:J45)</f>
        <v>4.2473739509962E-2</v>
      </c>
      <c r="K46" s="90">
        <f t="shared" ref="K46" si="43">SUM(K43:K45)</f>
        <v>1.7398726177516615</v>
      </c>
      <c r="L46" s="90">
        <f t="shared" ref="L46" si="44">SUM(L43:L45)</f>
        <v>1.5889960615578511</v>
      </c>
      <c r="M46" s="90">
        <f t="shared" ref="M46" si="45">SUM(M43:M45)</f>
        <v>1.6904711113463142</v>
      </c>
      <c r="N46" s="62">
        <f>IFERROR('Equations and POD'!$D$5/G46, G46)</f>
        <v>150650.43771876191</v>
      </c>
      <c r="O46" s="62">
        <f>IFERROR('Equations and POD'!$D$5/H46, H46)</f>
        <v>159921.23388607052</v>
      </c>
      <c r="P46" s="62">
        <f>IFERROR('Equations and POD'!$D$5/I46, I46)</f>
        <v>196728.50200270567</v>
      </c>
      <c r="Q46" s="62">
        <f>IFERROR('Equations and POD'!$D$5/J46, J46)</f>
        <v>282527.51319872506</v>
      </c>
      <c r="R46" s="62">
        <f>IFERROR('Equations and POD'!$D$5/K46, K46)</f>
        <v>6897.0566451622872</v>
      </c>
      <c r="S46" s="62">
        <f>IFERROR('Equations and POD'!$D$5/L46, L46)</f>
        <v>7551.9381641734244</v>
      </c>
      <c r="T46" s="62">
        <f>IFERROR('Equations and POD'!$D$5/M46, M46)</f>
        <v>7098.612877473568</v>
      </c>
      <c r="U46" s="53">
        <v>150000</v>
      </c>
      <c r="V46" s="53">
        <v>160000</v>
      </c>
      <c r="W46" s="53">
        <v>200000</v>
      </c>
      <c r="X46" s="53">
        <v>280000</v>
      </c>
      <c r="Y46" s="53">
        <v>6900</v>
      </c>
      <c r="Z46" s="53">
        <v>7600</v>
      </c>
      <c r="AA46" s="53">
        <v>7100</v>
      </c>
    </row>
    <row r="47" spans="1:27" x14ac:dyDescent="0.3">
      <c r="A47" s="41" t="s">
        <v>126</v>
      </c>
      <c r="B47" s="41" t="s">
        <v>127</v>
      </c>
      <c r="C47" s="41" t="s">
        <v>67</v>
      </c>
      <c r="D47" s="41" t="s">
        <v>60</v>
      </c>
      <c r="E47" s="41" t="s">
        <v>64</v>
      </c>
      <c r="F47" s="41" t="s">
        <v>8</v>
      </c>
      <c r="G47" s="93" t="s">
        <v>62</v>
      </c>
      <c r="H47" s="93" t="s">
        <v>62</v>
      </c>
      <c r="I47" s="93" t="s">
        <v>62</v>
      </c>
      <c r="J47" s="93" t="s">
        <v>62</v>
      </c>
      <c r="K47" s="96">
        <v>0.34119718309858998</v>
      </c>
      <c r="L47" s="96">
        <v>0.3120228119180633</v>
      </c>
      <c r="M47" s="96">
        <v>0.33343806104129331</v>
      </c>
      <c r="N47" s="62" t="str">
        <f>IFERROR('Equations and POD'!$D$5/G47, G47)</f>
        <v>-</v>
      </c>
      <c r="O47" s="62" t="str">
        <f>IFERROR('Equations and POD'!$D$5/H47, H47)</f>
        <v>-</v>
      </c>
      <c r="P47" s="62" t="str">
        <f>IFERROR('Equations and POD'!$D$5/I47, I47)</f>
        <v>-</v>
      </c>
      <c r="Q47" s="62" t="str">
        <f>IFERROR('Equations and POD'!$D$5/J47, J47)</f>
        <v>-</v>
      </c>
      <c r="R47" s="62">
        <f>IFERROR('Equations and POD'!$D$5/K47, K47)</f>
        <v>35170.278637771058</v>
      </c>
      <c r="S47" s="62">
        <f>IFERROR('Equations and POD'!$D$5/L47, L47)</f>
        <v>38458.726547055092</v>
      </c>
      <c r="T47" s="62">
        <f>IFERROR('Equations and POD'!$D$5/M47, M47)</f>
        <v>35988.692960021464</v>
      </c>
      <c r="U47" s="52" t="s">
        <v>62</v>
      </c>
      <c r="V47" s="52" t="s">
        <v>62</v>
      </c>
      <c r="W47" s="52" t="s">
        <v>62</v>
      </c>
      <c r="X47" s="52" t="s">
        <v>62</v>
      </c>
      <c r="Y47" s="53">
        <v>35000</v>
      </c>
      <c r="Z47" s="53">
        <v>38000</v>
      </c>
      <c r="AA47" s="53">
        <v>36000</v>
      </c>
    </row>
    <row r="48" spans="1:27" x14ac:dyDescent="0.3">
      <c r="A48" s="41" t="s">
        <v>126</v>
      </c>
      <c r="B48" s="41" t="s">
        <v>127</v>
      </c>
      <c r="C48" s="41" t="s">
        <v>67</v>
      </c>
      <c r="D48" s="41" t="s">
        <v>65</v>
      </c>
      <c r="E48" s="41" t="s">
        <v>64</v>
      </c>
      <c r="F48" s="41" t="s">
        <v>8</v>
      </c>
      <c r="G48" s="93" t="s">
        <v>62</v>
      </c>
      <c r="H48" s="93" t="s">
        <v>62</v>
      </c>
      <c r="I48" s="93" t="s">
        <v>62</v>
      </c>
      <c r="J48" s="93" t="s">
        <v>62</v>
      </c>
      <c r="K48" s="93" t="s">
        <v>62</v>
      </c>
      <c r="L48" s="93" t="s">
        <v>62</v>
      </c>
      <c r="M48" s="93" t="s">
        <v>62</v>
      </c>
      <c r="N48" s="62" t="str">
        <f>IFERROR('Equations and POD'!$D$5/G48, G48)</f>
        <v>-</v>
      </c>
      <c r="O48" s="62" t="str">
        <f>IFERROR('Equations and POD'!$D$5/H48, H48)</f>
        <v>-</v>
      </c>
      <c r="P48" s="62" t="str">
        <f>IFERROR('Equations and POD'!$D$5/I48, I48)</f>
        <v>-</v>
      </c>
      <c r="Q48" s="62" t="str">
        <f>IFERROR('Equations and POD'!$D$5/J48, J48)</f>
        <v>-</v>
      </c>
      <c r="R48" s="62" t="str">
        <f>IFERROR('Equations and POD'!$D$5/K48, K48)</f>
        <v>-</v>
      </c>
      <c r="S48" s="62" t="str">
        <f>IFERROR('Equations and POD'!$D$5/L48, L48)</f>
        <v>-</v>
      </c>
      <c r="T48" s="62" t="str">
        <f>IFERROR('Equations and POD'!$D$5/M48, M48)</f>
        <v>-</v>
      </c>
      <c r="U48" s="52" t="s">
        <v>62</v>
      </c>
      <c r="V48" s="52" t="s">
        <v>62</v>
      </c>
      <c r="W48" s="52" t="s">
        <v>62</v>
      </c>
      <c r="X48" s="52" t="s">
        <v>62</v>
      </c>
      <c r="Y48" s="52" t="s">
        <v>62</v>
      </c>
      <c r="Z48" s="52" t="s">
        <v>62</v>
      </c>
      <c r="AA48" s="52" t="s">
        <v>62</v>
      </c>
    </row>
    <row r="49" spans="1:27" x14ac:dyDescent="0.3">
      <c r="A49" s="41" t="s">
        <v>126</v>
      </c>
      <c r="B49" s="41" t="s">
        <v>127</v>
      </c>
      <c r="C49" s="41" t="s">
        <v>67</v>
      </c>
      <c r="D49" s="41" t="s">
        <v>66</v>
      </c>
      <c r="E49" s="41" t="s">
        <v>64</v>
      </c>
      <c r="F49" s="41" t="s">
        <v>8</v>
      </c>
      <c r="G49" s="95">
        <v>1.390324352184083E-2</v>
      </c>
      <c r="H49" s="95">
        <v>1.30972583901399E-2</v>
      </c>
      <c r="I49" s="95">
        <v>1.0646803594565331E-2</v>
      </c>
      <c r="J49" s="95">
        <v>7.4135424849848669E-3</v>
      </c>
      <c r="K49" s="96">
        <v>6.0212887791676996E-3</v>
      </c>
      <c r="L49" s="96">
        <v>5.1481571177528331E-3</v>
      </c>
      <c r="M49" s="96">
        <v>4.1385459385561334E-3</v>
      </c>
      <c r="N49" s="57">
        <f>IFERROR('Equations and POD'!$D$5/G49, G49)</f>
        <v>863107.9489580259</v>
      </c>
      <c r="O49" s="57">
        <f>IFERROR('Equations and POD'!$D$5/H49, H49)</f>
        <v>916222.28427852073</v>
      </c>
      <c r="P49" s="57">
        <f>IFERROR('Equations and POD'!$D$5/I49, I49)</f>
        <v>1127098.8417711968</v>
      </c>
      <c r="Q49" s="57">
        <f>IFERROR('Equations and POD'!$D$5/J49, J49)</f>
        <v>1618659.3688920494</v>
      </c>
      <c r="R49" s="62">
        <f>IFERROR('Equations and POD'!$D$5/K49, K49)</f>
        <v>1992928.829707901</v>
      </c>
      <c r="S49" s="62">
        <f>IFERROR('Equations and POD'!$D$5/L49, L49)</f>
        <v>2330931.190623411</v>
      </c>
      <c r="T49" s="62">
        <f>IFERROR('Equations and POD'!$D$5/M49, M49)</f>
        <v>2899569.1187583124</v>
      </c>
      <c r="U49" s="58">
        <v>860000</v>
      </c>
      <c r="V49" s="58">
        <v>920000</v>
      </c>
      <c r="W49" s="58">
        <v>1100000</v>
      </c>
      <c r="X49" s="58">
        <v>1600000</v>
      </c>
      <c r="Y49" s="53">
        <v>2000000</v>
      </c>
      <c r="Z49" s="53">
        <v>2300000</v>
      </c>
      <c r="AA49" s="53">
        <v>2900000</v>
      </c>
    </row>
    <row r="50" spans="1:27" x14ac:dyDescent="0.3">
      <c r="A50" s="41" t="s">
        <v>126</v>
      </c>
      <c r="B50" s="41" t="s">
        <v>127</v>
      </c>
      <c r="C50" s="92" t="s">
        <v>67</v>
      </c>
      <c r="D50" s="92" t="s">
        <v>12</v>
      </c>
      <c r="E50" s="92" t="s">
        <v>64</v>
      </c>
      <c r="F50" s="92" t="s">
        <v>8</v>
      </c>
      <c r="G50" s="90">
        <f>SUM(G47:G49)</f>
        <v>1.390324352184083E-2</v>
      </c>
      <c r="H50" s="90">
        <f t="shared" ref="H50" si="46">SUM(H47:H49)</f>
        <v>1.30972583901399E-2</v>
      </c>
      <c r="I50" s="90">
        <f t="shared" ref="I50" si="47">SUM(I47:I49)</f>
        <v>1.0646803594565331E-2</v>
      </c>
      <c r="J50" s="90">
        <f t="shared" ref="J50" si="48">SUM(J47:J49)</f>
        <v>7.4135424849848669E-3</v>
      </c>
      <c r="K50" s="90">
        <f t="shared" ref="K50" si="49">SUM(K47:K49)</f>
        <v>0.34721847187775767</v>
      </c>
      <c r="L50" s="90">
        <f t="shared" ref="L50" si="50">SUM(L47:L49)</f>
        <v>0.31717096903581615</v>
      </c>
      <c r="M50" s="90">
        <f t="shared" ref="M50" si="51">SUM(M47:M49)</f>
        <v>0.33757660697984943</v>
      </c>
      <c r="N50" s="62">
        <f>IFERROR('Equations and POD'!$D$5/G50, G50)</f>
        <v>863107.9489580259</v>
      </c>
      <c r="O50" s="62">
        <f>IFERROR('Equations and POD'!$D$5/H50, H50)</f>
        <v>916222.28427852073</v>
      </c>
      <c r="P50" s="62">
        <f>IFERROR('Equations and POD'!$D$5/I50, I50)</f>
        <v>1127098.8417711968</v>
      </c>
      <c r="Q50" s="62">
        <f>IFERROR('Equations and POD'!$D$5/J50, J50)</f>
        <v>1618659.3688920494</v>
      </c>
      <c r="R50" s="62">
        <f>IFERROR('Equations and POD'!$D$5/K50, K50)</f>
        <v>34560.373286317386</v>
      </c>
      <c r="S50" s="62">
        <f>IFERROR('Equations and POD'!$D$5/L50, L50)</f>
        <v>37834.484147396586</v>
      </c>
      <c r="T50" s="62">
        <f>IFERROR('Equations and POD'!$D$5/M50, M50)</f>
        <v>35547.486857453667</v>
      </c>
      <c r="U50" s="53">
        <v>860000</v>
      </c>
      <c r="V50" s="53">
        <v>920000</v>
      </c>
      <c r="W50" s="53">
        <v>1100000</v>
      </c>
      <c r="X50" s="53">
        <v>1600000</v>
      </c>
      <c r="Y50" s="53">
        <v>35000</v>
      </c>
      <c r="Z50" s="53">
        <v>38000</v>
      </c>
      <c r="AA50" s="53">
        <v>36000</v>
      </c>
    </row>
    <row r="51" spans="1:27" x14ac:dyDescent="0.3">
      <c r="A51" s="41" t="s">
        <v>126</v>
      </c>
      <c r="B51" s="41" t="s">
        <v>127</v>
      </c>
      <c r="C51" s="41" t="s">
        <v>68</v>
      </c>
      <c r="D51" s="41" t="s">
        <v>60</v>
      </c>
      <c r="E51" s="41" t="s">
        <v>61</v>
      </c>
      <c r="F51" s="41" t="s">
        <v>6</v>
      </c>
      <c r="G51" s="90" t="s">
        <v>62</v>
      </c>
      <c r="H51" s="90" t="s">
        <v>62</v>
      </c>
      <c r="I51" s="90" t="s">
        <v>62</v>
      </c>
      <c r="J51" s="90" t="s">
        <v>62</v>
      </c>
      <c r="K51" s="90" t="s">
        <v>62</v>
      </c>
      <c r="L51" s="90">
        <v>374.42737430167602</v>
      </c>
      <c r="M51" s="90">
        <v>400.12567324955103</v>
      </c>
      <c r="N51" s="62" t="str">
        <f>IFERROR('Equations and POD'!$D$5/G51, G51)</f>
        <v>-</v>
      </c>
      <c r="O51" s="62" t="str">
        <f>IFERROR('Equations and POD'!$D$5/H51, H51)</f>
        <v>-</v>
      </c>
      <c r="P51" s="62" t="str">
        <f>IFERROR('Equations and POD'!$D$5/I51, I51)</f>
        <v>-</v>
      </c>
      <c r="Q51" s="62" t="str">
        <f>IFERROR('Equations and POD'!$D$5/J51, J51)</f>
        <v>-</v>
      </c>
      <c r="R51" s="62" t="str">
        <f>IFERROR('Equations and POD'!$D$5/K51, K51)</f>
        <v>-</v>
      </c>
      <c r="S51" s="62">
        <f>IFERROR('Equations and POD'!$D$5/L51, L51)</f>
        <v>32.048938789212571</v>
      </c>
      <c r="T51" s="62">
        <f>IFERROR('Equations and POD'!$D$5/M51, M51)</f>
        <v>29.990577466684623</v>
      </c>
      <c r="U51" s="52" t="s">
        <v>62</v>
      </c>
      <c r="V51" s="52" t="s">
        <v>62</v>
      </c>
      <c r="W51" s="52" t="s">
        <v>62</v>
      </c>
      <c r="X51" s="52" t="s">
        <v>62</v>
      </c>
      <c r="Y51" s="52" t="s">
        <v>62</v>
      </c>
      <c r="Z51" s="53">
        <v>32</v>
      </c>
      <c r="AA51" s="61">
        <v>30</v>
      </c>
    </row>
    <row r="52" spans="1:27" x14ac:dyDescent="0.3">
      <c r="A52" s="41" t="s">
        <v>126</v>
      </c>
      <c r="B52" s="41" t="s">
        <v>127</v>
      </c>
      <c r="C52" s="41" t="s">
        <v>68</v>
      </c>
      <c r="D52" s="41" t="s">
        <v>65</v>
      </c>
      <c r="E52" s="41" t="s">
        <v>61</v>
      </c>
      <c r="F52" s="41" t="s">
        <v>6</v>
      </c>
      <c r="G52" s="90" t="s">
        <v>62</v>
      </c>
      <c r="H52" s="90" t="s">
        <v>62</v>
      </c>
      <c r="I52" s="90" t="s">
        <v>62</v>
      </c>
      <c r="J52" s="90" t="s">
        <v>62</v>
      </c>
      <c r="K52" s="90" t="s">
        <v>62</v>
      </c>
      <c r="L52" s="90" t="s">
        <v>62</v>
      </c>
      <c r="M52" s="90" t="s">
        <v>62</v>
      </c>
      <c r="N52" s="62" t="str">
        <f>IFERROR('Equations and POD'!$D$5/G52, G52)</f>
        <v>-</v>
      </c>
      <c r="O52" s="62" t="str">
        <f>IFERROR('Equations and POD'!$D$5/H52, H52)</f>
        <v>-</v>
      </c>
      <c r="P52" s="62" t="str">
        <f>IFERROR('Equations and POD'!$D$5/I52, I52)</f>
        <v>-</v>
      </c>
      <c r="Q52" s="62" t="str">
        <f>IFERROR('Equations and POD'!$D$5/J52, J52)</f>
        <v>-</v>
      </c>
      <c r="R52" s="62" t="str">
        <f>IFERROR('Equations and POD'!$D$5/K52, K52)</f>
        <v>-</v>
      </c>
      <c r="S52" s="62" t="str">
        <f>IFERROR('Equations and POD'!$D$5/L52, L52)</f>
        <v>-</v>
      </c>
      <c r="T52" s="62" t="str">
        <f>IFERROR('Equations and POD'!$D$5/M52, M52)</f>
        <v>-</v>
      </c>
      <c r="U52" s="52" t="s">
        <v>62</v>
      </c>
      <c r="V52" s="52" t="s">
        <v>62</v>
      </c>
      <c r="W52" s="52" t="s">
        <v>62</v>
      </c>
      <c r="X52" s="52" t="s">
        <v>62</v>
      </c>
      <c r="Y52" s="52" t="s">
        <v>62</v>
      </c>
      <c r="Z52" s="52" t="s">
        <v>62</v>
      </c>
      <c r="AA52" s="52" t="s">
        <v>62</v>
      </c>
    </row>
    <row r="53" spans="1:27" x14ac:dyDescent="0.3">
      <c r="A53" s="41" t="s">
        <v>126</v>
      </c>
      <c r="B53" s="41" t="s">
        <v>127</v>
      </c>
      <c r="C53" s="41" t="s">
        <v>68</v>
      </c>
      <c r="D53" s="41" t="s">
        <v>66</v>
      </c>
      <c r="E53" s="41" t="s">
        <v>61</v>
      </c>
      <c r="F53" s="41" t="s">
        <v>6</v>
      </c>
      <c r="G53" s="90" t="s">
        <v>62</v>
      </c>
      <c r="H53" s="90" t="s">
        <v>62</v>
      </c>
      <c r="I53" s="90" t="s">
        <v>62</v>
      </c>
      <c r="J53" s="90" t="s">
        <v>62</v>
      </c>
      <c r="K53" s="90" t="s">
        <v>62</v>
      </c>
      <c r="L53" s="90" t="s">
        <v>62</v>
      </c>
      <c r="M53" s="90" t="s">
        <v>62</v>
      </c>
      <c r="N53" s="62" t="str">
        <f>IFERROR('Equations and POD'!$D$5/G53, G53)</f>
        <v>-</v>
      </c>
      <c r="O53" s="62" t="str">
        <f>IFERROR('Equations and POD'!$D$5/H53, H53)</f>
        <v>-</v>
      </c>
      <c r="P53" s="62" t="str">
        <f>IFERROR('Equations and POD'!$D$5/I53, I53)</f>
        <v>-</v>
      </c>
      <c r="Q53" s="62" t="str">
        <f>IFERROR('Equations and POD'!$D$5/J53, J53)</f>
        <v>-</v>
      </c>
      <c r="R53" s="62" t="str">
        <f>IFERROR('Equations and POD'!$D$5/K53, K53)</f>
        <v>-</v>
      </c>
      <c r="S53" s="62" t="str">
        <f>IFERROR('Equations and POD'!$D$5/L53, L53)</f>
        <v>-</v>
      </c>
      <c r="T53" s="62" t="str">
        <f>IFERROR('Equations and POD'!$D$5/M53, M53)</f>
        <v>-</v>
      </c>
      <c r="U53" s="52" t="s">
        <v>62</v>
      </c>
      <c r="V53" s="52" t="s">
        <v>62</v>
      </c>
      <c r="W53" s="52" t="s">
        <v>62</v>
      </c>
      <c r="X53" s="52" t="s">
        <v>62</v>
      </c>
      <c r="Y53" s="52" t="s">
        <v>62</v>
      </c>
      <c r="Z53" s="52" t="s">
        <v>62</v>
      </c>
      <c r="AA53" s="52" t="s">
        <v>62</v>
      </c>
    </row>
    <row r="54" spans="1:27" x14ac:dyDescent="0.3">
      <c r="A54" s="41" t="s">
        <v>126</v>
      </c>
      <c r="B54" s="41" t="s">
        <v>127</v>
      </c>
      <c r="C54" s="92" t="s">
        <v>68</v>
      </c>
      <c r="D54" s="92" t="s">
        <v>12</v>
      </c>
      <c r="E54" s="92" t="s">
        <v>61</v>
      </c>
      <c r="F54" s="92" t="s">
        <v>6</v>
      </c>
      <c r="G54" s="91" t="s">
        <v>62</v>
      </c>
      <c r="H54" s="91" t="s">
        <v>62</v>
      </c>
      <c r="I54" s="91" t="s">
        <v>62</v>
      </c>
      <c r="J54" s="91" t="s">
        <v>62</v>
      </c>
      <c r="K54" s="91" t="s">
        <v>62</v>
      </c>
      <c r="L54" s="90">
        <f t="shared" ref="L54" si="52">SUM(L51:L53)</f>
        <v>374.42737430167602</v>
      </c>
      <c r="M54" s="90">
        <f t="shared" ref="M54" si="53">SUM(M51:M53)</f>
        <v>400.12567324955103</v>
      </c>
      <c r="N54" s="62" t="str">
        <f>IFERROR('Equations and POD'!$D$5/G54, G54)</f>
        <v>-</v>
      </c>
      <c r="O54" s="62" t="str">
        <f>IFERROR('Equations and POD'!$D$5/H54, H54)</f>
        <v>-</v>
      </c>
      <c r="P54" s="62" t="str">
        <f>IFERROR('Equations and POD'!$D$5/I54, I54)</f>
        <v>-</v>
      </c>
      <c r="Q54" s="62" t="str">
        <f>IFERROR('Equations and POD'!$D$5/J54, J54)</f>
        <v>-</v>
      </c>
      <c r="R54" s="62" t="str">
        <f>IFERROR('Equations and POD'!$D$5/K54, K54)</f>
        <v>-</v>
      </c>
      <c r="S54" s="62">
        <f>IFERROR('Equations and POD'!$D$5/L54, L54)</f>
        <v>32.048938789212571</v>
      </c>
      <c r="T54" s="62">
        <f>IFERROR('Equations and POD'!$D$5/M54, M54)</f>
        <v>29.990577466684623</v>
      </c>
      <c r="U54" s="52" t="s">
        <v>62</v>
      </c>
      <c r="V54" s="52" t="s">
        <v>62</v>
      </c>
      <c r="W54" s="52" t="s">
        <v>62</v>
      </c>
      <c r="X54" s="52" t="s">
        <v>62</v>
      </c>
      <c r="Y54" s="52" t="s">
        <v>62</v>
      </c>
      <c r="Z54" s="53">
        <v>32</v>
      </c>
      <c r="AA54" s="61">
        <v>30</v>
      </c>
    </row>
    <row r="55" spans="1:27" x14ac:dyDescent="0.3">
      <c r="A55" s="41" t="s">
        <v>126</v>
      </c>
      <c r="B55" s="41" t="s">
        <v>127</v>
      </c>
      <c r="C55" s="41" t="s">
        <v>68</v>
      </c>
      <c r="D55" s="41" t="s">
        <v>60</v>
      </c>
      <c r="E55" s="41" t="s">
        <v>63</v>
      </c>
      <c r="F55" s="41" t="s">
        <v>6</v>
      </c>
      <c r="G55" s="90" t="s">
        <v>62</v>
      </c>
      <c r="H55" s="90" t="s">
        <v>62</v>
      </c>
      <c r="I55" s="90" t="s">
        <v>62</v>
      </c>
      <c r="J55" s="90" t="s">
        <v>62</v>
      </c>
      <c r="K55" s="90" t="s">
        <v>62</v>
      </c>
      <c r="L55" s="90">
        <v>93.606843575419006</v>
      </c>
      <c r="M55" s="90">
        <v>100.031418312388</v>
      </c>
      <c r="N55" s="62" t="str">
        <f>IFERROR('Equations and POD'!$D$5/G55, G55)</f>
        <v>-</v>
      </c>
      <c r="O55" s="62" t="str">
        <f>IFERROR('Equations and POD'!$D$5/H55, H55)</f>
        <v>-</v>
      </c>
      <c r="P55" s="62" t="str">
        <f>IFERROR('Equations and POD'!$D$5/I55, I55)</f>
        <v>-</v>
      </c>
      <c r="Q55" s="62" t="str">
        <f>IFERROR('Equations and POD'!$D$5/J55, J55)</f>
        <v>-</v>
      </c>
      <c r="R55" s="62" t="str">
        <f>IFERROR('Equations and POD'!$D$5/K55, K55)</f>
        <v>-</v>
      </c>
      <c r="S55" s="62">
        <f>IFERROR('Equations and POD'!$D$5/L55, L55)</f>
        <v>128.19575515685028</v>
      </c>
      <c r="T55" s="62">
        <f>IFERROR('Equations and POD'!$D$5/M55, M55)</f>
        <v>119.96230986673821</v>
      </c>
      <c r="U55" s="52" t="s">
        <v>62</v>
      </c>
      <c r="V55" s="52" t="s">
        <v>62</v>
      </c>
      <c r="W55" s="52" t="s">
        <v>62</v>
      </c>
      <c r="X55" s="52" t="s">
        <v>62</v>
      </c>
      <c r="Y55" s="52" t="s">
        <v>62</v>
      </c>
      <c r="Z55" s="53">
        <v>130</v>
      </c>
      <c r="AA55" s="53">
        <v>120</v>
      </c>
    </row>
    <row r="56" spans="1:27" x14ac:dyDescent="0.3">
      <c r="A56" s="41" t="s">
        <v>126</v>
      </c>
      <c r="B56" s="41" t="s">
        <v>127</v>
      </c>
      <c r="C56" s="41" t="s">
        <v>68</v>
      </c>
      <c r="D56" s="41" t="s">
        <v>65</v>
      </c>
      <c r="E56" s="41" t="s">
        <v>63</v>
      </c>
      <c r="F56" s="41" t="s">
        <v>6</v>
      </c>
      <c r="G56" s="90" t="s">
        <v>62</v>
      </c>
      <c r="H56" s="90" t="s">
        <v>62</v>
      </c>
      <c r="I56" s="90" t="s">
        <v>62</v>
      </c>
      <c r="J56" s="90" t="s">
        <v>62</v>
      </c>
      <c r="K56" s="90" t="s">
        <v>62</v>
      </c>
      <c r="L56" s="90" t="s">
        <v>62</v>
      </c>
      <c r="M56" s="90" t="s">
        <v>62</v>
      </c>
      <c r="N56" s="62" t="str">
        <f>IFERROR('Equations and POD'!$D$5/G56, G56)</f>
        <v>-</v>
      </c>
      <c r="O56" s="62" t="str">
        <f>IFERROR('Equations and POD'!$D$5/H56, H56)</f>
        <v>-</v>
      </c>
      <c r="P56" s="62" t="str">
        <f>IFERROR('Equations and POD'!$D$5/I56, I56)</f>
        <v>-</v>
      </c>
      <c r="Q56" s="62" t="str">
        <f>IFERROR('Equations and POD'!$D$5/J56, J56)</f>
        <v>-</v>
      </c>
      <c r="R56" s="62" t="str">
        <f>IFERROR('Equations and POD'!$D$5/K56, K56)</f>
        <v>-</v>
      </c>
      <c r="S56" s="62" t="str">
        <f>IFERROR('Equations and POD'!$D$5/L56, L56)</f>
        <v>-</v>
      </c>
      <c r="T56" s="62" t="str">
        <f>IFERROR('Equations and POD'!$D$5/M56, M56)</f>
        <v>-</v>
      </c>
      <c r="U56" s="52" t="s">
        <v>62</v>
      </c>
      <c r="V56" s="52" t="s">
        <v>62</v>
      </c>
      <c r="W56" s="52" t="s">
        <v>62</v>
      </c>
      <c r="X56" s="52" t="s">
        <v>62</v>
      </c>
      <c r="Y56" s="52" t="s">
        <v>62</v>
      </c>
      <c r="Z56" s="52" t="s">
        <v>62</v>
      </c>
      <c r="AA56" s="52" t="s">
        <v>62</v>
      </c>
    </row>
    <row r="57" spans="1:27" x14ac:dyDescent="0.3">
      <c r="A57" s="41" t="s">
        <v>126</v>
      </c>
      <c r="B57" s="41" t="s">
        <v>127</v>
      </c>
      <c r="C57" s="41" t="s">
        <v>68</v>
      </c>
      <c r="D57" s="41" t="s">
        <v>66</v>
      </c>
      <c r="E57" s="41" t="s">
        <v>63</v>
      </c>
      <c r="F57" s="41" t="s">
        <v>6</v>
      </c>
      <c r="G57" s="90" t="s">
        <v>62</v>
      </c>
      <c r="H57" s="90" t="s">
        <v>62</v>
      </c>
      <c r="I57" s="90" t="s">
        <v>62</v>
      </c>
      <c r="J57" s="90" t="s">
        <v>62</v>
      </c>
      <c r="K57" s="90" t="s">
        <v>62</v>
      </c>
      <c r="L57" s="90" t="s">
        <v>62</v>
      </c>
      <c r="M57" s="90" t="s">
        <v>62</v>
      </c>
      <c r="N57" s="62" t="str">
        <f>IFERROR('Equations and POD'!$D$5/G57, G57)</f>
        <v>-</v>
      </c>
      <c r="O57" s="62" t="str">
        <f>IFERROR('Equations and POD'!$D$5/H57, H57)</f>
        <v>-</v>
      </c>
      <c r="P57" s="62" t="str">
        <f>IFERROR('Equations and POD'!$D$5/I57, I57)</f>
        <v>-</v>
      </c>
      <c r="Q57" s="62" t="str">
        <f>IFERROR('Equations and POD'!$D$5/J57, J57)</f>
        <v>-</v>
      </c>
      <c r="R57" s="62" t="str">
        <f>IFERROR('Equations and POD'!$D$5/K57, K57)</f>
        <v>-</v>
      </c>
      <c r="S57" s="62" t="str">
        <f>IFERROR('Equations and POD'!$D$5/L57, L57)</f>
        <v>-</v>
      </c>
      <c r="T57" s="62" t="str">
        <f>IFERROR('Equations and POD'!$D$5/M57, M57)</f>
        <v>-</v>
      </c>
      <c r="U57" s="52" t="s">
        <v>62</v>
      </c>
      <c r="V57" s="52" t="s">
        <v>62</v>
      </c>
      <c r="W57" s="52" t="s">
        <v>62</v>
      </c>
      <c r="X57" s="52" t="s">
        <v>62</v>
      </c>
      <c r="Y57" s="52" t="s">
        <v>62</v>
      </c>
      <c r="Z57" s="52" t="s">
        <v>62</v>
      </c>
      <c r="AA57" s="52" t="s">
        <v>62</v>
      </c>
    </row>
    <row r="58" spans="1:27" x14ac:dyDescent="0.3">
      <c r="A58" s="41" t="s">
        <v>126</v>
      </c>
      <c r="B58" s="41" t="s">
        <v>127</v>
      </c>
      <c r="C58" s="92" t="s">
        <v>68</v>
      </c>
      <c r="D58" s="92" t="s">
        <v>12</v>
      </c>
      <c r="E58" s="92" t="s">
        <v>63</v>
      </c>
      <c r="F58" s="92" t="s">
        <v>6</v>
      </c>
      <c r="G58" s="91" t="s">
        <v>62</v>
      </c>
      <c r="H58" s="91" t="s">
        <v>62</v>
      </c>
      <c r="I58" s="91" t="s">
        <v>62</v>
      </c>
      <c r="J58" s="91" t="s">
        <v>62</v>
      </c>
      <c r="K58" s="91" t="s">
        <v>62</v>
      </c>
      <c r="L58" s="90">
        <f t="shared" ref="L58" si="54">SUM(L55:L57)</f>
        <v>93.606843575419006</v>
      </c>
      <c r="M58" s="90">
        <f t="shared" ref="M58" si="55">SUM(M55:M57)</f>
        <v>100.031418312388</v>
      </c>
      <c r="N58" s="62" t="str">
        <f>IFERROR('Equations and POD'!$D$5/G58, G58)</f>
        <v>-</v>
      </c>
      <c r="O58" s="62" t="str">
        <f>IFERROR('Equations and POD'!$D$5/H58, H58)</f>
        <v>-</v>
      </c>
      <c r="P58" s="62" t="str">
        <f>IFERROR('Equations and POD'!$D$5/I58, I58)</f>
        <v>-</v>
      </c>
      <c r="Q58" s="62" t="str">
        <f>IFERROR('Equations and POD'!$D$5/J58, J58)</f>
        <v>-</v>
      </c>
      <c r="R58" s="62" t="str">
        <f>IFERROR('Equations and POD'!$D$5/K58, K58)</f>
        <v>-</v>
      </c>
      <c r="S58" s="62">
        <f>IFERROR('Equations and POD'!$D$5/L58, L58)</f>
        <v>128.19575515685028</v>
      </c>
      <c r="T58" s="62">
        <f>IFERROR('Equations and POD'!$D$5/M58, M58)</f>
        <v>119.96230986673821</v>
      </c>
      <c r="U58" s="52" t="s">
        <v>62</v>
      </c>
      <c r="V58" s="52" t="s">
        <v>62</v>
      </c>
      <c r="W58" s="52" t="s">
        <v>62</v>
      </c>
      <c r="X58" s="52" t="s">
        <v>62</v>
      </c>
      <c r="Y58" s="52" t="s">
        <v>62</v>
      </c>
      <c r="Z58" s="53">
        <v>130</v>
      </c>
      <c r="AA58" s="53">
        <v>120</v>
      </c>
    </row>
    <row r="59" spans="1:27" x14ac:dyDescent="0.3">
      <c r="A59" s="41" t="s">
        <v>126</v>
      </c>
      <c r="B59" s="41" t="s">
        <v>127</v>
      </c>
      <c r="C59" s="41" t="s">
        <v>68</v>
      </c>
      <c r="D59" s="41" t="s">
        <v>60</v>
      </c>
      <c r="E59" s="41" t="s">
        <v>64</v>
      </c>
      <c r="F59" s="41" t="s">
        <v>6</v>
      </c>
      <c r="G59" s="90" t="s">
        <v>62</v>
      </c>
      <c r="H59" s="90" t="s">
        <v>62</v>
      </c>
      <c r="I59" s="90" t="s">
        <v>62</v>
      </c>
      <c r="J59" s="90" t="s">
        <v>62</v>
      </c>
      <c r="K59" s="90" t="s">
        <v>62</v>
      </c>
      <c r="L59" s="90">
        <v>18.721368715083798</v>
      </c>
      <c r="M59" s="90">
        <v>20.0062836624776</v>
      </c>
      <c r="N59" s="62" t="str">
        <f>IFERROR('Equations and POD'!$D$5/G59, G59)</f>
        <v>-</v>
      </c>
      <c r="O59" s="62" t="str">
        <f>IFERROR('Equations and POD'!$D$5/H59, H59)</f>
        <v>-</v>
      </c>
      <c r="P59" s="62" t="str">
        <f>IFERROR('Equations and POD'!$D$5/I59, I59)</f>
        <v>-</v>
      </c>
      <c r="Q59" s="62" t="str">
        <f>IFERROR('Equations and POD'!$D$5/J59, J59)</f>
        <v>-</v>
      </c>
      <c r="R59" s="62" t="str">
        <f>IFERROR('Equations and POD'!$D$5/K59, K59)</f>
        <v>-</v>
      </c>
      <c r="S59" s="62">
        <f>IFERROR('Equations and POD'!$D$5/L59, L59)</f>
        <v>640.97877578425152</v>
      </c>
      <c r="T59" s="62">
        <f>IFERROR('Equations and POD'!$D$5/M59, M59)</f>
        <v>599.811549333691</v>
      </c>
      <c r="U59" s="52" t="s">
        <v>62</v>
      </c>
      <c r="V59" s="52" t="s">
        <v>62</v>
      </c>
      <c r="W59" s="52" t="s">
        <v>62</v>
      </c>
      <c r="X59" s="52" t="s">
        <v>62</v>
      </c>
      <c r="Y59" s="52" t="s">
        <v>62</v>
      </c>
      <c r="Z59" s="53">
        <v>640</v>
      </c>
      <c r="AA59" s="53">
        <v>600</v>
      </c>
    </row>
    <row r="60" spans="1:27" x14ac:dyDescent="0.3">
      <c r="A60" s="41" t="s">
        <v>126</v>
      </c>
      <c r="B60" s="41" t="s">
        <v>127</v>
      </c>
      <c r="C60" s="41" t="s">
        <v>68</v>
      </c>
      <c r="D60" s="41" t="s">
        <v>65</v>
      </c>
      <c r="E60" s="41" t="s">
        <v>64</v>
      </c>
      <c r="F60" s="41" t="s">
        <v>6</v>
      </c>
      <c r="G60" s="90" t="s">
        <v>62</v>
      </c>
      <c r="H60" s="90" t="s">
        <v>62</v>
      </c>
      <c r="I60" s="90" t="s">
        <v>62</v>
      </c>
      <c r="J60" s="90" t="s">
        <v>62</v>
      </c>
      <c r="K60" s="90" t="s">
        <v>62</v>
      </c>
      <c r="L60" s="90" t="s">
        <v>62</v>
      </c>
      <c r="M60" s="90" t="s">
        <v>62</v>
      </c>
      <c r="N60" s="62" t="str">
        <f>IFERROR('Equations and POD'!$D$5/G60, G60)</f>
        <v>-</v>
      </c>
      <c r="O60" s="62" t="str">
        <f>IFERROR('Equations and POD'!$D$5/H60, H60)</f>
        <v>-</v>
      </c>
      <c r="P60" s="62" t="str">
        <f>IFERROR('Equations and POD'!$D$5/I60, I60)</f>
        <v>-</v>
      </c>
      <c r="Q60" s="62" t="str">
        <f>IFERROR('Equations and POD'!$D$5/J60, J60)</f>
        <v>-</v>
      </c>
      <c r="R60" s="62" t="str">
        <f>IFERROR('Equations and POD'!$D$5/K60, K60)</f>
        <v>-</v>
      </c>
      <c r="S60" s="62" t="str">
        <f>IFERROR('Equations and POD'!$D$5/L60, L60)</f>
        <v>-</v>
      </c>
      <c r="T60" s="62" t="str">
        <f>IFERROR('Equations and POD'!$D$5/M60, M60)</f>
        <v>-</v>
      </c>
      <c r="U60" s="52" t="s">
        <v>62</v>
      </c>
      <c r="V60" s="52" t="s">
        <v>62</v>
      </c>
      <c r="W60" s="52" t="s">
        <v>62</v>
      </c>
      <c r="X60" s="52" t="s">
        <v>62</v>
      </c>
      <c r="Y60" s="52" t="s">
        <v>62</v>
      </c>
      <c r="Z60" s="52" t="s">
        <v>62</v>
      </c>
      <c r="AA60" s="52" t="s">
        <v>62</v>
      </c>
    </row>
    <row r="61" spans="1:27" x14ac:dyDescent="0.3">
      <c r="A61" s="41" t="s">
        <v>126</v>
      </c>
      <c r="B61" s="41" t="s">
        <v>127</v>
      </c>
      <c r="C61" s="41" t="s">
        <v>68</v>
      </c>
      <c r="D61" s="41" t="s">
        <v>66</v>
      </c>
      <c r="E61" s="41" t="s">
        <v>64</v>
      </c>
      <c r="F61" s="41" t="s">
        <v>6</v>
      </c>
      <c r="G61" s="90" t="s">
        <v>62</v>
      </c>
      <c r="H61" s="90" t="s">
        <v>62</v>
      </c>
      <c r="I61" s="90" t="s">
        <v>62</v>
      </c>
      <c r="J61" s="90" t="s">
        <v>62</v>
      </c>
      <c r="K61" s="90" t="s">
        <v>62</v>
      </c>
      <c r="L61" s="90" t="s">
        <v>62</v>
      </c>
      <c r="M61" s="90" t="s">
        <v>62</v>
      </c>
      <c r="N61" s="62" t="str">
        <f>IFERROR('Equations and POD'!$D$5/G61, G61)</f>
        <v>-</v>
      </c>
      <c r="O61" s="62" t="str">
        <f>IFERROR('Equations and POD'!$D$5/H61, H61)</f>
        <v>-</v>
      </c>
      <c r="P61" s="62" t="str">
        <f>IFERROR('Equations and POD'!$D$5/I61, I61)</f>
        <v>-</v>
      </c>
      <c r="Q61" s="62" t="str">
        <f>IFERROR('Equations and POD'!$D$5/J61, J61)</f>
        <v>-</v>
      </c>
      <c r="R61" s="62" t="str">
        <f>IFERROR('Equations and POD'!$D$5/K61, K61)</f>
        <v>-</v>
      </c>
      <c r="S61" s="62" t="str">
        <f>IFERROR('Equations and POD'!$D$5/L61, L61)</f>
        <v>-</v>
      </c>
      <c r="T61" s="62" t="str">
        <f>IFERROR('Equations and POD'!$D$5/M61, M61)</f>
        <v>-</v>
      </c>
      <c r="U61" s="52" t="s">
        <v>62</v>
      </c>
      <c r="V61" s="52" t="s">
        <v>62</v>
      </c>
      <c r="W61" s="52" t="s">
        <v>62</v>
      </c>
      <c r="X61" s="52" t="s">
        <v>62</v>
      </c>
      <c r="Y61" s="52" t="s">
        <v>62</v>
      </c>
      <c r="Z61" s="52" t="s">
        <v>62</v>
      </c>
      <c r="AA61" s="52" t="s">
        <v>62</v>
      </c>
    </row>
    <row r="62" spans="1:27" x14ac:dyDescent="0.3">
      <c r="A62" s="41" t="s">
        <v>126</v>
      </c>
      <c r="B62" s="41" t="s">
        <v>127</v>
      </c>
      <c r="C62" s="92" t="s">
        <v>68</v>
      </c>
      <c r="D62" s="92" t="s">
        <v>12</v>
      </c>
      <c r="E62" s="92" t="s">
        <v>64</v>
      </c>
      <c r="F62" s="92" t="s">
        <v>6</v>
      </c>
      <c r="G62" s="91" t="s">
        <v>62</v>
      </c>
      <c r="H62" s="91" t="s">
        <v>62</v>
      </c>
      <c r="I62" s="91" t="s">
        <v>62</v>
      </c>
      <c r="J62" s="91" t="s">
        <v>62</v>
      </c>
      <c r="K62" s="91" t="s">
        <v>62</v>
      </c>
      <c r="L62" s="90">
        <f t="shared" ref="L62" si="56">SUM(L59:L61)</f>
        <v>18.721368715083798</v>
      </c>
      <c r="M62" s="90">
        <f t="shared" ref="M62" si="57">SUM(M59:M61)</f>
        <v>20.0062836624776</v>
      </c>
      <c r="N62" s="62" t="str">
        <f>IFERROR('Equations and POD'!$D$5/G62, G62)</f>
        <v>-</v>
      </c>
      <c r="O62" s="62" t="str">
        <f>IFERROR('Equations and POD'!$D$5/H62, H62)</f>
        <v>-</v>
      </c>
      <c r="P62" s="62" t="str">
        <f>IFERROR('Equations and POD'!$D$5/I62, I62)</f>
        <v>-</v>
      </c>
      <c r="Q62" s="62" t="str">
        <f>IFERROR('Equations and POD'!$D$5/J62, J62)</f>
        <v>-</v>
      </c>
      <c r="R62" s="62" t="str">
        <f>IFERROR('Equations and POD'!$D$5/K62, K62)</f>
        <v>-</v>
      </c>
      <c r="S62" s="62">
        <f>IFERROR('Equations and POD'!$D$5/L62, L62)</f>
        <v>640.97877578425152</v>
      </c>
      <c r="T62" s="62">
        <f>IFERROR('Equations and POD'!$D$5/M62, M62)</f>
        <v>599.811549333691</v>
      </c>
      <c r="U62" s="52" t="s">
        <v>62</v>
      </c>
      <c r="V62" s="52" t="s">
        <v>62</v>
      </c>
      <c r="W62" s="52" t="s">
        <v>62</v>
      </c>
      <c r="X62" s="52" t="s">
        <v>62</v>
      </c>
      <c r="Y62" s="52" t="s">
        <v>62</v>
      </c>
      <c r="Z62" s="53">
        <v>640</v>
      </c>
      <c r="AA62" s="53">
        <v>600</v>
      </c>
    </row>
    <row r="63" spans="1:27" x14ac:dyDescent="0.3">
      <c r="A63" s="41" t="s">
        <v>126</v>
      </c>
      <c r="B63" s="41" t="s">
        <v>127</v>
      </c>
      <c r="C63" s="41" t="s">
        <v>68</v>
      </c>
      <c r="D63" s="41" t="s">
        <v>60</v>
      </c>
      <c r="E63" s="41" t="s">
        <v>61</v>
      </c>
      <c r="F63" s="41" t="s">
        <v>8</v>
      </c>
      <c r="G63" s="93" t="s">
        <v>62</v>
      </c>
      <c r="H63" s="93" t="s">
        <v>62</v>
      </c>
      <c r="I63" s="93" t="s">
        <v>62</v>
      </c>
      <c r="J63" s="93" t="s">
        <v>62</v>
      </c>
      <c r="K63" s="93" t="s">
        <v>62</v>
      </c>
      <c r="L63" s="96">
        <v>12.48091247672253</v>
      </c>
      <c r="M63" s="96">
        <v>13.3375224416517</v>
      </c>
      <c r="N63" s="62" t="str">
        <f>IFERROR('Equations and POD'!$D$5/G63, G63)</f>
        <v>-</v>
      </c>
      <c r="O63" s="62" t="str">
        <f>IFERROR('Equations and POD'!$D$5/H63, H63)</f>
        <v>-</v>
      </c>
      <c r="P63" s="62" t="str">
        <f>IFERROR('Equations and POD'!$D$5/I63, I63)</f>
        <v>-</v>
      </c>
      <c r="Q63" s="62" t="str">
        <f>IFERROR('Equations and POD'!$D$5/J63, J63)</f>
        <v>-</v>
      </c>
      <c r="R63" s="62" t="str">
        <f>IFERROR('Equations and POD'!$D$5/K63, K63)</f>
        <v>-</v>
      </c>
      <c r="S63" s="62">
        <f>IFERROR('Equations and POD'!$D$5/L63, L63)</f>
        <v>961.46816367637757</v>
      </c>
      <c r="T63" s="62">
        <f>IFERROR('Equations and POD'!$D$5/M63, M63)</f>
        <v>899.71732400053884</v>
      </c>
      <c r="U63" s="52" t="s">
        <v>62</v>
      </c>
      <c r="V63" s="52" t="s">
        <v>62</v>
      </c>
      <c r="W63" s="52" t="s">
        <v>62</v>
      </c>
      <c r="X63" s="52" t="s">
        <v>62</v>
      </c>
      <c r="Y63" s="52" t="s">
        <v>62</v>
      </c>
      <c r="Z63" s="53">
        <v>960</v>
      </c>
      <c r="AA63" s="53">
        <v>900</v>
      </c>
    </row>
    <row r="64" spans="1:27" x14ac:dyDescent="0.3">
      <c r="A64" s="41" t="s">
        <v>126</v>
      </c>
      <c r="B64" s="41" t="s">
        <v>127</v>
      </c>
      <c r="C64" s="41" t="s">
        <v>68</v>
      </c>
      <c r="D64" s="41" t="s">
        <v>65</v>
      </c>
      <c r="E64" s="41" t="s">
        <v>61</v>
      </c>
      <c r="F64" s="41" t="s">
        <v>8</v>
      </c>
      <c r="G64" s="93" t="s">
        <v>62</v>
      </c>
      <c r="H64" s="93" t="s">
        <v>62</v>
      </c>
      <c r="I64" s="93" t="s">
        <v>62</v>
      </c>
      <c r="J64" s="93" t="s">
        <v>62</v>
      </c>
      <c r="K64" s="93" t="s">
        <v>62</v>
      </c>
      <c r="L64" s="93" t="s">
        <v>62</v>
      </c>
      <c r="M64" s="93" t="s">
        <v>62</v>
      </c>
      <c r="N64" s="62" t="str">
        <f>IFERROR('Equations and POD'!$D$5/G64, G64)</f>
        <v>-</v>
      </c>
      <c r="O64" s="62" t="str">
        <f>IFERROR('Equations and POD'!$D$5/H64, H64)</f>
        <v>-</v>
      </c>
      <c r="P64" s="62" t="str">
        <f>IFERROR('Equations and POD'!$D$5/I64, I64)</f>
        <v>-</v>
      </c>
      <c r="Q64" s="62" t="str">
        <f>IFERROR('Equations and POD'!$D$5/J64, J64)</f>
        <v>-</v>
      </c>
      <c r="R64" s="62" t="str">
        <f>IFERROR('Equations and POD'!$D$5/K64, K64)</f>
        <v>-</v>
      </c>
      <c r="S64" s="62" t="str">
        <f>IFERROR('Equations and POD'!$D$5/L64, L64)</f>
        <v>-</v>
      </c>
      <c r="T64" s="62" t="str">
        <f>IFERROR('Equations and POD'!$D$5/M64, M64)</f>
        <v>-</v>
      </c>
      <c r="U64" s="52" t="s">
        <v>62</v>
      </c>
      <c r="V64" s="52" t="s">
        <v>62</v>
      </c>
      <c r="W64" s="52" t="s">
        <v>62</v>
      </c>
      <c r="X64" s="52" t="s">
        <v>62</v>
      </c>
      <c r="Y64" s="52" t="s">
        <v>62</v>
      </c>
      <c r="Z64" s="52" t="s">
        <v>62</v>
      </c>
      <c r="AA64" s="52" t="s">
        <v>62</v>
      </c>
    </row>
    <row r="65" spans="1:27" x14ac:dyDescent="0.3">
      <c r="A65" s="41" t="s">
        <v>126</v>
      </c>
      <c r="B65" s="41" t="s">
        <v>127</v>
      </c>
      <c r="C65" s="41" t="s">
        <v>68</v>
      </c>
      <c r="D65" s="41" t="s">
        <v>66</v>
      </c>
      <c r="E65" s="41" t="s">
        <v>61</v>
      </c>
      <c r="F65" s="41" t="s">
        <v>8</v>
      </c>
      <c r="G65" s="93" t="s">
        <v>62</v>
      </c>
      <c r="H65" s="93" t="s">
        <v>62</v>
      </c>
      <c r="I65" s="93" t="s">
        <v>62</v>
      </c>
      <c r="J65" s="93" t="s">
        <v>62</v>
      </c>
      <c r="K65" s="93" t="s">
        <v>62</v>
      </c>
      <c r="L65" s="93" t="s">
        <v>62</v>
      </c>
      <c r="M65" s="93" t="s">
        <v>62</v>
      </c>
      <c r="N65" s="62" t="str">
        <f>IFERROR('Equations and POD'!$D$5/G65, G65)</f>
        <v>-</v>
      </c>
      <c r="O65" s="62" t="str">
        <f>IFERROR('Equations and POD'!$D$5/H65, H65)</f>
        <v>-</v>
      </c>
      <c r="P65" s="62" t="str">
        <f>IFERROR('Equations and POD'!$D$5/I65, I65)</f>
        <v>-</v>
      </c>
      <c r="Q65" s="62" t="str">
        <f>IFERROR('Equations and POD'!$D$5/J65, J65)</f>
        <v>-</v>
      </c>
      <c r="R65" s="62" t="str">
        <f>IFERROR('Equations and POD'!$D$5/K65, K65)</f>
        <v>-</v>
      </c>
      <c r="S65" s="62" t="str">
        <f>IFERROR('Equations and POD'!$D$5/L65, L65)</f>
        <v>-</v>
      </c>
      <c r="T65" s="62" t="str">
        <f>IFERROR('Equations and POD'!$D$5/M65, M65)</f>
        <v>-</v>
      </c>
      <c r="U65" s="52" t="s">
        <v>62</v>
      </c>
      <c r="V65" s="52" t="s">
        <v>62</v>
      </c>
      <c r="W65" s="52" t="s">
        <v>62</v>
      </c>
      <c r="X65" s="52" t="s">
        <v>62</v>
      </c>
      <c r="Y65" s="52" t="s">
        <v>62</v>
      </c>
      <c r="Z65" s="52" t="s">
        <v>62</v>
      </c>
      <c r="AA65" s="52" t="s">
        <v>62</v>
      </c>
    </row>
    <row r="66" spans="1:27" x14ac:dyDescent="0.3">
      <c r="A66" s="41" t="s">
        <v>126</v>
      </c>
      <c r="B66" s="41" t="s">
        <v>127</v>
      </c>
      <c r="C66" s="92" t="s">
        <v>68</v>
      </c>
      <c r="D66" s="92" t="s">
        <v>12</v>
      </c>
      <c r="E66" s="92" t="s">
        <v>61</v>
      </c>
      <c r="F66" s="92" t="s">
        <v>8</v>
      </c>
      <c r="G66" s="91" t="s">
        <v>62</v>
      </c>
      <c r="H66" s="91" t="s">
        <v>62</v>
      </c>
      <c r="I66" s="91" t="s">
        <v>62</v>
      </c>
      <c r="J66" s="91" t="s">
        <v>62</v>
      </c>
      <c r="K66" s="91" t="s">
        <v>62</v>
      </c>
      <c r="L66" s="90">
        <f t="shared" ref="L66" si="58">SUM(L63:L65)</f>
        <v>12.48091247672253</v>
      </c>
      <c r="M66" s="90">
        <f t="shared" ref="M66" si="59">SUM(M63:M65)</f>
        <v>13.3375224416517</v>
      </c>
      <c r="N66" s="62" t="str">
        <f>IFERROR('Equations and POD'!$D$5/G66, G66)</f>
        <v>-</v>
      </c>
      <c r="O66" s="62" t="str">
        <f>IFERROR('Equations and POD'!$D$5/H66, H66)</f>
        <v>-</v>
      </c>
      <c r="P66" s="62" t="str">
        <f>IFERROR('Equations and POD'!$D$5/I66, I66)</f>
        <v>-</v>
      </c>
      <c r="Q66" s="62" t="str">
        <f>IFERROR('Equations and POD'!$D$5/J66, J66)</f>
        <v>-</v>
      </c>
      <c r="R66" s="62" t="str">
        <f>IFERROR('Equations and POD'!$D$5/K66, K66)</f>
        <v>-</v>
      </c>
      <c r="S66" s="62">
        <f>IFERROR('Equations and POD'!$D$5/L66, L66)</f>
        <v>961.46816367637757</v>
      </c>
      <c r="T66" s="62">
        <f>IFERROR('Equations and POD'!$D$5/M66, M66)</f>
        <v>899.71732400053884</v>
      </c>
      <c r="U66" s="52" t="s">
        <v>62</v>
      </c>
      <c r="V66" s="52" t="s">
        <v>62</v>
      </c>
      <c r="W66" s="52" t="s">
        <v>62</v>
      </c>
      <c r="X66" s="52" t="s">
        <v>62</v>
      </c>
      <c r="Y66" s="52" t="s">
        <v>62</v>
      </c>
      <c r="Z66" s="53">
        <v>960</v>
      </c>
      <c r="AA66" s="53">
        <v>900</v>
      </c>
    </row>
    <row r="67" spans="1:27" x14ac:dyDescent="0.3">
      <c r="A67" s="41" t="s">
        <v>126</v>
      </c>
      <c r="B67" s="41" t="s">
        <v>127</v>
      </c>
      <c r="C67" s="41" t="s">
        <v>68</v>
      </c>
      <c r="D67" s="41" t="s">
        <v>60</v>
      </c>
      <c r="E67" s="41" t="s">
        <v>63</v>
      </c>
      <c r="F67" s="41" t="s">
        <v>8</v>
      </c>
      <c r="G67" s="93" t="s">
        <v>62</v>
      </c>
      <c r="H67" s="93" t="s">
        <v>62</v>
      </c>
      <c r="I67" s="93" t="s">
        <v>62</v>
      </c>
      <c r="J67" s="93" t="s">
        <v>62</v>
      </c>
      <c r="K67" s="93" t="s">
        <v>62</v>
      </c>
      <c r="L67" s="94">
        <v>3.1202281191806329</v>
      </c>
      <c r="M67" s="94">
        <v>3.334380610412933</v>
      </c>
      <c r="N67" s="62" t="str">
        <f>IFERROR('Equations and POD'!$D$5/G67, G67)</f>
        <v>-</v>
      </c>
      <c r="O67" s="62" t="str">
        <f>IFERROR('Equations and POD'!$D$5/H67, H67)</f>
        <v>-</v>
      </c>
      <c r="P67" s="62" t="str">
        <f>IFERROR('Equations and POD'!$D$5/I67, I67)</f>
        <v>-</v>
      </c>
      <c r="Q67" s="62" t="str">
        <f>IFERROR('Equations and POD'!$D$5/J67, J67)</f>
        <v>-</v>
      </c>
      <c r="R67" s="62" t="str">
        <f>IFERROR('Equations and POD'!$D$5/K67, K67)</f>
        <v>-</v>
      </c>
      <c r="S67" s="62">
        <f>IFERROR('Equations and POD'!$D$5/L67, L67)</f>
        <v>3845.8726547055098</v>
      </c>
      <c r="T67" s="62">
        <f>IFERROR('Equations and POD'!$D$5/M67, M67)</f>
        <v>3598.8692960021467</v>
      </c>
      <c r="U67" s="52" t="s">
        <v>62</v>
      </c>
      <c r="V67" s="52" t="s">
        <v>62</v>
      </c>
      <c r="W67" s="52" t="s">
        <v>62</v>
      </c>
      <c r="X67" s="52" t="s">
        <v>62</v>
      </c>
      <c r="Y67" s="52" t="s">
        <v>62</v>
      </c>
      <c r="Z67" s="53">
        <v>3800</v>
      </c>
      <c r="AA67" s="53">
        <v>3600</v>
      </c>
    </row>
    <row r="68" spans="1:27" x14ac:dyDescent="0.3">
      <c r="A68" s="41" t="s">
        <v>126</v>
      </c>
      <c r="B68" s="41" t="s">
        <v>127</v>
      </c>
      <c r="C68" s="41" t="s">
        <v>68</v>
      </c>
      <c r="D68" s="41" t="s">
        <v>65</v>
      </c>
      <c r="E68" s="41" t="s">
        <v>63</v>
      </c>
      <c r="F68" s="41" t="s">
        <v>8</v>
      </c>
      <c r="G68" s="93" t="s">
        <v>62</v>
      </c>
      <c r="H68" s="93" t="s">
        <v>62</v>
      </c>
      <c r="I68" s="93" t="s">
        <v>62</v>
      </c>
      <c r="J68" s="93" t="s">
        <v>62</v>
      </c>
      <c r="K68" s="93" t="s">
        <v>62</v>
      </c>
      <c r="L68" s="93" t="s">
        <v>62</v>
      </c>
      <c r="M68" s="93" t="s">
        <v>62</v>
      </c>
      <c r="N68" s="62" t="str">
        <f>IFERROR('Equations and POD'!$D$5/G68, G68)</f>
        <v>-</v>
      </c>
      <c r="O68" s="62" t="str">
        <f>IFERROR('Equations and POD'!$D$5/H68, H68)</f>
        <v>-</v>
      </c>
      <c r="P68" s="62" t="str">
        <f>IFERROR('Equations and POD'!$D$5/I68, I68)</f>
        <v>-</v>
      </c>
      <c r="Q68" s="62" t="str">
        <f>IFERROR('Equations and POD'!$D$5/J68, J68)</f>
        <v>-</v>
      </c>
      <c r="R68" s="62" t="str">
        <f>IFERROR('Equations and POD'!$D$5/K68, K68)</f>
        <v>-</v>
      </c>
      <c r="S68" s="62" t="str">
        <f>IFERROR('Equations and POD'!$D$5/L68, L68)</f>
        <v>-</v>
      </c>
      <c r="T68" s="62" t="str">
        <f>IFERROR('Equations and POD'!$D$5/M68, M68)</f>
        <v>-</v>
      </c>
      <c r="U68" s="52" t="s">
        <v>62</v>
      </c>
      <c r="V68" s="52" t="s">
        <v>62</v>
      </c>
      <c r="W68" s="52" t="s">
        <v>62</v>
      </c>
      <c r="X68" s="52" t="s">
        <v>62</v>
      </c>
      <c r="Y68" s="52" t="s">
        <v>62</v>
      </c>
      <c r="Z68" s="52" t="s">
        <v>62</v>
      </c>
      <c r="AA68" s="52" t="s">
        <v>62</v>
      </c>
    </row>
    <row r="69" spans="1:27" x14ac:dyDescent="0.3">
      <c r="A69" s="41" t="s">
        <v>126</v>
      </c>
      <c r="B69" s="41" t="s">
        <v>127</v>
      </c>
      <c r="C69" s="41" t="s">
        <v>68</v>
      </c>
      <c r="D69" s="41" t="s">
        <v>66</v>
      </c>
      <c r="E69" s="41" t="s">
        <v>63</v>
      </c>
      <c r="F69" s="41" t="s">
        <v>8</v>
      </c>
      <c r="G69" s="93" t="s">
        <v>62</v>
      </c>
      <c r="H69" s="93" t="s">
        <v>62</v>
      </c>
      <c r="I69" s="93" t="s">
        <v>62</v>
      </c>
      <c r="J69" s="93" t="s">
        <v>62</v>
      </c>
      <c r="K69" s="93" t="s">
        <v>62</v>
      </c>
      <c r="L69" s="93" t="s">
        <v>62</v>
      </c>
      <c r="M69" s="93" t="s">
        <v>62</v>
      </c>
      <c r="N69" s="62" t="str">
        <f>IFERROR('Equations and POD'!$D$5/G69, G69)</f>
        <v>-</v>
      </c>
      <c r="O69" s="62" t="str">
        <f>IFERROR('Equations and POD'!$D$5/H69, H69)</f>
        <v>-</v>
      </c>
      <c r="P69" s="62" t="str">
        <f>IFERROR('Equations and POD'!$D$5/I69, I69)</f>
        <v>-</v>
      </c>
      <c r="Q69" s="62" t="str">
        <f>IFERROR('Equations and POD'!$D$5/J69, J69)</f>
        <v>-</v>
      </c>
      <c r="R69" s="62" t="str">
        <f>IFERROR('Equations and POD'!$D$5/K69, K69)</f>
        <v>-</v>
      </c>
      <c r="S69" s="62" t="str">
        <f>IFERROR('Equations and POD'!$D$5/L69, L69)</f>
        <v>-</v>
      </c>
      <c r="T69" s="62" t="str">
        <f>IFERROR('Equations and POD'!$D$5/M69, M69)</f>
        <v>-</v>
      </c>
      <c r="U69" s="52" t="s">
        <v>62</v>
      </c>
      <c r="V69" s="52" t="s">
        <v>62</v>
      </c>
      <c r="W69" s="52" t="s">
        <v>62</v>
      </c>
      <c r="X69" s="52" t="s">
        <v>62</v>
      </c>
      <c r="Y69" s="52" t="s">
        <v>62</v>
      </c>
      <c r="Z69" s="52" t="s">
        <v>62</v>
      </c>
      <c r="AA69" s="52" t="s">
        <v>62</v>
      </c>
    </row>
    <row r="70" spans="1:27" x14ac:dyDescent="0.3">
      <c r="A70" s="41" t="s">
        <v>126</v>
      </c>
      <c r="B70" s="41" t="s">
        <v>127</v>
      </c>
      <c r="C70" s="92" t="s">
        <v>68</v>
      </c>
      <c r="D70" s="92" t="s">
        <v>12</v>
      </c>
      <c r="E70" s="92" t="s">
        <v>63</v>
      </c>
      <c r="F70" s="92" t="s">
        <v>8</v>
      </c>
      <c r="G70" s="91" t="s">
        <v>62</v>
      </c>
      <c r="H70" s="91" t="s">
        <v>62</v>
      </c>
      <c r="I70" s="91" t="s">
        <v>62</v>
      </c>
      <c r="J70" s="91" t="s">
        <v>62</v>
      </c>
      <c r="K70" s="91" t="s">
        <v>62</v>
      </c>
      <c r="L70" s="90">
        <f t="shared" ref="L70" si="60">SUM(L67:L69)</f>
        <v>3.1202281191806329</v>
      </c>
      <c r="M70" s="90">
        <f t="shared" ref="M70" si="61">SUM(M67:M69)</f>
        <v>3.334380610412933</v>
      </c>
      <c r="N70" s="62" t="str">
        <f>IFERROR('Equations and POD'!$D$5/G70, G70)</f>
        <v>-</v>
      </c>
      <c r="O70" s="62" t="str">
        <f>IFERROR('Equations and POD'!$D$5/H70, H70)</f>
        <v>-</v>
      </c>
      <c r="P70" s="62" t="str">
        <f>IFERROR('Equations and POD'!$D$5/I70, I70)</f>
        <v>-</v>
      </c>
      <c r="Q70" s="62" t="str">
        <f>IFERROR('Equations and POD'!$D$5/J70, J70)</f>
        <v>-</v>
      </c>
      <c r="R70" s="62" t="str">
        <f>IFERROR('Equations and POD'!$D$5/K70, K70)</f>
        <v>-</v>
      </c>
      <c r="S70" s="62">
        <f>IFERROR('Equations and POD'!$D$5/L70, L70)</f>
        <v>3845.8726547055098</v>
      </c>
      <c r="T70" s="62">
        <f>IFERROR('Equations and POD'!$D$5/M70, M70)</f>
        <v>3598.8692960021467</v>
      </c>
      <c r="U70" s="52" t="s">
        <v>62</v>
      </c>
      <c r="V70" s="52" t="s">
        <v>62</v>
      </c>
      <c r="W70" s="52" t="s">
        <v>62</v>
      </c>
      <c r="X70" s="52" t="s">
        <v>62</v>
      </c>
      <c r="Y70" s="52" t="s">
        <v>62</v>
      </c>
      <c r="Z70" s="53">
        <v>3800</v>
      </c>
      <c r="AA70" s="53">
        <v>3600</v>
      </c>
    </row>
    <row r="71" spans="1:27" x14ac:dyDescent="0.3">
      <c r="A71" s="41" t="s">
        <v>126</v>
      </c>
      <c r="B71" s="41" t="s">
        <v>127</v>
      </c>
      <c r="C71" s="41" t="s">
        <v>68</v>
      </c>
      <c r="D71" s="41" t="s">
        <v>60</v>
      </c>
      <c r="E71" s="41" t="s">
        <v>64</v>
      </c>
      <c r="F71" s="41" t="s">
        <v>8</v>
      </c>
      <c r="G71" s="93" t="s">
        <v>62</v>
      </c>
      <c r="H71" s="93" t="s">
        <v>62</v>
      </c>
      <c r="I71" s="93" t="s">
        <v>62</v>
      </c>
      <c r="J71" s="93" t="s">
        <v>62</v>
      </c>
      <c r="K71" s="93" t="s">
        <v>62</v>
      </c>
      <c r="L71" s="94">
        <v>0.62404562383612661</v>
      </c>
      <c r="M71" s="94">
        <v>0.66687612208258662</v>
      </c>
      <c r="N71" s="62" t="str">
        <f>IFERROR('Equations and POD'!$D$5/G71, G71)</f>
        <v>-</v>
      </c>
      <c r="O71" s="62" t="str">
        <f>IFERROR('Equations and POD'!$D$5/H71, H71)</f>
        <v>-</v>
      </c>
      <c r="P71" s="62" t="str">
        <f>IFERROR('Equations and POD'!$D$5/I71, I71)</f>
        <v>-</v>
      </c>
      <c r="Q71" s="62" t="str">
        <f>IFERROR('Equations and POD'!$D$5/J71, J71)</f>
        <v>-</v>
      </c>
      <c r="R71" s="62" t="str">
        <f>IFERROR('Equations and POD'!$D$5/K71, K71)</f>
        <v>-</v>
      </c>
      <c r="S71" s="62">
        <f>IFERROR('Equations and POD'!$D$5/L71, L71)</f>
        <v>19229.363273527546</v>
      </c>
      <c r="T71" s="62">
        <f>IFERROR('Equations and POD'!$D$5/M71, M71)</f>
        <v>17994.346480010732</v>
      </c>
      <c r="U71" s="52" t="s">
        <v>62</v>
      </c>
      <c r="V71" s="52" t="s">
        <v>62</v>
      </c>
      <c r="W71" s="52" t="s">
        <v>62</v>
      </c>
      <c r="X71" s="52" t="s">
        <v>62</v>
      </c>
      <c r="Y71" s="52" t="s">
        <v>62</v>
      </c>
      <c r="Z71" s="53">
        <v>19000</v>
      </c>
      <c r="AA71" s="53">
        <v>18000</v>
      </c>
    </row>
    <row r="72" spans="1:27" x14ac:dyDescent="0.3">
      <c r="A72" s="41" t="s">
        <v>126</v>
      </c>
      <c r="B72" s="41" t="s">
        <v>127</v>
      </c>
      <c r="C72" s="41" t="s">
        <v>68</v>
      </c>
      <c r="D72" s="41" t="s">
        <v>65</v>
      </c>
      <c r="E72" s="41" t="s">
        <v>64</v>
      </c>
      <c r="F72" s="41" t="s">
        <v>8</v>
      </c>
      <c r="G72" s="93" t="s">
        <v>62</v>
      </c>
      <c r="H72" s="93" t="s">
        <v>62</v>
      </c>
      <c r="I72" s="93" t="s">
        <v>62</v>
      </c>
      <c r="J72" s="93" t="s">
        <v>62</v>
      </c>
      <c r="K72" s="93" t="s">
        <v>62</v>
      </c>
      <c r="L72" s="93" t="s">
        <v>62</v>
      </c>
      <c r="M72" s="93" t="s">
        <v>62</v>
      </c>
      <c r="N72" s="62" t="str">
        <f>IFERROR('Equations and POD'!$D$5/G72, G72)</f>
        <v>-</v>
      </c>
      <c r="O72" s="62" t="str">
        <f>IFERROR('Equations and POD'!$D$5/H72, H72)</f>
        <v>-</v>
      </c>
      <c r="P72" s="62" t="str">
        <f>IFERROR('Equations and POD'!$D$5/I72, I72)</f>
        <v>-</v>
      </c>
      <c r="Q72" s="62" t="str">
        <f>IFERROR('Equations and POD'!$D$5/J72, J72)</f>
        <v>-</v>
      </c>
      <c r="R72" s="62" t="str">
        <f>IFERROR('Equations and POD'!$D$5/K72, K72)</f>
        <v>-</v>
      </c>
      <c r="S72" s="62" t="str">
        <f>IFERROR('Equations and POD'!$D$5/L72, L72)</f>
        <v>-</v>
      </c>
      <c r="T72" s="62" t="str">
        <f>IFERROR('Equations and POD'!$D$5/M72, M72)</f>
        <v>-</v>
      </c>
      <c r="U72" s="52" t="s">
        <v>62</v>
      </c>
      <c r="V72" s="52" t="s">
        <v>62</v>
      </c>
      <c r="W72" s="52" t="s">
        <v>62</v>
      </c>
      <c r="X72" s="52" t="s">
        <v>62</v>
      </c>
      <c r="Y72" s="52" t="s">
        <v>62</v>
      </c>
      <c r="Z72" s="52" t="s">
        <v>62</v>
      </c>
      <c r="AA72" s="52" t="s">
        <v>62</v>
      </c>
    </row>
    <row r="73" spans="1:27" x14ac:dyDescent="0.3">
      <c r="A73" s="41" t="s">
        <v>126</v>
      </c>
      <c r="B73" s="41" t="s">
        <v>127</v>
      </c>
      <c r="C73" s="41" t="s">
        <v>68</v>
      </c>
      <c r="D73" s="41" t="s">
        <v>66</v>
      </c>
      <c r="E73" s="41" t="s">
        <v>64</v>
      </c>
      <c r="F73" s="41" t="s">
        <v>8</v>
      </c>
      <c r="G73" s="93" t="s">
        <v>62</v>
      </c>
      <c r="H73" s="93" t="s">
        <v>62</v>
      </c>
      <c r="I73" s="93" t="s">
        <v>62</v>
      </c>
      <c r="J73" s="93" t="s">
        <v>62</v>
      </c>
      <c r="K73" s="93" t="s">
        <v>62</v>
      </c>
      <c r="L73" s="93" t="s">
        <v>62</v>
      </c>
      <c r="M73" s="93" t="s">
        <v>62</v>
      </c>
      <c r="N73" s="62" t="str">
        <f>IFERROR('Equations and POD'!$D$5/G73, G73)</f>
        <v>-</v>
      </c>
      <c r="O73" s="62" t="str">
        <f>IFERROR('Equations and POD'!$D$5/H73, H73)</f>
        <v>-</v>
      </c>
      <c r="P73" s="62" t="str">
        <f>IFERROR('Equations and POD'!$D$5/I73, I73)</f>
        <v>-</v>
      </c>
      <c r="Q73" s="62" t="str">
        <f>IFERROR('Equations and POD'!$D$5/J73, J73)</f>
        <v>-</v>
      </c>
      <c r="R73" s="62" t="str">
        <f>IFERROR('Equations and POD'!$D$5/K73, K73)</f>
        <v>-</v>
      </c>
      <c r="S73" s="62" t="str">
        <f>IFERROR('Equations and POD'!$D$5/L73, L73)</f>
        <v>-</v>
      </c>
      <c r="T73" s="62" t="str">
        <f>IFERROR('Equations and POD'!$D$5/M73, M73)</f>
        <v>-</v>
      </c>
      <c r="U73" s="52" t="s">
        <v>62</v>
      </c>
      <c r="V73" s="52" t="s">
        <v>62</v>
      </c>
      <c r="W73" s="52" t="s">
        <v>62</v>
      </c>
      <c r="X73" s="52" t="s">
        <v>62</v>
      </c>
      <c r="Y73" s="52" t="s">
        <v>62</v>
      </c>
      <c r="Z73" s="52" t="s">
        <v>62</v>
      </c>
      <c r="AA73" s="52" t="s">
        <v>62</v>
      </c>
    </row>
    <row r="74" spans="1:27" x14ac:dyDescent="0.3">
      <c r="A74" s="41" t="s">
        <v>126</v>
      </c>
      <c r="B74" s="41" t="s">
        <v>127</v>
      </c>
      <c r="C74" s="92" t="s">
        <v>68</v>
      </c>
      <c r="D74" s="92" t="s">
        <v>12</v>
      </c>
      <c r="E74" s="92" t="s">
        <v>64</v>
      </c>
      <c r="F74" s="92" t="s">
        <v>8</v>
      </c>
      <c r="G74" s="91" t="s">
        <v>62</v>
      </c>
      <c r="H74" s="91" t="s">
        <v>62</v>
      </c>
      <c r="I74" s="91" t="s">
        <v>62</v>
      </c>
      <c r="J74" s="91" t="s">
        <v>62</v>
      </c>
      <c r="K74" s="91" t="s">
        <v>62</v>
      </c>
      <c r="L74" s="90">
        <f t="shared" ref="L74" si="62">SUM(L71:L73)</f>
        <v>0.62404562383612661</v>
      </c>
      <c r="M74" s="90">
        <f t="shared" ref="M74" si="63">SUM(M71:M73)</f>
        <v>0.66687612208258662</v>
      </c>
      <c r="N74" s="62" t="str">
        <f>IFERROR('Equations and POD'!$D$5/G74, G74)</f>
        <v>-</v>
      </c>
      <c r="O74" s="62" t="str">
        <f>IFERROR('Equations and POD'!$D$5/H74, H74)</f>
        <v>-</v>
      </c>
      <c r="P74" s="62" t="str">
        <f>IFERROR('Equations and POD'!$D$5/I74, I74)</f>
        <v>-</v>
      </c>
      <c r="Q74" s="62" t="str">
        <f>IFERROR('Equations and POD'!$D$5/J74, J74)</f>
        <v>-</v>
      </c>
      <c r="R74" s="62" t="str">
        <f>IFERROR('Equations and POD'!$D$5/K74, K74)</f>
        <v>-</v>
      </c>
      <c r="S74" s="62">
        <f>IFERROR('Equations and POD'!$D$5/L74, L74)</f>
        <v>19229.363273527546</v>
      </c>
      <c r="T74" s="62">
        <f>IFERROR('Equations and POD'!$D$5/M74, M74)</f>
        <v>17994.346480010732</v>
      </c>
      <c r="U74" s="52" t="s">
        <v>62</v>
      </c>
      <c r="V74" s="52" t="s">
        <v>62</v>
      </c>
      <c r="W74" s="52" t="s">
        <v>62</v>
      </c>
      <c r="X74" s="52" t="s">
        <v>62</v>
      </c>
      <c r="Y74" s="52" t="s">
        <v>62</v>
      </c>
      <c r="Z74" s="53">
        <v>19000</v>
      </c>
      <c r="AA74" s="53">
        <v>18000</v>
      </c>
    </row>
    <row r="75" spans="1:27" x14ac:dyDescent="0.3">
      <c r="A75" s="41" t="s">
        <v>126</v>
      </c>
      <c r="B75" s="41" t="s">
        <v>128</v>
      </c>
      <c r="C75" s="41" t="s">
        <v>69</v>
      </c>
      <c r="D75" s="41" t="s">
        <v>60</v>
      </c>
      <c r="E75" s="41" t="s">
        <v>61</v>
      </c>
      <c r="F75" s="41" t="s">
        <v>6</v>
      </c>
      <c r="G75" s="90" t="s">
        <v>62</v>
      </c>
      <c r="H75" s="90" t="s">
        <v>62</v>
      </c>
      <c r="I75" s="90" t="s">
        <v>62</v>
      </c>
      <c r="J75" s="90" t="s">
        <v>62</v>
      </c>
      <c r="K75" s="90" t="s">
        <v>62</v>
      </c>
      <c r="L75" s="90">
        <v>299.541899441341</v>
      </c>
      <c r="M75" s="90">
        <v>320.10053859964103</v>
      </c>
      <c r="N75" s="62" t="str">
        <f>IFERROR('Equations and POD'!$D$5/G75, G75)</f>
        <v>-</v>
      </c>
      <c r="O75" s="62" t="str">
        <f>IFERROR('Equations and POD'!$D$5/H75, H75)</f>
        <v>-</v>
      </c>
      <c r="P75" s="62" t="str">
        <f>IFERROR('Equations and POD'!$D$5/I75, I75)</f>
        <v>-</v>
      </c>
      <c r="Q75" s="62" t="str">
        <f>IFERROR('Equations and POD'!$D$5/J75, J75)</f>
        <v>-</v>
      </c>
      <c r="R75" s="62" t="str">
        <f>IFERROR('Equations and POD'!$D$5/K75, K75)</f>
        <v>-</v>
      </c>
      <c r="S75" s="62">
        <f>IFERROR('Equations and POD'!$D$5/L75, L75)</f>
        <v>40.061173486515692</v>
      </c>
      <c r="T75" s="62">
        <f>IFERROR('Equations and POD'!$D$5/M75, M75)</f>
        <v>37.488221833355759</v>
      </c>
      <c r="U75" s="52" t="s">
        <v>62</v>
      </c>
      <c r="V75" s="52" t="s">
        <v>62</v>
      </c>
      <c r="W75" s="52" t="s">
        <v>62</v>
      </c>
      <c r="X75" s="52" t="s">
        <v>62</v>
      </c>
      <c r="Y75" s="52" t="s">
        <v>62</v>
      </c>
      <c r="Z75" s="53">
        <v>40</v>
      </c>
      <c r="AA75" s="53">
        <v>37</v>
      </c>
    </row>
    <row r="76" spans="1:27" x14ac:dyDescent="0.3">
      <c r="A76" s="41" t="s">
        <v>126</v>
      </c>
      <c r="B76" s="41" t="s">
        <v>128</v>
      </c>
      <c r="C76" s="41" t="s">
        <v>69</v>
      </c>
      <c r="D76" s="41" t="s">
        <v>65</v>
      </c>
      <c r="E76" s="41" t="s">
        <v>61</v>
      </c>
      <c r="F76" s="41" t="s">
        <v>6</v>
      </c>
      <c r="G76" s="90" t="s">
        <v>62</v>
      </c>
      <c r="H76" s="90" t="s">
        <v>62</v>
      </c>
      <c r="I76" s="90" t="s">
        <v>62</v>
      </c>
      <c r="J76" s="90" t="s">
        <v>62</v>
      </c>
      <c r="K76" s="90" t="s">
        <v>62</v>
      </c>
      <c r="L76" s="90" t="s">
        <v>62</v>
      </c>
      <c r="M76" s="90" t="s">
        <v>62</v>
      </c>
      <c r="N76" s="62" t="str">
        <f>IFERROR('Equations and POD'!$D$5/G76, G76)</f>
        <v>-</v>
      </c>
      <c r="O76" s="62" t="str">
        <f>IFERROR('Equations and POD'!$D$5/H76, H76)</f>
        <v>-</v>
      </c>
      <c r="P76" s="62" t="str">
        <f>IFERROR('Equations and POD'!$D$5/I76, I76)</f>
        <v>-</v>
      </c>
      <c r="Q76" s="62" t="str">
        <f>IFERROR('Equations and POD'!$D$5/J76, J76)</f>
        <v>-</v>
      </c>
      <c r="R76" s="62" t="str">
        <f>IFERROR('Equations and POD'!$D$5/K76, K76)</f>
        <v>-</v>
      </c>
      <c r="S76" s="62" t="str">
        <f>IFERROR('Equations and POD'!$D$5/L76, L76)</f>
        <v>-</v>
      </c>
      <c r="T76" s="62" t="str">
        <f>IFERROR('Equations and POD'!$D$5/M76, M76)</f>
        <v>-</v>
      </c>
      <c r="U76" s="52" t="s">
        <v>62</v>
      </c>
      <c r="V76" s="52" t="s">
        <v>62</v>
      </c>
      <c r="W76" s="52" t="s">
        <v>62</v>
      </c>
      <c r="X76" s="52" t="s">
        <v>62</v>
      </c>
      <c r="Y76" s="52" t="s">
        <v>62</v>
      </c>
      <c r="Z76" s="52" t="s">
        <v>62</v>
      </c>
      <c r="AA76" s="52" t="s">
        <v>62</v>
      </c>
    </row>
    <row r="77" spans="1:27" x14ac:dyDescent="0.3">
      <c r="A77" s="41" t="s">
        <v>126</v>
      </c>
      <c r="B77" s="41" t="s">
        <v>128</v>
      </c>
      <c r="C77" s="41" t="s">
        <v>69</v>
      </c>
      <c r="D77" s="41" t="s">
        <v>66</v>
      </c>
      <c r="E77" s="41" t="s">
        <v>61</v>
      </c>
      <c r="F77" s="41" t="s">
        <v>6</v>
      </c>
      <c r="G77" s="55">
        <v>30.992830645169398</v>
      </c>
      <c r="H77" s="55">
        <v>29.196144810666802</v>
      </c>
      <c r="I77" s="55">
        <v>23.7336402977033</v>
      </c>
      <c r="J77" s="55">
        <v>19.1211904964868</v>
      </c>
      <c r="K77" s="90">
        <v>14.768363600776</v>
      </c>
      <c r="L77" s="90">
        <v>11.550589786843799</v>
      </c>
      <c r="M77" s="90">
        <v>10.030170696195601</v>
      </c>
      <c r="N77" s="57">
        <f>IFERROR('Equations and POD'!$D$5/G77, G77)</f>
        <v>387.18631858398334</v>
      </c>
      <c r="O77" s="57">
        <f>IFERROR('Equations and POD'!$D$5/H77, H77)</f>
        <v>411.01316895838261</v>
      </c>
      <c r="P77" s="57">
        <f>IFERROR('Equations and POD'!$D$5/I77, I77)</f>
        <v>505.61143800436031</v>
      </c>
      <c r="Q77" s="57">
        <f>IFERROR('Equations and POD'!$D$5/J77, J77)</f>
        <v>627.57598708118098</v>
      </c>
      <c r="R77" s="62">
        <f>IFERROR('Equations and POD'!$D$5/K77, K77)</f>
        <v>812.54770835744205</v>
      </c>
      <c r="S77" s="62">
        <f>IFERROR('Equations and POD'!$D$5/L77, L77)</f>
        <v>1038.9079883754578</v>
      </c>
      <c r="T77" s="62">
        <f>IFERROR('Equations and POD'!$D$5/M77, M77)</f>
        <v>1196.3904068503587</v>
      </c>
      <c r="U77" s="58">
        <v>390</v>
      </c>
      <c r="V77" s="58">
        <v>410</v>
      </c>
      <c r="W77" s="58">
        <v>510</v>
      </c>
      <c r="X77" s="58">
        <v>630</v>
      </c>
      <c r="Y77" s="53">
        <v>810</v>
      </c>
      <c r="Z77" s="53">
        <v>1000</v>
      </c>
      <c r="AA77" s="53">
        <v>1200</v>
      </c>
    </row>
    <row r="78" spans="1:27" x14ac:dyDescent="0.3">
      <c r="A78" s="41" t="s">
        <v>126</v>
      </c>
      <c r="B78" s="41" t="s">
        <v>128</v>
      </c>
      <c r="C78" s="92" t="s">
        <v>69</v>
      </c>
      <c r="D78" s="92" t="s">
        <v>12</v>
      </c>
      <c r="E78" s="92" t="s">
        <v>61</v>
      </c>
      <c r="F78" s="92" t="s">
        <v>6</v>
      </c>
      <c r="G78" s="90">
        <f>SUM(G75:G77)</f>
        <v>30.992830645169398</v>
      </c>
      <c r="H78" s="90">
        <f t="shared" ref="H78" si="64">SUM(H75:H77)</f>
        <v>29.196144810666802</v>
      </c>
      <c r="I78" s="90">
        <f t="shared" ref="I78" si="65">SUM(I75:I77)</f>
        <v>23.7336402977033</v>
      </c>
      <c r="J78" s="90">
        <f t="shared" ref="J78" si="66">SUM(J75:J77)</f>
        <v>19.1211904964868</v>
      </c>
      <c r="K78" s="90">
        <f t="shared" ref="K78" si="67">SUM(K75:K77)</f>
        <v>14.768363600776</v>
      </c>
      <c r="L78" s="90">
        <f t="shared" ref="L78" si="68">SUM(L75:L77)</f>
        <v>311.09248922818477</v>
      </c>
      <c r="M78" s="90">
        <f t="shared" ref="M78" si="69">SUM(M75:M77)</f>
        <v>330.13070929583665</v>
      </c>
      <c r="N78" s="62">
        <f>IFERROR('Equations and POD'!$D$5/G78, G78)</f>
        <v>387.18631858398334</v>
      </c>
      <c r="O78" s="62">
        <f>IFERROR('Equations and POD'!$D$5/H78, H78)</f>
        <v>411.01316895838261</v>
      </c>
      <c r="P78" s="62">
        <f>IFERROR('Equations and POD'!$D$5/I78, I78)</f>
        <v>505.61143800436031</v>
      </c>
      <c r="Q78" s="62">
        <f>IFERROR('Equations and POD'!$D$5/J78, J78)</f>
        <v>627.57598708118098</v>
      </c>
      <c r="R78" s="62">
        <f>IFERROR('Equations and POD'!$D$5/K78, K78)</f>
        <v>812.54770835744205</v>
      </c>
      <c r="S78" s="62">
        <f>IFERROR('Equations and POD'!$D$5/L78, L78)</f>
        <v>38.57373744307295</v>
      </c>
      <c r="T78" s="62">
        <f>IFERROR('Equations and POD'!$D$5/M78, M78)</f>
        <v>36.349238838143236</v>
      </c>
      <c r="U78" s="53">
        <v>390</v>
      </c>
      <c r="V78" s="53">
        <v>410</v>
      </c>
      <c r="W78" s="53">
        <v>510</v>
      </c>
      <c r="X78" s="53">
        <v>630</v>
      </c>
      <c r="Y78" s="53">
        <v>810</v>
      </c>
      <c r="Z78" s="53">
        <v>39</v>
      </c>
      <c r="AA78" s="53">
        <v>36</v>
      </c>
    </row>
    <row r="79" spans="1:27" x14ac:dyDescent="0.3">
      <c r="A79" s="41" t="s">
        <v>126</v>
      </c>
      <c r="B79" s="41" t="s">
        <v>128</v>
      </c>
      <c r="C79" s="41" t="s">
        <v>69</v>
      </c>
      <c r="D79" s="41" t="s">
        <v>60</v>
      </c>
      <c r="E79" s="41" t="s">
        <v>63</v>
      </c>
      <c r="F79" s="41" t="s">
        <v>6</v>
      </c>
      <c r="G79" s="90" t="s">
        <v>62</v>
      </c>
      <c r="H79" s="90" t="s">
        <v>62</v>
      </c>
      <c r="I79" s="90" t="s">
        <v>62</v>
      </c>
      <c r="J79" s="90" t="s">
        <v>62</v>
      </c>
      <c r="K79" s="90" t="s">
        <v>62</v>
      </c>
      <c r="L79" s="90">
        <v>149.77094972066999</v>
      </c>
      <c r="M79" s="90">
        <v>160.050269299821</v>
      </c>
      <c r="N79" s="62" t="str">
        <f>IFERROR('Equations and POD'!$D$5/G79, G79)</f>
        <v>-</v>
      </c>
      <c r="O79" s="62" t="str">
        <f>IFERROR('Equations and POD'!$D$5/H79, H79)</f>
        <v>-</v>
      </c>
      <c r="P79" s="62" t="str">
        <f>IFERROR('Equations and POD'!$D$5/I79, I79)</f>
        <v>-</v>
      </c>
      <c r="Q79" s="62" t="str">
        <f>IFERROR('Equations and POD'!$D$5/J79, J79)</f>
        <v>-</v>
      </c>
      <c r="R79" s="62" t="str">
        <f>IFERROR('Equations and POD'!$D$5/K79, K79)</f>
        <v>-</v>
      </c>
      <c r="S79" s="62">
        <f>IFERROR('Equations and POD'!$D$5/L79, L79)</f>
        <v>80.122346973031654</v>
      </c>
      <c r="T79" s="62">
        <f>IFERROR('Equations and POD'!$D$5/M79, M79)</f>
        <v>74.97644366671129</v>
      </c>
      <c r="U79" s="52" t="s">
        <v>62</v>
      </c>
      <c r="V79" s="52" t="s">
        <v>62</v>
      </c>
      <c r="W79" s="52" t="s">
        <v>62</v>
      </c>
      <c r="X79" s="52" t="s">
        <v>62</v>
      </c>
      <c r="Y79" s="52" t="s">
        <v>62</v>
      </c>
      <c r="Z79" s="53">
        <v>80</v>
      </c>
      <c r="AA79" s="53">
        <v>75</v>
      </c>
    </row>
    <row r="80" spans="1:27" x14ac:dyDescent="0.3">
      <c r="A80" s="41" t="s">
        <v>126</v>
      </c>
      <c r="B80" s="41" t="s">
        <v>128</v>
      </c>
      <c r="C80" s="41" t="s">
        <v>69</v>
      </c>
      <c r="D80" s="41" t="s">
        <v>65</v>
      </c>
      <c r="E80" s="41" t="s">
        <v>63</v>
      </c>
      <c r="F80" s="41" t="s">
        <v>6</v>
      </c>
      <c r="G80" s="90" t="s">
        <v>62</v>
      </c>
      <c r="H80" s="90" t="s">
        <v>62</v>
      </c>
      <c r="I80" s="90" t="s">
        <v>62</v>
      </c>
      <c r="J80" s="90" t="s">
        <v>62</v>
      </c>
      <c r="K80" s="90" t="s">
        <v>62</v>
      </c>
      <c r="L80" s="90" t="s">
        <v>62</v>
      </c>
      <c r="M80" s="90" t="s">
        <v>62</v>
      </c>
      <c r="N80" s="62" t="str">
        <f>IFERROR('Equations and POD'!$D$5/G80, G80)</f>
        <v>-</v>
      </c>
      <c r="O80" s="62" t="str">
        <f>IFERROR('Equations and POD'!$D$5/H80, H80)</f>
        <v>-</v>
      </c>
      <c r="P80" s="62" t="str">
        <f>IFERROR('Equations and POD'!$D$5/I80, I80)</f>
        <v>-</v>
      </c>
      <c r="Q80" s="62" t="str">
        <f>IFERROR('Equations and POD'!$D$5/J80, J80)</f>
        <v>-</v>
      </c>
      <c r="R80" s="62" t="str">
        <f>IFERROR('Equations and POD'!$D$5/K80, K80)</f>
        <v>-</v>
      </c>
      <c r="S80" s="62" t="str">
        <f>IFERROR('Equations and POD'!$D$5/L80, L80)</f>
        <v>-</v>
      </c>
      <c r="T80" s="62" t="str">
        <f>IFERROR('Equations and POD'!$D$5/M80, M80)</f>
        <v>-</v>
      </c>
      <c r="U80" s="52" t="s">
        <v>62</v>
      </c>
      <c r="V80" s="52" t="s">
        <v>62</v>
      </c>
      <c r="W80" s="52" t="s">
        <v>62</v>
      </c>
      <c r="X80" s="52" t="s">
        <v>62</v>
      </c>
      <c r="Y80" s="52" t="s">
        <v>62</v>
      </c>
      <c r="Z80" s="52" t="s">
        <v>62</v>
      </c>
      <c r="AA80" s="52" t="s">
        <v>62</v>
      </c>
    </row>
    <row r="81" spans="1:27" x14ac:dyDescent="0.3">
      <c r="A81" s="41" t="s">
        <v>126</v>
      </c>
      <c r="B81" s="41" t="s">
        <v>128</v>
      </c>
      <c r="C81" s="41" t="s">
        <v>69</v>
      </c>
      <c r="D81" s="41" t="s">
        <v>66</v>
      </c>
      <c r="E81" s="41" t="s">
        <v>63</v>
      </c>
      <c r="F81" s="41" t="s">
        <v>6</v>
      </c>
      <c r="G81" s="55">
        <v>30.992676002208899</v>
      </c>
      <c r="H81" s="55">
        <v>29.195999132515599</v>
      </c>
      <c r="I81" s="55">
        <v>23.733521875464302</v>
      </c>
      <c r="J81" s="55">
        <v>17.775043704768201</v>
      </c>
      <c r="K81" s="90">
        <v>12.8408171381964</v>
      </c>
      <c r="L81" s="90">
        <v>10.506988996573</v>
      </c>
      <c r="M81" s="63">
        <v>8.7729528674244506</v>
      </c>
      <c r="N81" s="57">
        <f>IFERROR('Equations and POD'!$D$5/G81, G81)</f>
        <v>387.18825051262888</v>
      </c>
      <c r="O81" s="57">
        <f>IFERROR('Equations and POD'!$D$5/H81, H81)</f>
        <v>411.01521977494491</v>
      </c>
      <c r="P81" s="57">
        <f>IFERROR('Equations and POD'!$D$5/I81, I81)</f>
        <v>505.61396083425745</v>
      </c>
      <c r="Q81" s="57">
        <f>IFERROR('Equations and POD'!$D$5/J81, J81)</f>
        <v>675.10382530204242</v>
      </c>
      <c r="R81" s="62">
        <f>IFERROR('Equations and POD'!$D$5/K81, K81)</f>
        <v>934.51996635827027</v>
      </c>
      <c r="S81" s="62">
        <f>IFERROR('Equations and POD'!$D$5/L81, L81)</f>
        <v>1142.0969417512445</v>
      </c>
      <c r="T81" s="62">
        <f>IFERROR('Equations and POD'!$D$5/M81, M81)</f>
        <v>1367.8404730245566</v>
      </c>
      <c r="U81" s="58">
        <v>390</v>
      </c>
      <c r="V81" s="58">
        <v>410</v>
      </c>
      <c r="W81" s="58">
        <v>510</v>
      </c>
      <c r="X81" s="58">
        <v>680</v>
      </c>
      <c r="Y81" s="53">
        <v>930</v>
      </c>
      <c r="Z81" s="53">
        <v>1100</v>
      </c>
      <c r="AA81" s="53">
        <v>1400</v>
      </c>
    </row>
    <row r="82" spans="1:27" x14ac:dyDescent="0.3">
      <c r="A82" s="41" t="s">
        <v>126</v>
      </c>
      <c r="B82" s="41" t="s">
        <v>128</v>
      </c>
      <c r="C82" s="92" t="s">
        <v>69</v>
      </c>
      <c r="D82" s="92" t="s">
        <v>12</v>
      </c>
      <c r="E82" s="92" t="s">
        <v>63</v>
      </c>
      <c r="F82" s="92" t="s">
        <v>6</v>
      </c>
      <c r="G82" s="90">
        <f>SUM(G79:G81)</f>
        <v>30.992676002208899</v>
      </c>
      <c r="H82" s="90">
        <f t="shared" ref="H82" si="70">SUM(H79:H81)</f>
        <v>29.195999132515599</v>
      </c>
      <c r="I82" s="90">
        <f t="shared" ref="I82" si="71">SUM(I79:I81)</f>
        <v>23.733521875464302</v>
      </c>
      <c r="J82" s="90">
        <f t="shared" ref="J82" si="72">SUM(J79:J81)</f>
        <v>17.775043704768201</v>
      </c>
      <c r="K82" s="90">
        <f t="shared" ref="K82" si="73">SUM(K79:K81)</f>
        <v>12.8408171381964</v>
      </c>
      <c r="L82" s="90">
        <f t="shared" ref="L82" si="74">SUM(L79:L81)</f>
        <v>160.27793871724299</v>
      </c>
      <c r="M82" s="90">
        <f t="shared" ref="M82" si="75">SUM(M79:M81)</f>
        <v>168.82322216724543</v>
      </c>
      <c r="N82" s="62">
        <f>IFERROR('Equations and POD'!$D$5/G82, G82)</f>
        <v>387.18825051262888</v>
      </c>
      <c r="O82" s="62">
        <f>IFERROR('Equations and POD'!$D$5/H82, H82)</f>
        <v>411.01521977494491</v>
      </c>
      <c r="P82" s="62">
        <f>IFERROR('Equations and POD'!$D$5/I82, I82)</f>
        <v>505.61396083425745</v>
      </c>
      <c r="Q82" s="62">
        <f>IFERROR('Equations and POD'!$D$5/J82, J82)</f>
        <v>675.10382530204242</v>
      </c>
      <c r="R82" s="62">
        <f>IFERROR('Equations and POD'!$D$5/K82, K82)</f>
        <v>934.51996635827027</v>
      </c>
      <c r="S82" s="62">
        <f>IFERROR('Equations and POD'!$D$5/L82, L82)</f>
        <v>74.869942151988866</v>
      </c>
      <c r="T82" s="62">
        <f>IFERROR('Equations and POD'!$D$5/M82, M82)</f>
        <v>71.080268732888825</v>
      </c>
      <c r="U82" s="53">
        <v>390</v>
      </c>
      <c r="V82" s="53">
        <v>410</v>
      </c>
      <c r="W82" s="53">
        <v>510</v>
      </c>
      <c r="X82" s="53">
        <v>680</v>
      </c>
      <c r="Y82" s="53">
        <v>930</v>
      </c>
      <c r="Z82" s="53">
        <v>75</v>
      </c>
      <c r="AA82" s="53">
        <v>71</v>
      </c>
    </row>
    <row r="83" spans="1:27" x14ac:dyDescent="0.3">
      <c r="A83" s="41" t="s">
        <v>126</v>
      </c>
      <c r="B83" s="41" t="s">
        <v>128</v>
      </c>
      <c r="C83" s="41" t="s">
        <v>69</v>
      </c>
      <c r="D83" s="41" t="s">
        <v>60</v>
      </c>
      <c r="E83" s="41" t="s">
        <v>64</v>
      </c>
      <c r="F83" s="41" t="s">
        <v>6</v>
      </c>
      <c r="G83" s="90" t="s">
        <v>62</v>
      </c>
      <c r="H83" s="90" t="s">
        <v>62</v>
      </c>
      <c r="I83" s="90" t="s">
        <v>62</v>
      </c>
      <c r="J83" s="90" t="s">
        <v>62</v>
      </c>
      <c r="K83" s="90" t="s">
        <v>62</v>
      </c>
      <c r="L83" s="90">
        <v>74.885474860335194</v>
      </c>
      <c r="M83" s="90">
        <v>80.025134649910299</v>
      </c>
      <c r="N83" s="62" t="str">
        <f>IFERROR('Equations and POD'!$D$5/G83, G83)</f>
        <v>-</v>
      </c>
      <c r="O83" s="62" t="str">
        <f>IFERROR('Equations and POD'!$D$5/H83, H83)</f>
        <v>-</v>
      </c>
      <c r="P83" s="62" t="str">
        <f>IFERROR('Equations and POD'!$D$5/I83, I83)</f>
        <v>-</v>
      </c>
      <c r="Q83" s="62" t="str">
        <f>IFERROR('Equations and POD'!$D$5/J83, J83)</f>
        <v>-</v>
      </c>
      <c r="R83" s="62" t="str">
        <f>IFERROR('Equations and POD'!$D$5/K83, K83)</f>
        <v>-</v>
      </c>
      <c r="S83" s="62">
        <f>IFERROR('Equations and POD'!$D$5/L83, L83)</f>
        <v>160.24469394606288</v>
      </c>
      <c r="T83" s="62">
        <f>IFERROR('Equations and POD'!$D$5/M83, M83)</f>
        <v>149.95288733342295</v>
      </c>
      <c r="U83" s="52" t="s">
        <v>62</v>
      </c>
      <c r="V83" s="52" t="s">
        <v>62</v>
      </c>
      <c r="W83" s="52" t="s">
        <v>62</v>
      </c>
      <c r="X83" s="52" t="s">
        <v>62</v>
      </c>
      <c r="Y83" s="52" t="s">
        <v>62</v>
      </c>
      <c r="Z83" s="53">
        <v>160</v>
      </c>
      <c r="AA83" s="53">
        <v>150</v>
      </c>
    </row>
    <row r="84" spans="1:27" x14ac:dyDescent="0.3">
      <c r="A84" s="41" t="s">
        <v>126</v>
      </c>
      <c r="B84" s="41" t="s">
        <v>128</v>
      </c>
      <c r="C84" s="41" t="s">
        <v>69</v>
      </c>
      <c r="D84" s="41" t="s">
        <v>65</v>
      </c>
      <c r="E84" s="41" t="s">
        <v>64</v>
      </c>
      <c r="F84" s="41" t="s">
        <v>6</v>
      </c>
      <c r="G84" s="90" t="s">
        <v>62</v>
      </c>
      <c r="H84" s="90" t="s">
        <v>62</v>
      </c>
      <c r="I84" s="90" t="s">
        <v>62</v>
      </c>
      <c r="J84" s="90" t="s">
        <v>62</v>
      </c>
      <c r="K84" s="90" t="s">
        <v>62</v>
      </c>
      <c r="L84" s="90" t="s">
        <v>62</v>
      </c>
      <c r="M84" s="90" t="s">
        <v>62</v>
      </c>
      <c r="N84" s="62" t="str">
        <f>IFERROR('Equations and POD'!$D$5/G84, G84)</f>
        <v>-</v>
      </c>
      <c r="O84" s="62" t="str">
        <f>IFERROR('Equations and POD'!$D$5/H84, H84)</f>
        <v>-</v>
      </c>
      <c r="P84" s="62" t="str">
        <f>IFERROR('Equations and POD'!$D$5/I84, I84)</f>
        <v>-</v>
      </c>
      <c r="Q84" s="62" t="str">
        <f>IFERROR('Equations and POD'!$D$5/J84, J84)</f>
        <v>-</v>
      </c>
      <c r="R84" s="62" t="str">
        <f>IFERROR('Equations and POD'!$D$5/K84, K84)</f>
        <v>-</v>
      </c>
      <c r="S84" s="62" t="str">
        <f>IFERROR('Equations and POD'!$D$5/L84, L84)</f>
        <v>-</v>
      </c>
      <c r="T84" s="62" t="str">
        <f>IFERROR('Equations and POD'!$D$5/M84, M84)</f>
        <v>-</v>
      </c>
      <c r="U84" s="52" t="s">
        <v>62</v>
      </c>
      <c r="V84" s="52" t="s">
        <v>62</v>
      </c>
      <c r="W84" s="52" t="s">
        <v>62</v>
      </c>
      <c r="X84" s="52" t="s">
        <v>62</v>
      </c>
      <c r="Y84" s="52" t="s">
        <v>62</v>
      </c>
      <c r="Z84" s="52" t="s">
        <v>62</v>
      </c>
      <c r="AA84" s="52" t="s">
        <v>62</v>
      </c>
    </row>
    <row r="85" spans="1:27" x14ac:dyDescent="0.3">
      <c r="A85" s="41" t="s">
        <v>126</v>
      </c>
      <c r="B85" s="41" t="s">
        <v>128</v>
      </c>
      <c r="C85" s="41" t="s">
        <v>69</v>
      </c>
      <c r="D85" s="41" t="s">
        <v>66</v>
      </c>
      <c r="E85" s="41" t="s">
        <v>64</v>
      </c>
      <c r="F85" s="41" t="s">
        <v>6</v>
      </c>
      <c r="G85" s="56">
        <v>2.0188176950788201</v>
      </c>
      <c r="H85" s="56">
        <v>1.90178478521918</v>
      </c>
      <c r="I85" s="56">
        <v>1.5459669866943</v>
      </c>
      <c r="J85" s="56">
        <v>1.1813965640570601</v>
      </c>
      <c r="K85" s="93">
        <v>0.92794187375888904</v>
      </c>
      <c r="L85" s="93">
        <v>0.74498189431929795</v>
      </c>
      <c r="M85" s="93">
        <v>0.63237712473431396</v>
      </c>
      <c r="N85" s="57">
        <f>IFERROR('Equations and POD'!$D$5/G85, G85)</f>
        <v>5944.0731222298346</v>
      </c>
      <c r="O85" s="57">
        <f>IFERROR('Equations and POD'!$D$5/H85, H85)</f>
        <v>6309.8622374439728</v>
      </c>
      <c r="P85" s="57">
        <f>IFERROR('Equations and POD'!$D$5/I85, I85)</f>
        <v>7762.132117490607</v>
      </c>
      <c r="Q85" s="57">
        <f>IFERROR('Equations and POD'!$D$5/J85, J85)</f>
        <v>10157.469866672487</v>
      </c>
      <c r="R85" s="62">
        <f>IFERROR('Equations and POD'!$D$5/K85, K85)</f>
        <v>12931.844482231018</v>
      </c>
      <c r="S85" s="62">
        <f>IFERROR('Equations and POD'!$D$5/L85, L85)</f>
        <v>16107.774016393505</v>
      </c>
      <c r="T85" s="62">
        <f>IFERROR('Equations and POD'!$D$5/M85, M85)</f>
        <v>18976.018471638523</v>
      </c>
      <c r="U85" s="58">
        <v>5900</v>
      </c>
      <c r="V85" s="58">
        <v>6300</v>
      </c>
      <c r="W85" s="58">
        <v>7800</v>
      </c>
      <c r="X85" s="58">
        <v>10000</v>
      </c>
      <c r="Y85" s="53">
        <v>13000</v>
      </c>
      <c r="Z85" s="53">
        <v>16000</v>
      </c>
      <c r="AA85" s="53">
        <v>19000</v>
      </c>
    </row>
    <row r="86" spans="1:27" x14ac:dyDescent="0.3">
      <c r="A86" s="41" t="s">
        <v>126</v>
      </c>
      <c r="B86" s="41" t="s">
        <v>128</v>
      </c>
      <c r="C86" s="92" t="s">
        <v>69</v>
      </c>
      <c r="D86" s="92" t="s">
        <v>12</v>
      </c>
      <c r="E86" s="92" t="s">
        <v>64</v>
      </c>
      <c r="F86" s="92" t="s">
        <v>6</v>
      </c>
      <c r="G86" s="90">
        <f>SUM(G83:G85)</f>
        <v>2.0188176950788201</v>
      </c>
      <c r="H86" s="90">
        <f t="shared" ref="H86" si="76">SUM(H83:H85)</f>
        <v>1.90178478521918</v>
      </c>
      <c r="I86" s="90">
        <f t="shared" ref="I86" si="77">SUM(I83:I85)</f>
        <v>1.5459669866943</v>
      </c>
      <c r="J86" s="90">
        <f t="shared" ref="J86" si="78">SUM(J83:J85)</f>
        <v>1.1813965640570601</v>
      </c>
      <c r="K86" s="90">
        <f t="shared" ref="K86" si="79">SUM(K83:K85)</f>
        <v>0.92794187375888904</v>
      </c>
      <c r="L86" s="90">
        <f t="shared" ref="L86" si="80">SUM(L83:L85)</f>
        <v>75.630456754654489</v>
      </c>
      <c r="M86" s="90">
        <f t="shared" ref="M86" si="81">SUM(M83:M85)</f>
        <v>80.657511774644618</v>
      </c>
      <c r="N86" s="62">
        <f>IFERROR('Equations and POD'!$D$5/G86, G86)</f>
        <v>5944.0731222298346</v>
      </c>
      <c r="O86" s="62">
        <f>IFERROR('Equations and POD'!$D$5/H86, H86)</f>
        <v>6309.8622374439728</v>
      </c>
      <c r="P86" s="62">
        <f>IFERROR('Equations and POD'!$D$5/I86, I86)</f>
        <v>7762.132117490607</v>
      </c>
      <c r="Q86" s="62">
        <f>IFERROR('Equations and POD'!$D$5/J86, J86)</f>
        <v>10157.469866672487</v>
      </c>
      <c r="R86" s="62">
        <f>IFERROR('Equations and POD'!$D$5/K86, K86)</f>
        <v>12931.844482231018</v>
      </c>
      <c r="S86" s="62">
        <f>IFERROR('Equations and POD'!$D$5/L86, L86)</f>
        <v>158.66623731928593</v>
      </c>
      <c r="T86" s="62">
        <f>IFERROR('Equations and POD'!$D$5/M86, M86)</f>
        <v>148.77721536374375</v>
      </c>
      <c r="U86" s="53">
        <v>5900</v>
      </c>
      <c r="V86" s="53">
        <v>6300</v>
      </c>
      <c r="W86" s="53">
        <v>7800</v>
      </c>
      <c r="X86" s="53">
        <v>10000</v>
      </c>
      <c r="Y86" s="53">
        <v>13000</v>
      </c>
      <c r="Z86" s="53">
        <v>160</v>
      </c>
      <c r="AA86" s="53">
        <v>150</v>
      </c>
    </row>
    <row r="87" spans="1:27" x14ac:dyDescent="0.3">
      <c r="A87" s="41" t="s">
        <v>126</v>
      </c>
      <c r="B87" s="41" t="s">
        <v>128</v>
      </c>
      <c r="C87" s="41" t="s">
        <v>69</v>
      </c>
      <c r="D87" s="41" t="s">
        <v>60</v>
      </c>
      <c r="E87" s="41" t="s">
        <v>61</v>
      </c>
      <c r="F87" s="41" t="s">
        <v>8</v>
      </c>
      <c r="G87" s="93" t="s">
        <v>62</v>
      </c>
      <c r="H87" s="93" t="s">
        <v>62</v>
      </c>
      <c r="I87" s="93" t="s">
        <v>62</v>
      </c>
      <c r="J87" s="93" t="s">
        <v>62</v>
      </c>
      <c r="K87" s="93" t="s">
        <v>62</v>
      </c>
      <c r="L87" s="96">
        <v>9.9847299813780328</v>
      </c>
      <c r="M87" s="96">
        <v>10.67001795332137</v>
      </c>
      <c r="N87" s="62" t="str">
        <f>IFERROR('Equations and POD'!$D$5/G87, G87)</f>
        <v>-</v>
      </c>
      <c r="O87" s="62" t="str">
        <f>IFERROR('Equations and POD'!$D$5/H87, H87)</f>
        <v>-</v>
      </c>
      <c r="P87" s="62" t="str">
        <f>IFERROR('Equations and POD'!$D$5/I87, I87)</f>
        <v>-</v>
      </c>
      <c r="Q87" s="62" t="str">
        <f>IFERROR('Equations and POD'!$D$5/J87, J87)</f>
        <v>-</v>
      </c>
      <c r="R87" s="62" t="str">
        <f>IFERROR('Equations and POD'!$D$5/K87, K87)</f>
        <v>-</v>
      </c>
      <c r="S87" s="62">
        <f>IFERROR('Equations and POD'!$D$5/L87, L87)</f>
        <v>1201.8352045954709</v>
      </c>
      <c r="T87" s="62">
        <f>IFERROR('Equations and POD'!$D$5/M87, M87)</f>
        <v>1124.6466550006724</v>
      </c>
      <c r="U87" s="52" t="s">
        <v>62</v>
      </c>
      <c r="V87" s="52" t="s">
        <v>62</v>
      </c>
      <c r="W87" s="52" t="s">
        <v>62</v>
      </c>
      <c r="X87" s="52" t="s">
        <v>62</v>
      </c>
      <c r="Y87" s="52" t="s">
        <v>62</v>
      </c>
      <c r="Z87" s="53">
        <v>1200</v>
      </c>
      <c r="AA87" s="53">
        <v>1100</v>
      </c>
    </row>
    <row r="88" spans="1:27" x14ac:dyDescent="0.3">
      <c r="A88" s="41" t="s">
        <v>126</v>
      </c>
      <c r="B88" s="41" t="s">
        <v>128</v>
      </c>
      <c r="C88" s="41" t="s">
        <v>69</v>
      </c>
      <c r="D88" s="41" t="s">
        <v>65</v>
      </c>
      <c r="E88" s="41" t="s">
        <v>61</v>
      </c>
      <c r="F88" s="41" t="s">
        <v>8</v>
      </c>
      <c r="G88" s="93" t="s">
        <v>62</v>
      </c>
      <c r="H88" s="93" t="s">
        <v>62</v>
      </c>
      <c r="I88" s="93" t="s">
        <v>62</v>
      </c>
      <c r="J88" s="93" t="s">
        <v>62</v>
      </c>
      <c r="K88" s="93" t="s">
        <v>62</v>
      </c>
      <c r="L88" s="93" t="s">
        <v>62</v>
      </c>
      <c r="M88" s="93" t="s">
        <v>62</v>
      </c>
      <c r="N88" s="62" t="str">
        <f>IFERROR('Equations and POD'!$D$5/G88, G88)</f>
        <v>-</v>
      </c>
      <c r="O88" s="62" t="str">
        <f>IFERROR('Equations and POD'!$D$5/H88, H88)</f>
        <v>-</v>
      </c>
      <c r="P88" s="62" t="str">
        <f>IFERROR('Equations and POD'!$D$5/I88, I88)</f>
        <v>-</v>
      </c>
      <c r="Q88" s="62" t="str">
        <f>IFERROR('Equations and POD'!$D$5/J88, J88)</f>
        <v>-</v>
      </c>
      <c r="R88" s="62" t="str">
        <f>IFERROR('Equations and POD'!$D$5/K88, K88)</f>
        <v>-</v>
      </c>
      <c r="S88" s="62" t="str">
        <f>IFERROR('Equations and POD'!$D$5/L88, L88)</f>
        <v>-</v>
      </c>
      <c r="T88" s="62" t="str">
        <f>IFERROR('Equations and POD'!$D$5/M88, M88)</f>
        <v>-</v>
      </c>
      <c r="U88" s="52" t="s">
        <v>62</v>
      </c>
      <c r="V88" s="52" t="s">
        <v>62</v>
      </c>
      <c r="W88" s="52" t="s">
        <v>62</v>
      </c>
      <c r="X88" s="52" t="s">
        <v>62</v>
      </c>
      <c r="Y88" s="52" t="s">
        <v>62</v>
      </c>
      <c r="Z88" s="52" t="s">
        <v>62</v>
      </c>
      <c r="AA88" s="52" t="s">
        <v>62</v>
      </c>
    </row>
    <row r="89" spans="1:27" x14ac:dyDescent="0.3">
      <c r="A89" s="41" t="s">
        <v>126</v>
      </c>
      <c r="B89" s="41" t="s">
        <v>128</v>
      </c>
      <c r="C89" s="41" t="s">
        <v>69</v>
      </c>
      <c r="D89" s="41" t="s">
        <v>66</v>
      </c>
      <c r="E89" s="41" t="s">
        <v>61</v>
      </c>
      <c r="F89" s="41" t="s">
        <v>8</v>
      </c>
      <c r="G89" s="95">
        <v>1.0330943548389799</v>
      </c>
      <c r="H89" s="95">
        <v>0.97320482702222677</v>
      </c>
      <c r="I89" s="95">
        <v>0.79112134325677663</v>
      </c>
      <c r="J89" s="95">
        <v>0.63737301654956002</v>
      </c>
      <c r="K89" s="96">
        <v>0.49227878669253328</v>
      </c>
      <c r="L89" s="96">
        <v>0.38501965956146</v>
      </c>
      <c r="M89" s="96">
        <v>0.33433902320651998</v>
      </c>
      <c r="N89" s="57">
        <f>IFERROR('Equations and POD'!$D$5/G89, G89)</f>
        <v>11615.589557519499</v>
      </c>
      <c r="O89" s="57">
        <f>IFERROR('Equations and POD'!$D$5/H89, H89)</f>
        <v>12330.395068751477</v>
      </c>
      <c r="P89" s="57">
        <f>IFERROR('Equations and POD'!$D$5/I89, I89)</f>
        <v>15168.34314013081</v>
      </c>
      <c r="Q89" s="57">
        <f>IFERROR('Equations and POD'!$D$5/J89, J89)</f>
        <v>18827.279612435428</v>
      </c>
      <c r="R89" s="62">
        <f>IFERROR('Equations and POD'!$D$5/K89, K89)</f>
        <v>24376.431250723264</v>
      </c>
      <c r="S89" s="62">
        <f>IFERROR('Equations and POD'!$D$5/L89, L89)</f>
        <v>31167.239651263732</v>
      </c>
      <c r="T89" s="62">
        <f>IFERROR('Equations and POD'!$D$5/M89, M89)</f>
        <v>35891.712205510761</v>
      </c>
      <c r="U89" s="58">
        <v>12000</v>
      </c>
      <c r="V89" s="58">
        <v>12000</v>
      </c>
      <c r="W89" s="58">
        <v>15000</v>
      </c>
      <c r="X89" s="58">
        <v>19000</v>
      </c>
      <c r="Y89" s="53">
        <v>24000</v>
      </c>
      <c r="Z89" s="53">
        <v>31000</v>
      </c>
      <c r="AA89" s="53">
        <v>36000</v>
      </c>
    </row>
    <row r="90" spans="1:27" x14ac:dyDescent="0.3">
      <c r="A90" s="41" t="s">
        <v>126</v>
      </c>
      <c r="B90" s="41" t="s">
        <v>128</v>
      </c>
      <c r="C90" s="92" t="s">
        <v>69</v>
      </c>
      <c r="D90" s="92" t="s">
        <v>12</v>
      </c>
      <c r="E90" s="92" t="s">
        <v>61</v>
      </c>
      <c r="F90" s="92" t="s">
        <v>8</v>
      </c>
      <c r="G90" s="90">
        <f>SUM(G87:G89)</f>
        <v>1.0330943548389799</v>
      </c>
      <c r="H90" s="90">
        <f t="shared" ref="H90" si="82">SUM(H87:H89)</f>
        <v>0.97320482702222677</v>
      </c>
      <c r="I90" s="90">
        <f t="shared" ref="I90" si="83">SUM(I87:I89)</f>
        <v>0.79112134325677663</v>
      </c>
      <c r="J90" s="90">
        <f t="shared" ref="J90" si="84">SUM(J87:J89)</f>
        <v>0.63737301654956002</v>
      </c>
      <c r="K90" s="90">
        <f t="shared" ref="K90" si="85">SUM(K87:K89)</f>
        <v>0.49227878669253328</v>
      </c>
      <c r="L90" s="90">
        <f t="shared" ref="L90" si="86">SUM(L87:L89)</f>
        <v>10.369749640939492</v>
      </c>
      <c r="M90" s="90">
        <f t="shared" ref="M90" si="87">SUM(M87:M89)</f>
        <v>11.004356976527889</v>
      </c>
      <c r="N90" s="62">
        <f>IFERROR('Equations and POD'!$D$5/G90, G90)</f>
        <v>11615.589557519499</v>
      </c>
      <c r="O90" s="62">
        <f>IFERROR('Equations and POD'!$D$5/H90, H90)</f>
        <v>12330.395068751477</v>
      </c>
      <c r="P90" s="62">
        <f>IFERROR('Equations and POD'!$D$5/I90, I90)</f>
        <v>15168.34314013081</v>
      </c>
      <c r="Q90" s="62">
        <f>IFERROR('Equations and POD'!$D$5/J90, J90)</f>
        <v>18827.279612435428</v>
      </c>
      <c r="R90" s="62">
        <f>IFERROR('Equations and POD'!$D$5/K90, K90)</f>
        <v>24376.431250723264</v>
      </c>
      <c r="S90" s="62">
        <f>IFERROR('Equations and POD'!$D$5/L90, L90)</f>
        <v>1157.2121232921886</v>
      </c>
      <c r="T90" s="62">
        <f>IFERROR('Equations and POD'!$D$5/M90, M90)</f>
        <v>1090.477165144297</v>
      </c>
      <c r="U90" s="53">
        <v>12000</v>
      </c>
      <c r="V90" s="53">
        <v>12000</v>
      </c>
      <c r="W90" s="53">
        <v>15000</v>
      </c>
      <c r="X90" s="53">
        <v>19000</v>
      </c>
      <c r="Y90" s="53">
        <v>24000</v>
      </c>
      <c r="Z90" s="53">
        <v>1200</v>
      </c>
      <c r="AA90" s="53">
        <v>1100</v>
      </c>
    </row>
    <row r="91" spans="1:27" x14ac:dyDescent="0.3">
      <c r="A91" s="41" t="s">
        <v>126</v>
      </c>
      <c r="B91" s="41" t="s">
        <v>128</v>
      </c>
      <c r="C91" s="41" t="s">
        <v>69</v>
      </c>
      <c r="D91" s="41" t="s">
        <v>60</v>
      </c>
      <c r="E91" s="41" t="s">
        <v>63</v>
      </c>
      <c r="F91" s="41" t="s">
        <v>8</v>
      </c>
      <c r="G91" s="93" t="s">
        <v>62</v>
      </c>
      <c r="H91" s="93" t="s">
        <v>62</v>
      </c>
      <c r="I91" s="93" t="s">
        <v>62</v>
      </c>
      <c r="J91" s="93" t="s">
        <v>62</v>
      </c>
      <c r="K91" s="93" t="s">
        <v>62</v>
      </c>
      <c r="L91" s="96">
        <v>4.9923649906890004</v>
      </c>
      <c r="M91" s="96">
        <v>5.3350089766607001</v>
      </c>
      <c r="N91" s="62" t="str">
        <f>IFERROR('Equations and POD'!$D$5/G91, G91)</f>
        <v>-</v>
      </c>
      <c r="O91" s="62" t="str">
        <f>IFERROR('Equations and POD'!$D$5/H91, H91)</f>
        <v>-</v>
      </c>
      <c r="P91" s="62" t="str">
        <f>IFERROR('Equations and POD'!$D$5/I91, I91)</f>
        <v>-</v>
      </c>
      <c r="Q91" s="62" t="str">
        <f>IFERROR('Equations and POD'!$D$5/J91, J91)</f>
        <v>-</v>
      </c>
      <c r="R91" s="62" t="str">
        <f>IFERROR('Equations and POD'!$D$5/K91, K91)</f>
        <v>-</v>
      </c>
      <c r="S91" s="62">
        <f>IFERROR('Equations and POD'!$D$5/L91, L91)</f>
        <v>2403.6704091909496</v>
      </c>
      <c r="T91" s="62">
        <f>IFERROR('Equations and POD'!$D$5/M91, M91)</f>
        <v>2249.2933100013383</v>
      </c>
      <c r="U91" s="52" t="s">
        <v>62</v>
      </c>
      <c r="V91" s="52" t="s">
        <v>62</v>
      </c>
      <c r="W91" s="52" t="s">
        <v>62</v>
      </c>
      <c r="X91" s="52" t="s">
        <v>62</v>
      </c>
      <c r="Y91" s="52" t="s">
        <v>62</v>
      </c>
      <c r="Z91" s="53">
        <v>2400</v>
      </c>
      <c r="AA91" s="53">
        <v>2200</v>
      </c>
    </row>
    <row r="92" spans="1:27" x14ac:dyDescent="0.3">
      <c r="A92" s="41" t="s">
        <v>126</v>
      </c>
      <c r="B92" s="41" t="s">
        <v>128</v>
      </c>
      <c r="C92" s="41" t="s">
        <v>69</v>
      </c>
      <c r="D92" s="41" t="s">
        <v>65</v>
      </c>
      <c r="E92" s="41" t="s">
        <v>63</v>
      </c>
      <c r="F92" s="41" t="s">
        <v>8</v>
      </c>
      <c r="G92" s="93" t="s">
        <v>62</v>
      </c>
      <c r="H92" s="93" t="s">
        <v>62</v>
      </c>
      <c r="I92" s="93" t="s">
        <v>62</v>
      </c>
      <c r="J92" s="93" t="s">
        <v>62</v>
      </c>
      <c r="K92" s="93" t="s">
        <v>62</v>
      </c>
      <c r="L92" s="93" t="s">
        <v>62</v>
      </c>
      <c r="M92" s="93" t="s">
        <v>62</v>
      </c>
      <c r="N92" s="62" t="str">
        <f>IFERROR('Equations and POD'!$D$5/G92, G92)</f>
        <v>-</v>
      </c>
      <c r="O92" s="62" t="str">
        <f>IFERROR('Equations and POD'!$D$5/H92, H92)</f>
        <v>-</v>
      </c>
      <c r="P92" s="62" t="str">
        <f>IFERROR('Equations and POD'!$D$5/I92, I92)</f>
        <v>-</v>
      </c>
      <c r="Q92" s="62" t="str">
        <f>IFERROR('Equations and POD'!$D$5/J92, J92)</f>
        <v>-</v>
      </c>
      <c r="R92" s="62" t="str">
        <f>IFERROR('Equations and POD'!$D$5/K92, K92)</f>
        <v>-</v>
      </c>
      <c r="S92" s="62" t="str">
        <f>IFERROR('Equations and POD'!$D$5/L92, L92)</f>
        <v>-</v>
      </c>
      <c r="T92" s="62" t="str">
        <f>IFERROR('Equations and POD'!$D$5/M92, M92)</f>
        <v>-</v>
      </c>
      <c r="U92" s="52" t="s">
        <v>62</v>
      </c>
      <c r="V92" s="52" t="s">
        <v>62</v>
      </c>
      <c r="W92" s="52" t="s">
        <v>62</v>
      </c>
      <c r="X92" s="52" t="s">
        <v>62</v>
      </c>
      <c r="Y92" s="52" t="s">
        <v>62</v>
      </c>
      <c r="Z92" s="52" t="s">
        <v>62</v>
      </c>
      <c r="AA92" s="52" t="s">
        <v>62</v>
      </c>
    </row>
    <row r="93" spans="1:27" x14ac:dyDescent="0.3">
      <c r="A93" s="41" t="s">
        <v>126</v>
      </c>
      <c r="B93" s="41" t="s">
        <v>128</v>
      </c>
      <c r="C93" s="41" t="s">
        <v>69</v>
      </c>
      <c r="D93" s="41" t="s">
        <v>66</v>
      </c>
      <c r="E93" s="41" t="s">
        <v>63</v>
      </c>
      <c r="F93" s="41" t="s">
        <v>8</v>
      </c>
      <c r="G93" s="95">
        <v>1.03308920007363</v>
      </c>
      <c r="H93" s="95">
        <v>0.97319997108385325</v>
      </c>
      <c r="I93" s="95">
        <v>0.79111739584881002</v>
      </c>
      <c r="J93" s="95">
        <v>0.59250145682560673</v>
      </c>
      <c r="K93" s="96">
        <v>0.42802723793988001</v>
      </c>
      <c r="L93" s="96">
        <v>0.35023296655243341</v>
      </c>
      <c r="M93" s="96">
        <v>0.29243176224748169</v>
      </c>
      <c r="N93" s="57">
        <f>IFERROR('Equations and POD'!$D$5/G93, G93)</f>
        <v>11615.647515378865</v>
      </c>
      <c r="O93" s="57">
        <f>IFERROR('Equations and POD'!$D$5/H93, H93)</f>
        <v>12330.456593248347</v>
      </c>
      <c r="P93" s="57">
        <f>IFERROR('Equations and POD'!$D$5/I93, I93)</f>
        <v>15168.418825027724</v>
      </c>
      <c r="Q93" s="57">
        <f>IFERROR('Equations and POD'!$D$5/J93, J93)</f>
        <v>20253.114759061271</v>
      </c>
      <c r="R93" s="62">
        <f>IFERROR('Equations and POD'!$D$5/K93, K93)</f>
        <v>28035.598990748109</v>
      </c>
      <c r="S93" s="62">
        <f>IFERROR('Equations and POD'!$D$5/L93, L93)</f>
        <v>34262.908252537323</v>
      </c>
      <c r="T93" s="62">
        <f>IFERROR('Equations and POD'!$D$5/M93, M93)</f>
        <v>41035.214190736697</v>
      </c>
      <c r="U93" s="58">
        <v>12000</v>
      </c>
      <c r="V93" s="58">
        <v>12000</v>
      </c>
      <c r="W93" s="58">
        <v>15000</v>
      </c>
      <c r="X93" s="58">
        <v>20000</v>
      </c>
      <c r="Y93" s="53">
        <v>28000</v>
      </c>
      <c r="Z93" s="53">
        <v>34000</v>
      </c>
      <c r="AA93" s="53">
        <v>41000</v>
      </c>
    </row>
    <row r="94" spans="1:27" x14ac:dyDescent="0.3">
      <c r="A94" s="41" t="s">
        <v>126</v>
      </c>
      <c r="B94" s="41" t="s">
        <v>128</v>
      </c>
      <c r="C94" s="92" t="s">
        <v>69</v>
      </c>
      <c r="D94" s="92" t="s">
        <v>12</v>
      </c>
      <c r="E94" s="92" t="s">
        <v>63</v>
      </c>
      <c r="F94" s="92" t="s">
        <v>8</v>
      </c>
      <c r="G94" s="90">
        <f>SUM(G91:G93)</f>
        <v>1.03308920007363</v>
      </c>
      <c r="H94" s="90">
        <f t="shared" ref="H94" si="88">SUM(H91:H93)</f>
        <v>0.97319997108385325</v>
      </c>
      <c r="I94" s="90">
        <f t="shared" ref="I94" si="89">SUM(I91:I93)</f>
        <v>0.79111739584881002</v>
      </c>
      <c r="J94" s="90">
        <f t="shared" ref="J94" si="90">SUM(J91:J93)</f>
        <v>0.59250145682560673</v>
      </c>
      <c r="K94" s="90">
        <f t="shared" ref="K94" si="91">SUM(K91:K93)</f>
        <v>0.42802723793988001</v>
      </c>
      <c r="L94" s="90">
        <f t="shared" ref="L94" si="92">SUM(L91:L93)</f>
        <v>5.3425979572414342</v>
      </c>
      <c r="M94" s="90">
        <f t="shared" ref="M94" si="93">SUM(M91:M93)</f>
        <v>5.6274407389081817</v>
      </c>
      <c r="N94" s="62">
        <f>IFERROR('Equations and POD'!$D$5/G94, G94)</f>
        <v>11615.647515378865</v>
      </c>
      <c r="O94" s="62">
        <f>IFERROR('Equations and POD'!$D$5/H94, H94)</f>
        <v>12330.456593248347</v>
      </c>
      <c r="P94" s="62">
        <f>IFERROR('Equations and POD'!$D$5/I94, I94)</f>
        <v>15168.418825027724</v>
      </c>
      <c r="Q94" s="62">
        <f>IFERROR('Equations and POD'!$D$5/J94, J94)</f>
        <v>20253.114759061271</v>
      </c>
      <c r="R94" s="62">
        <f>IFERROR('Equations and POD'!$D$5/K94, K94)</f>
        <v>28035.598990748109</v>
      </c>
      <c r="S94" s="62">
        <f>IFERROR('Equations and POD'!$D$5/L94, L94)</f>
        <v>2246.0982645596655</v>
      </c>
      <c r="T94" s="62">
        <f>IFERROR('Equations and POD'!$D$5/M94, M94)</f>
        <v>2132.4080619866645</v>
      </c>
      <c r="U94" s="53">
        <v>12000</v>
      </c>
      <c r="V94" s="53">
        <v>12000</v>
      </c>
      <c r="W94" s="53">
        <v>15000</v>
      </c>
      <c r="X94" s="53">
        <v>20000</v>
      </c>
      <c r="Y94" s="53">
        <v>28000</v>
      </c>
      <c r="Z94" s="53">
        <v>2200</v>
      </c>
      <c r="AA94" s="53">
        <v>2100</v>
      </c>
    </row>
    <row r="95" spans="1:27" x14ac:dyDescent="0.3">
      <c r="A95" s="41" t="s">
        <v>126</v>
      </c>
      <c r="B95" s="41" t="s">
        <v>128</v>
      </c>
      <c r="C95" s="41" t="s">
        <v>69</v>
      </c>
      <c r="D95" s="41" t="s">
        <v>60</v>
      </c>
      <c r="E95" s="41" t="s">
        <v>64</v>
      </c>
      <c r="F95" s="41" t="s">
        <v>8</v>
      </c>
      <c r="G95" s="93" t="s">
        <v>62</v>
      </c>
      <c r="H95" s="93" t="s">
        <v>62</v>
      </c>
      <c r="I95" s="93" t="s">
        <v>62</v>
      </c>
      <c r="J95" s="93" t="s">
        <v>62</v>
      </c>
      <c r="K95" s="93" t="s">
        <v>62</v>
      </c>
      <c r="L95" s="96">
        <v>2.496182495344506</v>
      </c>
      <c r="M95" s="96">
        <v>2.6675044883303429</v>
      </c>
      <c r="N95" s="62" t="str">
        <f>IFERROR('Equations and POD'!$D$5/G95, G95)</f>
        <v>-</v>
      </c>
      <c r="O95" s="62" t="str">
        <f>IFERROR('Equations and POD'!$D$5/H95, H95)</f>
        <v>-</v>
      </c>
      <c r="P95" s="62" t="str">
        <f>IFERROR('Equations and POD'!$D$5/I95, I95)</f>
        <v>-</v>
      </c>
      <c r="Q95" s="62" t="str">
        <f>IFERROR('Equations and POD'!$D$5/J95, J95)</f>
        <v>-</v>
      </c>
      <c r="R95" s="62" t="str">
        <f>IFERROR('Equations and POD'!$D$5/K95, K95)</f>
        <v>-</v>
      </c>
      <c r="S95" s="62">
        <f>IFERROR('Equations and POD'!$D$5/L95, L95)</f>
        <v>4807.3408183818874</v>
      </c>
      <c r="T95" s="62">
        <f>IFERROR('Equations and POD'!$D$5/M95, M95)</f>
        <v>4498.5866200026894</v>
      </c>
      <c r="U95" s="52" t="s">
        <v>62</v>
      </c>
      <c r="V95" s="52" t="s">
        <v>62</v>
      </c>
      <c r="W95" s="52" t="s">
        <v>62</v>
      </c>
      <c r="X95" s="52" t="s">
        <v>62</v>
      </c>
      <c r="Y95" s="52" t="s">
        <v>62</v>
      </c>
      <c r="Z95" s="53">
        <v>4800</v>
      </c>
      <c r="AA95" s="53">
        <v>4500</v>
      </c>
    </row>
    <row r="96" spans="1:27" x14ac:dyDescent="0.3">
      <c r="A96" s="41" t="s">
        <v>126</v>
      </c>
      <c r="B96" s="41" t="s">
        <v>128</v>
      </c>
      <c r="C96" s="41" t="s">
        <v>69</v>
      </c>
      <c r="D96" s="41" t="s">
        <v>65</v>
      </c>
      <c r="E96" s="41" t="s">
        <v>64</v>
      </c>
      <c r="F96" s="41" t="s">
        <v>8</v>
      </c>
      <c r="G96" s="93" t="s">
        <v>62</v>
      </c>
      <c r="H96" s="93" t="s">
        <v>62</v>
      </c>
      <c r="I96" s="93" t="s">
        <v>62</v>
      </c>
      <c r="J96" s="93" t="s">
        <v>62</v>
      </c>
      <c r="K96" s="93" t="s">
        <v>62</v>
      </c>
      <c r="L96" s="93" t="s">
        <v>62</v>
      </c>
      <c r="M96" s="93" t="s">
        <v>62</v>
      </c>
      <c r="N96" s="62" t="str">
        <f>IFERROR('Equations and POD'!$D$5/G96, G96)</f>
        <v>-</v>
      </c>
      <c r="O96" s="62" t="str">
        <f>IFERROR('Equations and POD'!$D$5/H96, H96)</f>
        <v>-</v>
      </c>
      <c r="P96" s="62" t="str">
        <f>IFERROR('Equations and POD'!$D$5/I96, I96)</f>
        <v>-</v>
      </c>
      <c r="Q96" s="62" t="str">
        <f>IFERROR('Equations and POD'!$D$5/J96, J96)</f>
        <v>-</v>
      </c>
      <c r="R96" s="62" t="str">
        <f>IFERROR('Equations and POD'!$D$5/K96, K96)</f>
        <v>-</v>
      </c>
      <c r="S96" s="62" t="str">
        <f>IFERROR('Equations and POD'!$D$5/L96, L96)</f>
        <v>-</v>
      </c>
      <c r="T96" s="62" t="str">
        <f>IFERROR('Equations and POD'!$D$5/M96, M96)</f>
        <v>-</v>
      </c>
      <c r="U96" s="52" t="s">
        <v>62</v>
      </c>
      <c r="V96" s="52" t="s">
        <v>62</v>
      </c>
      <c r="W96" s="52" t="s">
        <v>62</v>
      </c>
      <c r="X96" s="52" t="s">
        <v>62</v>
      </c>
      <c r="Y96" s="52" t="s">
        <v>62</v>
      </c>
      <c r="Z96" s="52" t="s">
        <v>62</v>
      </c>
      <c r="AA96" s="52" t="s">
        <v>62</v>
      </c>
    </row>
    <row r="97" spans="1:27" x14ac:dyDescent="0.3">
      <c r="A97" s="41" t="s">
        <v>126</v>
      </c>
      <c r="B97" s="41" t="s">
        <v>128</v>
      </c>
      <c r="C97" s="41" t="s">
        <v>69</v>
      </c>
      <c r="D97" s="41" t="s">
        <v>66</v>
      </c>
      <c r="E97" s="41" t="s">
        <v>64</v>
      </c>
      <c r="F97" s="41" t="s">
        <v>8</v>
      </c>
      <c r="G97" s="95">
        <v>6.7293923169294001E-2</v>
      </c>
      <c r="H97" s="95">
        <v>6.3392826173972669E-2</v>
      </c>
      <c r="I97" s="95">
        <v>5.1532232889810001E-2</v>
      </c>
      <c r="J97" s="95">
        <v>3.9379885468568673E-2</v>
      </c>
      <c r="K97" s="96">
        <v>3.0931395791962971E-2</v>
      </c>
      <c r="L97" s="96">
        <v>2.4832729810643269E-2</v>
      </c>
      <c r="M97" s="96">
        <v>2.10792374911438E-2</v>
      </c>
      <c r="N97" s="57">
        <f>IFERROR('Equations and POD'!$D$5/G97, G97)</f>
        <v>178322.19366689504</v>
      </c>
      <c r="O97" s="57">
        <f>IFERROR('Equations and POD'!$D$5/H97, H97)</f>
        <v>189295.86712331919</v>
      </c>
      <c r="P97" s="57">
        <f>IFERROR('Equations and POD'!$D$5/I97, I97)</f>
        <v>232863.96352471822</v>
      </c>
      <c r="Q97" s="57">
        <f>IFERROR('Equations and POD'!$D$5/J97, J97)</f>
        <v>304724.09600017458</v>
      </c>
      <c r="R97" s="62">
        <f>IFERROR('Equations and POD'!$D$5/K97, K97)</f>
        <v>387955.33446693048</v>
      </c>
      <c r="S97" s="62">
        <f>IFERROR('Equations and POD'!$D$5/L97, L97)</f>
        <v>483233.22049180511</v>
      </c>
      <c r="T97" s="62">
        <f>IFERROR('Equations and POD'!$D$5/M97, M97)</f>
        <v>569280.55414915562</v>
      </c>
      <c r="U97" s="58">
        <v>180000</v>
      </c>
      <c r="V97" s="58">
        <v>190000</v>
      </c>
      <c r="W97" s="58">
        <v>230000</v>
      </c>
      <c r="X97" s="58">
        <v>300000</v>
      </c>
      <c r="Y97" s="53">
        <v>390000</v>
      </c>
      <c r="Z97" s="53">
        <v>480000</v>
      </c>
      <c r="AA97" s="53">
        <v>570000</v>
      </c>
    </row>
    <row r="98" spans="1:27" x14ac:dyDescent="0.3">
      <c r="A98" s="41" t="s">
        <v>126</v>
      </c>
      <c r="B98" s="41" t="s">
        <v>128</v>
      </c>
      <c r="C98" s="92" t="s">
        <v>69</v>
      </c>
      <c r="D98" s="92" t="s">
        <v>12</v>
      </c>
      <c r="E98" s="92" t="s">
        <v>64</v>
      </c>
      <c r="F98" s="92" t="s">
        <v>8</v>
      </c>
      <c r="G98" s="90">
        <f>SUM(G95:G97)</f>
        <v>6.7293923169294001E-2</v>
      </c>
      <c r="H98" s="90">
        <f t="shared" ref="H98" si="94">SUM(H95:H97)</f>
        <v>6.3392826173972669E-2</v>
      </c>
      <c r="I98" s="90">
        <f t="shared" ref="I98" si="95">SUM(I95:I97)</f>
        <v>5.1532232889810001E-2</v>
      </c>
      <c r="J98" s="90">
        <f t="shared" ref="J98" si="96">SUM(J95:J97)</f>
        <v>3.9379885468568673E-2</v>
      </c>
      <c r="K98" s="90">
        <f t="shared" ref="K98" si="97">SUM(K95:K97)</f>
        <v>3.0931395791962971E-2</v>
      </c>
      <c r="L98" s="90">
        <f t="shared" ref="L98" si="98">SUM(L95:L97)</f>
        <v>2.5210152251551494</v>
      </c>
      <c r="M98" s="90">
        <f t="shared" ref="M98" si="99">SUM(M95:M97)</f>
        <v>2.6885837258214869</v>
      </c>
      <c r="N98" s="62">
        <f>IFERROR('Equations and POD'!$D$5/G98, G98)</f>
        <v>178322.19366689504</v>
      </c>
      <c r="O98" s="62">
        <f>IFERROR('Equations and POD'!$D$5/H98, H98)</f>
        <v>189295.86712331919</v>
      </c>
      <c r="P98" s="62">
        <f>IFERROR('Equations and POD'!$D$5/I98, I98)</f>
        <v>232863.96352471822</v>
      </c>
      <c r="Q98" s="62">
        <f>IFERROR('Equations and POD'!$D$5/J98, J98)</f>
        <v>304724.09600017458</v>
      </c>
      <c r="R98" s="62">
        <f>IFERROR('Equations and POD'!$D$5/K98, K98)</f>
        <v>387955.33446693048</v>
      </c>
      <c r="S98" s="62">
        <f>IFERROR('Equations and POD'!$D$5/L98, L98)</f>
        <v>4759.9871195785781</v>
      </c>
      <c r="T98" s="62">
        <f>IFERROR('Equations and POD'!$D$5/M98, M98)</f>
        <v>4463.3164609123132</v>
      </c>
      <c r="U98" s="53">
        <v>180000</v>
      </c>
      <c r="V98" s="53">
        <v>190000</v>
      </c>
      <c r="W98" s="53">
        <v>230000</v>
      </c>
      <c r="X98" s="53">
        <v>300000</v>
      </c>
      <c r="Y98" s="53">
        <v>390000</v>
      </c>
      <c r="Z98" s="53">
        <v>4800</v>
      </c>
      <c r="AA98" s="53">
        <v>4500</v>
      </c>
    </row>
    <row r="99" spans="1:27" x14ac:dyDescent="0.3">
      <c r="A99" s="41" t="s">
        <v>126</v>
      </c>
      <c r="B99" s="41" t="s">
        <v>128</v>
      </c>
      <c r="C99" s="41" t="s">
        <v>70</v>
      </c>
      <c r="D99" s="41" t="s">
        <v>60</v>
      </c>
      <c r="E99" s="41" t="s">
        <v>61</v>
      </c>
      <c r="F99" s="41" t="s">
        <v>6</v>
      </c>
      <c r="G99" s="90" t="s">
        <v>62</v>
      </c>
      <c r="H99" s="90" t="s">
        <v>62</v>
      </c>
      <c r="I99" s="90" t="s">
        <v>62</v>
      </c>
      <c r="J99" s="90" t="s">
        <v>62</v>
      </c>
      <c r="K99" s="90" t="s">
        <v>62</v>
      </c>
      <c r="L99" s="90">
        <v>299.541899441341</v>
      </c>
      <c r="M99" s="90">
        <v>320.10053859964103</v>
      </c>
      <c r="N99" s="62" t="str">
        <f>IFERROR('Equations and POD'!$D$5/G99, G99)</f>
        <v>-</v>
      </c>
      <c r="O99" s="62" t="str">
        <f>IFERROR('Equations and POD'!$D$5/H99, H99)</f>
        <v>-</v>
      </c>
      <c r="P99" s="62" t="str">
        <f>IFERROR('Equations and POD'!$D$5/I99, I99)</f>
        <v>-</v>
      </c>
      <c r="Q99" s="62" t="str">
        <f>IFERROR('Equations and POD'!$D$5/J99, J99)</f>
        <v>-</v>
      </c>
      <c r="R99" s="62" t="str">
        <f>IFERROR('Equations and POD'!$D$5/K99, K99)</f>
        <v>-</v>
      </c>
      <c r="S99" s="62">
        <f>IFERROR('Equations and POD'!$D$5/L99, L99)</f>
        <v>40.061173486515692</v>
      </c>
      <c r="T99" s="62">
        <f>IFERROR('Equations and POD'!$D$5/M99, M99)</f>
        <v>37.488221833355759</v>
      </c>
      <c r="U99" s="97" t="s">
        <v>62</v>
      </c>
      <c r="V99" s="97" t="s">
        <v>62</v>
      </c>
      <c r="W99" s="97" t="s">
        <v>62</v>
      </c>
      <c r="X99" s="97" t="s">
        <v>62</v>
      </c>
      <c r="Y99" s="97" t="s">
        <v>62</v>
      </c>
      <c r="Z99" s="98">
        <v>40</v>
      </c>
      <c r="AA99" s="98">
        <v>37</v>
      </c>
    </row>
    <row r="100" spans="1:27" x14ac:dyDescent="0.3">
      <c r="A100" s="41" t="s">
        <v>126</v>
      </c>
      <c r="B100" s="41" t="s">
        <v>128</v>
      </c>
      <c r="C100" s="41" t="s">
        <v>70</v>
      </c>
      <c r="D100" s="41" t="s">
        <v>65</v>
      </c>
      <c r="E100" s="41" t="s">
        <v>61</v>
      </c>
      <c r="F100" s="41" t="s">
        <v>6</v>
      </c>
      <c r="G100" s="90" t="s">
        <v>62</v>
      </c>
      <c r="H100" s="90" t="s">
        <v>62</v>
      </c>
      <c r="I100" s="90" t="s">
        <v>62</v>
      </c>
      <c r="J100" s="90" t="s">
        <v>62</v>
      </c>
      <c r="K100" s="90" t="s">
        <v>62</v>
      </c>
      <c r="L100" s="90" t="s">
        <v>62</v>
      </c>
      <c r="M100" s="90" t="s">
        <v>62</v>
      </c>
      <c r="N100" s="62" t="str">
        <f>IFERROR('Equations and POD'!$D$5/G100, G100)</f>
        <v>-</v>
      </c>
      <c r="O100" s="62" t="str">
        <f>IFERROR('Equations and POD'!$D$5/H100, H100)</f>
        <v>-</v>
      </c>
      <c r="P100" s="62" t="str">
        <f>IFERROR('Equations and POD'!$D$5/I100, I100)</f>
        <v>-</v>
      </c>
      <c r="Q100" s="62" t="str">
        <f>IFERROR('Equations and POD'!$D$5/J100, J100)</f>
        <v>-</v>
      </c>
      <c r="R100" s="62" t="str">
        <f>IFERROR('Equations and POD'!$D$5/K100, K100)</f>
        <v>-</v>
      </c>
      <c r="S100" s="62" t="str">
        <f>IFERROR('Equations and POD'!$D$5/L100, L100)</f>
        <v>-</v>
      </c>
      <c r="T100" s="62" t="str">
        <f>IFERROR('Equations and POD'!$D$5/M100, M100)</f>
        <v>-</v>
      </c>
      <c r="U100" s="97" t="s">
        <v>62</v>
      </c>
      <c r="V100" s="97" t="s">
        <v>62</v>
      </c>
      <c r="W100" s="97" t="s">
        <v>62</v>
      </c>
      <c r="X100" s="97" t="s">
        <v>62</v>
      </c>
      <c r="Y100" s="97" t="s">
        <v>62</v>
      </c>
      <c r="Z100" s="97" t="s">
        <v>62</v>
      </c>
      <c r="AA100" s="97" t="s">
        <v>62</v>
      </c>
    </row>
    <row r="101" spans="1:27" x14ac:dyDescent="0.3">
      <c r="A101" s="41" t="s">
        <v>126</v>
      </c>
      <c r="B101" s="41" t="s">
        <v>128</v>
      </c>
      <c r="C101" s="41" t="s">
        <v>70</v>
      </c>
      <c r="D101" s="41" t="s">
        <v>66</v>
      </c>
      <c r="E101" s="41" t="s">
        <v>61</v>
      </c>
      <c r="F101" s="41" t="s">
        <v>6</v>
      </c>
      <c r="G101" s="55">
        <v>5.2516444814555401</v>
      </c>
      <c r="H101" s="55">
        <v>4.9472013231102903</v>
      </c>
      <c r="I101" s="55">
        <v>4.0215959142702999</v>
      </c>
      <c r="J101" s="55">
        <v>2.8003026357228098</v>
      </c>
      <c r="K101" s="90">
        <v>5.9113580691084904</v>
      </c>
      <c r="L101" s="90">
        <v>4.5736449257340599</v>
      </c>
      <c r="M101" s="90">
        <v>4.0092300502890197</v>
      </c>
      <c r="N101" s="57">
        <f>IFERROR('Equations and POD'!$D$5/G101, G101)</f>
        <v>2284.9985451936177</v>
      </c>
      <c r="O101" s="57">
        <f>IFERROR('Equations and POD'!$D$5/H101, H101)</f>
        <v>2425.6138402824563</v>
      </c>
      <c r="P101" s="57">
        <f>IFERROR('Equations and POD'!$D$5/I101, I101)</f>
        <v>2983.8900416173078</v>
      </c>
      <c r="Q101" s="57">
        <f>IFERROR('Equations and POD'!$D$5/J101, J101)</f>
        <v>4285.251117832333</v>
      </c>
      <c r="R101" s="62">
        <f>IFERROR('Equations and POD'!$D$5/K101, K101)</f>
        <v>2029.9903777965112</v>
      </c>
      <c r="S101" s="62">
        <f>IFERROR('Equations and POD'!$D$5/L101, L101)</f>
        <v>2623.7279445286249</v>
      </c>
      <c r="T101" s="62">
        <f>IFERROR('Equations and POD'!$D$5/M101, M101)</f>
        <v>2993.0933993510644</v>
      </c>
      <c r="U101" s="99">
        <v>2300</v>
      </c>
      <c r="V101" s="99">
        <v>2400</v>
      </c>
      <c r="W101" s="99">
        <v>3000</v>
      </c>
      <c r="X101" s="99">
        <v>4300</v>
      </c>
      <c r="Y101" s="98">
        <v>2000</v>
      </c>
      <c r="Z101" s="98">
        <v>2600</v>
      </c>
      <c r="AA101" s="98">
        <v>3000</v>
      </c>
    </row>
    <row r="102" spans="1:27" x14ac:dyDescent="0.3">
      <c r="A102" s="41" t="s">
        <v>126</v>
      </c>
      <c r="B102" s="41" t="s">
        <v>128</v>
      </c>
      <c r="C102" s="92" t="s">
        <v>70</v>
      </c>
      <c r="D102" s="92" t="s">
        <v>12</v>
      </c>
      <c r="E102" s="92" t="s">
        <v>61</v>
      </c>
      <c r="F102" s="92" t="s">
        <v>6</v>
      </c>
      <c r="G102" s="90">
        <f>SUM(G99:G101)</f>
        <v>5.2516444814555401</v>
      </c>
      <c r="H102" s="90">
        <f t="shared" ref="H102" si="100">SUM(H99:H101)</f>
        <v>4.9472013231102903</v>
      </c>
      <c r="I102" s="90">
        <f t="shared" ref="I102" si="101">SUM(I99:I101)</f>
        <v>4.0215959142702999</v>
      </c>
      <c r="J102" s="90">
        <f t="shared" ref="J102" si="102">SUM(J99:J101)</f>
        <v>2.8003026357228098</v>
      </c>
      <c r="K102" s="90">
        <f t="shared" ref="K102" si="103">SUM(K99:K101)</f>
        <v>5.9113580691084904</v>
      </c>
      <c r="L102" s="90">
        <f t="shared" ref="L102" si="104">SUM(L99:L101)</f>
        <v>304.11554436707507</v>
      </c>
      <c r="M102" s="90">
        <f t="shared" ref="M102" si="105">SUM(M99:M101)</f>
        <v>324.10976864993006</v>
      </c>
      <c r="N102" s="62">
        <f>IFERROR('Equations and POD'!$D$5/G102, G102)</f>
        <v>2284.9985451936177</v>
      </c>
      <c r="O102" s="62">
        <f>IFERROR('Equations and POD'!$D$5/H102, H102)</f>
        <v>2425.6138402824563</v>
      </c>
      <c r="P102" s="62">
        <f>IFERROR('Equations and POD'!$D$5/I102, I102)</f>
        <v>2983.8900416173078</v>
      </c>
      <c r="Q102" s="62">
        <f>IFERROR('Equations and POD'!$D$5/J102, J102)</f>
        <v>4285.251117832333</v>
      </c>
      <c r="R102" s="62">
        <f>IFERROR('Equations and POD'!$D$5/K102, K102)</f>
        <v>2029.9903777965112</v>
      </c>
      <c r="S102" s="62">
        <f>IFERROR('Equations and POD'!$D$5/L102, L102)</f>
        <v>39.458686746757344</v>
      </c>
      <c r="T102" s="62">
        <f>IFERROR('Equations and POD'!$D$5/M102, M102)</f>
        <v>37.024493430067402</v>
      </c>
      <c r="U102" s="98">
        <v>2300</v>
      </c>
      <c r="V102" s="98">
        <v>2400</v>
      </c>
      <c r="W102" s="98">
        <v>3000</v>
      </c>
      <c r="X102" s="98">
        <v>4300</v>
      </c>
      <c r="Y102" s="98">
        <v>2000</v>
      </c>
      <c r="Z102" s="98">
        <v>39</v>
      </c>
      <c r="AA102" s="98">
        <v>37</v>
      </c>
    </row>
    <row r="103" spans="1:27" x14ac:dyDescent="0.3">
      <c r="A103" s="41" t="s">
        <v>126</v>
      </c>
      <c r="B103" s="41" t="s">
        <v>128</v>
      </c>
      <c r="C103" s="41" t="s">
        <v>70</v>
      </c>
      <c r="D103" s="41" t="s">
        <v>60</v>
      </c>
      <c r="E103" s="41" t="s">
        <v>63</v>
      </c>
      <c r="F103" s="41" t="s">
        <v>6</v>
      </c>
      <c r="G103" s="90" t="s">
        <v>62</v>
      </c>
      <c r="H103" s="90" t="s">
        <v>62</v>
      </c>
      <c r="I103" s="90" t="s">
        <v>62</v>
      </c>
      <c r="J103" s="90" t="s">
        <v>62</v>
      </c>
      <c r="K103" s="90" t="s">
        <v>62</v>
      </c>
      <c r="L103" s="90">
        <v>149.77094972066999</v>
      </c>
      <c r="M103" s="90">
        <v>160.050269299821</v>
      </c>
      <c r="N103" s="62" t="str">
        <f>IFERROR('Equations and POD'!$D$5/G103, G103)</f>
        <v>-</v>
      </c>
      <c r="O103" s="62" t="str">
        <f>IFERROR('Equations and POD'!$D$5/H103, H103)</f>
        <v>-</v>
      </c>
      <c r="P103" s="62" t="str">
        <f>IFERROR('Equations and POD'!$D$5/I103, I103)</f>
        <v>-</v>
      </c>
      <c r="Q103" s="62" t="str">
        <f>IFERROR('Equations and POD'!$D$5/J103, J103)</f>
        <v>-</v>
      </c>
      <c r="R103" s="62" t="str">
        <f>IFERROR('Equations and POD'!$D$5/K103, K103)</f>
        <v>-</v>
      </c>
      <c r="S103" s="62">
        <f>IFERROR('Equations and POD'!$D$5/L103, L103)</f>
        <v>80.122346973031654</v>
      </c>
      <c r="T103" s="62">
        <f>IFERROR('Equations and POD'!$D$5/M103, M103)</f>
        <v>74.97644366671129</v>
      </c>
      <c r="U103" s="97" t="s">
        <v>62</v>
      </c>
      <c r="V103" s="97" t="s">
        <v>62</v>
      </c>
      <c r="W103" s="97" t="s">
        <v>62</v>
      </c>
      <c r="X103" s="97" t="s">
        <v>62</v>
      </c>
      <c r="Y103" s="97" t="s">
        <v>62</v>
      </c>
      <c r="Z103" s="98">
        <v>80</v>
      </c>
      <c r="AA103" s="98">
        <v>75</v>
      </c>
    </row>
    <row r="104" spans="1:27" x14ac:dyDescent="0.3">
      <c r="A104" s="41" t="s">
        <v>126</v>
      </c>
      <c r="B104" s="41" t="s">
        <v>128</v>
      </c>
      <c r="C104" s="41" t="s">
        <v>70</v>
      </c>
      <c r="D104" s="41" t="s">
        <v>65</v>
      </c>
      <c r="E104" s="41" t="s">
        <v>63</v>
      </c>
      <c r="F104" s="41" t="s">
        <v>6</v>
      </c>
      <c r="G104" s="90" t="s">
        <v>62</v>
      </c>
      <c r="H104" s="90" t="s">
        <v>62</v>
      </c>
      <c r="I104" s="90" t="s">
        <v>62</v>
      </c>
      <c r="J104" s="90" t="s">
        <v>62</v>
      </c>
      <c r="K104" s="90" t="s">
        <v>62</v>
      </c>
      <c r="L104" s="90" t="s">
        <v>62</v>
      </c>
      <c r="M104" s="90" t="s">
        <v>62</v>
      </c>
      <c r="N104" s="62" t="str">
        <f>IFERROR('Equations and POD'!$D$5/G104, G104)</f>
        <v>-</v>
      </c>
      <c r="O104" s="62" t="str">
        <f>IFERROR('Equations and POD'!$D$5/H104, H104)</f>
        <v>-</v>
      </c>
      <c r="P104" s="62" t="str">
        <f>IFERROR('Equations and POD'!$D$5/I104, I104)</f>
        <v>-</v>
      </c>
      <c r="Q104" s="62" t="str">
        <f>IFERROR('Equations and POD'!$D$5/J104, J104)</f>
        <v>-</v>
      </c>
      <c r="R104" s="62" t="str">
        <f>IFERROR('Equations and POD'!$D$5/K104, K104)</f>
        <v>-</v>
      </c>
      <c r="S104" s="62" t="str">
        <f>IFERROR('Equations and POD'!$D$5/L104, L104)</f>
        <v>-</v>
      </c>
      <c r="T104" s="62" t="str">
        <f>IFERROR('Equations and POD'!$D$5/M104, M104)</f>
        <v>-</v>
      </c>
      <c r="U104" s="97" t="s">
        <v>62</v>
      </c>
      <c r="V104" s="97" t="s">
        <v>62</v>
      </c>
      <c r="W104" s="97" t="s">
        <v>62</v>
      </c>
      <c r="X104" s="97" t="s">
        <v>62</v>
      </c>
      <c r="Y104" s="97" t="s">
        <v>62</v>
      </c>
      <c r="Z104" s="97" t="s">
        <v>62</v>
      </c>
      <c r="AA104" s="97" t="s">
        <v>62</v>
      </c>
    </row>
    <row r="105" spans="1:27" x14ac:dyDescent="0.3">
      <c r="A105" s="41" t="s">
        <v>126</v>
      </c>
      <c r="B105" s="41" t="s">
        <v>128</v>
      </c>
      <c r="C105" s="41" t="s">
        <v>70</v>
      </c>
      <c r="D105" s="41" t="s">
        <v>66</v>
      </c>
      <c r="E105" s="41" t="s">
        <v>63</v>
      </c>
      <c r="F105" s="41" t="s">
        <v>6</v>
      </c>
      <c r="G105" s="55">
        <v>5.2000650565337496</v>
      </c>
      <c r="H105" s="55">
        <v>4.8986120097781702</v>
      </c>
      <c r="I105" s="55">
        <v>3.9820975047228999</v>
      </c>
      <c r="J105" s="55">
        <v>2.7727992508178301</v>
      </c>
      <c r="K105" s="90">
        <v>3.5116754701926398</v>
      </c>
      <c r="L105" s="90">
        <v>2.8140159453092801</v>
      </c>
      <c r="M105" s="90">
        <v>2.3925593537454501</v>
      </c>
      <c r="N105" s="57">
        <f>IFERROR('Equations and POD'!$D$5/G105, G105)</f>
        <v>2307.6634368107193</v>
      </c>
      <c r="O105" s="57">
        <f>IFERROR('Equations and POD'!$D$5/H105, H105)</f>
        <v>2449.6734944606096</v>
      </c>
      <c r="P105" s="57">
        <f>IFERROR('Equations and POD'!$D$5/I105, I105)</f>
        <v>3013.4872352491625</v>
      </c>
      <c r="Q105" s="57">
        <f>IFERROR('Equations and POD'!$D$5/J105, J105)</f>
        <v>4327.7565068804133</v>
      </c>
      <c r="R105" s="62">
        <f>IFERROR('Equations and POD'!$D$5/K105, K105)</f>
        <v>3417.1722591842226</v>
      </c>
      <c r="S105" s="62">
        <f>IFERROR('Equations and POD'!$D$5/L105, L105)</f>
        <v>4264.368160387633</v>
      </c>
      <c r="T105" s="62">
        <f>IFERROR('Equations and POD'!$D$5/M105, M105)</f>
        <v>5015.5495541686396</v>
      </c>
      <c r="U105" s="99">
        <v>2300</v>
      </c>
      <c r="V105" s="99">
        <v>2400</v>
      </c>
      <c r="W105" s="99">
        <v>3000</v>
      </c>
      <c r="X105" s="99">
        <v>4300</v>
      </c>
      <c r="Y105" s="98">
        <v>3400</v>
      </c>
      <c r="Z105" s="98">
        <v>4300</v>
      </c>
      <c r="AA105" s="98">
        <v>5000</v>
      </c>
    </row>
    <row r="106" spans="1:27" x14ac:dyDescent="0.3">
      <c r="A106" s="41" t="s">
        <v>126</v>
      </c>
      <c r="B106" s="41" t="s">
        <v>128</v>
      </c>
      <c r="C106" s="92" t="s">
        <v>70</v>
      </c>
      <c r="D106" s="92" t="s">
        <v>12</v>
      </c>
      <c r="E106" s="92" t="s">
        <v>63</v>
      </c>
      <c r="F106" s="92" t="s">
        <v>6</v>
      </c>
      <c r="G106" s="90">
        <f>SUM(G103:G105)</f>
        <v>5.2000650565337496</v>
      </c>
      <c r="H106" s="90">
        <f t="shared" ref="H106" si="106">SUM(H103:H105)</f>
        <v>4.8986120097781702</v>
      </c>
      <c r="I106" s="90">
        <f t="shared" ref="I106" si="107">SUM(I103:I105)</f>
        <v>3.9820975047228999</v>
      </c>
      <c r="J106" s="90">
        <f t="shared" ref="J106" si="108">SUM(J103:J105)</f>
        <v>2.7727992508178301</v>
      </c>
      <c r="K106" s="90">
        <f t="shared" ref="K106" si="109">SUM(K103:K105)</f>
        <v>3.5116754701926398</v>
      </c>
      <c r="L106" s="90">
        <f t="shared" ref="L106" si="110">SUM(L103:L105)</f>
        <v>152.58496566597927</v>
      </c>
      <c r="M106" s="90">
        <f t="shared" ref="M106" si="111">SUM(M103:M105)</f>
        <v>162.44282865356644</v>
      </c>
      <c r="N106" s="62">
        <f>IFERROR('Equations and POD'!$D$5/G106, G106)</f>
        <v>2307.6634368107193</v>
      </c>
      <c r="O106" s="62">
        <f>IFERROR('Equations and POD'!$D$5/H106, H106)</f>
        <v>2449.6734944606096</v>
      </c>
      <c r="P106" s="62">
        <f>IFERROR('Equations and POD'!$D$5/I106, I106)</f>
        <v>3013.4872352491625</v>
      </c>
      <c r="Q106" s="62">
        <f>IFERROR('Equations and POD'!$D$5/J106, J106)</f>
        <v>4327.7565068804133</v>
      </c>
      <c r="R106" s="62">
        <f>IFERROR('Equations and POD'!$D$5/K106, K106)</f>
        <v>3417.1722591842226</v>
      </c>
      <c r="S106" s="62">
        <f>IFERROR('Equations and POD'!$D$5/L106, L106)</f>
        <v>78.644707541298416</v>
      </c>
      <c r="T106" s="62">
        <f>IFERROR('Equations and POD'!$D$5/M106, M106)</f>
        <v>73.872143814928208</v>
      </c>
      <c r="U106" s="98">
        <v>2300</v>
      </c>
      <c r="V106" s="98">
        <v>2400</v>
      </c>
      <c r="W106" s="98">
        <v>3000</v>
      </c>
      <c r="X106" s="98">
        <v>4300</v>
      </c>
      <c r="Y106" s="98">
        <v>3400</v>
      </c>
      <c r="Z106" s="98">
        <v>79</v>
      </c>
      <c r="AA106" s="98">
        <v>74</v>
      </c>
    </row>
    <row r="107" spans="1:27" x14ac:dyDescent="0.3">
      <c r="A107" s="41" t="s">
        <v>126</v>
      </c>
      <c r="B107" s="41" t="s">
        <v>128</v>
      </c>
      <c r="C107" s="41" t="s">
        <v>70</v>
      </c>
      <c r="D107" s="41" t="s">
        <v>60</v>
      </c>
      <c r="E107" s="41" t="s">
        <v>64</v>
      </c>
      <c r="F107" s="41" t="s">
        <v>6</v>
      </c>
      <c r="G107" s="90" t="s">
        <v>62</v>
      </c>
      <c r="H107" s="90" t="s">
        <v>62</v>
      </c>
      <c r="I107" s="90" t="s">
        <v>62</v>
      </c>
      <c r="J107" s="90" t="s">
        <v>62</v>
      </c>
      <c r="K107" s="90" t="s">
        <v>62</v>
      </c>
      <c r="L107" s="90">
        <v>74.885474860335194</v>
      </c>
      <c r="M107" s="90">
        <v>80.025134649910299</v>
      </c>
      <c r="N107" s="62" t="str">
        <f>IFERROR('Equations and POD'!$D$5/G107, G107)</f>
        <v>-</v>
      </c>
      <c r="O107" s="62" t="str">
        <f>IFERROR('Equations and POD'!$D$5/H107, H107)</f>
        <v>-</v>
      </c>
      <c r="P107" s="62" t="str">
        <f>IFERROR('Equations and POD'!$D$5/I107, I107)</f>
        <v>-</v>
      </c>
      <c r="Q107" s="62" t="str">
        <f>IFERROR('Equations and POD'!$D$5/J107, J107)</f>
        <v>-</v>
      </c>
      <c r="R107" s="62" t="str">
        <f>IFERROR('Equations and POD'!$D$5/K107, K107)</f>
        <v>-</v>
      </c>
      <c r="S107" s="62">
        <f>IFERROR('Equations and POD'!$D$5/L107, L107)</f>
        <v>160.24469394606288</v>
      </c>
      <c r="T107" s="62">
        <f>IFERROR('Equations and POD'!$D$5/M107, M107)</f>
        <v>149.95288733342295</v>
      </c>
      <c r="U107" s="97" t="s">
        <v>62</v>
      </c>
      <c r="V107" s="97" t="s">
        <v>62</v>
      </c>
      <c r="W107" s="97" t="s">
        <v>62</v>
      </c>
      <c r="X107" s="97" t="s">
        <v>62</v>
      </c>
      <c r="Y107" s="97" t="s">
        <v>62</v>
      </c>
      <c r="Z107" s="98">
        <v>160</v>
      </c>
      <c r="AA107" s="98">
        <v>150</v>
      </c>
    </row>
    <row r="108" spans="1:27" x14ac:dyDescent="0.3">
      <c r="A108" s="41" t="s">
        <v>126</v>
      </c>
      <c r="B108" s="41" t="s">
        <v>128</v>
      </c>
      <c r="C108" s="41" t="s">
        <v>70</v>
      </c>
      <c r="D108" s="41" t="s">
        <v>65</v>
      </c>
      <c r="E108" s="41" t="s">
        <v>64</v>
      </c>
      <c r="F108" s="41" t="s">
        <v>6</v>
      </c>
      <c r="G108" s="90" t="s">
        <v>62</v>
      </c>
      <c r="H108" s="90" t="s">
        <v>62</v>
      </c>
      <c r="I108" s="90" t="s">
        <v>62</v>
      </c>
      <c r="J108" s="90" t="s">
        <v>62</v>
      </c>
      <c r="K108" s="90" t="s">
        <v>62</v>
      </c>
      <c r="L108" s="90" t="s">
        <v>62</v>
      </c>
      <c r="M108" s="90" t="s">
        <v>62</v>
      </c>
      <c r="N108" s="62" t="str">
        <f>IFERROR('Equations and POD'!$D$5/G108, G108)</f>
        <v>-</v>
      </c>
      <c r="O108" s="62" t="str">
        <f>IFERROR('Equations and POD'!$D$5/H108, H108)</f>
        <v>-</v>
      </c>
      <c r="P108" s="62" t="str">
        <f>IFERROR('Equations and POD'!$D$5/I108, I108)</f>
        <v>-</v>
      </c>
      <c r="Q108" s="62" t="str">
        <f>IFERROR('Equations and POD'!$D$5/J108, J108)</f>
        <v>-</v>
      </c>
      <c r="R108" s="62" t="str">
        <f>IFERROR('Equations and POD'!$D$5/K108, K108)</f>
        <v>-</v>
      </c>
      <c r="S108" s="62" t="str">
        <f>IFERROR('Equations and POD'!$D$5/L108, L108)</f>
        <v>-</v>
      </c>
      <c r="T108" s="62" t="str">
        <f>IFERROR('Equations and POD'!$D$5/M108, M108)</f>
        <v>-</v>
      </c>
      <c r="U108" s="97" t="s">
        <v>62</v>
      </c>
      <c r="V108" s="97" t="s">
        <v>62</v>
      </c>
      <c r="W108" s="97" t="s">
        <v>62</v>
      </c>
      <c r="X108" s="97" t="s">
        <v>62</v>
      </c>
      <c r="Y108" s="97" t="s">
        <v>62</v>
      </c>
      <c r="Z108" s="97" t="s">
        <v>62</v>
      </c>
      <c r="AA108" s="97" t="s">
        <v>62</v>
      </c>
    </row>
    <row r="109" spans="1:27" x14ac:dyDescent="0.3">
      <c r="A109" s="41" t="s">
        <v>126</v>
      </c>
      <c r="B109" s="41" t="s">
        <v>128</v>
      </c>
      <c r="C109" s="41" t="s">
        <v>70</v>
      </c>
      <c r="D109" s="41" t="s">
        <v>66</v>
      </c>
      <c r="E109" s="41" t="s">
        <v>64</v>
      </c>
      <c r="F109" s="41" t="s">
        <v>6</v>
      </c>
      <c r="G109" s="56">
        <v>5.2516457134600802</v>
      </c>
      <c r="H109" s="56">
        <v>4.9472024836942801</v>
      </c>
      <c r="I109" s="56">
        <v>4.0215968577127699</v>
      </c>
      <c r="J109" s="56">
        <v>3.24756076825537</v>
      </c>
      <c r="K109" s="63">
        <v>9.81972758637494</v>
      </c>
      <c r="L109" s="63">
        <v>7.3133982719484401</v>
      </c>
      <c r="M109" s="63">
        <v>6.6281919202794004</v>
      </c>
      <c r="N109" s="57">
        <f>IFERROR('Equations and POD'!$D$5/G109, G109)</f>
        <v>2284.9980091466841</v>
      </c>
      <c r="O109" s="57">
        <f>IFERROR('Equations and POD'!$D$5/H109, H109)</f>
        <v>2425.6132712480176</v>
      </c>
      <c r="P109" s="57">
        <f>IFERROR('Equations and POD'!$D$5/I109, I109)</f>
        <v>2983.8893416146248</v>
      </c>
      <c r="Q109" s="57">
        <f>IFERROR('Equations and POD'!$D$5/J109, J109)</f>
        <v>3695.0809719402259</v>
      </c>
      <c r="R109" s="62">
        <f>IFERROR('Equations and POD'!$D$5/K109, K109)</f>
        <v>1222.0298266369659</v>
      </c>
      <c r="S109" s="62">
        <f>IFERROR('Equations and POD'!$D$5/L109, L109)</f>
        <v>1640.8240811973383</v>
      </c>
      <c r="T109" s="62">
        <f>IFERROR('Equations and POD'!$D$5/M109, M109)</f>
        <v>1810.448481928411</v>
      </c>
      <c r="U109" s="99">
        <v>2300</v>
      </c>
      <c r="V109" s="99">
        <v>2400</v>
      </c>
      <c r="W109" s="99">
        <v>3000</v>
      </c>
      <c r="X109" s="99">
        <v>3700</v>
      </c>
      <c r="Y109" s="98">
        <v>1200</v>
      </c>
      <c r="Z109" s="98">
        <v>1600</v>
      </c>
      <c r="AA109" s="98">
        <v>1800</v>
      </c>
    </row>
    <row r="110" spans="1:27" x14ac:dyDescent="0.3">
      <c r="A110" s="41" t="s">
        <v>126</v>
      </c>
      <c r="B110" s="41" t="s">
        <v>128</v>
      </c>
      <c r="C110" s="92" t="s">
        <v>70</v>
      </c>
      <c r="D110" s="92" t="s">
        <v>12</v>
      </c>
      <c r="E110" s="92" t="s">
        <v>64</v>
      </c>
      <c r="F110" s="92" t="s">
        <v>6</v>
      </c>
      <c r="G110" s="90">
        <f>SUM(G107:G109)</f>
        <v>5.2516457134600802</v>
      </c>
      <c r="H110" s="90">
        <f t="shared" ref="H110" si="112">SUM(H107:H109)</f>
        <v>4.9472024836942801</v>
      </c>
      <c r="I110" s="90">
        <f t="shared" ref="I110" si="113">SUM(I107:I109)</f>
        <v>4.0215968577127699</v>
      </c>
      <c r="J110" s="90">
        <f t="shared" ref="J110" si="114">SUM(J107:J109)</f>
        <v>3.24756076825537</v>
      </c>
      <c r="K110" s="90">
        <f t="shared" ref="K110" si="115">SUM(K107:K109)</f>
        <v>9.81972758637494</v>
      </c>
      <c r="L110" s="90">
        <f t="shared" ref="L110" si="116">SUM(L107:L109)</f>
        <v>82.198873132283637</v>
      </c>
      <c r="M110" s="90">
        <f t="shared" ref="M110" si="117">SUM(M107:M109)</f>
        <v>86.653326570189705</v>
      </c>
      <c r="N110" s="62">
        <f>IFERROR('Equations and POD'!$D$5/G110, G110)</f>
        <v>2284.9980091466841</v>
      </c>
      <c r="O110" s="62">
        <f>IFERROR('Equations and POD'!$D$5/H110, H110)</f>
        <v>2425.6132712480176</v>
      </c>
      <c r="P110" s="62">
        <f>IFERROR('Equations and POD'!$D$5/I110, I110)</f>
        <v>2983.8893416146248</v>
      </c>
      <c r="Q110" s="62">
        <f>IFERROR('Equations and POD'!$D$5/J110, J110)</f>
        <v>3695.0809719402259</v>
      </c>
      <c r="R110" s="62">
        <f>IFERROR('Equations and POD'!$D$5/K110, K110)</f>
        <v>1222.0298266369659</v>
      </c>
      <c r="S110" s="62">
        <f>IFERROR('Equations and POD'!$D$5/L110, L110)</f>
        <v>145.98740277969816</v>
      </c>
      <c r="T110" s="62">
        <f>IFERROR('Equations and POD'!$D$5/M110, M110)</f>
        <v>138.48285432273542</v>
      </c>
      <c r="U110" s="98">
        <v>2300</v>
      </c>
      <c r="V110" s="98">
        <v>2400</v>
      </c>
      <c r="W110" s="98">
        <v>3000</v>
      </c>
      <c r="X110" s="98">
        <v>3700</v>
      </c>
      <c r="Y110" s="98">
        <v>1200</v>
      </c>
      <c r="Z110" s="98">
        <v>150</v>
      </c>
      <c r="AA110" s="98">
        <v>140</v>
      </c>
    </row>
    <row r="111" spans="1:27" x14ac:dyDescent="0.3">
      <c r="A111" s="41" t="s">
        <v>126</v>
      </c>
      <c r="B111" s="41" t="s">
        <v>128</v>
      </c>
      <c r="C111" s="41" t="s">
        <v>70</v>
      </c>
      <c r="D111" s="41" t="s">
        <v>60</v>
      </c>
      <c r="E111" s="41" t="s">
        <v>61</v>
      </c>
      <c r="F111" s="41" t="s">
        <v>8</v>
      </c>
      <c r="G111" s="93" t="s">
        <v>62</v>
      </c>
      <c r="H111" s="93" t="s">
        <v>62</v>
      </c>
      <c r="I111" s="93" t="s">
        <v>62</v>
      </c>
      <c r="J111" s="93" t="s">
        <v>62</v>
      </c>
      <c r="K111" s="93" t="s">
        <v>62</v>
      </c>
      <c r="L111" s="96">
        <v>9.9847299813780328</v>
      </c>
      <c r="M111" s="96">
        <v>10.67001795332137</v>
      </c>
      <c r="N111" s="62" t="str">
        <f>IFERROR('Equations and POD'!$D$5/G111, G111)</f>
        <v>-</v>
      </c>
      <c r="O111" s="62" t="str">
        <f>IFERROR('Equations and POD'!$D$5/H111, H111)</f>
        <v>-</v>
      </c>
      <c r="P111" s="62" t="str">
        <f>IFERROR('Equations and POD'!$D$5/I111, I111)</f>
        <v>-</v>
      </c>
      <c r="Q111" s="62" t="str">
        <f>IFERROR('Equations and POD'!$D$5/J111, J111)</f>
        <v>-</v>
      </c>
      <c r="R111" s="62" t="str">
        <f>IFERROR('Equations and POD'!$D$5/K111, K111)</f>
        <v>-</v>
      </c>
      <c r="S111" s="62">
        <f>IFERROR('Equations and POD'!$D$5/L111, L111)</f>
        <v>1201.8352045954709</v>
      </c>
      <c r="T111" s="62">
        <f>IFERROR('Equations and POD'!$D$5/M111, M111)</f>
        <v>1124.6466550006724</v>
      </c>
      <c r="U111" s="97" t="s">
        <v>62</v>
      </c>
      <c r="V111" s="97" t="s">
        <v>62</v>
      </c>
      <c r="W111" s="97" t="s">
        <v>62</v>
      </c>
      <c r="X111" s="97" t="s">
        <v>62</v>
      </c>
      <c r="Y111" s="97" t="s">
        <v>62</v>
      </c>
      <c r="Z111" s="98">
        <v>1200</v>
      </c>
      <c r="AA111" s="98">
        <v>1100</v>
      </c>
    </row>
    <row r="112" spans="1:27" x14ac:dyDescent="0.3">
      <c r="A112" s="41" t="s">
        <v>126</v>
      </c>
      <c r="B112" s="41" t="s">
        <v>128</v>
      </c>
      <c r="C112" s="41" t="s">
        <v>70</v>
      </c>
      <c r="D112" s="41" t="s">
        <v>65</v>
      </c>
      <c r="E112" s="41" t="s">
        <v>61</v>
      </c>
      <c r="F112" s="41" t="s">
        <v>8</v>
      </c>
      <c r="G112" s="93" t="s">
        <v>62</v>
      </c>
      <c r="H112" s="93" t="s">
        <v>62</v>
      </c>
      <c r="I112" s="93" t="s">
        <v>62</v>
      </c>
      <c r="J112" s="93" t="s">
        <v>62</v>
      </c>
      <c r="K112" s="93" t="s">
        <v>62</v>
      </c>
      <c r="L112" s="93" t="s">
        <v>62</v>
      </c>
      <c r="M112" s="93" t="s">
        <v>62</v>
      </c>
      <c r="N112" s="62" t="str">
        <f>IFERROR('Equations and POD'!$D$5/G112, G112)</f>
        <v>-</v>
      </c>
      <c r="O112" s="62" t="str">
        <f>IFERROR('Equations and POD'!$D$5/H112, H112)</f>
        <v>-</v>
      </c>
      <c r="P112" s="62" t="str">
        <f>IFERROR('Equations and POD'!$D$5/I112, I112)</f>
        <v>-</v>
      </c>
      <c r="Q112" s="62" t="str">
        <f>IFERROR('Equations and POD'!$D$5/J112, J112)</f>
        <v>-</v>
      </c>
      <c r="R112" s="62" t="str">
        <f>IFERROR('Equations and POD'!$D$5/K112, K112)</f>
        <v>-</v>
      </c>
      <c r="S112" s="62" t="str">
        <f>IFERROR('Equations and POD'!$D$5/L112, L112)</f>
        <v>-</v>
      </c>
      <c r="T112" s="62" t="str">
        <f>IFERROR('Equations and POD'!$D$5/M112, M112)</f>
        <v>-</v>
      </c>
      <c r="U112" s="97" t="s">
        <v>62</v>
      </c>
      <c r="V112" s="97" t="s">
        <v>62</v>
      </c>
      <c r="W112" s="97" t="s">
        <v>62</v>
      </c>
      <c r="X112" s="97" t="s">
        <v>62</v>
      </c>
      <c r="Y112" s="97" t="s">
        <v>62</v>
      </c>
      <c r="Z112" s="97" t="s">
        <v>62</v>
      </c>
      <c r="AA112" s="97" t="s">
        <v>62</v>
      </c>
    </row>
    <row r="113" spans="1:27" x14ac:dyDescent="0.3">
      <c r="A113" s="41" t="s">
        <v>126</v>
      </c>
      <c r="B113" s="41" t="s">
        <v>128</v>
      </c>
      <c r="C113" s="41" t="s">
        <v>70</v>
      </c>
      <c r="D113" s="41" t="s">
        <v>66</v>
      </c>
      <c r="E113" s="41" t="s">
        <v>61</v>
      </c>
      <c r="F113" s="41" t="s">
        <v>8</v>
      </c>
      <c r="G113" s="95">
        <v>0.175054816</v>
      </c>
      <c r="H113" s="95">
        <v>0.16490671100000001</v>
      </c>
      <c r="I113" s="95">
        <v>0.13405319700000001</v>
      </c>
      <c r="J113" s="95">
        <v>9.3343420999999996E-2</v>
      </c>
      <c r="K113" s="96">
        <v>0.197045269</v>
      </c>
      <c r="L113" s="96">
        <v>0.15245483100000001</v>
      </c>
      <c r="M113" s="96">
        <v>0.13364100200000001</v>
      </c>
      <c r="N113" s="57">
        <f>IFERROR('Equations and POD'!$D$5/G113, G113)</f>
        <v>68549.956374807763</v>
      </c>
      <c r="O113" s="57">
        <f>IFERROR('Equations and POD'!$D$5/H113, H113)</f>
        <v>72768.415107132896</v>
      </c>
      <c r="P113" s="57">
        <f>IFERROR('Equations and POD'!$D$5/I113, I113)</f>
        <v>89516.701343571825</v>
      </c>
      <c r="Q113" s="57">
        <f>IFERROR('Equations and POD'!$D$5/J113, J113)</f>
        <v>128557.53379769529</v>
      </c>
      <c r="R113" s="62">
        <f>IFERROR('Equations and POD'!$D$5/K113, K113)</f>
        <v>60899.711324710872</v>
      </c>
      <c r="S113" s="62">
        <f>IFERROR('Equations and POD'!$D$5/L113, L113)</f>
        <v>78711.838262442456</v>
      </c>
      <c r="T113" s="62">
        <f>IFERROR('Equations and POD'!$D$5/M113, M113)</f>
        <v>89792.801763039752</v>
      </c>
      <c r="U113" s="99">
        <v>69000</v>
      </c>
      <c r="V113" s="99">
        <v>73000</v>
      </c>
      <c r="W113" s="99">
        <v>90000</v>
      </c>
      <c r="X113" s="99">
        <v>130000</v>
      </c>
      <c r="Y113" s="98">
        <v>61000</v>
      </c>
      <c r="Z113" s="98">
        <v>79000</v>
      </c>
      <c r="AA113" s="98">
        <v>90000</v>
      </c>
    </row>
    <row r="114" spans="1:27" x14ac:dyDescent="0.3">
      <c r="A114" s="41" t="s">
        <v>126</v>
      </c>
      <c r="B114" s="41" t="s">
        <v>128</v>
      </c>
      <c r="C114" s="92" t="s">
        <v>70</v>
      </c>
      <c r="D114" s="92" t="s">
        <v>12</v>
      </c>
      <c r="E114" s="92" t="s">
        <v>61</v>
      </c>
      <c r="F114" s="92" t="s">
        <v>8</v>
      </c>
      <c r="G114" s="90">
        <f>SUM(G111:G113)</f>
        <v>0.175054816</v>
      </c>
      <c r="H114" s="90">
        <f t="shared" ref="H114" si="118">SUM(H111:H113)</f>
        <v>0.16490671100000001</v>
      </c>
      <c r="I114" s="90">
        <f t="shared" ref="I114" si="119">SUM(I111:I113)</f>
        <v>0.13405319700000001</v>
      </c>
      <c r="J114" s="90">
        <f t="shared" ref="J114" si="120">SUM(J111:J113)</f>
        <v>9.3343420999999996E-2</v>
      </c>
      <c r="K114" s="90">
        <f t="shared" ref="K114" si="121">SUM(K111:K113)</f>
        <v>0.197045269</v>
      </c>
      <c r="L114" s="90">
        <f t="shared" ref="L114" si="122">SUM(L111:L113)</f>
        <v>10.137184812378033</v>
      </c>
      <c r="M114" s="90">
        <f t="shared" ref="M114" si="123">SUM(M111:M113)</f>
        <v>10.803658955321369</v>
      </c>
      <c r="N114" s="62">
        <f>IFERROR('Equations and POD'!$D$5/G114, G114)</f>
        <v>68549.956374807763</v>
      </c>
      <c r="O114" s="62">
        <f>IFERROR('Equations and POD'!$D$5/H114, H114)</f>
        <v>72768.415107132896</v>
      </c>
      <c r="P114" s="62">
        <f>IFERROR('Equations and POD'!$D$5/I114, I114)</f>
        <v>89516.701343571825</v>
      </c>
      <c r="Q114" s="62">
        <f>IFERROR('Equations and POD'!$D$5/J114, J114)</f>
        <v>128557.53379769529</v>
      </c>
      <c r="R114" s="62">
        <f>IFERROR('Equations and POD'!$D$5/K114, K114)</f>
        <v>60899.711324710872</v>
      </c>
      <c r="S114" s="62">
        <f>IFERROR('Equations and POD'!$D$5/L114, L114)</f>
        <v>1183.7606023861154</v>
      </c>
      <c r="T114" s="62">
        <f>IFERROR('Equations and POD'!$D$5/M114, M114)</f>
        <v>1110.734802868742</v>
      </c>
      <c r="U114" s="98">
        <v>69000</v>
      </c>
      <c r="V114" s="98">
        <v>73000</v>
      </c>
      <c r="W114" s="98">
        <v>90000</v>
      </c>
      <c r="X114" s="98">
        <v>130000</v>
      </c>
      <c r="Y114" s="98">
        <v>61000</v>
      </c>
      <c r="Z114" s="98">
        <v>1200</v>
      </c>
      <c r="AA114" s="98">
        <v>1100</v>
      </c>
    </row>
    <row r="115" spans="1:27" x14ac:dyDescent="0.3">
      <c r="A115" s="41" t="s">
        <v>126</v>
      </c>
      <c r="B115" s="41" t="s">
        <v>128</v>
      </c>
      <c r="C115" s="41" t="s">
        <v>70</v>
      </c>
      <c r="D115" s="41" t="s">
        <v>60</v>
      </c>
      <c r="E115" s="41" t="s">
        <v>63</v>
      </c>
      <c r="F115" s="41" t="s">
        <v>8</v>
      </c>
      <c r="G115" s="93" t="s">
        <v>62</v>
      </c>
      <c r="H115" s="93" t="s">
        <v>62</v>
      </c>
      <c r="I115" s="93" t="s">
        <v>62</v>
      </c>
      <c r="J115" s="93" t="s">
        <v>62</v>
      </c>
      <c r="K115" s="93" t="s">
        <v>62</v>
      </c>
      <c r="L115" s="96">
        <v>4.9923649906890004</v>
      </c>
      <c r="M115" s="96">
        <v>5.3350089766607001</v>
      </c>
      <c r="N115" s="62" t="str">
        <f>IFERROR('Equations and POD'!$D$5/G115, G115)</f>
        <v>-</v>
      </c>
      <c r="O115" s="62" t="str">
        <f>IFERROR('Equations and POD'!$D$5/H115, H115)</f>
        <v>-</v>
      </c>
      <c r="P115" s="62" t="str">
        <f>IFERROR('Equations and POD'!$D$5/I115, I115)</f>
        <v>-</v>
      </c>
      <c r="Q115" s="62" t="str">
        <f>IFERROR('Equations and POD'!$D$5/J115, J115)</f>
        <v>-</v>
      </c>
      <c r="R115" s="62" t="str">
        <f>IFERROR('Equations and POD'!$D$5/K115, K115)</f>
        <v>-</v>
      </c>
      <c r="S115" s="62">
        <f>IFERROR('Equations and POD'!$D$5/L115, L115)</f>
        <v>2403.6704091909496</v>
      </c>
      <c r="T115" s="62">
        <f>IFERROR('Equations and POD'!$D$5/M115, M115)</f>
        <v>2249.2933100013383</v>
      </c>
      <c r="U115" s="97" t="s">
        <v>62</v>
      </c>
      <c r="V115" s="97" t="s">
        <v>62</v>
      </c>
      <c r="W115" s="97" t="s">
        <v>62</v>
      </c>
      <c r="X115" s="97" t="s">
        <v>62</v>
      </c>
      <c r="Y115" s="97" t="s">
        <v>62</v>
      </c>
      <c r="Z115" s="98">
        <v>2400</v>
      </c>
      <c r="AA115" s="98">
        <v>2200</v>
      </c>
    </row>
    <row r="116" spans="1:27" x14ac:dyDescent="0.3">
      <c r="A116" s="41" t="s">
        <v>126</v>
      </c>
      <c r="B116" s="41" t="s">
        <v>128</v>
      </c>
      <c r="C116" s="41" t="s">
        <v>70</v>
      </c>
      <c r="D116" s="41" t="s">
        <v>65</v>
      </c>
      <c r="E116" s="41" t="s">
        <v>63</v>
      </c>
      <c r="F116" s="41" t="s">
        <v>8</v>
      </c>
      <c r="G116" s="93" t="s">
        <v>62</v>
      </c>
      <c r="H116" s="93" t="s">
        <v>62</v>
      </c>
      <c r="I116" s="93" t="s">
        <v>62</v>
      </c>
      <c r="J116" s="93" t="s">
        <v>62</v>
      </c>
      <c r="K116" s="93" t="s">
        <v>62</v>
      </c>
      <c r="L116" s="93" t="s">
        <v>62</v>
      </c>
      <c r="M116" s="93" t="s">
        <v>62</v>
      </c>
      <c r="N116" s="62" t="str">
        <f>IFERROR('Equations and POD'!$D$5/G116, G116)</f>
        <v>-</v>
      </c>
      <c r="O116" s="62" t="str">
        <f>IFERROR('Equations and POD'!$D$5/H116, H116)</f>
        <v>-</v>
      </c>
      <c r="P116" s="62" t="str">
        <f>IFERROR('Equations and POD'!$D$5/I116, I116)</f>
        <v>-</v>
      </c>
      <c r="Q116" s="62" t="str">
        <f>IFERROR('Equations and POD'!$D$5/J116, J116)</f>
        <v>-</v>
      </c>
      <c r="R116" s="62" t="str">
        <f>IFERROR('Equations and POD'!$D$5/K116, K116)</f>
        <v>-</v>
      </c>
      <c r="S116" s="62" t="str">
        <f>IFERROR('Equations and POD'!$D$5/L116, L116)</f>
        <v>-</v>
      </c>
      <c r="T116" s="62" t="str">
        <f>IFERROR('Equations and POD'!$D$5/M116, M116)</f>
        <v>-</v>
      </c>
      <c r="U116" s="97" t="s">
        <v>62</v>
      </c>
      <c r="V116" s="97" t="s">
        <v>62</v>
      </c>
      <c r="W116" s="97" t="s">
        <v>62</v>
      </c>
      <c r="X116" s="97" t="s">
        <v>62</v>
      </c>
      <c r="Y116" s="97" t="s">
        <v>62</v>
      </c>
      <c r="Z116" s="97" t="s">
        <v>62</v>
      </c>
      <c r="AA116" s="97" t="s">
        <v>62</v>
      </c>
    </row>
    <row r="117" spans="1:27" x14ac:dyDescent="0.3">
      <c r="A117" s="41" t="s">
        <v>126</v>
      </c>
      <c r="B117" s="41" t="s">
        <v>128</v>
      </c>
      <c r="C117" s="41" t="s">
        <v>70</v>
      </c>
      <c r="D117" s="41" t="s">
        <v>66</v>
      </c>
      <c r="E117" s="41" t="s">
        <v>63</v>
      </c>
      <c r="F117" s="41" t="s">
        <v>8</v>
      </c>
      <c r="G117" s="95">
        <v>0.173335502</v>
      </c>
      <c r="H117" s="95">
        <v>0.16328706700000001</v>
      </c>
      <c r="I117" s="95">
        <v>0.13273658299999999</v>
      </c>
      <c r="J117" s="95">
        <v>9.2426642000000003E-2</v>
      </c>
      <c r="K117" s="96">
        <v>0.117055849</v>
      </c>
      <c r="L117" s="96">
        <v>9.3800532000000006E-2</v>
      </c>
      <c r="M117" s="96">
        <v>7.9751978000000001E-2</v>
      </c>
      <c r="N117" s="57">
        <f>IFERROR('Equations and POD'!$D$5/G117, G117)</f>
        <v>69229.90305817443</v>
      </c>
      <c r="O117" s="57">
        <f>IFERROR('Equations and POD'!$D$5/H117, H117)</f>
        <v>73490.204830490344</v>
      </c>
      <c r="P117" s="57">
        <f>IFERROR('Equations and POD'!$D$5/I117, I117)</f>
        <v>90404.617391725391</v>
      </c>
      <c r="Q117" s="57">
        <f>IFERROR('Equations and POD'!$D$5/J117, J117)</f>
        <v>129832.69477646932</v>
      </c>
      <c r="R117" s="62">
        <f>IFERROR('Equations and POD'!$D$5/K117, K117)</f>
        <v>102515.16778115035</v>
      </c>
      <c r="S117" s="62">
        <f>IFERROR('Equations and POD'!$D$5/L117, L117)</f>
        <v>127931.04414375815</v>
      </c>
      <c r="T117" s="62">
        <f>IFERROR('Equations and POD'!$D$5/M117, M117)</f>
        <v>150466.48748950151</v>
      </c>
      <c r="U117" s="99">
        <v>69000</v>
      </c>
      <c r="V117" s="99">
        <v>73000</v>
      </c>
      <c r="W117" s="99">
        <v>90000</v>
      </c>
      <c r="X117" s="99">
        <v>130000</v>
      </c>
      <c r="Y117" s="98">
        <v>100000</v>
      </c>
      <c r="Z117" s="98">
        <v>130000</v>
      </c>
      <c r="AA117" s="98">
        <v>150000</v>
      </c>
    </row>
    <row r="118" spans="1:27" x14ac:dyDescent="0.3">
      <c r="A118" s="41" t="s">
        <v>126</v>
      </c>
      <c r="B118" s="41" t="s">
        <v>128</v>
      </c>
      <c r="C118" s="92" t="s">
        <v>70</v>
      </c>
      <c r="D118" s="92" t="s">
        <v>12</v>
      </c>
      <c r="E118" s="92" t="s">
        <v>63</v>
      </c>
      <c r="F118" s="92" t="s">
        <v>8</v>
      </c>
      <c r="G118" s="90">
        <f>SUM(G115:G117)</f>
        <v>0.173335502</v>
      </c>
      <c r="H118" s="90">
        <f t="shared" ref="H118" si="124">SUM(H115:H117)</f>
        <v>0.16328706700000001</v>
      </c>
      <c r="I118" s="90">
        <f t="shared" ref="I118" si="125">SUM(I115:I117)</f>
        <v>0.13273658299999999</v>
      </c>
      <c r="J118" s="90">
        <f t="shared" ref="J118" si="126">SUM(J115:J117)</f>
        <v>9.2426642000000003E-2</v>
      </c>
      <c r="K118" s="90">
        <f t="shared" ref="K118" si="127">SUM(K115:K117)</f>
        <v>0.117055849</v>
      </c>
      <c r="L118" s="90">
        <f t="shared" ref="L118" si="128">SUM(L115:L117)</f>
        <v>5.0861655226890008</v>
      </c>
      <c r="M118" s="90">
        <f t="shared" ref="M118" si="129">SUM(M115:M117)</f>
        <v>5.4147609546607001</v>
      </c>
      <c r="N118" s="62">
        <f>IFERROR('Equations and POD'!$D$5/G118, G118)</f>
        <v>69229.90305817443</v>
      </c>
      <c r="O118" s="62">
        <f>IFERROR('Equations and POD'!$D$5/H118, H118)</f>
        <v>73490.204830490344</v>
      </c>
      <c r="P118" s="62">
        <f>IFERROR('Equations and POD'!$D$5/I118, I118)</f>
        <v>90404.617391725391</v>
      </c>
      <c r="Q118" s="62">
        <f>IFERROR('Equations and POD'!$D$5/J118, J118)</f>
        <v>129832.69477646932</v>
      </c>
      <c r="R118" s="62">
        <f>IFERROR('Equations and POD'!$D$5/K118, K118)</f>
        <v>102515.16778115035</v>
      </c>
      <c r="S118" s="62">
        <f>IFERROR('Equations and POD'!$D$5/L118, L118)</f>
        <v>2359.3412260117971</v>
      </c>
      <c r="T118" s="62">
        <f>IFERROR('Equations and POD'!$D$5/M118, M118)</f>
        <v>2216.1643146353713</v>
      </c>
      <c r="U118" s="98">
        <v>69000</v>
      </c>
      <c r="V118" s="98">
        <v>73000</v>
      </c>
      <c r="W118" s="98">
        <v>90000</v>
      </c>
      <c r="X118" s="98">
        <v>130000</v>
      </c>
      <c r="Y118" s="98">
        <v>100000</v>
      </c>
      <c r="Z118" s="98">
        <v>2400</v>
      </c>
      <c r="AA118" s="98">
        <v>2200</v>
      </c>
    </row>
    <row r="119" spans="1:27" x14ac:dyDescent="0.3">
      <c r="A119" s="41" t="s">
        <v>126</v>
      </c>
      <c r="B119" s="41" t="s">
        <v>128</v>
      </c>
      <c r="C119" s="41" t="s">
        <v>70</v>
      </c>
      <c r="D119" s="41" t="s">
        <v>60</v>
      </c>
      <c r="E119" s="41" t="s">
        <v>64</v>
      </c>
      <c r="F119" s="41" t="s">
        <v>8</v>
      </c>
      <c r="G119" s="93" t="s">
        <v>62</v>
      </c>
      <c r="H119" s="93" t="s">
        <v>62</v>
      </c>
      <c r="I119" s="93" t="s">
        <v>62</v>
      </c>
      <c r="J119" s="93" t="s">
        <v>62</v>
      </c>
      <c r="K119" s="93" t="s">
        <v>62</v>
      </c>
      <c r="L119" s="96">
        <v>2.496182495344506</v>
      </c>
      <c r="M119" s="96">
        <v>2.6675044883303429</v>
      </c>
      <c r="N119" s="62" t="str">
        <f>IFERROR('Equations and POD'!$D$5/G119, G119)</f>
        <v>-</v>
      </c>
      <c r="O119" s="62" t="str">
        <f>IFERROR('Equations and POD'!$D$5/H119, H119)</f>
        <v>-</v>
      </c>
      <c r="P119" s="62" t="str">
        <f>IFERROR('Equations and POD'!$D$5/I119, I119)</f>
        <v>-</v>
      </c>
      <c r="Q119" s="62" t="str">
        <f>IFERROR('Equations and POD'!$D$5/J119, J119)</f>
        <v>-</v>
      </c>
      <c r="R119" s="62" t="str">
        <f>IFERROR('Equations and POD'!$D$5/K119, K119)</f>
        <v>-</v>
      </c>
      <c r="S119" s="62">
        <f>IFERROR('Equations and POD'!$D$5/L119, L119)</f>
        <v>4807.3408183818874</v>
      </c>
      <c r="T119" s="62">
        <f>IFERROR('Equations and POD'!$D$5/M119, M119)</f>
        <v>4498.5866200026894</v>
      </c>
      <c r="U119" s="97" t="s">
        <v>62</v>
      </c>
      <c r="V119" s="97" t="s">
        <v>62</v>
      </c>
      <c r="W119" s="97" t="s">
        <v>62</v>
      </c>
      <c r="X119" s="97" t="s">
        <v>62</v>
      </c>
      <c r="Y119" s="97" t="s">
        <v>62</v>
      </c>
      <c r="Z119" s="98">
        <v>4800</v>
      </c>
      <c r="AA119" s="98">
        <v>4500</v>
      </c>
    </row>
    <row r="120" spans="1:27" x14ac:dyDescent="0.3">
      <c r="A120" s="41" t="s">
        <v>126</v>
      </c>
      <c r="B120" s="41" t="s">
        <v>128</v>
      </c>
      <c r="C120" s="41" t="s">
        <v>70</v>
      </c>
      <c r="D120" s="41" t="s">
        <v>65</v>
      </c>
      <c r="E120" s="41" t="s">
        <v>64</v>
      </c>
      <c r="F120" s="41" t="s">
        <v>8</v>
      </c>
      <c r="G120" s="93" t="s">
        <v>62</v>
      </c>
      <c r="H120" s="93" t="s">
        <v>62</v>
      </c>
      <c r="I120" s="93" t="s">
        <v>62</v>
      </c>
      <c r="J120" s="93" t="s">
        <v>62</v>
      </c>
      <c r="K120" s="93" t="s">
        <v>62</v>
      </c>
      <c r="L120" s="93" t="s">
        <v>62</v>
      </c>
      <c r="M120" s="93" t="s">
        <v>62</v>
      </c>
      <c r="N120" s="62" t="str">
        <f>IFERROR('Equations and POD'!$D$5/G120, G120)</f>
        <v>-</v>
      </c>
      <c r="O120" s="62" t="str">
        <f>IFERROR('Equations and POD'!$D$5/H120, H120)</f>
        <v>-</v>
      </c>
      <c r="P120" s="62" t="str">
        <f>IFERROR('Equations and POD'!$D$5/I120, I120)</f>
        <v>-</v>
      </c>
      <c r="Q120" s="62" t="str">
        <f>IFERROR('Equations and POD'!$D$5/J120, J120)</f>
        <v>-</v>
      </c>
      <c r="R120" s="62" t="str">
        <f>IFERROR('Equations and POD'!$D$5/K120, K120)</f>
        <v>-</v>
      </c>
      <c r="S120" s="62" t="str">
        <f>IFERROR('Equations and POD'!$D$5/L120, L120)</f>
        <v>-</v>
      </c>
      <c r="T120" s="62" t="str">
        <f>IFERROR('Equations and POD'!$D$5/M120, M120)</f>
        <v>-</v>
      </c>
      <c r="U120" s="97" t="s">
        <v>62</v>
      </c>
      <c r="V120" s="97" t="s">
        <v>62</v>
      </c>
      <c r="W120" s="97" t="s">
        <v>62</v>
      </c>
      <c r="X120" s="97" t="s">
        <v>62</v>
      </c>
      <c r="Y120" s="97" t="s">
        <v>62</v>
      </c>
      <c r="Z120" s="97" t="s">
        <v>62</v>
      </c>
      <c r="AA120" s="97" t="s">
        <v>62</v>
      </c>
    </row>
    <row r="121" spans="1:27" x14ac:dyDescent="0.3">
      <c r="A121" s="41" t="s">
        <v>126</v>
      </c>
      <c r="B121" s="41" t="s">
        <v>128</v>
      </c>
      <c r="C121" s="41" t="s">
        <v>70</v>
      </c>
      <c r="D121" s="41" t="s">
        <v>66</v>
      </c>
      <c r="E121" s="41" t="s">
        <v>64</v>
      </c>
      <c r="F121" s="41" t="s">
        <v>8</v>
      </c>
      <c r="G121" s="95">
        <v>0.17505485700000001</v>
      </c>
      <c r="H121" s="95">
        <v>0.16490674899999999</v>
      </c>
      <c r="I121" s="95">
        <v>0.134053229</v>
      </c>
      <c r="J121" s="95">
        <v>0.108252026</v>
      </c>
      <c r="K121" s="96">
        <v>0.32732425300000001</v>
      </c>
      <c r="L121" s="96">
        <v>0.243779942</v>
      </c>
      <c r="M121" s="96">
        <v>0.220939731</v>
      </c>
      <c r="N121" s="57">
        <f>IFERROR('Equations and POD'!$D$5/G121, G121)</f>
        <v>68549.940319565081</v>
      </c>
      <c r="O121" s="57">
        <f>IFERROR('Equations and POD'!$D$5/H121, H121)</f>
        <v>72768.398338869694</v>
      </c>
      <c r="P121" s="57">
        <f>IFERROR('Equations and POD'!$D$5/I121, I121)</f>
        <v>89516.679974937419</v>
      </c>
      <c r="Q121" s="57">
        <f>IFERROR('Equations and POD'!$D$5/J121, J121)</f>
        <v>110852.42875731489</v>
      </c>
      <c r="R121" s="62">
        <f>IFERROR('Equations and POD'!$D$5/K121, K121)</f>
        <v>36660.894785575205</v>
      </c>
      <c r="S121" s="62">
        <f>IFERROR('Equations and POD'!$D$5/L121, L121)</f>
        <v>49224.722516342219</v>
      </c>
      <c r="T121" s="62">
        <f>IFERROR('Equations and POD'!$D$5/M121, M121)</f>
        <v>54313.45437819873</v>
      </c>
      <c r="U121" s="99">
        <v>69000</v>
      </c>
      <c r="V121" s="99">
        <v>73000</v>
      </c>
      <c r="W121" s="99">
        <v>90000</v>
      </c>
      <c r="X121" s="99">
        <v>110000</v>
      </c>
      <c r="Y121" s="98">
        <v>37000</v>
      </c>
      <c r="Z121" s="98">
        <v>49000</v>
      </c>
      <c r="AA121" s="98">
        <v>54000</v>
      </c>
    </row>
    <row r="122" spans="1:27" x14ac:dyDescent="0.3">
      <c r="A122" s="41" t="s">
        <v>126</v>
      </c>
      <c r="B122" s="41" t="s">
        <v>128</v>
      </c>
      <c r="C122" s="92" t="s">
        <v>70</v>
      </c>
      <c r="D122" s="92" t="s">
        <v>12</v>
      </c>
      <c r="E122" s="92" t="s">
        <v>64</v>
      </c>
      <c r="F122" s="92" t="s">
        <v>8</v>
      </c>
      <c r="G122" s="90">
        <f>SUM(G119:G121)</f>
        <v>0.17505485700000001</v>
      </c>
      <c r="H122" s="90">
        <f t="shared" ref="H122" si="130">SUM(H119:H121)</f>
        <v>0.16490674899999999</v>
      </c>
      <c r="I122" s="90">
        <f t="shared" ref="I122" si="131">SUM(I119:I121)</f>
        <v>0.134053229</v>
      </c>
      <c r="J122" s="90">
        <f t="shared" ref="J122" si="132">SUM(J119:J121)</f>
        <v>0.108252026</v>
      </c>
      <c r="K122" s="90">
        <f t="shared" ref="K122" si="133">SUM(K119:K121)</f>
        <v>0.32732425300000001</v>
      </c>
      <c r="L122" s="90">
        <f t="shared" ref="L122" si="134">SUM(L119:L121)</f>
        <v>2.7399624373445062</v>
      </c>
      <c r="M122" s="90">
        <f t="shared" ref="M122" si="135">SUM(M119:M121)</f>
        <v>2.888444219330343</v>
      </c>
      <c r="N122" s="62">
        <f>IFERROR('Equations and POD'!$D$5/G122, G122)</f>
        <v>68549.940319565081</v>
      </c>
      <c r="O122" s="62">
        <f>IFERROR('Equations and POD'!$D$5/H122, H122)</f>
        <v>72768.398338869694</v>
      </c>
      <c r="P122" s="62">
        <f>IFERROR('Equations and POD'!$D$5/I122, I122)</f>
        <v>89516.679974937419</v>
      </c>
      <c r="Q122" s="62">
        <f>IFERROR('Equations and POD'!$D$5/J122, J122)</f>
        <v>110852.42875731489</v>
      </c>
      <c r="R122" s="62">
        <f>IFERROR('Equations and POD'!$D$5/K122, K122)</f>
        <v>36660.894785575205</v>
      </c>
      <c r="S122" s="62">
        <f>IFERROR('Equations and POD'!$D$5/L122, L122)</f>
        <v>4379.6220840275673</v>
      </c>
      <c r="T122" s="62">
        <f>IFERROR('Equations and POD'!$D$5/M122, M122)</f>
        <v>4154.4856292160212</v>
      </c>
      <c r="U122" s="98">
        <v>69000</v>
      </c>
      <c r="V122" s="98">
        <v>73000</v>
      </c>
      <c r="W122" s="98">
        <v>90000</v>
      </c>
      <c r="X122" s="98">
        <v>110000</v>
      </c>
      <c r="Y122" s="98">
        <v>37000</v>
      </c>
      <c r="Z122" s="98">
        <v>4400</v>
      </c>
      <c r="AA122" s="98">
        <v>4200</v>
      </c>
    </row>
    <row r="123" spans="1:27" x14ac:dyDescent="0.3">
      <c r="A123" s="41" t="s">
        <v>129</v>
      </c>
      <c r="B123" s="41" t="s">
        <v>143</v>
      </c>
      <c r="C123" s="41" t="s">
        <v>73</v>
      </c>
      <c r="D123" s="41" t="s">
        <v>60</v>
      </c>
      <c r="E123" s="41" t="s">
        <v>61</v>
      </c>
      <c r="F123" s="41" t="s">
        <v>6</v>
      </c>
      <c r="G123" s="90" t="s">
        <v>62</v>
      </c>
      <c r="H123" s="90" t="s">
        <v>62</v>
      </c>
      <c r="I123" s="90" t="s">
        <v>62</v>
      </c>
      <c r="J123" s="90" t="s">
        <v>62</v>
      </c>
      <c r="K123" s="90" t="s">
        <v>62</v>
      </c>
      <c r="L123" s="90" t="s">
        <v>62</v>
      </c>
      <c r="M123" s="90" t="s">
        <v>62</v>
      </c>
      <c r="N123" s="62" t="str">
        <f>IFERROR('Equations and POD'!$D$5/G123, G123)</f>
        <v>-</v>
      </c>
      <c r="O123" s="62" t="str">
        <f>IFERROR('Equations and POD'!$D$5/H123, H123)</f>
        <v>-</v>
      </c>
      <c r="P123" s="62" t="str">
        <f>IFERROR('Equations and POD'!$D$5/I123, I123)</f>
        <v>-</v>
      </c>
      <c r="Q123" s="62" t="str">
        <f>IFERROR('Equations and POD'!$D$5/J123, J123)</f>
        <v>-</v>
      </c>
      <c r="R123" s="62" t="str">
        <f>IFERROR('Equations and POD'!$D$5/K123, K123)</f>
        <v>-</v>
      </c>
      <c r="S123" s="62" t="str">
        <f>IFERROR('Equations and POD'!$D$5/L123, L123)</f>
        <v>-</v>
      </c>
      <c r="T123" s="62" t="str">
        <f>IFERROR('Equations and POD'!$D$5/M123, M123)</f>
        <v>-</v>
      </c>
      <c r="U123" s="97" t="s">
        <v>62</v>
      </c>
      <c r="V123" s="97" t="s">
        <v>62</v>
      </c>
      <c r="W123" s="97" t="s">
        <v>62</v>
      </c>
      <c r="X123" s="97" t="s">
        <v>62</v>
      </c>
      <c r="Y123" s="97" t="s">
        <v>62</v>
      </c>
      <c r="Z123" s="97" t="s">
        <v>62</v>
      </c>
      <c r="AA123" s="97" t="s">
        <v>62</v>
      </c>
    </row>
    <row r="124" spans="1:27" x14ac:dyDescent="0.3">
      <c r="A124" s="41" t="s">
        <v>129</v>
      </c>
      <c r="B124" s="41" t="s">
        <v>143</v>
      </c>
      <c r="C124" s="41" t="s">
        <v>73</v>
      </c>
      <c r="D124" s="41" t="s">
        <v>65</v>
      </c>
      <c r="E124" s="41" t="s">
        <v>61</v>
      </c>
      <c r="F124" s="41" t="s">
        <v>6</v>
      </c>
      <c r="G124" s="90" t="s">
        <v>62</v>
      </c>
      <c r="H124" s="90" t="s">
        <v>62</v>
      </c>
      <c r="I124" s="90" t="s">
        <v>62</v>
      </c>
      <c r="J124" s="90" t="s">
        <v>62</v>
      </c>
      <c r="K124" s="90" t="s">
        <v>62</v>
      </c>
      <c r="L124" s="90" t="s">
        <v>62</v>
      </c>
      <c r="M124" s="90" t="s">
        <v>62</v>
      </c>
      <c r="N124" s="62" t="str">
        <f>IFERROR('Equations and POD'!$D$5/G124, G124)</f>
        <v>-</v>
      </c>
      <c r="O124" s="62" t="str">
        <f>IFERROR('Equations and POD'!$D$5/H124, H124)</f>
        <v>-</v>
      </c>
      <c r="P124" s="62" t="str">
        <f>IFERROR('Equations and POD'!$D$5/I124, I124)</f>
        <v>-</v>
      </c>
      <c r="Q124" s="62" t="str">
        <f>IFERROR('Equations and POD'!$D$5/J124, J124)</f>
        <v>-</v>
      </c>
      <c r="R124" s="62" t="str">
        <f>IFERROR('Equations and POD'!$D$5/K124, K124)</f>
        <v>-</v>
      </c>
      <c r="S124" s="62" t="str">
        <f>IFERROR('Equations and POD'!$D$5/L124, L124)</f>
        <v>-</v>
      </c>
      <c r="T124" s="62" t="str">
        <f>IFERROR('Equations and POD'!$D$5/M124, M124)</f>
        <v>-</v>
      </c>
      <c r="U124" s="97" t="s">
        <v>62</v>
      </c>
      <c r="V124" s="97" t="s">
        <v>62</v>
      </c>
      <c r="W124" s="97" t="s">
        <v>62</v>
      </c>
      <c r="X124" s="97" t="s">
        <v>62</v>
      </c>
      <c r="Y124" s="97" t="s">
        <v>62</v>
      </c>
      <c r="Z124" s="97" t="s">
        <v>62</v>
      </c>
      <c r="AA124" s="97" t="s">
        <v>62</v>
      </c>
    </row>
    <row r="125" spans="1:27" x14ac:dyDescent="0.3">
      <c r="A125" s="41" t="s">
        <v>129</v>
      </c>
      <c r="B125" s="41" t="s">
        <v>143</v>
      </c>
      <c r="C125" s="41" t="s">
        <v>73</v>
      </c>
      <c r="D125" s="41" t="s">
        <v>66</v>
      </c>
      <c r="E125" s="41" t="s">
        <v>61</v>
      </c>
      <c r="F125" s="41" t="s">
        <v>6</v>
      </c>
      <c r="G125" s="90" t="s">
        <v>62</v>
      </c>
      <c r="H125" s="90" t="s">
        <v>62</v>
      </c>
      <c r="I125" s="90" t="s">
        <v>62</v>
      </c>
      <c r="J125" s="90" t="s">
        <v>62</v>
      </c>
      <c r="K125" s="90" t="s">
        <v>62</v>
      </c>
      <c r="L125" s="90" t="s">
        <v>62</v>
      </c>
      <c r="M125" s="90" t="s">
        <v>62</v>
      </c>
      <c r="N125" s="62" t="str">
        <f>IFERROR('Equations and POD'!$D$5/G125, G125)</f>
        <v>-</v>
      </c>
      <c r="O125" s="62" t="str">
        <f>IFERROR('Equations and POD'!$D$5/H125, H125)</f>
        <v>-</v>
      </c>
      <c r="P125" s="62" t="str">
        <f>IFERROR('Equations and POD'!$D$5/I125, I125)</f>
        <v>-</v>
      </c>
      <c r="Q125" s="62" t="str">
        <f>IFERROR('Equations and POD'!$D$5/J125, J125)</f>
        <v>-</v>
      </c>
      <c r="R125" s="62" t="str">
        <f>IFERROR('Equations and POD'!$D$5/K125, K125)</f>
        <v>-</v>
      </c>
      <c r="S125" s="62" t="str">
        <f>IFERROR('Equations and POD'!$D$5/L125, L125)</f>
        <v>-</v>
      </c>
      <c r="T125" s="62" t="str">
        <f>IFERROR('Equations and POD'!$D$5/M125, M125)</f>
        <v>-</v>
      </c>
      <c r="U125" s="97" t="s">
        <v>62</v>
      </c>
      <c r="V125" s="97" t="s">
        <v>62</v>
      </c>
      <c r="W125" s="97" t="s">
        <v>62</v>
      </c>
      <c r="X125" s="97" t="s">
        <v>62</v>
      </c>
      <c r="Y125" s="97" t="s">
        <v>62</v>
      </c>
      <c r="Z125" s="97" t="s">
        <v>62</v>
      </c>
      <c r="AA125" s="97" t="s">
        <v>62</v>
      </c>
    </row>
    <row r="126" spans="1:27" x14ac:dyDescent="0.3">
      <c r="A126" s="41" t="s">
        <v>129</v>
      </c>
      <c r="B126" s="41" t="s">
        <v>143</v>
      </c>
      <c r="C126" s="92" t="s">
        <v>73</v>
      </c>
      <c r="D126" s="92" t="s">
        <v>12</v>
      </c>
      <c r="E126" s="92" t="s">
        <v>61</v>
      </c>
      <c r="F126" s="92" t="s">
        <v>6</v>
      </c>
      <c r="G126" s="91" t="s">
        <v>62</v>
      </c>
      <c r="H126" s="91" t="s">
        <v>62</v>
      </c>
      <c r="I126" s="91" t="s">
        <v>62</v>
      </c>
      <c r="J126" s="91" t="s">
        <v>62</v>
      </c>
      <c r="K126" s="91" t="s">
        <v>62</v>
      </c>
      <c r="L126" s="91" t="s">
        <v>62</v>
      </c>
      <c r="M126" s="91" t="s">
        <v>62</v>
      </c>
      <c r="N126" s="62" t="str">
        <f>IFERROR('Equations and POD'!$D$5/G126, G126)</f>
        <v>-</v>
      </c>
      <c r="O126" s="62" t="str">
        <f>IFERROR('Equations and POD'!$D$5/H126, H126)</f>
        <v>-</v>
      </c>
      <c r="P126" s="62" t="str">
        <f>IFERROR('Equations and POD'!$D$5/I126, I126)</f>
        <v>-</v>
      </c>
      <c r="Q126" s="62" t="str">
        <f>IFERROR('Equations and POD'!$D$5/J126, J126)</f>
        <v>-</v>
      </c>
      <c r="R126" s="62" t="str">
        <f>IFERROR('Equations and POD'!$D$5/K126, K126)</f>
        <v>-</v>
      </c>
      <c r="S126" s="62" t="str">
        <f>IFERROR('Equations and POD'!$D$5/L126, L126)</f>
        <v>-</v>
      </c>
      <c r="T126" s="62" t="str">
        <f>IFERROR('Equations and POD'!$D$5/M126, M126)</f>
        <v>-</v>
      </c>
      <c r="U126" s="97" t="s">
        <v>62</v>
      </c>
      <c r="V126" s="97" t="s">
        <v>62</v>
      </c>
      <c r="W126" s="97" t="s">
        <v>62</v>
      </c>
      <c r="X126" s="97" t="s">
        <v>62</v>
      </c>
      <c r="Y126" s="97" t="s">
        <v>62</v>
      </c>
      <c r="Z126" s="97" t="s">
        <v>62</v>
      </c>
      <c r="AA126" s="97" t="s">
        <v>62</v>
      </c>
    </row>
    <row r="127" spans="1:27" x14ac:dyDescent="0.3">
      <c r="A127" s="41" t="s">
        <v>129</v>
      </c>
      <c r="B127" s="41" t="s">
        <v>143</v>
      </c>
      <c r="C127" s="41" t="s">
        <v>73</v>
      </c>
      <c r="D127" s="41" t="s">
        <v>60</v>
      </c>
      <c r="E127" s="41" t="s">
        <v>63</v>
      </c>
      <c r="F127" s="41" t="s">
        <v>6</v>
      </c>
      <c r="G127" s="90" t="s">
        <v>62</v>
      </c>
      <c r="H127" s="90" t="s">
        <v>62</v>
      </c>
      <c r="I127" s="90" t="s">
        <v>62</v>
      </c>
      <c r="J127" s="90" t="s">
        <v>62</v>
      </c>
      <c r="K127" s="90" t="s">
        <v>62</v>
      </c>
      <c r="L127" s="63">
        <v>6.6375837988826802</v>
      </c>
      <c r="M127" s="63">
        <v>7.0133925365478298</v>
      </c>
      <c r="N127" s="62" t="str">
        <f>IFERROR('Equations and POD'!$D$5/G127, G127)</f>
        <v>-</v>
      </c>
      <c r="O127" s="62" t="str">
        <f>IFERROR('Equations and POD'!$D$5/H127, H127)</f>
        <v>-</v>
      </c>
      <c r="P127" s="62" t="str">
        <f>IFERROR('Equations and POD'!$D$5/I127, I127)</f>
        <v>-</v>
      </c>
      <c r="Q127" s="62" t="str">
        <f>IFERROR('Equations and POD'!$D$5/J127, J127)</f>
        <v>-</v>
      </c>
      <c r="R127" s="62" t="str">
        <f>IFERROR('Equations and POD'!$D$5/K127, K127)</f>
        <v>-</v>
      </c>
      <c r="S127" s="62">
        <f>IFERROR('Equations and POD'!$D$5/L127, L127)</f>
        <v>1807.886779827923</v>
      </c>
      <c r="T127" s="62">
        <f>IFERROR('Equations and POD'!$D$5/M127, M127)</f>
        <v>1711.0121724210101</v>
      </c>
      <c r="U127" s="97" t="s">
        <v>62</v>
      </c>
      <c r="V127" s="97" t="s">
        <v>62</v>
      </c>
      <c r="W127" s="97" t="s">
        <v>62</v>
      </c>
      <c r="X127" s="97" t="s">
        <v>62</v>
      </c>
      <c r="Y127" s="97" t="s">
        <v>62</v>
      </c>
      <c r="Z127" s="98">
        <v>1800</v>
      </c>
      <c r="AA127" s="98">
        <v>1700</v>
      </c>
    </row>
    <row r="128" spans="1:27" x14ac:dyDescent="0.3">
      <c r="A128" s="41" t="s">
        <v>129</v>
      </c>
      <c r="B128" s="41" t="s">
        <v>143</v>
      </c>
      <c r="C128" s="41" t="s">
        <v>73</v>
      </c>
      <c r="D128" s="41" t="s">
        <v>65</v>
      </c>
      <c r="E128" s="41" t="s">
        <v>63</v>
      </c>
      <c r="F128" s="41" t="s">
        <v>6</v>
      </c>
      <c r="G128" s="90" t="s">
        <v>62</v>
      </c>
      <c r="H128" s="90" t="s">
        <v>62</v>
      </c>
      <c r="I128" s="90" t="s">
        <v>62</v>
      </c>
      <c r="J128" s="90" t="s">
        <v>62</v>
      </c>
      <c r="K128" s="90" t="s">
        <v>62</v>
      </c>
      <c r="L128" s="90" t="s">
        <v>62</v>
      </c>
      <c r="M128" s="90" t="s">
        <v>62</v>
      </c>
      <c r="N128" s="62" t="str">
        <f>IFERROR('Equations and POD'!$D$5/G128, G128)</f>
        <v>-</v>
      </c>
      <c r="O128" s="62" t="str">
        <f>IFERROR('Equations and POD'!$D$5/H128, H128)</f>
        <v>-</v>
      </c>
      <c r="P128" s="62" t="str">
        <f>IFERROR('Equations and POD'!$D$5/I128, I128)</f>
        <v>-</v>
      </c>
      <c r="Q128" s="62" t="str">
        <f>IFERROR('Equations and POD'!$D$5/J128, J128)</f>
        <v>-</v>
      </c>
      <c r="R128" s="62" t="str">
        <f>IFERROR('Equations and POD'!$D$5/K128, K128)</f>
        <v>-</v>
      </c>
      <c r="S128" s="62" t="str">
        <f>IFERROR('Equations and POD'!$D$5/L128, L128)</f>
        <v>-</v>
      </c>
      <c r="T128" s="62" t="str">
        <f>IFERROR('Equations and POD'!$D$5/M128, M128)</f>
        <v>-</v>
      </c>
      <c r="U128" s="97" t="s">
        <v>62</v>
      </c>
      <c r="V128" s="97" t="s">
        <v>62</v>
      </c>
      <c r="W128" s="97" t="s">
        <v>62</v>
      </c>
      <c r="X128" s="97" t="s">
        <v>62</v>
      </c>
      <c r="Y128" s="97" t="s">
        <v>62</v>
      </c>
      <c r="Z128" s="97" t="s">
        <v>62</v>
      </c>
      <c r="AA128" s="97" t="s">
        <v>62</v>
      </c>
    </row>
    <row r="129" spans="1:27" x14ac:dyDescent="0.3">
      <c r="A129" s="41" t="s">
        <v>129</v>
      </c>
      <c r="B129" s="41" t="s">
        <v>143</v>
      </c>
      <c r="C129" s="41" t="s">
        <v>73</v>
      </c>
      <c r="D129" s="41" t="s">
        <v>66</v>
      </c>
      <c r="E129" s="41" t="s">
        <v>63</v>
      </c>
      <c r="F129" s="41" t="s">
        <v>6</v>
      </c>
      <c r="G129" s="90" t="s">
        <v>62</v>
      </c>
      <c r="H129" s="90" t="s">
        <v>62</v>
      </c>
      <c r="I129" s="90" t="s">
        <v>62</v>
      </c>
      <c r="J129" s="90" t="s">
        <v>62</v>
      </c>
      <c r="K129" s="90" t="s">
        <v>62</v>
      </c>
      <c r="L129" s="90" t="s">
        <v>62</v>
      </c>
      <c r="M129" s="90" t="s">
        <v>62</v>
      </c>
      <c r="N129" s="62" t="str">
        <f>IFERROR('Equations and POD'!$D$5/G129, G129)</f>
        <v>-</v>
      </c>
      <c r="O129" s="62" t="str">
        <f>IFERROR('Equations and POD'!$D$5/H129, H129)</f>
        <v>-</v>
      </c>
      <c r="P129" s="62" t="str">
        <f>IFERROR('Equations and POD'!$D$5/I129, I129)</f>
        <v>-</v>
      </c>
      <c r="Q129" s="62" t="str">
        <f>IFERROR('Equations and POD'!$D$5/J129, J129)</f>
        <v>-</v>
      </c>
      <c r="R129" s="62" t="str">
        <f>IFERROR('Equations and POD'!$D$5/K129, K129)</f>
        <v>-</v>
      </c>
      <c r="S129" s="62" t="str">
        <f>IFERROR('Equations and POD'!$D$5/L129, L129)</f>
        <v>-</v>
      </c>
      <c r="T129" s="62" t="str">
        <f>IFERROR('Equations and POD'!$D$5/M129, M129)</f>
        <v>-</v>
      </c>
      <c r="U129" s="97" t="s">
        <v>62</v>
      </c>
      <c r="V129" s="97" t="s">
        <v>62</v>
      </c>
      <c r="W129" s="97" t="s">
        <v>62</v>
      </c>
      <c r="X129" s="97" t="s">
        <v>62</v>
      </c>
      <c r="Y129" s="97" t="s">
        <v>62</v>
      </c>
      <c r="Z129" s="97" t="s">
        <v>62</v>
      </c>
      <c r="AA129" s="97" t="s">
        <v>62</v>
      </c>
    </row>
    <row r="130" spans="1:27" x14ac:dyDescent="0.3">
      <c r="A130" s="41" t="s">
        <v>129</v>
      </c>
      <c r="B130" s="41" t="s">
        <v>143</v>
      </c>
      <c r="C130" s="92" t="s">
        <v>73</v>
      </c>
      <c r="D130" s="92" t="s">
        <v>12</v>
      </c>
      <c r="E130" s="92" t="s">
        <v>63</v>
      </c>
      <c r="F130" s="92" t="s">
        <v>6</v>
      </c>
      <c r="G130" s="91" t="s">
        <v>62</v>
      </c>
      <c r="H130" s="91" t="s">
        <v>62</v>
      </c>
      <c r="I130" s="91" t="s">
        <v>62</v>
      </c>
      <c r="J130" s="91" t="s">
        <v>62</v>
      </c>
      <c r="K130" s="91" t="s">
        <v>62</v>
      </c>
      <c r="L130" s="90">
        <f t="shared" ref="L130" si="136">SUM(L127:L129)</f>
        <v>6.6375837988826802</v>
      </c>
      <c r="M130" s="90">
        <f t="shared" ref="M130" si="137">SUM(M127:M129)</f>
        <v>7.0133925365478298</v>
      </c>
      <c r="N130" s="62" t="str">
        <f>IFERROR('Equations and POD'!$D$5/G130, G130)</f>
        <v>-</v>
      </c>
      <c r="O130" s="62" t="str">
        <f>IFERROR('Equations and POD'!$D$5/H130, H130)</f>
        <v>-</v>
      </c>
      <c r="P130" s="62" t="str">
        <f>IFERROR('Equations and POD'!$D$5/I130, I130)</f>
        <v>-</v>
      </c>
      <c r="Q130" s="62" t="str">
        <f>IFERROR('Equations and POD'!$D$5/J130, J130)</f>
        <v>-</v>
      </c>
      <c r="R130" s="62" t="str">
        <f>IFERROR('Equations and POD'!$D$5/K130, K130)</f>
        <v>-</v>
      </c>
      <c r="S130" s="62">
        <f>IFERROR('Equations and POD'!$D$5/L130, L130)</f>
        <v>1807.886779827923</v>
      </c>
      <c r="T130" s="62">
        <f>IFERROR('Equations and POD'!$D$5/M130, M130)</f>
        <v>1711.0121724210101</v>
      </c>
      <c r="U130" s="97" t="s">
        <v>62</v>
      </c>
      <c r="V130" s="97" t="s">
        <v>62</v>
      </c>
      <c r="W130" s="97" t="s">
        <v>62</v>
      </c>
      <c r="X130" s="97" t="s">
        <v>62</v>
      </c>
      <c r="Y130" s="97" t="s">
        <v>62</v>
      </c>
      <c r="Z130" s="98">
        <v>1800</v>
      </c>
      <c r="AA130" s="98">
        <v>1700</v>
      </c>
    </row>
    <row r="131" spans="1:27" x14ac:dyDescent="0.3">
      <c r="A131" s="41" t="s">
        <v>129</v>
      </c>
      <c r="B131" s="41" t="s">
        <v>143</v>
      </c>
      <c r="C131" s="41" t="s">
        <v>73</v>
      </c>
      <c r="D131" s="41" t="s">
        <v>60</v>
      </c>
      <c r="E131" s="41" t="s">
        <v>64</v>
      </c>
      <c r="F131" s="41" t="s">
        <v>6</v>
      </c>
      <c r="G131" s="90" t="s">
        <v>62</v>
      </c>
      <c r="H131" s="90" t="s">
        <v>62</v>
      </c>
      <c r="I131" s="90" t="s">
        <v>62</v>
      </c>
      <c r="J131" s="90" t="s">
        <v>62</v>
      </c>
      <c r="K131" s="90" t="s">
        <v>62</v>
      </c>
      <c r="L131" s="63">
        <v>1.2902094972067</v>
      </c>
      <c r="M131" s="63">
        <v>1.37876122082585</v>
      </c>
      <c r="N131" s="62" t="str">
        <f>IFERROR('Equations and POD'!$D$5/G131, G131)</f>
        <v>-</v>
      </c>
      <c r="O131" s="62" t="str">
        <f>IFERROR('Equations and POD'!$D$5/H131, H131)</f>
        <v>-</v>
      </c>
      <c r="P131" s="62" t="str">
        <f>IFERROR('Equations and POD'!$D$5/I131, I131)</f>
        <v>-</v>
      </c>
      <c r="Q131" s="62" t="str">
        <f>IFERROR('Equations and POD'!$D$5/J131, J131)</f>
        <v>-</v>
      </c>
      <c r="R131" s="62" t="str">
        <f>IFERROR('Equations and POD'!$D$5/K131, K131)</f>
        <v>-</v>
      </c>
      <c r="S131" s="62">
        <f>IFERROR('Equations and POD'!$D$5/L131, L131)</f>
        <v>9300.8151203195812</v>
      </c>
      <c r="T131" s="62">
        <f>IFERROR('Equations and POD'!$D$5/M131, M131)</f>
        <v>8703.4649791007632</v>
      </c>
      <c r="U131" s="97" t="s">
        <v>62</v>
      </c>
      <c r="V131" s="97" t="s">
        <v>62</v>
      </c>
      <c r="W131" s="97" t="s">
        <v>62</v>
      </c>
      <c r="X131" s="97" t="s">
        <v>62</v>
      </c>
      <c r="Y131" s="97" t="s">
        <v>62</v>
      </c>
      <c r="Z131" s="98">
        <v>9300</v>
      </c>
      <c r="AA131" s="98">
        <v>8700</v>
      </c>
    </row>
    <row r="132" spans="1:27" x14ac:dyDescent="0.3">
      <c r="A132" s="41" t="s">
        <v>129</v>
      </c>
      <c r="B132" s="41" t="s">
        <v>143</v>
      </c>
      <c r="C132" s="41" t="s">
        <v>73</v>
      </c>
      <c r="D132" s="41" t="s">
        <v>65</v>
      </c>
      <c r="E132" s="41" t="s">
        <v>64</v>
      </c>
      <c r="F132" s="41" t="s">
        <v>6</v>
      </c>
      <c r="G132" s="90" t="s">
        <v>62</v>
      </c>
      <c r="H132" s="90" t="s">
        <v>62</v>
      </c>
      <c r="I132" s="90" t="s">
        <v>62</v>
      </c>
      <c r="J132" s="90" t="s">
        <v>62</v>
      </c>
      <c r="K132" s="90" t="s">
        <v>62</v>
      </c>
      <c r="L132" s="90" t="s">
        <v>62</v>
      </c>
      <c r="M132" s="90" t="s">
        <v>62</v>
      </c>
      <c r="N132" s="62" t="str">
        <f>IFERROR('Equations and POD'!$D$5/G132, G132)</f>
        <v>-</v>
      </c>
      <c r="O132" s="62" t="str">
        <f>IFERROR('Equations and POD'!$D$5/H132, H132)</f>
        <v>-</v>
      </c>
      <c r="P132" s="62" t="str">
        <f>IFERROR('Equations and POD'!$D$5/I132, I132)</f>
        <v>-</v>
      </c>
      <c r="Q132" s="62" t="str">
        <f>IFERROR('Equations and POD'!$D$5/J132, J132)</f>
        <v>-</v>
      </c>
      <c r="R132" s="62" t="str">
        <f>IFERROR('Equations and POD'!$D$5/K132, K132)</f>
        <v>-</v>
      </c>
      <c r="S132" s="62" t="str">
        <f>IFERROR('Equations and POD'!$D$5/L132, L132)</f>
        <v>-</v>
      </c>
      <c r="T132" s="62" t="str">
        <f>IFERROR('Equations and POD'!$D$5/M132, M132)</f>
        <v>-</v>
      </c>
      <c r="U132" s="97" t="s">
        <v>62</v>
      </c>
      <c r="V132" s="97" t="s">
        <v>62</v>
      </c>
      <c r="W132" s="97" t="s">
        <v>62</v>
      </c>
      <c r="X132" s="97" t="s">
        <v>62</v>
      </c>
      <c r="Y132" s="97" t="s">
        <v>62</v>
      </c>
      <c r="Z132" s="97" t="s">
        <v>62</v>
      </c>
      <c r="AA132" s="97" t="s">
        <v>62</v>
      </c>
    </row>
    <row r="133" spans="1:27" x14ac:dyDescent="0.3">
      <c r="A133" s="41" t="s">
        <v>129</v>
      </c>
      <c r="B133" s="41" t="s">
        <v>143</v>
      </c>
      <c r="C133" s="41" t="s">
        <v>73</v>
      </c>
      <c r="D133" s="41" t="s">
        <v>66</v>
      </c>
      <c r="E133" s="41" t="s">
        <v>64</v>
      </c>
      <c r="F133" s="41" t="s">
        <v>6</v>
      </c>
      <c r="G133" s="90" t="s">
        <v>62</v>
      </c>
      <c r="H133" s="90" t="s">
        <v>62</v>
      </c>
      <c r="I133" s="90" t="s">
        <v>62</v>
      </c>
      <c r="J133" s="90" t="s">
        <v>62</v>
      </c>
      <c r="K133" s="90" t="s">
        <v>62</v>
      </c>
      <c r="L133" s="90" t="s">
        <v>62</v>
      </c>
      <c r="M133" s="90" t="s">
        <v>62</v>
      </c>
      <c r="N133" s="62" t="str">
        <f>IFERROR('Equations and POD'!$D$5/G133, G133)</f>
        <v>-</v>
      </c>
      <c r="O133" s="62" t="str">
        <f>IFERROR('Equations and POD'!$D$5/H133, H133)</f>
        <v>-</v>
      </c>
      <c r="P133" s="62" t="str">
        <f>IFERROR('Equations and POD'!$D$5/I133, I133)</f>
        <v>-</v>
      </c>
      <c r="Q133" s="62" t="str">
        <f>IFERROR('Equations and POD'!$D$5/J133, J133)</f>
        <v>-</v>
      </c>
      <c r="R133" s="62" t="str">
        <f>IFERROR('Equations and POD'!$D$5/K133, K133)</f>
        <v>-</v>
      </c>
      <c r="S133" s="62" t="str">
        <f>IFERROR('Equations and POD'!$D$5/L133, L133)</f>
        <v>-</v>
      </c>
      <c r="T133" s="62" t="str">
        <f>IFERROR('Equations and POD'!$D$5/M133, M133)</f>
        <v>-</v>
      </c>
      <c r="U133" s="97" t="s">
        <v>62</v>
      </c>
      <c r="V133" s="97" t="s">
        <v>62</v>
      </c>
      <c r="W133" s="97" t="s">
        <v>62</v>
      </c>
      <c r="X133" s="97" t="s">
        <v>62</v>
      </c>
      <c r="Y133" s="97" t="s">
        <v>62</v>
      </c>
      <c r="Z133" s="97" t="s">
        <v>62</v>
      </c>
      <c r="AA133" s="97" t="s">
        <v>62</v>
      </c>
    </row>
    <row r="134" spans="1:27" x14ac:dyDescent="0.3">
      <c r="A134" s="41" t="s">
        <v>129</v>
      </c>
      <c r="B134" s="41" t="s">
        <v>143</v>
      </c>
      <c r="C134" s="92" t="s">
        <v>73</v>
      </c>
      <c r="D134" s="92" t="s">
        <v>12</v>
      </c>
      <c r="E134" s="92" t="s">
        <v>64</v>
      </c>
      <c r="F134" s="92" t="s">
        <v>6</v>
      </c>
      <c r="G134" s="91" t="s">
        <v>62</v>
      </c>
      <c r="H134" s="91" t="s">
        <v>62</v>
      </c>
      <c r="I134" s="91" t="s">
        <v>62</v>
      </c>
      <c r="J134" s="91" t="s">
        <v>62</v>
      </c>
      <c r="K134" s="91" t="s">
        <v>62</v>
      </c>
      <c r="L134" s="90">
        <f t="shared" ref="L134" si="138">SUM(L131:L133)</f>
        <v>1.2902094972067</v>
      </c>
      <c r="M134" s="90">
        <f t="shared" ref="M134" si="139">SUM(M131:M133)</f>
        <v>1.37876122082585</v>
      </c>
      <c r="N134" s="62" t="str">
        <f>IFERROR('Equations and POD'!$D$5/G134, G134)</f>
        <v>-</v>
      </c>
      <c r="O134" s="62" t="str">
        <f>IFERROR('Equations and POD'!$D$5/H134, H134)</f>
        <v>-</v>
      </c>
      <c r="P134" s="62" t="str">
        <f>IFERROR('Equations and POD'!$D$5/I134, I134)</f>
        <v>-</v>
      </c>
      <c r="Q134" s="62" t="str">
        <f>IFERROR('Equations and POD'!$D$5/J134, J134)</f>
        <v>-</v>
      </c>
      <c r="R134" s="62" t="str">
        <f>IFERROR('Equations and POD'!$D$5/K134, K134)</f>
        <v>-</v>
      </c>
      <c r="S134" s="62">
        <f>IFERROR('Equations and POD'!$D$5/L134, L134)</f>
        <v>9300.8151203195812</v>
      </c>
      <c r="T134" s="62">
        <f>IFERROR('Equations and POD'!$D$5/M134, M134)</f>
        <v>8703.4649791007632</v>
      </c>
      <c r="U134" s="97" t="s">
        <v>62</v>
      </c>
      <c r="V134" s="97" t="s">
        <v>62</v>
      </c>
      <c r="W134" s="97" t="s">
        <v>62</v>
      </c>
      <c r="X134" s="97" t="s">
        <v>62</v>
      </c>
      <c r="Y134" s="97" t="s">
        <v>62</v>
      </c>
      <c r="Z134" s="98">
        <v>9300</v>
      </c>
      <c r="AA134" s="98">
        <v>8700</v>
      </c>
    </row>
    <row r="135" spans="1:27" x14ac:dyDescent="0.3">
      <c r="A135" s="41" t="s">
        <v>129</v>
      </c>
      <c r="B135" s="41" t="s">
        <v>143</v>
      </c>
      <c r="C135" s="41" t="s">
        <v>73</v>
      </c>
      <c r="D135" s="41" t="s">
        <v>60</v>
      </c>
      <c r="E135" s="41" t="s">
        <v>61</v>
      </c>
      <c r="F135" s="41" t="s">
        <v>10</v>
      </c>
      <c r="G135" s="93" t="s">
        <v>62</v>
      </c>
      <c r="H135" s="93" t="s">
        <v>62</v>
      </c>
      <c r="I135" s="93" t="s">
        <v>62</v>
      </c>
      <c r="J135" s="93" t="s">
        <v>62</v>
      </c>
      <c r="K135" s="93" t="s">
        <v>62</v>
      </c>
      <c r="L135" s="93" t="s">
        <v>62</v>
      </c>
      <c r="M135" s="93" t="s">
        <v>62</v>
      </c>
      <c r="N135" s="62" t="str">
        <f>IFERROR('Equations and POD'!$D$5/G135, G135)</f>
        <v>-</v>
      </c>
      <c r="O135" s="62" t="str">
        <f>IFERROR('Equations and POD'!$D$5/H135, H135)</f>
        <v>-</v>
      </c>
      <c r="P135" s="62" t="str">
        <f>IFERROR('Equations and POD'!$D$5/I135, I135)</f>
        <v>-</v>
      </c>
      <c r="Q135" s="62" t="str">
        <f>IFERROR('Equations and POD'!$D$5/J135, J135)</f>
        <v>-</v>
      </c>
      <c r="R135" s="62" t="str">
        <f>IFERROR('Equations and POD'!$D$5/K135, K135)</f>
        <v>-</v>
      </c>
      <c r="S135" s="62" t="str">
        <f>IFERROR('Equations and POD'!$D$5/L135, L135)</f>
        <v>-</v>
      </c>
      <c r="T135" s="62" t="str">
        <f>IFERROR('Equations and POD'!$D$5/M135, M135)</f>
        <v>-</v>
      </c>
      <c r="U135" s="97" t="s">
        <v>62</v>
      </c>
      <c r="V135" s="97" t="s">
        <v>62</v>
      </c>
      <c r="W135" s="97" t="s">
        <v>62</v>
      </c>
      <c r="X135" s="97" t="s">
        <v>62</v>
      </c>
      <c r="Y135" s="97" t="s">
        <v>62</v>
      </c>
      <c r="Z135" s="97" t="s">
        <v>62</v>
      </c>
      <c r="AA135" s="97" t="s">
        <v>62</v>
      </c>
    </row>
    <row r="136" spans="1:27" x14ac:dyDescent="0.3">
      <c r="A136" s="41" t="s">
        <v>129</v>
      </c>
      <c r="B136" s="41" t="s">
        <v>143</v>
      </c>
      <c r="C136" s="41" t="s">
        <v>73</v>
      </c>
      <c r="D136" s="41" t="s">
        <v>65</v>
      </c>
      <c r="E136" s="41" t="s">
        <v>61</v>
      </c>
      <c r="F136" s="41" t="s">
        <v>10</v>
      </c>
      <c r="G136" s="93" t="s">
        <v>62</v>
      </c>
      <c r="H136" s="93" t="s">
        <v>62</v>
      </c>
      <c r="I136" s="93" t="s">
        <v>62</v>
      </c>
      <c r="J136" s="93" t="s">
        <v>62</v>
      </c>
      <c r="K136" s="93" t="s">
        <v>62</v>
      </c>
      <c r="L136" s="93" t="s">
        <v>62</v>
      </c>
      <c r="M136" s="93" t="s">
        <v>62</v>
      </c>
      <c r="N136" s="62" t="str">
        <f>IFERROR('Equations and POD'!$D$5/G136, G136)</f>
        <v>-</v>
      </c>
      <c r="O136" s="62" t="str">
        <f>IFERROR('Equations and POD'!$D$5/H136, H136)</f>
        <v>-</v>
      </c>
      <c r="P136" s="62" t="str">
        <f>IFERROR('Equations and POD'!$D$5/I136, I136)</f>
        <v>-</v>
      </c>
      <c r="Q136" s="62" t="str">
        <f>IFERROR('Equations and POD'!$D$5/J136, J136)</f>
        <v>-</v>
      </c>
      <c r="R136" s="62" t="str">
        <f>IFERROR('Equations and POD'!$D$5/K136, K136)</f>
        <v>-</v>
      </c>
      <c r="S136" s="62" t="str">
        <f>IFERROR('Equations and POD'!$D$5/L136, L136)</f>
        <v>-</v>
      </c>
      <c r="T136" s="62" t="str">
        <f>IFERROR('Equations and POD'!$D$5/M136, M136)</f>
        <v>-</v>
      </c>
      <c r="U136" s="97" t="s">
        <v>62</v>
      </c>
      <c r="V136" s="97" t="s">
        <v>62</v>
      </c>
      <c r="W136" s="97" t="s">
        <v>62</v>
      </c>
      <c r="X136" s="97" t="s">
        <v>62</v>
      </c>
      <c r="Y136" s="97" t="s">
        <v>62</v>
      </c>
      <c r="Z136" s="97" t="s">
        <v>62</v>
      </c>
      <c r="AA136" s="97" t="s">
        <v>62</v>
      </c>
    </row>
    <row r="137" spans="1:27" x14ac:dyDescent="0.3">
      <c r="A137" s="41" t="s">
        <v>129</v>
      </c>
      <c r="B137" s="41" t="s">
        <v>143</v>
      </c>
      <c r="C137" s="41" t="s">
        <v>73</v>
      </c>
      <c r="D137" s="41" t="s">
        <v>66</v>
      </c>
      <c r="E137" s="41" t="s">
        <v>61</v>
      </c>
      <c r="F137" s="41" t="s">
        <v>10</v>
      </c>
      <c r="G137" s="93" t="s">
        <v>62</v>
      </c>
      <c r="H137" s="93" t="s">
        <v>62</v>
      </c>
      <c r="I137" s="93" t="s">
        <v>62</v>
      </c>
      <c r="J137" s="93" t="s">
        <v>62</v>
      </c>
      <c r="K137" s="93" t="s">
        <v>62</v>
      </c>
      <c r="L137" s="93" t="s">
        <v>62</v>
      </c>
      <c r="M137" s="93" t="s">
        <v>62</v>
      </c>
      <c r="N137" s="62" t="str">
        <f>IFERROR('Equations and POD'!$D$5/G137, G137)</f>
        <v>-</v>
      </c>
      <c r="O137" s="62" t="str">
        <f>IFERROR('Equations and POD'!$D$5/H137, H137)</f>
        <v>-</v>
      </c>
      <c r="P137" s="62" t="str">
        <f>IFERROR('Equations and POD'!$D$5/I137, I137)</f>
        <v>-</v>
      </c>
      <c r="Q137" s="62" t="str">
        <f>IFERROR('Equations and POD'!$D$5/J137, J137)</f>
        <v>-</v>
      </c>
      <c r="R137" s="62" t="str">
        <f>IFERROR('Equations and POD'!$D$5/K137, K137)</f>
        <v>-</v>
      </c>
      <c r="S137" s="62" t="str">
        <f>IFERROR('Equations and POD'!$D$5/L137, L137)</f>
        <v>-</v>
      </c>
      <c r="T137" s="62" t="str">
        <f>IFERROR('Equations and POD'!$D$5/M137, M137)</f>
        <v>-</v>
      </c>
      <c r="U137" s="97" t="s">
        <v>62</v>
      </c>
      <c r="V137" s="97" t="s">
        <v>62</v>
      </c>
      <c r="W137" s="97" t="s">
        <v>62</v>
      </c>
      <c r="X137" s="97" t="s">
        <v>62</v>
      </c>
      <c r="Y137" s="97" t="s">
        <v>62</v>
      </c>
      <c r="Z137" s="97" t="s">
        <v>62</v>
      </c>
      <c r="AA137" s="97" t="s">
        <v>62</v>
      </c>
    </row>
    <row r="138" spans="1:27" x14ac:dyDescent="0.3">
      <c r="A138" s="41" t="s">
        <v>129</v>
      </c>
      <c r="B138" s="41" t="s">
        <v>143</v>
      </c>
      <c r="C138" s="92" t="s">
        <v>73</v>
      </c>
      <c r="D138" s="92" t="s">
        <v>12</v>
      </c>
      <c r="E138" s="92" t="s">
        <v>61</v>
      </c>
      <c r="F138" s="92" t="s">
        <v>10</v>
      </c>
      <c r="G138" s="91" t="s">
        <v>62</v>
      </c>
      <c r="H138" s="91" t="s">
        <v>62</v>
      </c>
      <c r="I138" s="91" t="s">
        <v>62</v>
      </c>
      <c r="J138" s="91" t="s">
        <v>62</v>
      </c>
      <c r="K138" s="93" t="s">
        <v>62</v>
      </c>
      <c r="L138" s="93" t="s">
        <v>62</v>
      </c>
      <c r="M138" s="93" t="s">
        <v>62</v>
      </c>
      <c r="N138" s="62" t="str">
        <f>IFERROR('Equations and POD'!$D$5/G138, G138)</f>
        <v>-</v>
      </c>
      <c r="O138" s="62" t="str">
        <f>IFERROR('Equations and POD'!$D$5/H138, H138)</f>
        <v>-</v>
      </c>
      <c r="P138" s="62" t="str">
        <f>IFERROR('Equations and POD'!$D$5/I138, I138)</f>
        <v>-</v>
      </c>
      <c r="Q138" s="62" t="str">
        <f>IFERROR('Equations and POD'!$D$5/J138, J138)</f>
        <v>-</v>
      </c>
      <c r="R138" s="62" t="str">
        <f>IFERROR('Equations and POD'!$D$5/K138, K138)</f>
        <v>-</v>
      </c>
      <c r="S138" s="62" t="str">
        <f>IFERROR('Equations and POD'!$D$5/L138, L138)</f>
        <v>-</v>
      </c>
      <c r="T138" s="62" t="str">
        <f>IFERROR('Equations and POD'!$D$5/M138, M138)</f>
        <v>-</v>
      </c>
      <c r="U138" s="97" t="s">
        <v>62</v>
      </c>
      <c r="V138" s="97" t="s">
        <v>62</v>
      </c>
      <c r="W138" s="97" t="s">
        <v>62</v>
      </c>
      <c r="X138" s="97" t="s">
        <v>62</v>
      </c>
      <c r="Y138" s="97" t="s">
        <v>62</v>
      </c>
      <c r="Z138" s="97" t="s">
        <v>62</v>
      </c>
      <c r="AA138" s="97" t="s">
        <v>62</v>
      </c>
    </row>
    <row r="139" spans="1:27" x14ac:dyDescent="0.3">
      <c r="A139" s="41" t="s">
        <v>129</v>
      </c>
      <c r="B139" s="41" t="s">
        <v>143</v>
      </c>
      <c r="C139" s="41" t="s">
        <v>73</v>
      </c>
      <c r="D139" s="41" t="s">
        <v>60</v>
      </c>
      <c r="E139" s="41" t="s">
        <v>63</v>
      </c>
      <c r="F139" s="41" t="s">
        <v>10</v>
      </c>
      <c r="G139" s="93" t="s">
        <v>62</v>
      </c>
      <c r="H139" s="93" t="s">
        <v>62</v>
      </c>
      <c r="I139" s="93" t="s">
        <v>62</v>
      </c>
      <c r="J139" s="93" t="s">
        <v>62</v>
      </c>
      <c r="K139" s="93" t="s">
        <v>62</v>
      </c>
      <c r="L139" s="100">
        <v>0.94562837682712197</v>
      </c>
      <c r="M139" s="100">
        <v>0.99916825178215696</v>
      </c>
      <c r="N139" s="62" t="str">
        <f>IFERROR('Equations and POD'!$D$5/G139, G139)</f>
        <v>-</v>
      </c>
      <c r="O139" s="62" t="str">
        <f>IFERROR('Equations and POD'!$D$5/H139, H139)</f>
        <v>-</v>
      </c>
      <c r="P139" s="62" t="str">
        <f>IFERROR('Equations and POD'!$D$5/I139, I139)</f>
        <v>-</v>
      </c>
      <c r="Q139" s="62" t="str">
        <f>IFERROR('Equations and POD'!$D$5/J139, J139)</f>
        <v>-</v>
      </c>
      <c r="R139" s="62" t="str">
        <f>IFERROR('Equations and POD'!$D$5/K139, K139)</f>
        <v>-</v>
      </c>
      <c r="S139" s="62">
        <f>IFERROR('Equations and POD'!$D$5/L139, L139)</f>
        <v>12689.974512253684</v>
      </c>
      <c r="T139" s="62">
        <f>IFERROR('Equations and POD'!$D$5/M139, M139)</f>
        <v>12009.98928718593</v>
      </c>
      <c r="U139" s="97" t="s">
        <v>62</v>
      </c>
      <c r="V139" s="97" t="s">
        <v>62</v>
      </c>
      <c r="W139" s="97" t="s">
        <v>62</v>
      </c>
      <c r="X139" s="97" t="s">
        <v>62</v>
      </c>
      <c r="Y139" s="97" t="s">
        <v>62</v>
      </c>
      <c r="Z139" s="98">
        <v>13000</v>
      </c>
      <c r="AA139" s="98">
        <v>12000</v>
      </c>
    </row>
    <row r="140" spans="1:27" x14ac:dyDescent="0.3">
      <c r="A140" s="41" t="s">
        <v>129</v>
      </c>
      <c r="B140" s="41" t="s">
        <v>143</v>
      </c>
      <c r="C140" s="41" t="s">
        <v>73</v>
      </c>
      <c r="D140" s="41" t="s">
        <v>65</v>
      </c>
      <c r="E140" s="41" t="s">
        <v>63</v>
      </c>
      <c r="F140" s="41" t="s">
        <v>10</v>
      </c>
      <c r="G140" s="93" t="s">
        <v>62</v>
      </c>
      <c r="H140" s="93" t="s">
        <v>62</v>
      </c>
      <c r="I140" s="93" t="s">
        <v>62</v>
      </c>
      <c r="J140" s="93" t="s">
        <v>62</v>
      </c>
      <c r="K140" s="93" t="s">
        <v>62</v>
      </c>
      <c r="L140" s="93" t="s">
        <v>62</v>
      </c>
      <c r="M140" s="93" t="s">
        <v>62</v>
      </c>
      <c r="N140" s="62" t="str">
        <f>IFERROR('Equations and POD'!$D$5/G140, G140)</f>
        <v>-</v>
      </c>
      <c r="O140" s="62" t="str">
        <f>IFERROR('Equations and POD'!$D$5/H140, H140)</f>
        <v>-</v>
      </c>
      <c r="P140" s="62" t="str">
        <f>IFERROR('Equations and POD'!$D$5/I140, I140)</f>
        <v>-</v>
      </c>
      <c r="Q140" s="62" t="str">
        <f>IFERROR('Equations and POD'!$D$5/J140, J140)</f>
        <v>-</v>
      </c>
      <c r="R140" s="62" t="str">
        <f>IFERROR('Equations and POD'!$D$5/K140, K140)</f>
        <v>-</v>
      </c>
      <c r="S140" s="62" t="str">
        <f>IFERROR('Equations and POD'!$D$5/L140, L140)</f>
        <v>-</v>
      </c>
      <c r="T140" s="62" t="str">
        <f>IFERROR('Equations and POD'!$D$5/M140, M140)</f>
        <v>-</v>
      </c>
      <c r="U140" s="97" t="s">
        <v>62</v>
      </c>
      <c r="V140" s="97" t="s">
        <v>62</v>
      </c>
      <c r="W140" s="97" t="s">
        <v>62</v>
      </c>
      <c r="X140" s="97" t="s">
        <v>62</v>
      </c>
      <c r="Y140" s="97" t="s">
        <v>62</v>
      </c>
      <c r="Z140" s="97" t="s">
        <v>62</v>
      </c>
      <c r="AA140" s="97" t="s">
        <v>62</v>
      </c>
    </row>
    <row r="141" spans="1:27" x14ac:dyDescent="0.3">
      <c r="A141" s="41" t="s">
        <v>129</v>
      </c>
      <c r="B141" s="41" t="s">
        <v>143</v>
      </c>
      <c r="C141" s="41" t="s">
        <v>73</v>
      </c>
      <c r="D141" s="41" t="s">
        <v>66</v>
      </c>
      <c r="E141" s="41" t="s">
        <v>63</v>
      </c>
      <c r="F141" s="41" t="s">
        <v>10</v>
      </c>
      <c r="G141" s="93" t="s">
        <v>62</v>
      </c>
      <c r="H141" s="93" t="s">
        <v>62</v>
      </c>
      <c r="I141" s="93" t="s">
        <v>62</v>
      </c>
      <c r="J141" s="93" t="s">
        <v>62</v>
      </c>
      <c r="K141" s="93" t="s">
        <v>62</v>
      </c>
      <c r="L141" s="93" t="s">
        <v>62</v>
      </c>
      <c r="M141" s="93" t="s">
        <v>62</v>
      </c>
      <c r="N141" s="62" t="str">
        <f>IFERROR('Equations and POD'!$D$5/G141, G141)</f>
        <v>-</v>
      </c>
      <c r="O141" s="62" t="str">
        <f>IFERROR('Equations and POD'!$D$5/H141, H141)</f>
        <v>-</v>
      </c>
      <c r="P141" s="62" t="str">
        <f>IFERROR('Equations and POD'!$D$5/I141, I141)</f>
        <v>-</v>
      </c>
      <c r="Q141" s="62" t="str">
        <f>IFERROR('Equations and POD'!$D$5/J141, J141)</f>
        <v>-</v>
      </c>
      <c r="R141" s="62" t="str">
        <f>IFERROR('Equations and POD'!$D$5/K141, K141)</f>
        <v>-</v>
      </c>
      <c r="S141" s="62" t="str">
        <f>IFERROR('Equations and POD'!$D$5/L141, L141)</f>
        <v>-</v>
      </c>
      <c r="T141" s="62" t="str">
        <f>IFERROR('Equations and POD'!$D$5/M141, M141)</f>
        <v>-</v>
      </c>
      <c r="U141" s="97" t="s">
        <v>62</v>
      </c>
      <c r="V141" s="97" t="s">
        <v>62</v>
      </c>
      <c r="W141" s="97" t="s">
        <v>62</v>
      </c>
      <c r="X141" s="97" t="s">
        <v>62</v>
      </c>
      <c r="Y141" s="97" t="s">
        <v>62</v>
      </c>
      <c r="Z141" s="97" t="s">
        <v>62</v>
      </c>
      <c r="AA141" s="97" t="s">
        <v>62</v>
      </c>
    </row>
    <row r="142" spans="1:27" x14ac:dyDescent="0.3">
      <c r="A142" s="41" t="s">
        <v>129</v>
      </c>
      <c r="B142" s="41" t="s">
        <v>143</v>
      </c>
      <c r="C142" s="92" t="s">
        <v>73</v>
      </c>
      <c r="D142" s="92" t="s">
        <v>12</v>
      </c>
      <c r="E142" s="92" t="s">
        <v>63</v>
      </c>
      <c r="F142" s="92" t="s">
        <v>10</v>
      </c>
      <c r="G142" s="91" t="s">
        <v>62</v>
      </c>
      <c r="H142" s="91" t="s">
        <v>62</v>
      </c>
      <c r="I142" s="91" t="s">
        <v>62</v>
      </c>
      <c r="J142" s="91" t="s">
        <v>62</v>
      </c>
      <c r="K142" s="93" t="s">
        <v>62</v>
      </c>
      <c r="L142" s="90">
        <f t="shared" ref="L142" si="140">SUM(L139:L141)</f>
        <v>0.94562837682712197</v>
      </c>
      <c r="M142" s="90">
        <f t="shared" ref="M142" si="141">SUM(M139:M141)</f>
        <v>0.99916825178215696</v>
      </c>
      <c r="N142" s="62" t="str">
        <f>IFERROR('Equations and POD'!$D$5/G142, G142)</f>
        <v>-</v>
      </c>
      <c r="O142" s="62" t="str">
        <f>IFERROR('Equations and POD'!$D$5/H142, H142)</f>
        <v>-</v>
      </c>
      <c r="P142" s="62" t="str">
        <f>IFERROR('Equations and POD'!$D$5/I142, I142)</f>
        <v>-</v>
      </c>
      <c r="Q142" s="62" t="str">
        <f>IFERROR('Equations and POD'!$D$5/J142, J142)</f>
        <v>-</v>
      </c>
      <c r="R142" s="62" t="str">
        <f>IFERROR('Equations and POD'!$D$5/K142, K142)</f>
        <v>-</v>
      </c>
      <c r="S142" s="62">
        <f>IFERROR('Equations and POD'!$D$5/L142, L142)</f>
        <v>12689.974512253684</v>
      </c>
      <c r="T142" s="62">
        <f>IFERROR('Equations and POD'!$D$5/M142, M142)</f>
        <v>12009.98928718593</v>
      </c>
      <c r="U142" s="97" t="s">
        <v>62</v>
      </c>
      <c r="V142" s="97" t="s">
        <v>62</v>
      </c>
      <c r="W142" s="97" t="s">
        <v>62</v>
      </c>
      <c r="X142" s="97" t="s">
        <v>62</v>
      </c>
      <c r="Y142" s="97" t="s">
        <v>62</v>
      </c>
      <c r="Z142" s="98">
        <v>13000</v>
      </c>
      <c r="AA142" s="98">
        <v>12000</v>
      </c>
    </row>
    <row r="143" spans="1:27" x14ac:dyDescent="0.3">
      <c r="A143" s="41" t="s">
        <v>129</v>
      </c>
      <c r="B143" s="41" t="s">
        <v>143</v>
      </c>
      <c r="C143" s="41" t="s">
        <v>73</v>
      </c>
      <c r="D143" s="41" t="s">
        <v>60</v>
      </c>
      <c r="E143" s="41" t="s">
        <v>64</v>
      </c>
      <c r="F143" s="41" t="s">
        <v>10</v>
      </c>
      <c r="G143" s="93" t="s">
        <v>62</v>
      </c>
      <c r="H143" s="93" t="s">
        <v>62</v>
      </c>
      <c r="I143" s="93" t="s">
        <v>62</v>
      </c>
      <c r="J143" s="93" t="s">
        <v>62</v>
      </c>
      <c r="K143" s="93" t="s">
        <v>62</v>
      </c>
      <c r="L143" s="100">
        <v>0.183810668095202</v>
      </c>
      <c r="M143" s="100">
        <v>0.19642625611765599</v>
      </c>
      <c r="N143" s="62" t="str">
        <f>IFERROR('Equations and POD'!$D$5/G143, G143)</f>
        <v>-</v>
      </c>
      <c r="O143" s="62" t="str">
        <f>IFERROR('Equations and POD'!$D$5/H143, H143)</f>
        <v>-</v>
      </c>
      <c r="P143" s="62" t="str">
        <f>IFERROR('Equations and POD'!$D$5/I143, I143)</f>
        <v>-</v>
      </c>
      <c r="Q143" s="62" t="str">
        <f>IFERROR('Equations and POD'!$D$5/J143, J143)</f>
        <v>-</v>
      </c>
      <c r="R143" s="62" t="str">
        <f>IFERROR('Equations and POD'!$D$5/K143, K143)</f>
        <v>-</v>
      </c>
      <c r="S143" s="62">
        <f>IFERROR('Equations and POD'!$D$5/L143, L143)</f>
        <v>65284.567671473662</v>
      </c>
      <c r="T143" s="62">
        <f>IFERROR('Equations and POD'!$D$5/M143, M143)</f>
        <v>61091.629180226315</v>
      </c>
      <c r="U143" s="97" t="s">
        <v>62</v>
      </c>
      <c r="V143" s="97" t="s">
        <v>62</v>
      </c>
      <c r="W143" s="97" t="s">
        <v>62</v>
      </c>
      <c r="X143" s="97" t="s">
        <v>62</v>
      </c>
      <c r="Y143" s="97" t="s">
        <v>62</v>
      </c>
      <c r="Z143" s="98">
        <v>65000</v>
      </c>
      <c r="AA143" s="98">
        <v>61000</v>
      </c>
    </row>
    <row r="144" spans="1:27" x14ac:dyDescent="0.3">
      <c r="A144" s="41" t="s">
        <v>129</v>
      </c>
      <c r="B144" s="41" t="s">
        <v>143</v>
      </c>
      <c r="C144" s="41" t="s">
        <v>73</v>
      </c>
      <c r="D144" s="41" t="s">
        <v>65</v>
      </c>
      <c r="E144" s="41" t="s">
        <v>64</v>
      </c>
      <c r="F144" s="41" t="s">
        <v>10</v>
      </c>
      <c r="G144" s="93" t="s">
        <v>62</v>
      </c>
      <c r="H144" s="93" t="s">
        <v>62</v>
      </c>
      <c r="I144" s="93" t="s">
        <v>62</v>
      </c>
      <c r="J144" s="93" t="s">
        <v>62</v>
      </c>
      <c r="K144" s="93" t="s">
        <v>62</v>
      </c>
      <c r="L144" s="93" t="s">
        <v>62</v>
      </c>
      <c r="M144" s="93" t="s">
        <v>62</v>
      </c>
      <c r="N144" s="62" t="str">
        <f>IFERROR('Equations and POD'!$D$5/G144, G144)</f>
        <v>-</v>
      </c>
      <c r="O144" s="62" t="str">
        <f>IFERROR('Equations and POD'!$D$5/H144, H144)</f>
        <v>-</v>
      </c>
      <c r="P144" s="62" t="str">
        <f>IFERROR('Equations and POD'!$D$5/I144, I144)</f>
        <v>-</v>
      </c>
      <c r="Q144" s="62" t="str">
        <f>IFERROR('Equations and POD'!$D$5/J144, J144)</f>
        <v>-</v>
      </c>
      <c r="R144" s="62" t="str">
        <f>IFERROR('Equations and POD'!$D$5/K144, K144)</f>
        <v>-</v>
      </c>
      <c r="S144" s="62" t="str">
        <f>IFERROR('Equations and POD'!$D$5/L144, L144)</f>
        <v>-</v>
      </c>
      <c r="T144" s="62" t="str">
        <f>IFERROR('Equations and POD'!$D$5/M144, M144)</f>
        <v>-</v>
      </c>
      <c r="U144" s="97" t="s">
        <v>62</v>
      </c>
      <c r="V144" s="97" t="s">
        <v>62</v>
      </c>
      <c r="W144" s="97" t="s">
        <v>62</v>
      </c>
      <c r="X144" s="97" t="s">
        <v>62</v>
      </c>
      <c r="Y144" s="97" t="s">
        <v>62</v>
      </c>
      <c r="Z144" s="97" t="s">
        <v>62</v>
      </c>
      <c r="AA144" s="97" t="s">
        <v>62</v>
      </c>
    </row>
    <row r="145" spans="1:27" x14ac:dyDescent="0.3">
      <c r="A145" s="41" t="s">
        <v>129</v>
      </c>
      <c r="B145" s="41" t="s">
        <v>143</v>
      </c>
      <c r="C145" s="41" t="s">
        <v>73</v>
      </c>
      <c r="D145" s="41" t="s">
        <v>66</v>
      </c>
      <c r="E145" s="41" t="s">
        <v>64</v>
      </c>
      <c r="F145" s="41" t="s">
        <v>10</v>
      </c>
      <c r="G145" s="93" t="s">
        <v>62</v>
      </c>
      <c r="H145" s="93" t="s">
        <v>62</v>
      </c>
      <c r="I145" s="93" t="s">
        <v>62</v>
      </c>
      <c r="J145" s="93" t="s">
        <v>62</v>
      </c>
      <c r="K145" s="93" t="s">
        <v>62</v>
      </c>
      <c r="L145" s="93" t="s">
        <v>62</v>
      </c>
      <c r="M145" s="93" t="s">
        <v>62</v>
      </c>
      <c r="N145" s="62" t="str">
        <f>IFERROR('Equations and POD'!$D$5/G145, G145)</f>
        <v>-</v>
      </c>
      <c r="O145" s="62" t="str">
        <f>IFERROR('Equations and POD'!$D$5/H145, H145)</f>
        <v>-</v>
      </c>
      <c r="P145" s="62" t="str">
        <f>IFERROR('Equations and POD'!$D$5/I145, I145)</f>
        <v>-</v>
      </c>
      <c r="Q145" s="62" t="str">
        <f>IFERROR('Equations and POD'!$D$5/J145, J145)</f>
        <v>-</v>
      </c>
      <c r="R145" s="62" t="str">
        <f>IFERROR('Equations and POD'!$D$5/K145, K145)</f>
        <v>-</v>
      </c>
      <c r="S145" s="62" t="str">
        <f>IFERROR('Equations and POD'!$D$5/L145, L145)</f>
        <v>-</v>
      </c>
      <c r="T145" s="62" t="str">
        <f>IFERROR('Equations and POD'!$D$5/M145, M145)</f>
        <v>-</v>
      </c>
      <c r="U145" s="97" t="s">
        <v>62</v>
      </c>
      <c r="V145" s="97" t="s">
        <v>62</v>
      </c>
      <c r="W145" s="97" t="s">
        <v>62</v>
      </c>
      <c r="X145" s="97" t="s">
        <v>62</v>
      </c>
      <c r="Y145" s="97" t="s">
        <v>62</v>
      </c>
      <c r="Z145" s="97" t="s">
        <v>62</v>
      </c>
      <c r="AA145" s="97" t="s">
        <v>62</v>
      </c>
    </row>
    <row r="146" spans="1:27" x14ac:dyDescent="0.3">
      <c r="A146" s="41" t="s">
        <v>129</v>
      </c>
      <c r="B146" s="41" t="s">
        <v>143</v>
      </c>
      <c r="C146" s="92" t="s">
        <v>73</v>
      </c>
      <c r="D146" s="92" t="s">
        <v>12</v>
      </c>
      <c r="E146" s="92" t="s">
        <v>64</v>
      </c>
      <c r="F146" s="92" t="s">
        <v>10</v>
      </c>
      <c r="G146" s="91" t="s">
        <v>62</v>
      </c>
      <c r="H146" s="91" t="s">
        <v>62</v>
      </c>
      <c r="I146" s="91" t="s">
        <v>62</v>
      </c>
      <c r="J146" s="91" t="s">
        <v>62</v>
      </c>
      <c r="K146" s="93" t="s">
        <v>62</v>
      </c>
      <c r="L146" s="90">
        <f t="shared" ref="L146" si="142">SUM(L143:L145)</f>
        <v>0.183810668095202</v>
      </c>
      <c r="M146" s="90">
        <f t="shared" ref="M146" si="143">SUM(M143:M145)</f>
        <v>0.19642625611765599</v>
      </c>
      <c r="N146" s="62" t="str">
        <f>IFERROR('Equations and POD'!$D$5/G146, G146)</f>
        <v>-</v>
      </c>
      <c r="O146" s="62" t="str">
        <f>IFERROR('Equations and POD'!$D$5/H146, H146)</f>
        <v>-</v>
      </c>
      <c r="P146" s="62" t="str">
        <f>IFERROR('Equations and POD'!$D$5/I146, I146)</f>
        <v>-</v>
      </c>
      <c r="Q146" s="62" t="str">
        <f>IFERROR('Equations and POD'!$D$5/J146, J146)</f>
        <v>-</v>
      </c>
      <c r="R146" s="62" t="str">
        <f>IFERROR('Equations and POD'!$D$5/K146, K146)</f>
        <v>-</v>
      </c>
      <c r="S146" s="62">
        <f>IFERROR('Equations and POD'!$D$5/L146, L146)</f>
        <v>65284.567671473662</v>
      </c>
      <c r="T146" s="62">
        <f>IFERROR('Equations and POD'!$D$5/M146, M146)</f>
        <v>61091.629180226315</v>
      </c>
      <c r="U146" s="97" t="s">
        <v>62</v>
      </c>
      <c r="V146" s="97" t="s">
        <v>62</v>
      </c>
      <c r="W146" s="97" t="s">
        <v>62</v>
      </c>
      <c r="X146" s="97" t="s">
        <v>62</v>
      </c>
      <c r="Y146" s="97" t="s">
        <v>62</v>
      </c>
      <c r="Z146" s="98">
        <v>65000</v>
      </c>
      <c r="AA146" s="98">
        <v>61000</v>
      </c>
    </row>
    <row r="147" spans="1:27" x14ac:dyDescent="0.3">
      <c r="A147" s="41" t="s">
        <v>129</v>
      </c>
      <c r="B147" s="41" t="s">
        <v>143</v>
      </c>
      <c r="C147" s="92" t="s">
        <v>74</v>
      </c>
      <c r="D147" s="92" t="s">
        <v>60</v>
      </c>
      <c r="E147" s="92" t="s">
        <v>61</v>
      </c>
      <c r="F147" s="92" t="s">
        <v>6</v>
      </c>
      <c r="G147" s="91" t="s">
        <v>62</v>
      </c>
      <c r="H147" s="91" t="s">
        <v>62</v>
      </c>
      <c r="I147" s="91" t="s">
        <v>62</v>
      </c>
      <c r="J147" s="91" t="s">
        <v>62</v>
      </c>
      <c r="K147" s="91" t="s">
        <v>62</v>
      </c>
      <c r="L147" s="91" t="s">
        <v>62</v>
      </c>
      <c r="M147" s="91" t="s">
        <v>62</v>
      </c>
      <c r="N147" s="62" t="str">
        <f>IFERROR('Equations and POD'!$D$5/G147, G147)</f>
        <v>-</v>
      </c>
      <c r="O147" s="62" t="str">
        <f>IFERROR('Equations and POD'!$D$5/H147, H147)</f>
        <v>-</v>
      </c>
      <c r="P147" s="62" t="str">
        <f>IFERROR('Equations and POD'!$D$5/I147, I147)</f>
        <v>-</v>
      </c>
      <c r="Q147" s="62" t="str">
        <f>IFERROR('Equations and POD'!$D$5/J147, J147)</f>
        <v>-</v>
      </c>
      <c r="R147" s="62" t="str">
        <f>IFERROR('Equations and POD'!$D$5/K147, K147)</f>
        <v>-</v>
      </c>
      <c r="S147" s="62" t="str">
        <f>IFERROR('Equations and POD'!$D$5/L147, L147)</f>
        <v>-</v>
      </c>
      <c r="T147" s="62" t="str">
        <f>IFERROR('Equations and POD'!$D$5/M147, M147)</f>
        <v>-</v>
      </c>
      <c r="U147" s="97" t="s">
        <v>62</v>
      </c>
      <c r="V147" s="97" t="s">
        <v>62</v>
      </c>
      <c r="W147" s="97" t="s">
        <v>62</v>
      </c>
      <c r="X147" s="97" t="s">
        <v>62</v>
      </c>
      <c r="Y147" s="97" t="s">
        <v>62</v>
      </c>
      <c r="Z147" s="97" t="s">
        <v>62</v>
      </c>
      <c r="AA147" s="97" t="s">
        <v>62</v>
      </c>
    </row>
    <row r="148" spans="1:27" x14ac:dyDescent="0.3">
      <c r="A148" s="41" t="s">
        <v>129</v>
      </c>
      <c r="B148" s="41" t="s">
        <v>143</v>
      </c>
      <c r="C148" s="41" t="s">
        <v>74</v>
      </c>
      <c r="D148" s="41" t="s">
        <v>65</v>
      </c>
      <c r="E148" s="41" t="s">
        <v>61</v>
      </c>
      <c r="F148" s="41" t="s">
        <v>6</v>
      </c>
      <c r="G148" s="93">
        <v>0.203892468615893</v>
      </c>
      <c r="H148" s="93">
        <v>0.150948032508499</v>
      </c>
      <c r="I148" s="93">
        <v>0.12649804299307399</v>
      </c>
      <c r="J148" s="93">
        <v>2.4068658712666401E-2</v>
      </c>
      <c r="K148" s="93">
        <v>1.3476251165335599E-2</v>
      </c>
      <c r="L148" s="93">
        <v>1.06910211174529E-2</v>
      </c>
      <c r="M148" s="93">
        <v>4.7859900428134103E-3</v>
      </c>
      <c r="N148" s="62">
        <f>IFERROR('Equations and POD'!$D$5/G148, G148)</f>
        <v>58854.552507314263</v>
      </c>
      <c r="O148" s="62">
        <f>IFERROR('Equations and POD'!$D$5/H148, H148)</f>
        <v>79497.558203180626</v>
      </c>
      <c r="P148" s="62">
        <f>IFERROR('Equations and POD'!$D$5/I148, I148)</f>
        <v>94863.127650575771</v>
      </c>
      <c r="Q148" s="62">
        <f>IFERROR('Equations and POD'!$D$5/J148, J148)</f>
        <v>498573.69051001023</v>
      </c>
      <c r="R148" s="62">
        <f>IFERROR('Equations and POD'!$D$5/K148, K148)</f>
        <v>890455.35384997132</v>
      </c>
      <c r="S148" s="62">
        <f>IFERROR('Equations and POD'!$D$5/L148, L148)</f>
        <v>1122437.2179389128</v>
      </c>
      <c r="T148" s="62">
        <f>IFERROR('Equations and POD'!$D$5/M148, M148)</f>
        <v>2507318.2126693027</v>
      </c>
      <c r="U148" s="98">
        <v>59000</v>
      </c>
      <c r="V148" s="98">
        <v>79000</v>
      </c>
      <c r="W148" s="98">
        <v>95000</v>
      </c>
      <c r="X148" s="98">
        <v>500000</v>
      </c>
      <c r="Y148" s="98">
        <v>890000</v>
      </c>
      <c r="Z148" s="98">
        <v>1100000</v>
      </c>
      <c r="AA148" s="98">
        <v>2500000</v>
      </c>
    </row>
    <row r="149" spans="1:27" x14ac:dyDescent="0.3">
      <c r="A149" s="41" t="s">
        <v>129</v>
      </c>
      <c r="B149" s="41" t="s">
        <v>143</v>
      </c>
      <c r="C149" s="41" t="s">
        <v>74</v>
      </c>
      <c r="D149" s="41" t="s">
        <v>66</v>
      </c>
      <c r="E149" s="41" t="s">
        <v>61</v>
      </c>
      <c r="F149" s="41" t="s">
        <v>6</v>
      </c>
      <c r="G149" s="63">
        <v>1.5521267042509399</v>
      </c>
      <c r="H149" s="63">
        <v>1.46214834458422</v>
      </c>
      <c r="I149" s="63">
        <v>1.18858510592008</v>
      </c>
      <c r="J149" s="93">
        <v>0.82763113844389902</v>
      </c>
      <c r="K149" s="93">
        <v>0.58382965590088298</v>
      </c>
      <c r="L149" s="93">
        <v>0.49990770217069502</v>
      </c>
      <c r="M149" s="93">
        <v>0.401359720588369</v>
      </c>
      <c r="N149" s="62">
        <f>IFERROR('Equations and POD'!$D$5/G149, G149)</f>
        <v>7731.3275824290577</v>
      </c>
      <c r="O149" s="62">
        <f>IFERROR('Equations and POD'!$D$5/H149, H149)</f>
        <v>8207.1015875016074</v>
      </c>
      <c r="P149" s="62">
        <f>IFERROR('Equations and POD'!$D$5/I149, I149)</f>
        <v>10096.037667164639</v>
      </c>
      <c r="Q149" s="62">
        <f>IFERROR('Equations and POD'!$D$5/J149, J149)</f>
        <v>14499.212804586157</v>
      </c>
      <c r="R149" s="62">
        <f>IFERROR('Equations and POD'!$D$5/K149, K149)</f>
        <v>20553.940483690069</v>
      </c>
      <c r="S149" s="62">
        <f>IFERROR('Equations and POD'!$D$5/L149, L149)</f>
        <v>24004.431113771003</v>
      </c>
      <c r="T149" s="62">
        <f>IFERROR('Equations and POD'!$D$5/M149, M149)</f>
        <v>29898.366438985777</v>
      </c>
      <c r="U149" s="98">
        <v>7700</v>
      </c>
      <c r="V149" s="98">
        <v>8200</v>
      </c>
      <c r="W149" s="98">
        <v>10000</v>
      </c>
      <c r="X149" s="98">
        <v>14000</v>
      </c>
      <c r="Y149" s="98">
        <v>21000</v>
      </c>
      <c r="Z149" s="98">
        <v>24000</v>
      </c>
      <c r="AA149" s="98">
        <v>30000</v>
      </c>
    </row>
    <row r="150" spans="1:27" x14ac:dyDescent="0.3">
      <c r="A150" s="41" t="s">
        <v>129</v>
      </c>
      <c r="B150" s="41" t="s">
        <v>143</v>
      </c>
      <c r="C150" s="92" t="s">
        <v>74</v>
      </c>
      <c r="D150" s="92" t="s">
        <v>12</v>
      </c>
      <c r="E150" s="92" t="s">
        <v>61</v>
      </c>
      <c r="F150" s="92" t="s">
        <v>6</v>
      </c>
      <c r="G150" s="90">
        <f>SUM(G147:G149)</f>
        <v>1.7560191728668328</v>
      </c>
      <c r="H150" s="90">
        <f t="shared" ref="H150" si="144">SUM(H147:H149)</f>
        <v>1.6130963770927191</v>
      </c>
      <c r="I150" s="90">
        <f t="shared" ref="I150" si="145">SUM(I147:I149)</f>
        <v>1.315083148913154</v>
      </c>
      <c r="J150" s="90">
        <f t="shared" ref="J150" si="146">SUM(J147:J149)</f>
        <v>0.85169979715656541</v>
      </c>
      <c r="K150" s="90">
        <f t="shared" ref="K150" si="147">SUM(K147:K149)</f>
        <v>0.59730590706621856</v>
      </c>
      <c r="L150" s="90">
        <f t="shared" ref="L150" si="148">SUM(L147:L149)</f>
        <v>0.51059872328814793</v>
      </c>
      <c r="M150" s="90">
        <f t="shared" ref="M150" si="149">SUM(M147:M149)</f>
        <v>0.40614571063118243</v>
      </c>
      <c r="N150" s="62">
        <f>IFERROR('Equations and POD'!$D$5/G150, G150)</f>
        <v>6833.6383710487062</v>
      </c>
      <c r="O150" s="62">
        <f>IFERROR('Equations and POD'!$D$5/H150, H150)</f>
        <v>7439.109138430761</v>
      </c>
      <c r="P150" s="62">
        <f>IFERROR('Equations and POD'!$D$5/I150, I150)</f>
        <v>9124.8983076981549</v>
      </c>
      <c r="Q150" s="62">
        <f>IFERROR('Equations and POD'!$D$5/J150, J150)</f>
        <v>14089.471478169293</v>
      </c>
      <c r="R150" s="62">
        <f>IFERROR('Equations and POD'!$D$5/K150, K150)</f>
        <v>20090.208146342098</v>
      </c>
      <c r="S150" s="62">
        <f>IFERROR('Equations and POD'!$D$5/L150, L150)</f>
        <v>23501.821396502</v>
      </c>
      <c r="T150" s="62">
        <f>IFERROR('Equations and POD'!$D$5/M150, M150)</f>
        <v>29546.046371759177</v>
      </c>
      <c r="U150" s="98">
        <v>6800</v>
      </c>
      <c r="V150" s="98">
        <v>7400</v>
      </c>
      <c r="W150" s="98">
        <v>9100</v>
      </c>
      <c r="X150" s="98">
        <v>14000</v>
      </c>
      <c r="Y150" s="98">
        <v>20000</v>
      </c>
      <c r="Z150" s="98">
        <v>24000</v>
      </c>
      <c r="AA150" s="98">
        <v>30000</v>
      </c>
    </row>
    <row r="151" spans="1:27" x14ac:dyDescent="0.3">
      <c r="A151" s="41" t="s">
        <v>129</v>
      </c>
      <c r="B151" s="41" t="s">
        <v>143</v>
      </c>
      <c r="C151" s="41" t="s">
        <v>74</v>
      </c>
      <c r="D151" s="41" t="s">
        <v>60</v>
      </c>
      <c r="E151" s="41" t="s">
        <v>63</v>
      </c>
      <c r="F151" s="41" t="s">
        <v>6</v>
      </c>
      <c r="G151" s="91" t="s">
        <v>62</v>
      </c>
      <c r="H151" s="91" t="s">
        <v>62</v>
      </c>
      <c r="I151" s="90">
        <v>12.2070967741935</v>
      </c>
      <c r="J151" s="63">
        <v>9.3800000000000008</v>
      </c>
      <c r="K151" s="63">
        <v>7.2893661971831003</v>
      </c>
      <c r="L151" s="63">
        <v>6.6375837988826802</v>
      </c>
      <c r="M151" s="63">
        <v>7.0133925365478298</v>
      </c>
      <c r="N151" s="62" t="str">
        <f>IFERROR('Equations and POD'!$D$5/G151, G151)</f>
        <v>-</v>
      </c>
      <c r="O151" s="62" t="str">
        <f>IFERROR('Equations and POD'!$D$5/H151, H151)</f>
        <v>-</v>
      </c>
      <c r="P151" s="62">
        <f>IFERROR('Equations and POD'!$D$5/I151, I151)</f>
        <v>983.03472332329545</v>
      </c>
      <c r="Q151" s="62">
        <f>IFERROR('Equations and POD'!$D$5/J151, J151)</f>
        <v>1279.3176972281449</v>
      </c>
      <c r="R151" s="62">
        <f>IFERROR('Equations and POD'!$D$5/K151, K151)</f>
        <v>1646.2336608410858</v>
      </c>
      <c r="S151" s="62">
        <f>IFERROR('Equations and POD'!$D$5/L151, L151)</f>
        <v>1807.886779827923</v>
      </c>
      <c r="T151" s="62">
        <f>IFERROR('Equations and POD'!$D$5/M151, M151)</f>
        <v>1711.0121724210101</v>
      </c>
      <c r="U151" s="97" t="s">
        <v>62</v>
      </c>
      <c r="V151" s="97" t="s">
        <v>62</v>
      </c>
      <c r="W151" s="98">
        <v>980</v>
      </c>
      <c r="X151" s="98">
        <v>1300</v>
      </c>
      <c r="Y151" s="98">
        <v>1600</v>
      </c>
      <c r="Z151" s="98">
        <v>1800</v>
      </c>
      <c r="AA151" s="98">
        <v>1700</v>
      </c>
    </row>
    <row r="152" spans="1:27" x14ac:dyDescent="0.3">
      <c r="A152" s="41" t="s">
        <v>129</v>
      </c>
      <c r="B152" s="41" t="s">
        <v>143</v>
      </c>
      <c r="C152" s="41" t="s">
        <v>74</v>
      </c>
      <c r="D152" s="41" t="s">
        <v>65</v>
      </c>
      <c r="E152" s="41" t="s">
        <v>63</v>
      </c>
      <c r="F152" s="41" t="s">
        <v>6</v>
      </c>
      <c r="G152" s="93">
        <v>4.37024021224348E-2</v>
      </c>
      <c r="H152" s="93">
        <v>4.2157196955472098E-2</v>
      </c>
      <c r="I152" s="93">
        <v>3.8336791639070403E-2</v>
      </c>
      <c r="J152" s="93">
        <v>1.01139147229673E-2</v>
      </c>
      <c r="K152" s="93">
        <v>5.6628835774926601E-3</v>
      </c>
      <c r="L152" s="93">
        <v>4.4925007828499099E-3</v>
      </c>
      <c r="M152" s="93">
        <v>2.0111547477321E-3</v>
      </c>
      <c r="N152" s="62">
        <f>IFERROR('Equations and POD'!$D$5/G152, G152)</f>
        <v>274584.44884519867</v>
      </c>
      <c r="O152" s="62">
        <f>IFERROR('Equations and POD'!$D$5/H152, H152)</f>
        <v>284648.90615651745</v>
      </c>
      <c r="P152" s="62">
        <f>IFERROR('Equations and POD'!$D$5/I152, I152)</f>
        <v>313015.23906790279</v>
      </c>
      <c r="Q152" s="62">
        <f>IFERROR('Equations and POD'!$D$5/J152, J152)</f>
        <v>1186484.1981265335</v>
      </c>
      <c r="R152" s="62">
        <f>IFERROR('Equations and POD'!$D$5/K152, K152)</f>
        <v>2119061.7528664093</v>
      </c>
      <c r="S152" s="62">
        <f>IFERROR('Equations and POD'!$D$5/L152, L152)</f>
        <v>2671118.0654235869</v>
      </c>
      <c r="T152" s="62">
        <f>IFERROR('Equations and POD'!$D$5/M152, M152)</f>
        <v>5966721.364197324</v>
      </c>
      <c r="U152" s="98">
        <v>270000</v>
      </c>
      <c r="V152" s="98">
        <v>280000</v>
      </c>
      <c r="W152" s="98">
        <v>310000</v>
      </c>
      <c r="X152" s="98">
        <v>1200000</v>
      </c>
      <c r="Y152" s="98">
        <v>2100000</v>
      </c>
      <c r="Z152" s="98">
        <v>2700000</v>
      </c>
      <c r="AA152" s="98">
        <v>6000000</v>
      </c>
    </row>
    <row r="153" spans="1:27" x14ac:dyDescent="0.3">
      <c r="A153" s="41" t="s">
        <v>129</v>
      </c>
      <c r="B153" s="41" t="s">
        <v>143</v>
      </c>
      <c r="C153" s="41" t="s">
        <v>74</v>
      </c>
      <c r="D153" s="41" t="s">
        <v>66</v>
      </c>
      <c r="E153" s="41" t="s">
        <v>63</v>
      </c>
      <c r="F153" s="41" t="s">
        <v>6</v>
      </c>
      <c r="G153" s="93">
        <v>0.65199550988716004</v>
      </c>
      <c r="H153" s="93">
        <v>0.61419866873428097</v>
      </c>
      <c r="I153" s="93">
        <v>0.49928407910012501</v>
      </c>
      <c r="J153" s="93">
        <v>0.347659623811857</v>
      </c>
      <c r="K153" s="93">
        <v>0.245246933219956</v>
      </c>
      <c r="L153" s="93">
        <v>0.209994181712503</v>
      </c>
      <c r="M153" s="93">
        <v>0.16859753456755999</v>
      </c>
      <c r="N153" s="62">
        <f>IFERROR('Equations and POD'!$D$5/G153, G153)</f>
        <v>18405.034724973524</v>
      </c>
      <c r="O153" s="62">
        <f>IFERROR('Equations and POD'!$D$5/H153, H153)</f>
        <v>19537.652246510366</v>
      </c>
      <c r="P153" s="62">
        <f>IFERROR('Equations and POD'!$D$5/I153, I153)</f>
        <v>24034.413477850059</v>
      </c>
      <c r="Q153" s="62">
        <f>IFERROR('Equations and POD'!$D$5/J153, J153)</f>
        <v>34516.518968834993</v>
      </c>
      <c r="R153" s="62">
        <f>IFERROR('Equations and POD'!$D$5/K153, K153)</f>
        <v>48930.275467450971</v>
      </c>
      <c r="S153" s="62">
        <f>IFERROR('Equations and POD'!$D$5/L153, L153)</f>
        <v>57144.440394205085</v>
      </c>
      <c r="T153" s="62">
        <f>IFERROR('Equations and POD'!$D$5/M153, M153)</f>
        <v>71175.418020074241</v>
      </c>
      <c r="U153" s="98">
        <v>18000</v>
      </c>
      <c r="V153" s="98">
        <v>20000</v>
      </c>
      <c r="W153" s="98">
        <v>24000</v>
      </c>
      <c r="X153" s="98">
        <v>35000</v>
      </c>
      <c r="Y153" s="98">
        <v>49000</v>
      </c>
      <c r="Z153" s="98">
        <v>57000</v>
      </c>
      <c r="AA153" s="98">
        <v>71000</v>
      </c>
    </row>
    <row r="154" spans="1:27" x14ac:dyDescent="0.3">
      <c r="A154" s="41" t="s">
        <v>129</v>
      </c>
      <c r="B154" s="41" t="s">
        <v>143</v>
      </c>
      <c r="C154" s="92" t="s">
        <v>74</v>
      </c>
      <c r="D154" s="92" t="s">
        <v>12</v>
      </c>
      <c r="E154" s="92" t="s">
        <v>63</v>
      </c>
      <c r="F154" s="92" t="s">
        <v>6</v>
      </c>
      <c r="G154" s="90">
        <f>SUM(G151:G153)</f>
        <v>0.69569791200959485</v>
      </c>
      <c r="H154" s="90">
        <f t="shared" ref="H154" si="150">SUM(H151:H153)</f>
        <v>0.65635586568975302</v>
      </c>
      <c r="I154" s="90">
        <f t="shared" ref="I154" si="151">SUM(I151:I153)</f>
        <v>12.744717644932695</v>
      </c>
      <c r="J154" s="90">
        <f t="shared" ref="J154" si="152">SUM(J151:J153)</f>
        <v>9.7377735385348263</v>
      </c>
      <c r="K154" s="90">
        <f t="shared" ref="K154" si="153">SUM(K151:K153)</f>
        <v>7.5402760139805496</v>
      </c>
      <c r="L154" s="90">
        <f t="shared" ref="L154" si="154">SUM(L151:L153)</f>
        <v>6.8520704813780329</v>
      </c>
      <c r="M154" s="90">
        <f t="shared" ref="M154" si="155">SUM(M151:M153)</f>
        <v>7.1840012258631223</v>
      </c>
      <c r="N154" s="62">
        <f>IFERROR('Equations and POD'!$D$5/G154, G154)</f>
        <v>17248.865912701633</v>
      </c>
      <c r="O154" s="62">
        <f>IFERROR('Equations and POD'!$D$5/H154, H154)</f>
        <v>18282.764925684649</v>
      </c>
      <c r="P154" s="62">
        <f>IFERROR('Equations and POD'!$D$5/I154, I154)</f>
        <v>941.56656383605366</v>
      </c>
      <c r="Q154" s="62">
        <f>IFERROR('Equations and POD'!$D$5/J154, J154)</f>
        <v>1232.3145483423878</v>
      </c>
      <c r="R154" s="62">
        <f>IFERROR('Equations and POD'!$D$5/K154, K154)</f>
        <v>1591.4536785855853</v>
      </c>
      <c r="S154" s="62">
        <f>IFERROR('Equations and POD'!$D$5/L154, L154)</f>
        <v>1751.295470852579</v>
      </c>
      <c r="T154" s="62">
        <f>IFERROR('Equations and POD'!$D$5/M154, M154)</f>
        <v>1670.3783341237195</v>
      </c>
      <c r="U154" s="98">
        <v>17000</v>
      </c>
      <c r="V154" s="98">
        <v>18000</v>
      </c>
      <c r="W154" s="98">
        <v>940</v>
      </c>
      <c r="X154" s="98">
        <v>1200</v>
      </c>
      <c r="Y154" s="98">
        <v>1600</v>
      </c>
      <c r="Z154" s="98">
        <v>1800</v>
      </c>
      <c r="AA154" s="98">
        <v>1700</v>
      </c>
    </row>
    <row r="155" spans="1:27" x14ac:dyDescent="0.3">
      <c r="A155" s="41" t="s">
        <v>129</v>
      </c>
      <c r="B155" s="41" t="s">
        <v>143</v>
      </c>
      <c r="C155" s="41" t="s">
        <v>74</v>
      </c>
      <c r="D155" s="41" t="s">
        <v>60</v>
      </c>
      <c r="E155" s="41" t="s">
        <v>64</v>
      </c>
      <c r="F155" s="41" t="s">
        <v>6</v>
      </c>
      <c r="G155" s="91" t="s">
        <v>62</v>
      </c>
      <c r="H155" s="63">
        <v>2.5616666666666701</v>
      </c>
      <c r="I155" s="63">
        <v>2.21403225806452</v>
      </c>
      <c r="J155" s="63">
        <v>1.7849999999999999</v>
      </c>
      <c r="K155" s="63">
        <v>1.4108450704225399</v>
      </c>
      <c r="L155" s="63">
        <v>1.2902094972067</v>
      </c>
      <c r="M155" s="63">
        <v>1.37876122082585</v>
      </c>
      <c r="N155" s="62" t="str">
        <f>IFERROR('Equations and POD'!$D$5/G155, G155)</f>
        <v>-</v>
      </c>
      <c r="O155" s="62">
        <f>IFERROR('Equations and POD'!$D$5/H155, H155)</f>
        <v>4684.4502277163247</v>
      </c>
      <c r="P155" s="62">
        <f>IFERROR('Equations and POD'!$D$5/I155, I155)</f>
        <v>5419.9752312959763</v>
      </c>
      <c r="Q155" s="62">
        <f>IFERROR('Equations and POD'!$D$5/J155, J155)</f>
        <v>6722.6890756302528</v>
      </c>
      <c r="R155" s="62">
        <f>IFERROR('Equations and POD'!$D$5/K155, K155)</f>
        <v>8505.5405810122502</v>
      </c>
      <c r="S155" s="62">
        <f>IFERROR('Equations and POD'!$D$5/L155, L155)</f>
        <v>9300.8151203195812</v>
      </c>
      <c r="T155" s="62">
        <f>IFERROR('Equations and POD'!$D$5/M155, M155)</f>
        <v>8703.4649791007632</v>
      </c>
      <c r="U155" s="97" t="s">
        <v>62</v>
      </c>
      <c r="V155" s="98">
        <v>4700</v>
      </c>
      <c r="W155" s="98">
        <v>5400</v>
      </c>
      <c r="X155" s="98">
        <v>6700</v>
      </c>
      <c r="Y155" s="98">
        <v>8500</v>
      </c>
      <c r="Z155" s="98">
        <v>9300</v>
      </c>
      <c r="AA155" s="98">
        <v>8700</v>
      </c>
    </row>
    <row r="156" spans="1:27" x14ac:dyDescent="0.3">
      <c r="A156" s="41" t="s">
        <v>129</v>
      </c>
      <c r="B156" s="41" t="s">
        <v>143</v>
      </c>
      <c r="C156" s="41" t="s">
        <v>74</v>
      </c>
      <c r="D156" s="41" t="s">
        <v>65</v>
      </c>
      <c r="E156" s="41" t="s">
        <v>64</v>
      </c>
      <c r="F156" s="41" t="s">
        <v>6</v>
      </c>
      <c r="G156" s="93">
        <v>4.6053410432269999E-3</v>
      </c>
      <c r="H156" s="93">
        <v>5.7536378127615202E-3</v>
      </c>
      <c r="I156" s="93">
        <v>6.2782930863473103E-3</v>
      </c>
      <c r="J156" s="93">
        <v>2.12922372313304E-3</v>
      </c>
      <c r="K156" s="93">
        <v>1.19217949453911E-3</v>
      </c>
      <c r="L156" s="93">
        <v>9.4578614443342496E-4</v>
      </c>
      <c r="M156" s="93">
        <v>4.2340755361775602E-4</v>
      </c>
      <c r="N156" s="62">
        <f>IFERROR('Equations and POD'!$D$5/G156, G156)</f>
        <v>2605670.2179848775</v>
      </c>
      <c r="O156" s="62">
        <f>IFERROR('Equations and POD'!$D$5/H156, H156)</f>
        <v>2085637.0161820233</v>
      </c>
      <c r="P156" s="62">
        <f>IFERROR('Equations and POD'!$D$5/I156, I156)</f>
        <v>1911347.5326749296</v>
      </c>
      <c r="Q156" s="62">
        <f>IFERROR('Equations and POD'!$D$5/J156, J156)</f>
        <v>5635856.8005914548</v>
      </c>
      <c r="R156" s="62">
        <f>IFERROR('Equations and POD'!$D$5/K156, K156)</f>
        <v>10065598.389308929</v>
      </c>
      <c r="S156" s="62">
        <f>IFERROR('Equations and POD'!$D$5/L156, L156)</f>
        <v>12687857.683925603</v>
      </c>
      <c r="T156" s="62">
        <f>IFERROR('Equations and POD'!$D$5/M156, M156)</f>
        <v>28341487.763898902</v>
      </c>
      <c r="U156" s="98">
        <v>2600000</v>
      </c>
      <c r="V156" s="98">
        <v>2100000</v>
      </c>
      <c r="W156" s="98">
        <v>1900000</v>
      </c>
      <c r="X156" s="98">
        <v>5600000</v>
      </c>
      <c r="Y156" s="98">
        <v>10000000</v>
      </c>
      <c r="Z156" s="98">
        <v>13000000</v>
      </c>
      <c r="AA156" s="98">
        <v>28000000</v>
      </c>
    </row>
    <row r="157" spans="1:27" x14ac:dyDescent="0.3">
      <c r="A157" s="41" t="s">
        <v>129</v>
      </c>
      <c r="B157" s="41" t="s">
        <v>143</v>
      </c>
      <c r="C157" s="41" t="s">
        <v>74</v>
      </c>
      <c r="D157" s="41" t="s">
        <v>66</v>
      </c>
      <c r="E157" s="41" t="s">
        <v>64</v>
      </c>
      <c r="F157" s="41" t="s">
        <v>6</v>
      </c>
      <c r="G157" s="93">
        <v>0.13717726437984701</v>
      </c>
      <c r="H157" s="93">
        <v>0.12922495919840701</v>
      </c>
      <c r="I157" s="93">
        <v>0.105047386187092</v>
      </c>
      <c r="J157" s="93">
        <v>7.3146203319852804E-2</v>
      </c>
      <c r="K157" s="93">
        <v>5.1598980186969401E-2</v>
      </c>
      <c r="L157" s="93">
        <v>4.4181941357220603E-2</v>
      </c>
      <c r="M157" s="93">
        <v>3.54722512999626E-2</v>
      </c>
      <c r="N157" s="62">
        <f>IFERROR('Equations and POD'!$D$5/G157, G157)</f>
        <v>87478.052972187317</v>
      </c>
      <c r="O157" s="62">
        <f>IFERROR('Equations and POD'!$D$5/H157, H157)</f>
        <v>92861.317770475463</v>
      </c>
      <c r="P157" s="62">
        <f>IFERROR('Equations and POD'!$D$5/I157, I157)</f>
        <v>114234.16074939459</v>
      </c>
      <c r="Q157" s="62">
        <f>IFERROR('Equations and POD'!$D$5/J157, J157)</f>
        <v>164054.99472784047</v>
      </c>
      <c r="R157" s="62">
        <f>IFERROR('Equations and POD'!$D$5/K157, K157)</f>
        <v>232562.73586256715</v>
      </c>
      <c r="S157" s="62">
        <f>IFERROR('Equations and POD'!$D$5/L157, L157)</f>
        <v>271604.1810607051</v>
      </c>
      <c r="T157" s="62">
        <f>IFERROR('Equations and POD'!$D$5/M157, M157)</f>
        <v>338292.59661375516</v>
      </c>
      <c r="U157" s="98">
        <v>87000</v>
      </c>
      <c r="V157" s="98">
        <v>93000</v>
      </c>
      <c r="W157" s="98">
        <v>110000</v>
      </c>
      <c r="X157" s="98">
        <v>160000</v>
      </c>
      <c r="Y157" s="98">
        <v>230000</v>
      </c>
      <c r="Z157" s="98">
        <v>270000</v>
      </c>
      <c r="AA157" s="98">
        <v>340000</v>
      </c>
    </row>
    <row r="158" spans="1:27" x14ac:dyDescent="0.3">
      <c r="A158" s="41" t="s">
        <v>129</v>
      </c>
      <c r="B158" s="41" t="s">
        <v>143</v>
      </c>
      <c r="C158" s="92" t="s">
        <v>74</v>
      </c>
      <c r="D158" s="92" t="s">
        <v>12</v>
      </c>
      <c r="E158" s="92" t="s">
        <v>64</v>
      </c>
      <c r="F158" s="92" t="s">
        <v>6</v>
      </c>
      <c r="G158" s="90">
        <f>SUM(G155:G157)</f>
        <v>0.141782605423074</v>
      </c>
      <c r="H158" s="90">
        <f t="shared" ref="H158" si="156">SUM(H155:H157)</f>
        <v>2.6966452636778389</v>
      </c>
      <c r="I158" s="90">
        <f t="shared" ref="I158" si="157">SUM(I155:I157)</f>
        <v>2.3253579373379591</v>
      </c>
      <c r="J158" s="90">
        <f t="shared" ref="J158" si="158">SUM(J155:J157)</f>
        <v>1.8602754270429858</v>
      </c>
      <c r="K158" s="90">
        <f t="shared" ref="K158" si="159">SUM(K155:K157)</f>
        <v>1.4636362301040484</v>
      </c>
      <c r="L158" s="90">
        <f t="shared" ref="L158" si="160">SUM(L155:L157)</f>
        <v>1.3353372247083541</v>
      </c>
      <c r="M158" s="90">
        <f t="shared" ref="M158" si="161">SUM(M155:M157)</f>
        <v>1.4146568796794303</v>
      </c>
      <c r="N158" s="62">
        <f>IFERROR('Equations and POD'!$D$5/G158, G158)</f>
        <v>84636.616488972315</v>
      </c>
      <c r="O158" s="62">
        <f>IFERROR('Equations and POD'!$D$5/H158, H158)</f>
        <v>4449.9735139926097</v>
      </c>
      <c r="P158" s="62">
        <f>IFERROR('Equations and POD'!$D$5/I158, I158)</f>
        <v>5160.4958562798511</v>
      </c>
      <c r="Q158" s="62">
        <f>IFERROR('Equations and POD'!$D$5/J158, J158)</f>
        <v>6450.6576959276863</v>
      </c>
      <c r="R158" s="62">
        <f>IFERROR('Equations and POD'!$D$5/K158, K158)</f>
        <v>8198.7585119746127</v>
      </c>
      <c r="S158" s="62">
        <f>IFERROR('Equations and POD'!$D$5/L158, L158)</f>
        <v>8986.494031588818</v>
      </c>
      <c r="T158" s="62">
        <f>IFERROR('Equations and POD'!$D$5/M158, M158)</f>
        <v>8482.622303946433</v>
      </c>
      <c r="U158" s="98">
        <v>85000</v>
      </c>
      <c r="V158" s="98">
        <v>4400</v>
      </c>
      <c r="W158" s="98">
        <v>5200</v>
      </c>
      <c r="X158" s="98">
        <v>6500</v>
      </c>
      <c r="Y158" s="98">
        <v>8200</v>
      </c>
      <c r="Z158" s="98">
        <v>9000</v>
      </c>
      <c r="AA158" s="98">
        <v>8500</v>
      </c>
    </row>
    <row r="159" spans="1:27" x14ac:dyDescent="0.3">
      <c r="A159" s="41" t="s">
        <v>129</v>
      </c>
      <c r="B159" s="41" t="s">
        <v>143</v>
      </c>
      <c r="C159" s="41" t="s">
        <v>74</v>
      </c>
      <c r="D159" s="41" t="s">
        <v>60</v>
      </c>
      <c r="E159" s="41" t="s">
        <v>61</v>
      </c>
      <c r="F159" s="41" t="s">
        <v>10</v>
      </c>
      <c r="G159" s="91" t="s">
        <v>62</v>
      </c>
      <c r="H159" s="91" t="s">
        <v>62</v>
      </c>
      <c r="I159" s="91" t="s">
        <v>62</v>
      </c>
      <c r="J159" s="91" t="s">
        <v>62</v>
      </c>
      <c r="K159" s="91" t="s">
        <v>62</v>
      </c>
      <c r="L159" s="91" t="s">
        <v>62</v>
      </c>
      <c r="M159" s="91" t="s">
        <v>62</v>
      </c>
      <c r="N159" s="62" t="str">
        <f>IFERROR('Equations and POD'!$D$5/G159, G159)</f>
        <v>-</v>
      </c>
      <c r="O159" s="62" t="str">
        <f>IFERROR('Equations and POD'!$D$5/H159, H159)</f>
        <v>-</v>
      </c>
      <c r="P159" s="62" t="str">
        <f>IFERROR('Equations and POD'!$D$5/I159, I159)</f>
        <v>-</v>
      </c>
      <c r="Q159" s="62" t="str">
        <f>IFERROR('Equations and POD'!$D$5/J159, J159)</f>
        <v>-</v>
      </c>
      <c r="R159" s="62" t="str">
        <f>IFERROR('Equations and POD'!$D$5/K159, K159)</f>
        <v>-</v>
      </c>
      <c r="S159" s="62" t="str">
        <f>IFERROR('Equations and POD'!$D$5/L159, L159)</f>
        <v>-</v>
      </c>
      <c r="T159" s="62" t="str">
        <f>IFERROR('Equations and POD'!$D$5/M159, M159)</f>
        <v>-</v>
      </c>
      <c r="U159" s="97" t="s">
        <v>62</v>
      </c>
      <c r="V159" s="97" t="s">
        <v>62</v>
      </c>
      <c r="W159" s="97" t="s">
        <v>62</v>
      </c>
      <c r="X159" s="97" t="s">
        <v>62</v>
      </c>
      <c r="Y159" s="97" t="s">
        <v>62</v>
      </c>
      <c r="Z159" s="97" t="s">
        <v>62</v>
      </c>
      <c r="AA159" s="97" t="s">
        <v>62</v>
      </c>
    </row>
    <row r="160" spans="1:27" x14ac:dyDescent="0.3">
      <c r="A160" s="41" t="s">
        <v>129</v>
      </c>
      <c r="B160" s="41" t="s">
        <v>143</v>
      </c>
      <c r="C160" s="41" t="s">
        <v>74</v>
      </c>
      <c r="D160" s="41" t="s">
        <v>65</v>
      </c>
      <c r="E160" s="41" t="s">
        <v>61</v>
      </c>
      <c r="F160" s="41" t="s">
        <v>10</v>
      </c>
      <c r="G160" s="100">
        <v>0.17972376231529899</v>
      </c>
      <c r="H160" s="100">
        <v>0.121027301564832</v>
      </c>
      <c r="I160" s="100">
        <v>9.2719016058554302E-2</v>
      </c>
      <c r="J160" s="100">
        <v>1.2211962215301801E-2</v>
      </c>
      <c r="K160" s="100">
        <v>6.8375342255695502E-3</v>
      </c>
      <c r="L160" s="100">
        <v>5.4243586162326203E-3</v>
      </c>
      <c r="M160" s="100">
        <v>2.4282194521827098E-3</v>
      </c>
      <c r="N160" s="62">
        <f>IFERROR('Equations and POD'!$D$5/G160, G160)</f>
        <v>66769.134172407095</v>
      </c>
      <c r="O160" s="62">
        <f>IFERROR('Equations and POD'!$D$5/H160, H160)</f>
        <v>99151.181963450043</v>
      </c>
      <c r="P160" s="62">
        <f>IFERROR('Equations and POD'!$D$5/I160, I160)</f>
        <v>129423.28887983139</v>
      </c>
      <c r="Q160" s="62">
        <f>IFERROR('Equations and POD'!$D$5/J160, J160)</f>
        <v>982643.06656335632</v>
      </c>
      <c r="R160" s="62">
        <f>IFERROR('Equations and POD'!$D$5/K160, K160)</f>
        <v>1755018.637438766</v>
      </c>
      <c r="S160" s="62">
        <f>IFERROR('Equations and POD'!$D$5/L160, L160)</f>
        <v>2212243.1146217911</v>
      </c>
      <c r="T160" s="62">
        <f>IFERROR('Equations and POD'!$D$5/M160, M160)</f>
        <v>4941892.70628455</v>
      </c>
      <c r="U160" s="98">
        <v>67000</v>
      </c>
      <c r="V160" s="98">
        <v>99000</v>
      </c>
      <c r="W160" s="98">
        <v>130000</v>
      </c>
      <c r="X160" s="98">
        <v>980000</v>
      </c>
      <c r="Y160" s="98">
        <v>1800000</v>
      </c>
      <c r="Z160" s="98">
        <v>2200000</v>
      </c>
      <c r="AA160" s="98">
        <v>4900000</v>
      </c>
    </row>
    <row r="161" spans="1:27" x14ac:dyDescent="0.3">
      <c r="A161" s="41" t="s">
        <v>129</v>
      </c>
      <c r="B161" s="41" t="s">
        <v>143</v>
      </c>
      <c r="C161" s="41" t="s">
        <v>74</v>
      </c>
      <c r="D161" s="41" t="s">
        <v>66</v>
      </c>
      <c r="E161" s="41" t="s">
        <v>61</v>
      </c>
      <c r="F161" s="41" t="s">
        <v>10</v>
      </c>
      <c r="G161" s="100">
        <v>0.61604954143732804</v>
      </c>
      <c r="H161" s="100">
        <v>0.58033652454241003</v>
      </c>
      <c r="I161" s="100">
        <v>0.47175743285382998</v>
      </c>
      <c r="J161" s="100">
        <v>0.32849237238249601</v>
      </c>
      <c r="K161" s="100">
        <v>0.231725922123624</v>
      </c>
      <c r="L161" s="100">
        <v>0.19841673353070099</v>
      </c>
      <c r="M161" s="100">
        <v>0.15930237598689201</v>
      </c>
      <c r="N161" s="62">
        <f>IFERROR('Equations and POD'!$D$5/G161, G161)</f>
        <v>19478.952897201019</v>
      </c>
      <c r="O161" s="62">
        <f>IFERROR('Equations and POD'!$D$5/H161, H161)</f>
        <v>20677.657690874945</v>
      </c>
      <c r="P161" s="62">
        <f>IFERROR('Equations and POD'!$D$5/I161, I161)</f>
        <v>25436.801127663628</v>
      </c>
      <c r="Q161" s="62">
        <f>IFERROR('Equations and POD'!$D$5/J161, J161)</f>
        <v>36530.528587212422</v>
      </c>
      <c r="R161" s="62">
        <f>IFERROR('Equations and POD'!$D$5/K161, K161)</f>
        <v>51785.315557394104</v>
      </c>
      <c r="S161" s="62">
        <f>IFERROR('Equations and POD'!$D$5/L161, L161)</f>
        <v>60478.770043572164</v>
      </c>
      <c r="T161" s="62">
        <f>IFERROR('Equations and POD'!$D$5/M161, M161)</f>
        <v>75328.443318305595</v>
      </c>
      <c r="U161" s="98">
        <v>19000</v>
      </c>
      <c r="V161" s="98">
        <v>21000</v>
      </c>
      <c r="W161" s="98">
        <v>25000</v>
      </c>
      <c r="X161" s="98">
        <v>37000</v>
      </c>
      <c r="Y161" s="98">
        <v>52000</v>
      </c>
      <c r="Z161" s="98">
        <v>60000</v>
      </c>
      <c r="AA161" s="98">
        <v>75000</v>
      </c>
    </row>
    <row r="162" spans="1:27" x14ac:dyDescent="0.3">
      <c r="A162" s="41" t="s">
        <v>129</v>
      </c>
      <c r="B162" s="41" t="s">
        <v>143</v>
      </c>
      <c r="C162" s="92" t="s">
        <v>74</v>
      </c>
      <c r="D162" s="92" t="s">
        <v>12</v>
      </c>
      <c r="E162" s="92" t="s">
        <v>61</v>
      </c>
      <c r="F162" s="92" t="s">
        <v>10</v>
      </c>
      <c r="G162" s="90">
        <f>SUM(G159:G161)</f>
        <v>0.795773303752627</v>
      </c>
      <c r="H162" s="90">
        <f t="shared" ref="H162" si="162">SUM(H159:H161)</f>
        <v>0.70136382610724202</v>
      </c>
      <c r="I162" s="90">
        <f t="shared" ref="I162" si="163">SUM(I159:I161)</f>
        <v>0.56447644891238424</v>
      </c>
      <c r="J162" s="90">
        <f t="shared" ref="J162" si="164">SUM(J159:J161)</f>
        <v>0.34070433459779781</v>
      </c>
      <c r="K162" s="90">
        <f t="shared" ref="K162" si="165">SUM(K159:K161)</f>
        <v>0.23856345634919354</v>
      </c>
      <c r="L162" s="90">
        <f t="shared" ref="L162" si="166">SUM(L159:L161)</f>
        <v>0.20384109214693361</v>
      </c>
      <c r="M162" s="90">
        <f t="shared" ref="M162" si="167">SUM(M159:M161)</f>
        <v>0.16173059543907473</v>
      </c>
      <c r="N162" s="62">
        <f>IFERROR('Equations and POD'!$D$5/G162, G162)</f>
        <v>15079.671488615686</v>
      </c>
      <c r="O162" s="62">
        <f>IFERROR('Equations and POD'!$D$5/H162, H162)</f>
        <v>17109.522266928463</v>
      </c>
      <c r="P162" s="62">
        <f>IFERROR('Equations and POD'!$D$5/I162, I162)</f>
        <v>21258.637137335365</v>
      </c>
      <c r="Q162" s="62">
        <f>IFERROR('Equations and POD'!$D$5/J162, J162)</f>
        <v>35221.154477432829</v>
      </c>
      <c r="R162" s="62">
        <f>IFERROR('Equations and POD'!$D$5/K162, K162)</f>
        <v>50301.082083733672</v>
      </c>
      <c r="S162" s="62">
        <f>IFERROR('Equations and POD'!$D$5/L162, L162)</f>
        <v>58869.386312697483</v>
      </c>
      <c r="T162" s="62">
        <f>IFERROR('Equations and POD'!$D$5/M162, M162)</f>
        <v>74197.463797259683</v>
      </c>
      <c r="U162" s="98">
        <v>15000</v>
      </c>
      <c r="V162" s="98">
        <v>17000</v>
      </c>
      <c r="W162" s="98">
        <v>21000</v>
      </c>
      <c r="X162" s="98">
        <v>35000</v>
      </c>
      <c r="Y162" s="98">
        <v>50000</v>
      </c>
      <c r="Z162" s="98">
        <v>59000</v>
      </c>
      <c r="AA162" s="98">
        <v>74000</v>
      </c>
    </row>
    <row r="163" spans="1:27" x14ac:dyDescent="0.3">
      <c r="A163" s="41" t="s">
        <v>129</v>
      </c>
      <c r="B163" s="41" t="s">
        <v>143</v>
      </c>
      <c r="C163" s="41" t="s">
        <v>74</v>
      </c>
      <c r="D163" s="41" t="s">
        <v>60</v>
      </c>
      <c r="E163" s="41" t="s">
        <v>63</v>
      </c>
      <c r="F163" s="41" t="s">
        <v>10</v>
      </c>
      <c r="G163" s="91" t="s">
        <v>62</v>
      </c>
      <c r="H163" s="91" t="s">
        <v>62</v>
      </c>
      <c r="I163" s="100">
        <v>12.2070967741935</v>
      </c>
      <c r="J163" s="100">
        <v>9.3800000000000008</v>
      </c>
      <c r="K163" s="100">
        <v>7.2893661971831003</v>
      </c>
      <c r="L163" s="100">
        <v>6.6375837988826802</v>
      </c>
      <c r="M163" s="100">
        <v>7.0133925365478298</v>
      </c>
      <c r="N163" s="62" t="str">
        <f>IFERROR('Equations and POD'!$D$5/G163, G163)</f>
        <v>-</v>
      </c>
      <c r="O163" s="62" t="str">
        <f>IFERROR('Equations and POD'!$D$5/H163, H163)</f>
        <v>-</v>
      </c>
      <c r="P163" s="62">
        <f>IFERROR('Equations and POD'!$D$5/I163, I163)</f>
        <v>983.03472332329545</v>
      </c>
      <c r="Q163" s="62">
        <f>IFERROR('Equations and POD'!$D$5/J163, J163)</f>
        <v>1279.3176972281449</v>
      </c>
      <c r="R163" s="62">
        <f>IFERROR('Equations and POD'!$D$5/K163, K163)</f>
        <v>1646.2336608410858</v>
      </c>
      <c r="S163" s="62">
        <f>IFERROR('Equations and POD'!$D$5/L163, L163)</f>
        <v>1807.886779827923</v>
      </c>
      <c r="T163" s="62">
        <f>IFERROR('Equations and POD'!$D$5/M163, M163)</f>
        <v>1711.0121724210101</v>
      </c>
      <c r="U163" s="97" t="s">
        <v>62</v>
      </c>
      <c r="V163" s="97" t="s">
        <v>62</v>
      </c>
      <c r="W163" s="98">
        <v>980</v>
      </c>
      <c r="X163" s="98">
        <v>1300</v>
      </c>
      <c r="Y163" s="98">
        <v>1600</v>
      </c>
      <c r="Z163" s="98">
        <v>1800</v>
      </c>
      <c r="AA163" s="98">
        <v>1700</v>
      </c>
    </row>
    <row r="164" spans="1:27" x14ac:dyDescent="0.3">
      <c r="A164" s="41" t="s">
        <v>129</v>
      </c>
      <c r="B164" s="41" t="s">
        <v>143</v>
      </c>
      <c r="C164" s="41" t="s">
        <v>74</v>
      </c>
      <c r="D164" s="41" t="s">
        <v>65</v>
      </c>
      <c r="E164" s="41" t="s">
        <v>63</v>
      </c>
      <c r="F164" s="41" t="s">
        <v>10</v>
      </c>
      <c r="G164" s="100">
        <v>3.3546622105400999E-2</v>
      </c>
      <c r="H164" s="100">
        <v>2.95844291500416E-2</v>
      </c>
      <c r="I164" s="100">
        <v>2.4142792474496501E-2</v>
      </c>
      <c r="J164" s="100">
        <v>5.13168194254357E-3</v>
      </c>
      <c r="K164" s="100">
        <v>2.8732583413896501E-3</v>
      </c>
      <c r="L164" s="100">
        <v>2.2794175970910499E-3</v>
      </c>
      <c r="M164" s="100">
        <v>1.02039214055138E-3</v>
      </c>
      <c r="N164" s="62">
        <f>IFERROR('Equations and POD'!$D$5/G164, G164)</f>
        <v>357711.12698908668</v>
      </c>
      <c r="O164" s="62">
        <f>IFERROR('Equations and POD'!$D$5/H164, H164)</f>
        <v>405618.77801124065</v>
      </c>
      <c r="P164" s="62">
        <f>IFERROR('Equations and POD'!$D$5/I164, I164)</f>
        <v>497042.75148271804</v>
      </c>
      <c r="Q164" s="62">
        <f>IFERROR('Equations and POD'!$D$5/J164, J164)</f>
        <v>2338414.6044819136</v>
      </c>
      <c r="R164" s="62">
        <f>IFERROR('Equations and POD'!$D$5/K164, K164)</f>
        <v>4176443.1089047864</v>
      </c>
      <c r="S164" s="62">
        <f>IFERROR('Equations and POD'!$D$5/L164, L164)</f>
        <v>5264502.6586239291</v>
      </c>
      <c r="T164" s="62">
        <f>IFERROR('Equations and POD'!$D$5/M164, M164)</f>
        <v>11760184.661473058</v>
      </c>
      <c r="U164" s="98">
        <v>360000</v>
      </c>
      <c r="V164" s="98">
        <v>410000</v>
      </c>
      <c r="W164" s="98">
        <v>500000</v>
      </c>
      <c r="X164" s="98">
        <v>2300000</v>
      </c>
      <c r="Y164" s="98">
        <v>4200000</v>
      </c>
      <c r="Z164" s="98">
        <v>5300000</v>
      </c>
      <c r="AA164" s="98">
        <v>12000000</v>
      </c>
    </row>
    <row r="165" spans="1:27" x14ac:dyDescent="0.3">
      <c r="A165" s="41" t="s">
        <v>129</v>
      </c>
      <c r="B165" s="41" t="s">
        <v>143</v>
      </c>
      <c r="C165" s="41" t="s">
        <v>74</v>
      </c>
      <c r="D165" s="41" t="s">
        <v>66</v>
      </c>
      <c r="E165" s="41" t="s">
        <v>63</v>
      </c>
      <c r="F165" s="41" t="s">
        <v>10</v>
      </c>
      <c r="G165" s="100">
        <v>0.25878146652608203</v>
      </c>
      <c r="H165" s="100">
        <v>0.243779642379642</v>
      </c>
      <c r="I165" s="100">
        <v>0.19816925767635399</v>
      </c>
      <c r="J165" s="100">
        <v>0.137988476818665</v>
      </c>
      <c r="K165" s="100">
        <v>9.7340181147364105E-2</v>
      </c>
      <c r="L165" s="100">
        <v>8.3348123539855296E-2</v>
      </c>
      <c r="M165" s="100">
        <v>6.6917511833211707E-2</v>
      </c>
      <c r="N165" s="62">
        <f>IFERROR('Equations and POD'!$D$5/G165, G165)</f>
        <v>46371.172406933343</v>
      </c>
      <c r="O165" s="62">
        <f>IFERROR('Equations and POD'!$D$5/H165, H165)</f>
        <v>49224.783016590882</v>
      </c>
      <c r="P165" s="62">
        <f>IFERROR('Equations and POD'!$D$5/I165, I165)</f>
        <v>60554.296568028512</v>
      </c>
      <c r="Q165" s="62">
        <f>IFERROR('Equations and POD'!$D$5/J165, J165)</f>
        <v>86963.78332931074</v>
      </c>
      <c r="R165" s="62">
        <f>IFERROR('Equations and POD'!$D$5/K165, K165)</f>
        <v>123278.99803096833</v>
      </c>
      <c r="S165" s="62">
        <f>IFERROR('Equations and POD'!$D$5/L165, L165)</f>
        <v>143974.44705832948</v>
      </c>
      <c r="T165" s="62">
        <f>IFERROR('Equations and POD'!$D$5/M165, M165)</f>
        <v>179325.25689104153</v>
      </c>
      <c r="U165" s="98">
        <v>46000</v>
      </c>
      <c r="V165" s="98">
        <v>49000</v>
      </c>
      <c r="W165" s="98">
        <v>61000</v>
      </c>
      <c r="X165" s="98">
        <v>87000</v>
      </c>
      <c r="Y165" s="98">
        <v>120000</v>
      </c>
      <c r="Z165" s="98">
        <v>140000</v>
      </c>
      <c r="AA165" s="98">
        <v>180000</v>
      </c>
    </row>
    <row r="166" spans="1:27" x14ac:dyDescent="0.3">
      <c r="A166" s="41" t="s">
        <v>129</v>
      </c>
      <c r="B166" s="41" t="s">
        <v>143</v>
      </c>
      <c r="C166" s="92" t="s">
        <v>74</v>
      </c>
      <c r="D166" s="92" t="s">
        <v>12</v>
      </c>
      <c r="E166" s="92" t="s">
        <v>63</v>
      </c>
      <c r="F166" s="92" t="s">
        <v>10</v>
      </c>
      <c r="G166" s="90">
        <f>SUM(G163:G165)</f>
        <v>0.29232808863148302</v>
      </c>
      <c r="H166" s="90">
        <f t="shared" ref="H166" si="168">SUM(H163:H165)</f>
        <v>0.27336407152968362</v>
      </c>
      <c r="I166" s="90">
        <f t="shared" ref="I166" si="169">SUM(I163:I165)</f>
        <v>12.42940882434435</v>
      </c>
      <c r="J166" s="90">
        <f t="shared" ref="J166" si="170">SUM(J163:J165)</f>
        <v>9.5231201587612091</v>
      </c>
      <c r="K166" s="90">
        <f t="shared" ref="K166" si="171">SUM(K163:K165)</f>
        <v>7.3895796366718534</v>
      </c>
      <c r="L166" s="90">
        <f t="shared" ref="L166" si="172">SUM(L163:L165)</f>
        <v>6.7232113400196267</v>
      </c>
      <c r="M166" s="90">
        <f t="shared" ref="M166" si="173">SUM(M163:M165)</f>
        <v>7.0813304405215929</v>
      </c>
      <c r="N166" s="62">
        <f>IFERROR('Equations and POD'!$D$5/G166, G166)</f>
        <v>41049.767253558508</v>
      </c>
      <c r="O166" s="62">
        <f>IFERROR('Equations and POD'!$D$5/H166, H166)</f>
        <v>43897.502451037952</v>
      </c>
      <c r="P166" s="62">
        <f>IFERROR('Equations and POD'!$D$5/I166, I166)</f>
        <v>965.45219242420399</v>
      </c>
      <c r="Q166" s="62">
        <f>IFERROR('Equations and POD'!$D$5/J166, J166)</f>
        <v>1260.0912095979465</v>
      </c>
      <c r="R166" s="62">
        <f>IFERROR('Equations and POD'!$D$5/K166, K166)</f>
        <v>1623.9083398530915</v>
      </c>
      <c r="S166" s="62">
        <f>IFERROR('Equations and POD'!$D$5/L166, L166)</f>
        <v>1784.861339784236</v>
      </c>
      <c r="T166" s="62">
        <f>IFERROR('Equations and POD'!$D$5/M166, M166)</f>
        <v>1694.5968135214023</v>
      </c>
      <c r="U166" s="98">
        <v>41000</v>
      </c>
      <c r="V166" s="98">
        <v>44000</v>
      </c>
      <c r="W166" s="98">
        <v>970</v>
      </c>
      <c r="X166" s="98">
        <v>1300</v>
      </c>
      <c r="Y166" s="98">
        <v>1600</v>
      </c>
      <c r="Z166" s="98">
        <v>1800</v>
      </c>
      <c r="AA166" s="98">
        <v>1700</v>
      </c>
    </row>
    <row r="167" spans="1:27" x14ac:dyDescent="0.3">
      <c r="A167" s="41" t="s">
        <v>129</v>
      </c>
      <c r="B167" s="41" t="s">
        <v>143</v>
      </c>
      <c r="C167" s="41" t="s">
        <v>74</v>
      </c>
      <c r="D167" s="41" t="s">
        <v>60</v>
      </c>
      <c r="E167" s="41" t="s">
        <v>64</v>
      </c>
      <c r="F167" s="41" t="s">
        <v>10</v>
      </c>
      <c r="G167" s="91" t="s">
        <v>62</v>
      </c>
      <c r="H167" s="100">
        <v>2.5616666666666701</v>
      </c>
      <c r="I167" s="100">
        <v>2.21403225806452</v>
      </c>
      <c r="J167" s="100">
        <v>1.7849999999999999</v>
      </c>
      <c r="K167" s="100">
        <v>1.4108450704225399</v>
      </c>
      <c r="L167" s="100">
        <v>1.2902094972067</v>
      </c>
      <c r="M167" s="100">
        <v>1.37876122082585</v>
      </c>
      <c r="N167" s="62" t="str">
        <f>IFERROR('Equations and POD'!$D$5/G167, G167)</f>
        <v>-</v>
      </c>
      <c r="O167" s="62">
        <f>IFERROR('Equations and POD'!$D$5/H167, H167)</f>
        <v>4684.4502277163247</v>
      </c>
      <c r="P167" s="62">
        <f>IFERROR('Equations and POD'!$D$5/I167, I167)</f>
        <v>5419.9752312959763</v>
      </c>
      <c r="Q167" s="62">
        <f>IFERROR('Equations and POD'!$D$5/J167, J167)</f>
        <v>6722.6890756302528</v>
      </c>
      <c r="R167" s="62">
        <f>IFERROR('Equations and POD'!$D$5/K167, K167)</f>
        <v>8505.5405810122502</v>
      </c>
      <c r="S167" s="62">
        <f>IFERROR('Equations and POD'!$D$5/L167, L167)</f>
        <v>9300.8151203195812</v>
      </c>
      <c r="T167" s="62">
        <f>IFERROR('Equations and POD'!$D$5/M167, M167)</f>
        <v>8703.4649791007632</v>
      </c>
      <c r="U167" s="97" t="s">
        <v>62</v>
      </c>
      <c r="V167" s="98">
        <v>4700</v>
      </c>
      <c r="W167" s="98">
        <v>5400</v>
      </c>
      <c r="X167" s="98">
        <v>6700</v>
      </c>
      <c r="Y167" s="98">
        <v>8500</v>
      </c>
      <c r="Z167" s="98">
        <v>9300</v>
      </c>
      <c r="AA167" s="98">
        <v>8700</v>
      </c>
    </row>
    <row r="168" spans="1:27" x14ac:dyDescent="0.3">
      <c r="A168" s="41" t="s">
        <v>129</v>
      </c>
      <c r="B168" s="41" t="s">
        <v>143</v>
      </c>
      <c r="C168" s="41" t="s">
        <v>74</v>
      </c>
      <c r="D168" s="41" t="s">
        <v>65</v>
      </c>
      <c r="E168" s="41" t="s">
        <v>64</v>
      </c>
      <c r="F168" s="41" t="s">
        <v>10</v>
      </c>
      <c r="G168" s="100">
        <v>2.4673690502432701E-3</v>
      </c>
      <c r="H168" s="100">
        <v>3.10685970969632E-3</v>
      </c>
      <c r="I168" s="100">
        <v>3.2902314460412098E-3</v>
      </c>
      <c r="J168" s="100">
        <v>1.0803734373591499E-3</v>
      </c>
      <c r="K168" s="100">
        <v>6.0490949316470801E-4</v>
      </c>
      <c r="L168" s="100">
        <v>4.79888364064775E-4</v>
      </c>
      <c r="M168" s="100">
        <v>2.14827509650553E-4</v>
      </c>
      <c r="N168" s="62">
        <f>IFERROR('Equations and POD'!$D$5/G168, G168)</f>
        <v>4863479.9884585002</v>
      </c>
      <c r="O168" s="62">
        <f>IFERROR('Equations and POD'!$D$5/H168, H168)</f>
        <v>3862420.9398798184</v>
      </c>
      <c r="P168" s="62">
        <f>IFERROR('Equations and POD'!$D$5/I168, I168)</f>
        <v>3647159.8417303865</v>
      </c>
      <c r="Q168" s="62">
        <f>IFERROR('Equations and POD'!$D$5/J168, J168)</f>
        <v>11107270.490963418</v>
      </c>
      <c r="R168" s="62">
        <f>IFERROR('Equations and POD'!$D$5/K168, K168)</f>
        <v>19837678.422303375</v>
      </c>
      <c r="S168" s="62">
        <f>IFERROR('Equations and POD'!$D$5/L168, L168)</f>
        <v>25005815.724217579</v>
      </c>
      <c r="T168" s="62">
        <f>IFERROR('Equations and POD'!$D$5/M168, M168)</f>
        <v>55858767.899510071</v>
      </c>
      <c r="U168" s="98">
        <v>4900000</v>
      </c>
      <c r="V168" s="98">
        <v>3900000</v>
      </c>
      <c r="W168" s="98">
        <v>3600000</v>
      </c>
      <c r="X168" s="98">
        <v>11000000</v>
      </c>
      <c r="Y168" s="98">
        <v>20000000</v>
      </c>
      <c r="Z168" s="98">
        <v>25000000</v>
      </c>
      <c r="AA168" s="98">
        <v>56000000</v>
      </c>
    </row>
    <row r="169" spans="1:27" x14ac:dyDescent="0.3">
      <c r="A169" s="41" t="s">
        <v>129</v>
      </c>
      <c r="B169" s="41" t="s">
        <v>143</v>
      </c>
      <c r="C169" s="41" t="s">
        <v>74</v>
      </c>
      <c r="D169" s="41" t="s">
        <v>66</v>
      </c>
      <c r="E169" s="41" t="s">
        <v>64</v>
      </c>
      <c r="F169" s="41" t="s">
        <v>10</v>
      </c>
      <c r="G169" s="100">
        <v>5.4446613710060002E-2</v>
      </c>
      <c r="H169" s="100">
        <v>5.1290288277592702E-2</v>
      </c>
      <c r="I169" s="100">
        <v>4.1694040793397898E-2</v>
      </c>
      <c r="J169" s="100">
        <v>2.9032238647694001E-2</v>
      </c>
      <c r="K169" s="100">
        <v>2.0479995389714799E-2</v>
      </c>
      <c r="L169" s="100">
        <v>1.7536120908316601E-2</v>
      </c>
      <c r="M169" s="100">
        <v>1.4079184132199199E-2</v>
      </c>
      <c r="N169" s="62">
        <f>IFERROR('Equations and POD'!$D$5/G169, G169)</f>
        <v>220399.38174856192</v>
      </c>
      <c r="O169" s="62">
        <f>IFERROR('Equations and POD'!$D$5/H169, H169)</f>
        <v>233962.42062539674</v>
      </c>
      <c r="P169" s="62">
        <f>IFERROR('Equations and POD'!$D$5/I169, I169)</f>
        <v>287810.91426140105</v>
      </c>
      <c r="Q169" s="62">
        <f>IFERROR('Equations and POD'!$D$5/J169, J169)</f>
        <v>413333.60977153399</v>
      </c>
      <c r="R169" s="62">
        <f>IFERROR('Equations and POD'!$D$5/K169, K169)</f>
        <v>585937.63190134731</v>
      </c>
      <c r="S169" s="62">
        <f>IFERROR('Equations and POD'!$D$5/L169, L169)</f>
        <v>684301.8511755889</v>
      </c>
      <c r="T169" s="62">
        <f>IFERROR('Equations and POD'!$D$5/M169, M169)</f>
        <v>852322.11521091696</v>
      </c>
      <c r="U169" s="98">
        <v>220000</v>
      </c>
      <c r="V169" s="98">
        <v>230000</v>
      </c>
      <c r="W169" s="98">
        <v>290000</v>
      </c>
      <c r="X169" s="98">
        <v>410000</v>
      </c>
      <c r="Y169" s="98">
        <v>590000</v>
      </c>
      <c r="Z169" s="98">
        <v>680000</v>
      </c>
      <c r="AA169" s="98">
        <v>850000</v>
      </c>
    </row>
    <row r="170" spans="1:27" x14ac:dyDescent="0.3">
      <c r="A170" s="41" t="s">
        <v>129</v>
      </c>
      <c r="B170" s="41" t="s">
        <v>143</v>
      </c>
      <c r="C170" s="92" t="s">
        <v>74</v>
      </c>
      <c r="D170" s="92" t="s">
        <v>12</v>
      </c>
      <c r="E170" s="92" t="s">
        <v>64</v>
      </c>
      <c r="F170" s="92" t="s">
        <v>10</v>
      </c>
      <c r="G170" s="90">
        <f>SUM(G167:G169)</f>
        <v>5.6913982760303274E-2</v>
      </c>
      <c r="H170" s="90">
        <f t="shared" ref="H170" si="174">SUM(H167:H169)</f>
        <v>2.616063814653959</v>
      </c>
      <c r="I170" s="90">
        <f t="shared" ref="I170" si="175">SUM(I167:I169)</f>
        <v>2.2590165303039593</v>
      </c>
      <c r="J170" s="90">
        <f t="shared" ref="J170" si="176">SUM(J167:J169)</f>
        <v>1.8151126120850531</v>
      </c>
      <c r="K170" s="90">
        <f t="shared" ref="K170" si="177">SUM(K167:K169)</f>
        <v>1.4319299753054193</v>
      </c>
      <c r="L170" s="90">
        <f t="shared" ref="L170" si="178">SUM(L167:L169)</f>
        <v>1.3082255064790815</v>
      </c>
      <c r="M170" s="90">
        <f t="shared" ref="M170" si="179">SUM(M167:M169)</f>
        <v>1.3930552324676997</v>
      </c>
      <c r="N170" s="62">
        <f>IFERROR('Equations and POD'!$D$5/G170, G170)</f>
        <v>210844.49581641011</v>
      </c>
      <c r="O170" s="62">
        <f>IFERROR('Equations and POD'!$D$5/H170, H170)</f>
        <v>4587.0440670375256</v>
      </c>
      <c r="P170" s="62">
        <f>IFERROR('Equations and POD'!$D$5/I170, I170)</f>
        <v>5312.0461222943568</v>
      </c>
      <c r="Q170" s="62">
        <f>IFERROR('Equations and POD'!$D$5/J170, J170)</f>
        <v>6611.1600570145229</v>
      </c>
      <c r="R170" s="62">
        <f>IFERROR('Equations and POD'!$D$5/K170, K170)</f>
        <v>8380.2980641148279</v>
      </c>
      <c r="S170" s="62">
        <f>IFERROR('Equations and POD'!$D$5/L170, L170)</f>
        <v>9172.7304968211756</v>
      </c>
      <c r="T170" s="62">
        <f>IFERROR('Equations and POD'!$D$5/M170, M170)</f>
        <v>8614.1595252780044</v>
      </c>
      <c r="U170" s="98">
        <v>210000</v>
      </c>
      <c r="V170" s="98">
        <v>4600</v>
      </c>
      <c r="W170" s="98">
        <v>5300</v>
      </c>
      <c r="X170" s="98">
        <v>6600</v>
      </c>
      <c r="Y170" s="98">
        <v>8400</v>
      </c>
      <c r="Z170" s="98">
        <v>9200</v>
      </c>
      <c r="AA170" s="98">
        <v>8600</v>
      </c>
    </row>
    <row r="171" spans="1:27" x14ac:dyDescent="0.3">
      <c r="A171" s="41" t="s">
        <v>129</v>
      </c>
      <c r="B171" s="41" t="s">
        <v>142</v>
      </c>
      <c r="C171" s="41" t="s">
        <v>76</v>
      </c>
      <c r="D171" s="41" t="s">
        <v>60</v>
      </c>
      <c r="E171" s="41" t="s">
        <v>61</v>
      </c>
      <c r="F171" s="41" t="s">
        <v>6</v>
      </c>
      <c r="G171" s="63">
        <v>5.9912553191489399</v>
      </c>
      <c r="H171" s="63">
        <v>5.1233333333333304</v>
      </c>
      <c r="I171" s="63">
        <v>4.4280645161290302</v>
      </c>
      <c r="J171" s="63">
        <v>3.57</v>
      </c>
      <c r="K171" s="63">
        <v>2.8216901408450701</v>
      </c>
      <c r="L171" s="63">
        <v>2.5804189944134102</v>
      </c>
      <c r="M171" s="63">
        <v>2.7575224416517101</v>
      </c>
      <c r="N171" s="62">
        <f>IFERROR('Equations and POD'!$D$5/G171, G171)</f>
        <v>2002.9191481201312</v>
      </c>
      <c r="O171" s="62">
        <f>IFERROR('Equations and POD'!$D$5/H171, H171)</f>
        <v>2342.2251138581664</v>
      </c>
      <c r="P171" s="62">
        <f>IFERROR('Equations and POD'!$D$5/I171, I171)</f>
        <v>2709.9876156479941</v>
      </c>
      <c r="Q171" s="62">
        <f>IFERROR('Equations and POD'!$D$5/J171, J171)</f>
        <v>3361.3445378151264</v>
      </c>
      <c r="R171" s="62">
        <f>IFERROR('Equations and POD'!$D$5/K171, K171)</f>
        <v>4252.7702905061396</v>
      </c>
      <c r="S171" s="62">
        <f>IFERROR('Equations and POD'!$D$5/L171, L171)</f>
        <v>4650.4075601597724</v>
      </c>
      <c r="T171" s="62">
        <f>IFERROR('Equations and POD'!$D$5/M171, M171)</f>
        <v>4351.7324895503662</v>
      </c>
      <c r="U171" s="98">
        <v>2000</v>
      </c>
      <c r="V171" s="98">
        <v>2300</v>
      </c>
      <c r="W171" s="98">
        <v>2700</v>
      </c>
      <c r="X171" s="98">
        <v>3400</v>
      </c>
      <c r="Y171" s="98">
        <v>4300</v>
      </c>
      <c r="Z171" s="98">
        <v>4700</v>
      </c>
      <c r="AA171" s="98">
        <v>4400</v>
      </c>
    </row>
    <row r="172" spans="1:27" x14ac:dyDescent="0.3">
      <c r="A172" s="41" t="s">
        <v>129</v>
      </c>
      <c r="B172" s="41" t="s">
        <v>142</v>
      </c>
      <c r="C172" s="41" t="s">
        <v>76</v>
      </c>
      <c r="D172" s="41" t="s">
        <v>65</v>
      </c>
      <c r="E172" s="41" t="s">
        <v>61</v>
      </c>
      <c r="F172" s="41" t="s">
        <v>6</v>
      </c>
      <c r="G172" s="63">
        <v>5.3639427583617199</v>
      </c>
      <c r="H172" s="63">
        <v>6.6408655217085499</v>
      </c>
      <c r="I172" s="63">
        <v>7.4975437197054102</v>
      </c>
      <c r="J172" s="63">
        <v>2.6313978935464002</v>
      </c>
      <c r="K172" s="63">
        <v>1.4732663285890399</v>
      </c>
      <c r="L172" s="63">
        <v>1.16875293218259</v>
      </c>
      <c r="M172" s="93">
        <v>0.52309675457978599</v>
      </c>
      <c r="N172" s="62">
        <f>IFERROR('Equations and POD'!$D$5/G172, G172)</f>
        <v>2237.1603390609439</v>
      </c>
      <c r="O172" s="62">
        <f>IFERROR('Equations and POD'!$D$5/H172, H172)</f>
        <v>1806.9933746998481</v>
      </c>
      <c r="P172" s="62">
        <f>IFERROR('Equations and POD'!$D$5/I172, I172)</f>
        <v>1600.5241781333018</v>
      </c>
      <c r="Q172" s="62">
        <f>IFERROR('Equations and POD'!$D$5/J172, J172)</f>
        <v>4560.3137516490533</v>
      </c>
      <c r="R172" s="62">
        <f>IFERROR('Equations and POD'!$D$5/K172, K172)</f>
        <v>8145.1668087008447</v>
      </c>
      <c r="S172" s="62">
        <f>IFERROR('Equations and POD'!$D$5/L172, L172)</f>
        <v>10267.353920208419</v>
      </c>
      <c r="T172" s="62">
        <f>IFERROR('Equations and POD'!$D$5/M172, M172)</f>
        <v>22940.306730902656</v>
      </c>
      <c r="U172" s="98">
        <v>2200</v>
      </c>
      <c r="V172" s="98">
        <v>1800</v>
      </c>
      <c r="W172" s="98">
        <v>1600</v>
      </c>
      <c r="X172" s="98">
        <v>4600</v>
      </c>
      <c r="Y172" s="98">
        <v>8100</v>
      </c>
      <c r="Z172" s="98">
        <v>10000</v>
      </c>
      <c r="AA172" s="98">
        <v>23000</v>
      </c>
    </row>
    <row r="173" spans="1:27" x14ac:dyDescent="0.3">
      <c r="A173" s="41" t="s">
        <v>129</v>
      </c>
      <c r="B173" s="41" t="s">
        <v>142</v>
      </c>
      <c r="C173" s="92" t="s">
        <v>76</v>
      </c>
      <c r="D173" s="92" t="s">
        <v>66</v>
      </c>
      <c r="E173" s="92" t="s">
        <v>61</v>
      </c>
      <c r="F173" s="92" t="s">
        <v>6</v>
      </c>
      <c r="G173" s="90">
        <v>90.806821286015804</v>
      </c>
      <c r="H173" s="90">
        <v>85.542657733203299</v>
      </c>
      <c r="I173" s="90">
        <v>69.537902415378099</v>
      </c>
      <c r="J173" s="90">
        <v>48.420372301813202</v>
      </c>
      <c r="K173" s="90">
        <v>34.156821785018501</v>
      </c>
      <c r="L173" s="90">
        <v>29.246986889787902</v>
      </c>
      <c r="M173" s="90">
        <v>23.481459547764299</v>
      </c>
      <c r="N173" s="62">
        <f>IFERROR('Equations and POD'!$D$5/G173, G173)</f>
        <v>132.14866273320365</v>
      </c>
      <c r="O173" s="62">
        <f>IFERROR('Equations and POD'!$D$5/H173, H173)</f>
        <v>140.28088813217002</v>
      </c>
      <c r="P173" s="62">
        <f>IFERROR('Equations and POD'!$D$5/I173, I173)</f>
        <v>172.56775921020932</v>
      </c>
      <c r="Q173" s="62">
        <f>IFERROR('Equations and POD'!$D$5/J173, J173)</f>
        <v>247.82956903350029</v>
      </c>
      <c r="R173" s="62">
        <f>IFERROR('Equations and POD'!$D$5/K173, K173)</f>
        <v>351.3207427648702</v>
      </c>
      <c r="S173" s="62">
        <f>IFERROR('Equations and POD'!$D$5/L173, L173)</f>
        <v>410.29867607285081</v>
      </c>
      <c r="T173" s="62">
        <f>IFERROR('Equations and POD'!$D$5/M173, M173)</f>
        <v>511.04148682029165</v>
      </c>
      <c r="U173" s="98">
        <v>130</v>
      </c>
      <c r="V173" s="98">
        <v>140</v>
      </c>
      <c r="W173" s="98">
        <v>170</v>
      </c>
      <c r="X173" s="98">
        <v>250</v>
      </c>
      <c r="Y173" s="98">
        <v>350</v>
      </c>
      <c r="Z173" s="98">
        <v>410</v>
      </c>
      <c r="AA173" s="98">
        <v>510</v>
      </c>
    </row>
    <row r="174" spans="1:27" x14ac:dyDescent="0.3">
      <c r="A174" s="41" t="s">
        <v>129</v>
      </c>
      <c r="B174" s="41" t="s">
        <v>142</v>
      </c>
      <c r="C174" s="92" t="s">
        <v>76</v>
      </c>
      <c r="D174" s="92" t="s">
        <v>12</v>
      </c>
      <c r="E174" s="92" t="s">
        <v>61</v>
      </c>
      <c r="F174" s="92" t="s">
        <v>6</v>
      </c>
      <c r="G174" s="90">
        <f>SUM(G171:G173)</f>
        <v>102.16201936352647</v>
      </c>
      <c r="H174" s="90">
        <f t="shared" ref="H174" si="180">SUM(H171:H173)</f>
        <v>97.306856588245182</v>
      </c>
      <c r="I174" s="90">
        <f t="shared" ref="I174" si="181">SUM(I171:I173)</f>
        <v>81.463510651212545</v>
      </c>
      <c r="J174" s="90">
        <f t="shared" ref="J174" si="182">SUM(J171:J173)</f>
        <v>54.621770195359602</v>
      </c>
      <c r="K174" s="90">
        <f t="shared" ref="K174" si="183">SUM(K171:K173)</f>
        <v>38.451778254452613</v>
      </c>
      <c r="L174" s="90">
        <f t="shared" ref="L174" si="184">SUM(L171:L173)</f>
        <v>32.996158816383904</v>
      </c>
      <c r="M174" s="90">
        <f t="shared" ref="M174" si="185">SUM(M171:M173)</f>
        <v>26.762078743995794</v>
      </c>
      <c r="N174" s="62">
        <f>IFERROR('Equations and POD'!$D$5/G174, G174)</f>
        <v>117.46048164239986</v>
      </c>
      <c r="O174" s="62">
        <f>IFERROR('Equations and POD'!$D$5/H174, H174)</f>
        <v>123.32121723732281</v>
      </c>
      <c r="P174" s="62">
        <f>IFERROR('Equations and POD'!$D$5/I174, I174)</f>
        <v>147.3052155998802</v>
      </c>
      <c r="Q174" s="62">
        <f>IFERROR('Equations and POD'!$D$5/J174, J174)</f>
        <v>219.69262360192533</v>
      </c>
      <c r="R174" s="62">
        <f>IFERROR('Equations and POD'!$D$5/K174, K174)</f>
        <v>312.07919489680381</v>
      </c>
      <c r="S174" s="62">
        <f>IFERROR('Equations and POD'!$D$5/L174, L174)</f>
        <v>363.67869565597812</v>
      </c>
      <c r="T174" s="62">
        <f>IFERROR('Equations and POD'!$D$5/M174, M174)</f>
        <v>448.3956614428638</v>
      </c>
      <c r="U174" s="98">
        <v>120</v>
      </c>
      <c r="V174" s="98">
        <v>120</v>
      </c>
      <c r="W174" s="98">
        <v>150</v>
      </c>
      <c r="X174" s="98">
        <v>220</v>
      </c>
      <c r="Y174" s="98">
        <v>310</v>
      </c>
      <c r="Z174" s="98">
        <v>360</v>
      </c>
      <c r="AA174" s="98">
        <v>450</v>
      </c>
    </row>
    <row r="175" spans="1:27" x14ac:dyDescent="0.3">
      <c r="A175" s="41" t="s">
        <v>129</v>
      </c>
      <c r="B175" s="41" t="s">
        <v>142</v>
      </c>
      <c r="C175" s="41" t="s">
        <v>76</v>
      </c>
      <c r="D175" s="41" t="s">
        <v>60</v>
      </c>
      <c r="E175" s="41" t="s">
        <v>63</v>
      </c>
      <c r="F175" s="41" t="s">
        <v>6</v>
      </c>
      <c r="G175" s="63">
        <v>1.4978138297872301</v>
      </c>
      <c r="H175" s="63">
        <v>1.2808333333333299</v>
      </c>
      <c r="I175" s="63">
        <v>1.10701612903226</v>
      </c>
      <c r="J175" s="93">
        <v>0.89249999999999996</v>
      </c>
      <c r="K175" s="93">
        <v>0.70542253521126796</v>
      </c>
      <c r="L175" s="93">
        <v>0.64510474860335199</v>
      </c>
      <c r="M175" s="93">
        <v>0.68938061041292698</v>
      </c>
      <c r="N175" s="62">
        <f>IFERROR('Equations and POD'!$D$5/G175, G175)</f>
        <v>8011.6765924805513</v>
      </c>
      <c r="O175" s="62">
        <f>IFERROR('Equations and POD'!$D$5/H175, H175)</f>
        <v>9368.9004554326857</v>
      </c>
      <c r="P175" s="62">
        <f>IFERROR('Equations and POD'!$D$5/I175, I175)</f>
        <v>10839.950462591953</v>
      </c>
      <c r="Q175" s="62">
        <f>IFERROR('Equations and POD'!$D$5/J175, J175)</f>
        <v>13445.378151260506</v>
      </c>
      <c r="R175" s="62">
        <f>IFERROR('Equations and POD'!$D$5/K175, K175)</f>
        <v>17011.081162024551</v>
      </c>
      <c r="S175" s="62">
        <f>IFERROR('Equations and POD'!$D$5/L175, L175)</f>
        <v>18601.630240639104</v>
      </c>
      <c r="T175" s="62">
        <f>IFERROR('Equations and POD'!$D$5/M175, M175)</f>
        <v>17406.929958201479</v>
      </c>
      <c r="U175" s="98">
        <v>8000</v>
      </c>
      <c r="V175" s="98">
        <v>9400</v>
      </c>
      <c r="W175" s="98">
        <v>11000</v>
      </c>
      <c r="X175" s="98">
        <v>13000</v>
      </c>
      <c r="Y175" s="98">
        <v>17000</v>
      </c>
      <c r="Z175" s="98">
        <v>19000</v>
      </c>
      <c r="AA175" s="98">
        <v>17000</v>
      </c>
    </row>
    <row r="176" spans="1:27" x14ac:dyDescent="0.3">
      <c r="A176" s="41" t="s">
        <v>129</v>
      </c>
      <c r="B176" s="41" t="s">
        <v>142</v>
      </c>
      <c r="C176" s="41" t="s">
        <v>76</v>
      </c>
      <c r="D176" s="41" t="s">
        <v>65</v>
      </c>
      <c r="E176" s="41" t="s">
        <v>63</v>
      </c>
      <c r="F176" s="41" t="s">
        <v>6</v>
      </c>
      <c r="G176" s="63">
        <v>1.4918441558336899</v>
      </c>
      <c r="H176" s="63">
        <v>1.8469874791504799</v>
      </c>
      <c r="I176" s="63">
        <v>2.0852504398167402</v>
      </c>
      <c r="J176" s="93">
        <v>0.73185638512263795</v>
      </c>
      <c r="K176" s="93">
        <v>0.40975161529148901</v>
      </c>
      <c r="L176" s="93">
        <v>0.32505896673777301</v>
      </c>
      <c r="M176" s="93">
        <v>0.14548618083123999</v>
      </c>
      <c r="N176" s="62">
        <f>IFERROR('Equations and POD'!$D$5/G176, G176)</f>
        <v>8043.7356362427945</v>
      </c>
      <c r="O176" s="62">
        <f>IFERROR('Equations and POD'!$D$5/H176, H176)</f>
        <v>6497.0662418996953</v>
      </c>
      <c r="P176" s="62">
        <f>IFERROR('Equations and POD'!$D$5/I176, I176)</f>
        <v>5754.704457012178</v>
      </c>
      <c r="Q176" s="62">
        <f>IFERROR('Equations and POD'!$D$5/J176, J176)</f>
        <v>16396.659568651776</v>
      </c>
      <c r="R176" s="62">
        <f>IFERROR('Equations and POD'!$D$5/K176, K176)</f>
        <v>29286.034641897488</v>
      </c>
      <c r="S176" s="62">
        <f>IFERROR('Equations and POD'!$D$5/L176, L176)</f>
        <v>36916.378958653586</v>
      </c>
      <c r="T176" s="62">
        <f>IFERROR('Equations and POD'!$D$5/M176, M176)</f>
        <v>82482.0607114546</v>
      </c>
      <c r="U176" s="98">
        <v>8000</v>
      </c>
      <c r="V176" s="98">
        <v>6500</v>
      </c>
      <c r="W176" s="98">
        <v>5800</v>
      </c>
      <c r="X176" s="98">
        <v>16000</v>
      </c>
      <c r="Y176" s="98">
        <v>29000</v>
      </c>
      <c r="Z176" s="98">
        <v>37000</v>
      </c>
      <c r="AA176" s="98">
        <v>82000</v>
      </c>
    </row>
    <row r="177" spans="1:27" x14ac:dyDescent="0.3">
      <c r="A177" s="41" t="s">
        <v>129</v>
      </c>
      <c r="B177" s="41" t="s">
        <v>142</v>
      </c>
      <c r="C177" s="41" t="s">
        <v>76</v>
      </c>
      <c r="D177" s="41" t="s">
        <v>66</v>
      </c>
      <c r="E177" s="41" t="s">
        <v>63</v>
      </c>
      <c r="F177" s="41" t="s">
        <v>6</v>
      </c>
      <c r="G177" s="90">
        <v>25.2524653619415</v>
      </c>
      <c r="H177" s="90">
        <v>23.788554326466599</v>
      </c>
      <c r="I177" s="90">
        <v>19.3377925492568</v>
      </c>
      <c r="J177" s="90">
        <v>13.4652194300755</v>
      </c>
      <c r="K177" s="63">
        <v>9.4986692275398497</v>
      </c>
      <c r="L177" s="63">
        <v>8.1332934345237895</v>
      </c>
      <c r="M177" s="63">
        <v>6.52995816261509</v>
      </c>
      <c r="N177" s="62">
        <f>IFERROR('Equations and POD'!$D$5/G177, G177)</f>
        <v>475.20112701888672</v>
      </c>
      <c r="O177" s="62">
        <f>IFERROR('Equations and POD'!$D$5/H177, H177)</f>
        <v>504.44427329697271</v>
      </c>
      <c r="P177" s="62">
        <f>IFERROR('Equations and POD'!$D$5/I177, I177)</f>
        <v>620.54652667484481</v>
      </c>
      <c r="Q177" s="62">
        <f>IFERROR('Equations and POD'!$D$5/J177, J177)</f>
        <v>891.18488282464739</v>
      </c>
      <c r="R177" s="62">
        <f>IFERROR('Equations and POD'!$D$5/K177, K177)</f>
        <v>1263.3348643416225</v>
      </c>
      <c r="S177" s="62">
        <f>IFERROR('Equations and POD'!$D$5/L177, L177)</f>
        <v>1475.4170738587902</v>
      </c>
      <c r="T177" s="62">
        <f>IFERROR('Equations and POD'!$D$5/M177, M177)</f>
        <v>1837.6840557266742</v>
      </c>
      <c r="U177" s="98">
        <v>480</v>
      </c>
      <c r="V177" s="98">
        <v>500</v>
      </c>
      <c r="W177" s="98">
        <v>620</v>
      </c>
      <c r="X177" s="98">
        <v>890</v>
      </c>
      <c r="Y177" s="98">
        <v>1300</v>
      </c>
      <c r="Z177" s="98">
        <v>1500</v>
      </c>
      <c r="AA177" s="98">
        <v>1800</v>
      </c>
    </row>
    <row r="178" spans="1:27" x14ac:dyDescent="0.3">
      <c r="A178" s="41" t="s">
        <v>129</v>
      </c>
      <c r="B178" s="41" t="s">
        <v>142</v>
      </c>
      <c r="C178" s="92" t="s">
        <v>76</v>
      </c>
      <c r="D178" s="92" t="s">
        <v>12</v>
      </c>
      <c r="E178" s="92" t="s">
        <v>63</v>
      </c>
      <c r="F178" s="92" t="s">
        <v>6</v>
      </c>
      <c r="G178" s="90">
        <f>SUM(G175:G177)</f>
        <v>28.242123347562419</v>
      </c>
      <c r="H178" s="90">
        <f t="shared" ref="H178" si="186">SUM(H175:H177)</f>
        <v>26.916375138950407</v>
      </c>
      <c r="I178" s="90">
        <f t="shared" ref="I178" si="187">SUM(I175:I177)</f>
        <v>22.5300591181058</v>
      </c>
      <c r="J178" s="90">
        <f t="shared" ref="J178" si="188">SUM(J175:J177)</f>
        <v>15.089575815198138</v>
      </c>
      <c r="K178" s="90">
        <f t="shared" ref="K178" si="189">SUM(K175:K177)</f>
        <v>10.613843378042606</v>
      </c>
      <c r="L178" s="90">
        <f t="shared" ref="L178" si="190">SUM(L175:L177)</f>
        <v>9.1034571498649139</v>
      </c>
      <c r="M178" s="90">
        <f t="shared" ref="M178" si="191">SUM(M175:M177)</f>
        <v>7.364824953859257</v>
      </c>
      <c r="N178" s="62">
        <f>IFERROR('Equations and POD'!$D$5/G178, G178)</f>
        <v>424.89723071886948</v>
      </c>
      <c r="O178" s="62">
        <f>IFERROR('Equations and POD'!$D$5/H178, H178)</f>
        <v>445.8252620589659</v>
      </c>
      <c r="P178" s="62">
        <f>IFERROR('Equations and POD'!$D$5/I178, I178)</f>
        <v>532.62177152284778</v>
      </c>
      <c r="Q178" s="62">
        <f>IFERROR('Equations and POD'!$D$5/J178, J178)</f>
        <v>795.25098299407898</v>
      </c>
      <c r="R178" s="62">
        <f>IFERROR('Equations and POD'!$D$5/K178, K178)</f>
        <v>1130.5989331654362</v>
      </c>
      <c r="S178" s="62">
        <f>IFERROR('Equations and POD'!$D$5/L178, L178)</f>
        <v>1318.1805332250142</v>
      </c>
      <c r="T178" s="62">
        <f>IFERROR('Equations and POD'!$D$5/M178, M178)</f>
        <v>1629.3666278805249</v>
      </c>
      <c r="U178" s="98">
        <v>420</v>
      </c>
      <c r="V178" s="98">
        <v>450</v>
      </c>
      <c r="W178" s="98">
        <v>530</v>
      </c>
      <c r="X178" s="98">
        <v>800</v>
      </c>
      <c r="Y178" s="98">
        <v>1100</v>
      </c>
      <c r="Z178" s="98">
        <v>1300</v>
      </c>
      <c r="AA178" s="98">
        <v>1600</v>
      </c>
    </row>
    <row r="179" spans="1:27" x14ac:dyDescent="0.3">
      <c r="A179" s="41" t="s">
        <v>129</v>
      </c>
      <c r="B179" s="41" t="s">
        <v>142</v>
      </c>
      <c r="C179" s="41" t="s">
        <v>76</v>
      </c>
      <c r="D179" s="41" t="s">
        <v>60</v>
      </c>
      <c r="E179" s="41" t="s">
        <v>64</v>
      </c>
      <c r="F179" s="41" t="s">
        <v>6</v>
      </c>
      <c r="G179" s="93">
        <v>0.14978138297872301</v>
      </c>
      <c r="H179" s="93">
        <v>0.12808333333333299</v>
      </c>
      <c r="I179" s="93">
        <v>0.110701612903226</v>
      </c>
      <c r="J179" s="93">
        <v>8.9249999999999996E-2</v>
      </c>
      <c r="K179" s="93">
        <v>7.0542253521126794E-2</v>
      </c>
      <c r="L179" s="93">
        <v>6.4510474860335204E-2</v>
      </c>
      <c r="M179" s="93">
        <v>6.89380610412927E-2</v>
      </c>
      <c r="N179" s="62">
        <f>IFERROR('Equations and POD'!$D$5/G179, G179)</f>
        <v>80116.765924805513</v>
      </c>
      <c r="O179" s="62">
        <f>IFERROR('Equations and POD'!$D$5/H179, H179)</f>
        <v>93689.004554326864</v>
      </c>
      <c r="P179" s="62">
        <f>IFERROR('Equations and POD'!$D$5/I179, I179)</f>
        <v>108399.50462591954</v>
      </c>
      <c r="Q179" s="62">
        <f>IFERROR('Equations and POD'!$D$5/J179, J179)</f>
        <v>134453.78151260506</v>
      </c>
      <c r="R179" s="62">
        <f>IFERROR('Equations and POD'!$D$5/K179, K179)</f>
        <v>170110.81162024551</v>
      </c>
      <c r="S179" s="62">
        <f>IFERROR('Equations and POD'!$D$5/L179, L179)</f>
        <v>186016.30240639104</v>
      </c>
      <c r="T179" s="62">
        <f>IFERROR('Equations and POD'!$D$5/M179, M179)</f>
        <v>174069.29958201476</v>
      </c>
      <c r="U179" s="98">
        <v>80000</v>
      </c>
      <c r="V179" s="98">
        <v>94000</v>
      </c>
      <c r="W179" s="98">
        <v>110000</v>
      </c>
      <c r="X179" s="98">
        <v>130000</v>
      </c>
      <c r="Y179" s="98">
        <v>170000</v>
      </c>
      <c r="Z179" s="98">
        <v>190000</v>
      </c>
      <c r="AA179" s="98">
        <v>170000</v>
      </c>
    </row>
    <row r="180" spans="1:27" x14ac:dyDescent="0.3">
      <c r="A180" s="41" t="s">
        <v>129</v>
      </c>
      <c r="B180" s="41" t="s">
        <v>142</v>
      </c>
      <c r="C180" s="41" t="s">
        <v>76</v>
      </c>
      <c r="D180" s="41" t="s">
        <v>65</v>
      </c>
      <c r="E180" s="41" t="s">
        <v>64</v>
      </c>
      <c r="F180" s="41" t="s">
        <v>6</v>
      </c>
      <c r="G180" s="93">
        <v>1.70323649617698E-2</v>
      </c>
      <c r="H180" s="93">
        <v>2.1087026027002301E-2</v>
      </c>
      <c r="I180" s="93">
        <v>2.38072647914742E-2</v>
      </c>
      <c r="J180" s="93">
        <v>8.3555954525249606E-3</v>
      </c>
      <c r="K180" s="93">
        <v>4.6781306663207199E-3</v>
      </c>
      <c r="L180" s="93">
        <v>3.7111958705359199E-3</v>
      </c>
      <c r="M180" s="93">
        <v>1.6610168196912901E-3</v>
      </c>
      <c r="N180" s="62">
        <f>IFERROR('Equations and POD'!$D$5/G180, G180)</f>
        <v>704541.0327300257</v>
      </c>
      <c r="O180" s="62">
        <f>IFERROR('Equations and POD'!$D$5/H180, H180)</f>
        <v>569070.2892211444</v>
      </c>
      <c r="P180" s="62">
        <f>IFERROR('Equations and POD'!$D$5/I180, I180)</f>
        <v>504047.82343150192</v>
      </c>
      <c r="Q180" s="62">
        <f>IFERROR('Equations and POD'!$D$5/J180, J180)</f>
        <v>1436163.3552248804</v>
      </c>
      <c r="R180" s="62">
        <f>IFERROR('Equations and POD'!$D$5/K180, K180)</f>
        <v>2565127.1535426825</v>
      </c>
      <c r="S180" s="62">
        <f>IFERROR('Equations and POD'!$D$5/L180, L180)</f>
        <v>3233459.0839763801</v>
      </c>
      <c r="T180" s="62">
        <f>IFERROR('Equations and POD'!$D$5/M180, M180)</f>
        <v>7224490.3590020668</v>
      </c>
      <c r="U180" s="98">
        <v>700000</v>
      </c>
      <c r="V180" s="98">
        <v>570000</v>
      </c>
      <c r="W180" s="98">
        <v>500000</v>
      </c>
      <c r="X180" s="98">
        <v>1400000</v>
      </c>
      <c r="Y180" s="98">
        <v>2600000</v>
      </c>
      <c r="Z180" s="98">
        <v>3200000</v>
      </c>
      <c r="AA180" s="98">
        <v>7200000</v>
      </c>
    </row>
    <row r="181" spans="1:27" x14ac:dyDescent="0.3">
      <c r="A181" s="41" t="s">
        <v>129</v>
      </c>
      <c r="B181" s="41" t="s">
        <v>142</v>
      </c>
      <c r="C181" s="41" t="s">
        <v>76</v>
      </c>
      <c r="D181" s="41" t="s">
        <v>66</v>
      </c>
      <c r="E181" s="41" t="s">
        <v>64</v>
      </c>
      <c r="F181" s="41" t="s">
        <v>6</v>
      </c>
      <c r="G181" s="93">
        <v>0.288235362154176</v>
      </c>
      <c r="H181" s="93">
        <v>0.27152606579741201</v>
      </c>
      <c r="I181" s="93">
        <v>0.22072441477725099</v>
      </c>
      <c r="J181" s="93">
        <v>0.153693999507969</v>
      </c>
      <c r="K181" s="93">
        <v>0.108419210779671</v>
      </c>
      <c r="L181" s="93">
        <v>9.2834610205595594E-2</v>
      </c>
      <c r="M181" s="93">
        <v>7.4533905061389599E-2</v>
      </c>
      <c r="N181" s="62">
        <f>IFERROR('Equations and POD'!$D$5/G181, G181)</f>
        <v>41632.64323404304</v>
      </c>
      <c r="O181" s="62">
        <f>IFERROR('Equations and POD'!$D$5/H181, H181)</f>
        <v>44194.652048445714</v>
      </c>
      <c r="P181" s="62">
        <f>IFERROR('Equations and POD'!$D$5/I181, I181)</f>
        <v>54366.437043722915</v>
      </c>
      <c r="Q181" s="62">
        <f>IFERROR('Equations and POD'!$D$5/J181, J181)</f>
        <v>78077.218618920786</v>
      </c>
      <c r="R181" s="62">
        <f>IFERROR('Equations and POD'!$D$5/K181, K181)</f>
        <v>110681.49190263286</v>
      </c>
      <c r="S181" s="62">
        <f>IFERROR('Equations and POD'!$D$5/L181, L181)</f>
        <v>129262.1358933298</v>
      </c>
      <c r="T181" s="62">
        <f>IFERROR('Equations and POD'!$D$5/M181, M181)</f>
        <v>161000.55391054903</v>
      </c>
      <c r="U181" s="98">
        <v>42000</v>
      </c>
      <c r="V181" s="98">
        <v>44000</v>
      </c>
      <c r="W181" s="98">
        <v>54000</v>
      </c>
      <c r="X181" s="98">
        <v>78000</v>
      </c>
      <c r="Y181" s="98">
        <v>110000</v>
      </c>
      <c r="Z181" s="98">
        <v>130000</v>
      </c>
      <c r="AA181" s="98">
        <v>160000</v>
      </c>
    </row>
    <row r="182" spans="1:27" x14ac:dyDescent="0.3">
      <c r="A182" s="41" t="s">
        <v>129</v>
      </c>
      <c r="B182" s="41" t="s">
        <v>142</v>
      </c>
      <c r="C182" s="92" t="s">
        <v>76</v>
      </c>
      <c r="D182" s="92" t="s">
        <v>12</v>
      </c>
      <c r="E182" s="92" t="s">
        <v>64</v>
      </c>
      <c r="F182" s="92" t="s">
        <v>6</v>
      </c>
      <c r="G182" s="90">
        <f>SUM(G179:G181)</f>
        <v>0.45504911009466881</v>
      </c>
      <c r="H182" s="90">
        <f t="shared" ref="H182" si="192">SUM(H179:H181)</f>
        <v>0.4206964251577473</v>
      </c>
      <c r="I182" s="90">
        <f t="shared" ref="I182" si="193">SUM(I179:I181)</f>
        <v>0.35523329247195123</v>
      </c>
      <c r="J182" s="90">
        <f t="shared" ref="J182" si="194">SUM(J179:J181)</f>
        <v>0.25129959496049392</v>
      </c>
      <c r="K182" s="90">
        <f t="shared" ref="K182" si="195">SUM(K179:K181)</f>
        <v>0.18363959496711851</v>
      </c>
      <c r="L182" s="90">
        <f t="shared" ref="L182" si="196">SUM(L179:L181)</f>
        <v>0.16105628093646673</v>
      </c>
      <c r="M182" s="90">
        <f t="shared" ref="M182" si="197">SUM(M179:M181)</f>
        <v>0.14513298292237359</v>
      </c>
      <c r="N182" s="62">
        <f>IFERROR('Equations and POD'!$D$5/G182, G182)</f>
        <v>26370.78006262557</v>
      </c>
      <c r="O182" s="62">
        <f>IFERROR('Equations and POD'!$D$5/H182, H182)</f>
        <v>28524.131136841479</v>
      </c>
      <c r="P182" s="62">
        <f>IFERROR('Equations and POD'!$D$5/I182, I182)</f>
        <v>33780.61756682759</v>
      </c>
      <c r="Q182" s="62">
        <f>IFERROR('Equations and POD'!$D$5/J182, J182)</f>
        <v>47751.768170921583</v>
      </c>
      <c r="R182" s="62">
        <f>IFERROR('Equations and POD'!$D$5/K182, K182)</f>
        <v>65345.384812837634</v>
      </c>
      <c r="S182" s="62">
        <f>IFERROR('Equations and POD'!$D$5/L182, L182)</f>
        <v>74508.11561167083</v>
      </c>
      <c r="T182" s="62">
        <f>IFERROR('Equations and POD'!$D$5/M182, M182)</f>
        <v>82682.790351097297</v>
      </c>
      <c r="U182" s="98">
        <v>26000</v>
      </c>
      <c r="V182" s="98">
        <v>29000</v>
      </c>
      <c r="W182" s="98">
        <v>34000</v>
      </c>
      <c r="X182" s="98">
        <v>48000</v>
      </c>
      <c r="Y182" s="98">
        <v>65000</v>
      </c>
      <c r="Z182" s="98">
        <v>75000</v>
      </c>
      <c r="AA182" s="98">
        <v>83000</v>
      </c>
    </row>
    <row r="183" spans="1:27" x14ac:dyDescent="0.3">
      <c r="A183" s="41" t="s">
        <v>129</v>
      </c>
      <c r="B183" s="41" t="s">
        <v>142</v>
      </c>
      <c r="C183" s="41" t="s">
        <v>76</v>
      </c>
      <c r="D183" s="41" t="s">
        <v>60</v>
      </c>
      <c r="E183" s="41" t="s">
        <v>61</v>
      </c>
      <c r="F183" s="41" t="s">
        <v>10</v>
      </c>
      <c r="G183" s="100">
        <v>5.9912553191489399</v>
      </c>
      <c r="H183" s="100">
        <v>5.1233333333333304</v>
      </c>
      <c r="I183" s="100">
        <v>4.4280645161290302</v>
      </c>
      <c r="J183" s="100">
        <v>3.57</v>
      </c>
      <c r="K183" s="100">
        <v>2.8216901408450701</v>
      </c>
      <c r="L183" s="100">
        <v>2.5804189944134102</v>
      </c>
      <c r="M183" s="100">
        <v>2.7575224416517101</v>
      </c>
      <c r="N183" s="62">
        <f>IFERROR('Equations and POD'!$D$5/G183, G183)</f>
        <v>2002.9191481201312</v>
      </c>
      <c r="O183" s="62">
        <f>IFERROR('Equations and POD'!$D$5/H183, H183)</f>
        <v>2342.2251138581664</v>
      </c>
      <c r="P183" s="62">
        <f>IFERROR('Equations and POD'!$D$5/I183, I183)</f>
        <v>2709.9876156479941</v>
      </c>
      <c r="Q183" s="62">
        <f>IFERROR('Equations and POD'!$D$5/J183, J183)</f>
        <v>3361.3445378151264</v>
      </c>
      <c r="R183" s="62">
        <f>IFERROR('Equations and POD'!$D$5/K183, K183)</f>
        <v>4252.7702905061396</v>
      </c>
      <c r="S183" s="62">
        <f>IFERROR('Equations and POD'!$D$5/L183, L183)</f>
        <v>4650.4075601597724</v>
      </c>
      <c r="T183" s="62">
        <f>IFERROR('Equations and POD'!$D$5/M183, M183)</f>
        <v>4351.7324895503662</v>
      </c>
      <c r="U183" s="98">
        <v>2000</v>
      </c>
      <c r="V183" s="98">
        <v>2300</v>
      </c>
      <c r="W183" s="98">
        <v>2700</v>
      </c>
      <c r="X183" s="98">
        <v>3400</v>
      </c>
      <c r="Y183" s="98">
        <v>4300</v>
      </c>
      <c r="Z183" s="98">
        <v>4700</v>
      </c>
      <c r="AA183" s="98">
        <v>4400</v>
      </c>
    </row>
    <row r="184" spans="1:27" x14ac:dyDescent="0.3">
      <c r="A184" s="41" t="s">
        <v>129</v>
      </c>
      <c r="B184" s="41" t="s">
        <v>142</v>
      </c>
      <c r="C184" s="41" t="s">
        <v>76</v>
      </c>
      <c r="D184" s="41" t="s">
        <v>65</v>
      </c>
      <c r="E184" s="41" t="s">
        <v>61</v>
      </c>
      <c r="F184" s="41" t="s">
        <v>10</v>
      </c>
      <c r="G184" s="100">
        <v>2.7315175660490798</v>
      </c>
      <c r="H184" s="100">
        <v>3.38178001512596</v>
      </c>
      <c r="I184" s="100">
        <v>3.8180392706633</v>
      </c>
      <c r="J184" s="100">
        <v>1.3400039956922201</v>
      </c>
      <c r="K184" s="100">
        <v>0.75023942639286101</v>
      </c>
      <c r="L184" s="100">
        <v>0.595169912149763</v>
      </c>
      <c r="M184" s="100">
        <v>0.26637676031659102</v>
      </c>
      <c r="N184" s="62">
        <f>IFERROR('Equations and POD'!$D$5/G184, G184)</f>
        <v>4393.1623025793069</v>
      </c>
      <c r="O184" s="62">
        <f>IFERROR('Equations and POD'!$D$5/H184, H184)</f>
        <v>3548.4271437901439</v>
      </c>
      <c r="P184" s="62">
        <f>IFERROR('Equations and POD'!$D$5/I184, I184)</f>
        <v>3142.9744822701273</v>
      </c>
      <c r="Q184" s="62">
        <f>IFERROR('Equations and POD'!$D$5/J184, J184)</f>
        <v>8955.1971774539616</v>
      </c>
      <c r="R184" s="62">
        <f>IFERROR('Equations and POD'!$D$5/K184, K184)</f>
        <v>15994.893867009636</v>
      </c>
      <c r="S184" s="62">
        <f>IFERROR('Equations and POD'!$D$5/L184, L184)</f>
        <v>20162.309543934796</v>
      </c>
      <c r="T184" s="62">
        <f>IFERROR('Equations and POD'!$D$5/M184, M184)</f>
        <v>45048.974939622734</v>
      </c>
      <c r="U184" s="98">
        <v>4400</v>
      </c>
      <c r="V184" s="98">
        <v>3500</v>
      </c>
      <c r="W184" s="98">
        <v>3100</v>
      </c>
      <c r="X184" s="98">
        <v>9000</v>
      </c>
      <c r="Y184" s="98">
        <v>16000</v>
      </c>
      <c r="Z184" s="98">
        <v>20000</v>
      </c>
      <c r="AA184" s="98">
        <v>45000</v>
      </c>
    </row>
    <row r="185" spans="1:27" x14ac:dyDescent="0.3">
      <c r="A185" s="41" t="s">
        <v>129</v>
      </c>
      <c r="B185" s="41" t="s">
        <v>142</v>
      </c>
      <c r="C185" s="41" t="s">
        <v>76</v>
      </c>
      <c r="D185" s="41" t="s">
        <v>66</v>
      </c>
      <c r="E185" s="41" t="s">
        <v>61</v>
      </c>
      <c r="F185" s="41" t="s">
        <v>10</v>
      </c>
      <c r="G185" s="100">
        <v>36.204059224101798</v>
      </c>
      <c r="H185" s="100">
        <v>34.105273182124897</v>
      </c>
      <c r="I185" s="100">
        <v>27.7242865867596</v>
      </c>
      <c r="J185" s="100">
        <v>19.304871612523499</v>
      </c>
      <c r="K185" s="100">
        <v>13.618091474834401</v>
      </c>
      <c r="L185" s="100">
        <v>11.660573847743199</v>
      </c>
      <c r="M185" s="100">
        <v>9.3618974884932804</v>
      </c>
      <c r="N185" s="62">
        <f>IFERROR('Equations and POD'!$D$5/G185, G185)</f>
        <v>331.45454562761705</v>
      </c>
      <c r="O185" s="62">
        <f>IFERROR('Equations and POD'!$D$5/H185, H185)</f>
        <v>351.85174843547026</v>
      </c>
      <c r="P185" s="62">
        <f>IFERROR('Equations and POD'!$D$5/I185, I185)</f>
        <v>432.833500059507</v>
      </c>
      <c r="Q185" s="62">
        <f>IFERROR('Equations and POD'!$D$5/J185, J185)</f>
        <v>621.6047555693317</v>
      </c>
      <c r="R185" s="62">
        <f>IFERROR('Equations and POD'!$D$5/K185, K185)</f>
        <v>881.18074564085885</v>
      </c>
      <c r="S185" s="62">
        <f>IFERROR('Equations and POD'!$D$5/L185, L185)</f>
        <v>1029.1088720579985</v>
      </c>
      <c r="T185" s="62">
        <f>IFERROR('Equations and POD'!$D$5/M185, M185)</f>
        <v>1281.7914332804023</v>
      </c>
      <c r="U185" s="98">
        <v>330</v>
      </c>
      <c r="V185" s="98">
        <v>350</v>
      </c>
      <c r="W185" s="98">
        <v>430</v>
      </c>
      <c r="X185" s="98">
        <v>620</v>
      </c>
      <c r="Y185" s="98">
        <v>880</v>
      </c>
      <c r="Z185" s="98">
        <v>1000</v>
      </c>
      <c r="AA185" s="98">
        <v>1300</v>
      </c>
    </row>
    <row r="186" spans="1:27" x14ac:dyDescent="0.3">
      <c r="A186" s="41" t="s">
        <v>129</v>
      </c>
      <c r="B186" s="41" t="s">
        <v>142</v>
      </c>
      <c r="C186" s="92" t="s">
        <v>76</v>
      </c>
      <c r="D186" s="92" t="s">
        <v>12</v>
      </c>
      <c r="E186" s="92" t="s">
        <v>61</v>
      </c>
      <c r="F186" s="92" t="s">
        <v>10</v>
      </c>
      <c r="G186" s="90">
        <f>SUM(G183:G185)</f>
        <v>44.926832109299816</v>
      </c>
      <c r="H186" s="90">
        <f t="shared" ref="H186" si="198">SUM(H183:H185)</f>
        <v>42.610386530584186</v>
      </c>
      <c r="I186" s="90">
        <f t="shared" ref="I186" si="199">SUM(I183:I185)</f>
        <v>35.970390373551929</v>
      </c>
      <c r="J186" s="90">
        <f t="shared" ref="J186" si="200">SUM(J183:J185)</f>
        <v>24.214875608215721</v>
      </c>
      <c r="K186" s="90">
        <f t="shared" ref="K186" si="201">SUM(K183:K185)</f>
        <v>17.190021042072331</v>
      </c>
      <c r="L186" s="90">
        <f t="shared" ref="L186" si="202">SUM(L183:L185)</f>
        <v>14.836162754306372</v>
      </c>
      <c r="M186" s="90">
        <f t="shared" ref="M186" si="203">SUM(M183:M185)</f>
        <v>12.385796690461582</v>
      </c>
      <c r="N186" s="62">
        <f>IFERROR('Equations and POD'!$D$5/G186, G186)</f>
        <v>267.10096030821654</v>
      </c>
      <c r="O186" s="62">
        <f>IFERROR('Equations and POD'!$D$5/H186, H186)</f>
        <v>281.62147722801893</v>
      </c>
      <c r="P186" s="62">
        <f>IFERROR('Equations and POD'!$D$5/I186, I186)</f>
        <v>333.6077222232006</v>
      </c>
      <c r="Q186" s="62">
        <f>IFERROR('Equations and POD'!$D$5/J186, J186)</f>
        <v>495.56314862623503</v>
      </c>
      <c r="R186" s="62">
        <f>IFERROR('Equations and POD'!$D$5/K186, K186)</f>
        <v>698.07942472148068</v>
      </c>
      <c r="S186" s="62">
        <f>IFERROR('Equations and POD'!$D$5/L186, L186)</f>
        <v>808.83448090489958</v>
      </c>
      <c r="T186" s="62">
        <f>IFERROR('Equations and POD'!$D$5/M186, M186)</f>
        <v>968.85168551501511</v>
      </c>
      <c r="U186" s="98">
        <v>270</v>
      </c>
      <c r="V186" s="98">
        <v>280</v>
      </c>
      <c r="W186" s="98">
        <v>330</v>
      </c>
      <c r="X186" s="98">
        <v>500</v>
      </c>
      <c r="Y186" s="98">
        <v>700</v>
      </c>
      <c r="Z186" s="98">
        <v>810</v>
      </c>
      <c r="AA186" s="98">
        <v>970</v>
      </c>
    </row>
    <row r="187" spans="1:27" x14ac:dyDescent="0.3">
      <c r="A187" s="41" t="s">
        <v>129</v>
      </c>
      <c r="B187" s="41" t="s">
        <v>142</v>
      </c>
      <c r="C187" s="41" t="s">
        <v>76</v>
      </c>
      <c r="D187" s="41" t="s">
        <v>60</v>
      </c>
      <c r="E187" s="41" t="s">
        <v>63</v>
      </c>
      <c r="F187" s="41" t="s">
        <v>10</v>
      </c>
      <c r="G187" s="100">
        <v>1.4978138297872301</v>
      </c>
      <c r="H187" s="100">
        <v>1.2808333333333299</v>
      </c>
      <c r="I187" s="100">
        <v>1.10701612903226</v>
      </c>
      <c r="J187" s="100">
        <v>0.89249999999999996</v>
      </c>
      <c r="K187" s="100">
        <v>0.70542253521126796</v>
      </c>
      <c r="L187" s="100">
        <v>0.64510474860335199</v>
      </c>
      <c r="M187" s="100">
        <v>0.68938061041292698</v>
      </c>
      <c r="N187" s="62">
        <f>IFERROR('Equations and POD'!$D$5/G187, G187)</f>
        <v>8011.6765924805513</v>
      </c>
      <c r="O187" s="62">
        <f>IFERROR('Equations and POD'!$D$5/H187, H187)</f>
        <v>9368.9004554326857</v>
      </c>
      <c r="P187" s="62">
        <f>IFERROR('Equations and POD'!$D$5/I187, I187)</f>
        <v>10839.950462591953</v>
      </c>
      <c r="Q187" s="62">
        <f>IFERROR('Equations and POD'!$D$5/J187, J187)</f>
        <v>13445.378151260506</v>
      </c>
      <c r="R187" s="62">
        <f>IFERROR('Equations and POD'!$D$5/K187, K187)</f>
        <v>17011.081162024551</v>
      </c>
      <c r="S187" s="62">
        <f>IFERROR('Equations and POD'!$D$5/L187, L187)</f>
        <v>18601.630240639104</v>
      </c>
      <c r="T187" s="62">
        <f>IFERROR('Equations and POD'!$D$5/M187, M187)</f>
        <v>17406.929958201479</v>
      </c>
      <c r="U187" s="98">
        <v>8000</v>
      </c>
      <c r="V187" s="98">
        <v>9400</v>
      </c>
      <c r="W187" s="98">
        <v>11000</v>
      </c>
      <c r="X187" s="98">
        <v>13000</v>
      </c>
      <c r="Y187" s="98">
        <v>17000</v>
      </c>
      <c r="Z187" s="98">
        <v>19000</v>
      </c>
      <c r="AA187" s="98">
        <v>17000</v>
      </c>
    </row>
    <row r="188" spans="1:27" x14ac:dyDescent="0.3">
      <c r="A188" s="41" t="s">
        <v>129</v>
      </c>
      <c r="B188" s="41" t="s">
        <v>142</v>
      </c>
      <c r="C188" s="41" t="s">
        <v>76</v>
      </c>
      <c r="D188" s="41" t="s">
        <v>65</v>
      </c>
      <c r="E188" s="41" t="s">
        <v>63</v>
      </c>
      <c r="F188" s="41" t="s">
        <v>10</v>
      </c>
      <c r="G188" s="100">
        <v>0.75970669637581401</v>
      </c>
      <c r="H188" s="100">
        <v>0.94056164837645595</v>
      </c>
      <c r="I188" s="100">
        <v>1.0618966851137699</v>
      </c>
      <c r="J188" s="100">
        <v>0.37269027979921998</v>
      </c>
      <c r="K188" s="100">
        <v>0.20866129944737299</v>
      </c>
      <c r="L188" s="100">
        <v>0.16553240015784099</v>
      </c>
      <c r="M188" s="100">
        <v>7.4086416952250295E-2</v>
      </c>
      <c r="N188" s="62">
        <f>IFERROR('Equations and POD'!$D$5/G188, G188)</f>
        <v>15795.569602382186</v>
      </c>
      <c r="O188" s="62">
        <f>IFERROR('Equations and POD'!$D$5/H188, H188)</f>
        <v>12758.334364061853</v>
      </c>
      <c r="P188" s="62">
        <f>IFERROR('Equations and POD'!$D$5/I188, I188)</f>
        <v>11300.534381755169</v>
      </c>
      <c r="Q188" s="62">
        <f>IFERROR('Equations and POD'!$D$5/J188, J188)</f>
        <v>32198.317612320821</v>
      </c>
      <c r="R188" s="62">
        <f>IFERROR('Equations and POD'!$D$5/K188, K188)</f>
        <v>57509.466450085783</v>
      </c>
      <c r="S188" s="62">
        <f>IFERROR('Equations and POD'!$D$5/L188, L188)</f>
        <v>72493.360747246916</v>
      </c>
      <c r="T188" s="62">
        <f>IFERROR('Equations and POD'!$D$5/M188, M188)</f>
        <v>161973.01062263767</v>
      </c>
      <c r="U188" s="98">
        <v>16000</v>
      </c>
      <c r="V188" s="98">
        <v>13000</v>
      </c>
      <c r="W188" s="98">
        <v>11000</v>
      </c>
      <c r="X188" s="98">
        <v>32000</v>
      </c>
      <c r="Y188" s="98">
        <v>58000</v>
      </c>
      <c r="Z188" s="98">
        <v>72000</v>
      </c>
      <c r="AA188" s="98">
        <v>160000</v>
      </c>
    </row>
    <row r="189" spans="1:27" x14ac:dyDescent="0.3">
      <c r="A189" s="41" t="s">
        <v>129</v>
      </c>
      <c r="B189" s="41" t="s">
        <v>142</v>
      </c>
      <c r="C189" s="41" t="s">
        <v>76</v>
      </c>
      <c r="D189" s="41" t="s">
        <v>66</v>
      </c>
      <c r="E189" s="41" t="s">
        <v>63</v>
      </c>
      <c r="F189" s="41" t="s">
        <v>10</v>
      </c>
      <c r="G189" s="100">
        <v>10.0679863103498</v>
      </c>
      <c r="H189" s="100">
        <v>9.4843349300396707</v>
      </c>
      <c r="I189" s="100">
        <v>7.70984645925805</v>
      </c>
      <c r="J189" s="100">
        <v>5.3684914698337796</v>
      </c>
      <c r="K189" s="100">
        <v>3.7870548629102099</v>
      </c>
      <c r="L189" s="100">
        <v>3.2426888140694299</v>
      </c>
      <c r="M189" s="100">
        <v>2.6034499382958902</v>
      </c>
      <c r="N189" s="62">
        <f>IFERROR('Equations and POD'!$D$5/G189, G189)</f>
        <v>1191.8967338745888</v>
      </c>
      <c r="O189" s="62">
        <f>IFERROR('Equations and POD'!$D$5/H189, H189)</f>
        <v>1265.2442251899477</v>
      </c>
      <c r="P189" s="62">
        <f>IFERROR('Equations and POD'!$D$5/I189, I189)</f>
        <v>1556.4512294003334</v>
      </c>
      <c r="Q189" s="62">
        <f>IFERROR('Equations and POD'!$D$5/J189, J189)</f>
        <v>2235.2647978355726</v>
      </c>
      <c r="R189" s="62">
        <f>IFERROR('Equations and POD'!$D$5/K189, K189)</f>
        <v>3168.6892412164448</v>
      </c>
      <c r="S189" s="62">
        <f>IFERROR('Equations and POD'!$D$5/L189, L189)</f>
        <v>3700.6326194281141</v>
      </c>
      <c r="T189" s="62">
        <f>IFERROR('Equations and POD'!$D$5/M189, M189)</f>
        <v>4609.2685799269484</v>
      </c>
      <c r="U189" s="98">
        <v>1200</v>
      </c>
      <c r="V189" s="98">
        <v>1300</v>
      </c>
      <c r="W189" s="98">
        <v>1600</v>
      </c>
      <c r="X189" s="98">
        <v>2200</v>
      </c>
      <c r="Y189" s="98">
        <v>3200</v>
      </c>
      <c r="Z189" s="98">
        <v>3700</v>
      </c>
      <c r="AA189" s="98">
        <v>4600</v>
      </c>
    </row>
    <row r="190" spans="1:27" x14ac:dyDescent="0.3">
      <c r="A190" s="41" t="s">
        <v>129</v>
      </c>
      <c r="B190" s="41" t="s">
        <v>142</v>
      </c>
      <c r="C190" s="92" t="s">
        <v>76</v>
      </c>
      <c r="D190" s="92" t="s">
        <v>12</v>
      </c>
      <c r="E190" s="92" t="s">
        <v>63</v>
      </c>
      <c r="F190" s="92" t="s">
        <v>10</v>
      </c>
      <c r="G190" s="90">
        <f>SUM(G187:G189)</f>
        <v>12.325506836512844</v>
      </c>
      <c r="H190" s="90">
        <f t="shared" ref="H190" si="204">SUM(H187:H189)</f>
        <v>11.705729911749456</v>
      </c>
      <c r="I190" s="90">
        <f t="shared" ref="I190" si="205">SUM(I187:I189)</f>
        <v>9.8787592734040803</v>
      </c>
      <c r="J190" s="90">
        <f t="shared" ref="J190" si="206">SUM(J187:J189)</f>
        <v>6.6336817496329994</v>
      </c>
      <c r="K190" s="90">
        <f t="shared" ref="K190" si="207">SUM(K187:K189)</f>
        <v>4.7011386975688509</v>
      </c>
      <c r="L190" s="90">
        <f t="shared" ref="L190" si="208">SUM(L187:L189)</f>
        <v>4.0533259628306233</v>
      </c>
      <c r="M190" s="90">
        <f t="shared" ref="M190" si="209">SUM(M187:M189)</f>
        <v>3.3669169656610674</v>
      </c>
      <c r="N190" s="62">
        <f>IFERROR('Equations and POD'!$D$5/G190, G190)</f>
        <v>973.59079502121824</v>
      </c>
      <c r="O190" s="62">
        <f>IFERROR('Equations and POD'!$D$5/H190, H190)</f>
        <v>1025.1389781302894</v>
      </c>
      <c r="P190" s="62">
        <f>IFERROR('Equations and POD'!$D$5/I190, I190)</f>
        <v>1214.7274437901117</v>
      </c>
      <c r="Q190" s="62">
        <f>IFERROR('Equations and POD'!$D$5/J190, J190)</f>
        <v>1808.9502108936542</v>
      </c>
      <c r="R190" s="62">
        <f>IFERROR('Equations and POD'!$D$5/K190, K190)</f>
        <v>2552.5730619702172</v>
      </c>
      <c r="S190" s="62">
        <f>IFERROR('Equations and POD'!$D$5/L190, L190)</f>
        <v>2960.5316991628893</v>
      </c>
      <c r="T190" s="62">
        <f>IFERROR('Equations and POD'!$D$5/M190, M190)</f>
        <v>3564.091458858979</v>
      </c>
      <c r="U190" s="98">
        <v>970</v>
      </c>
      <c r="V190" s="98">
        <v>1000</v>
      </c>
      <c r="W190" s="98">
        <v>1200</v>
      </c>
      <c r="X190" s="98">
        <v>1800</v>
      </c>
      <c r="Y190" s="98">
        <v>2600</v>
      </c>
      <c r="Z190" s="98">
        <v>3000</v>
      </c>
      <c r="AA190" s="98">
        <v>3600</v>
      </c>
    </row>
    <row r="191" spans="1:27" x14ac:dyDescent="0.3">
      <c r="A191" s="41" t="s">
        <v>129</v>
      </c>
      <c r="B191" s="41" t="s">
        <v>142</v>
      </c>
      <c r="C191" s="41" t="s">
        <v>76</v>
      </c>
      <c r="D191" s="41" t="s">
        <v>60</v>
      </c>
      <c r="E191" s="41" t="s">
        <v>64</v>
      </c>
      <c r="F191" s="41" t="s">
        <v>10</v>
      </c>
      <c r="G191" s="100">
        <v>0.14978138297872301</v>
      </c>
      <c r="H191" s="100">
        <v>0.12808333333333299</v>
      </c>
      <c r="I191" s="100">
        <v>0.110701612903226</v>
      </c>
      <c r="J191" s="100">
        <v>8.9249999999999996E-2</v>
      </c>
      <c r="K191" s="100">
        <v>7.0542253521126794E-2</v>
      </c>
      <c r="L191" s="100">
        <v>6.4510474860335204E-2</v>
      </c>
      <c r="M191" s="100">
        <v>6.89380610412927E-2</v>
      </c>
      <c r="N191" s="62">
        <f>IFERROR('Equations and POD'!$D$5/G191, G191)</f>
        <v>80116.765924805513</v>
      </c>
      <c r="O191" s="62">
        <f>IFERROR('Equations and POD'!$D$5/H191, H191)</f>
        <v>93689.004554326864</v>
      </c>
      <c r="P191" s="62">
        <f>IFERROR('Equations and POD'!$D$5/I191, I191)</f>
        <v>108399.50462591954</v>
      </c>
      <c r="Q191" s="62">
        <f>IFERROR('Equations and POD'!$D$5/J191, J191)</f>
        <v>134453.78151260506</v>
      </c>
      <c r="R191" s="62">
        <f>IFERROR('Equations and POD'!$D$5/K191, K191)</f>
        <v>170110.81162024551</v>
      </c>
      <c r="S191" s="62">
        <f>IFERROR('Equations and POD'!$D$5/L191, L191)</f>
        <v>186016.30240639104</v>
      </c>
      <c r="T191" s="62">
        <f>IFERROR('Equations and POD'!$D$5/M191, M191)</f>
        <v>174069.29958201476</v>
      </c>
      <c r="U191" s="98">
        <v>80000</v>
      </c>
      <c r="V191" s="98">
        <v>94000</v>
      </c>
      <c r="W191" s="98">
        <v>110000</v>
      </c>
      <c r="X191" s="98">
        <v>130000</v>
      </c>
      <c r="Y191" s="98">
        <v>170000</v>
      </c>
      <c r="Z191" s="98">
        <v>190000</v>
      </c>
      <c r="AA191" s="98">
        <v>170000</v>
      </c>
    </row>
    <row r="192" spans="1:27" x14ac:dyDescent="0.3">
      <c r="A192" s="41" t="s">
        <v>129</v>
      </c>
      <c r="B192" s="41" t="s">
        <v>142</v>
      </c>
      <c r="C192" s="41" t="s">
        <v>76</v>
      </c>
      <c r="D192" s="41" t="s">
        <v>65</v>
      </c>
      <c r="E192" s="41" t="s">
        <v>64</v>
      </c>
      <c r="F192" s="41" t="s">
        <v>10</v>
      </c>
      <c r="G192" s="100">
        <v>8.6736665978958405E-3</v>
      </c>
      <c r="H192" s="100">
        <v>1.07385080973898E-2</v>
      </c>
      <c r="I192" s="100">
        <v>1.21238029706549E-2</v>
      </c>
      <c r="J192" s="100">
        <v>4.2550519605465504E-3</v>
      </c>
      <c r="K192" s="100">
        <v>2.3823129569462498E-3</v>
      </c>
      <c r="L192" s="100">
        <v>1.88990492635898E-3</v>
      </c>
      <c r="M192" s="100">
        <v>8.4585508670670005E-4</v>
      </c>
      <c r="N192" s="62">
        <f>IFERROR('Equations and POD'!$D$5/G192, G192)</f>
        <v>1383497.9549376615</v>
      </c>
      <c r="O192" s="62">
        <f>IFERROR('Equations and POD'!$D$5/H192, H192)</f>
        <v>1117473.6649792935</v>
      </c>
      <c r="P192" s="62">
        <f>IFERROR('Equations and POD'!$D$5/I192, I192)</f>
        <v>989788.43759218464</v>
      </c>
      <c r="Q192" s="62">
        <f>IFERROR('Equations and POD'!$D$5/J192, J192)</f>
        <v>2820177.0768643282</v>
      </c>
      <c r="R192" s="62">
        <f>IFERROR('Equations and POD'!$D$5/K192, K192)</f>
        <v>5037121.5775874006</v>
      </c>
      <c r="S192" s="62">
        <f>IFERROR('Equations and POD'!$D$5/L192, L192)</f>
        <v>6349525.752662464</v>
      </c>
      <c r="T192" s="62">
        <f>IFERROR('Equations and POD'!$D$5/M192, M192)</f>
        <v>14186827.257516978</v>
      </c>
      <c r="U192" s="98">
        <v>1400000</v>
      </c>
      <c r="V192" s="98">
        <v>1100000</v>
      </c>
      <c r="W192" s="98">
        <v>990000</v>
      </c>
      <c r="X192" s="98">
        <v>2800000</v>
      </c>
      <c r="Y192" s="98">
        <v>5000000</v>
      </c>
      <c r="Z192" s="98">
        <v>6300000</v>
      </c>
      <c r="AA192" s="98">
        <v>14000000</v>
      </c>
    </row>
    <row r="193" spans="1:27" x14ac:dyDescent="0.3">
      <c r="A193" s="41" t="s">
        <v>129</v>
      </c>
      <c r="B193" s="41" t="s">
        <v>142</v>
      </c>
      <c r="C193" s="41" t="s">
        <v>76</v>
      </c>
      <c r="D193" s="41" t="s">
        <v>66</v>
      </c>
      <c r="E193" s="41" t="s">
        <v>64</v>
      </c>
      <c r="F193" s="41" t="s">
        <v>10</v>
      </c>
      <c r="G193" s="100">
        <v>0.114917500497617</v>
      </c>
      <c r="H193" s="100">
        <v>0.10825561641079801</v>
      </c>
      <c r="I193" s="100">
        <v>8.8001339792003905E-2</v>
      </c>
      <c r="J193" s="100">
        <v>6.1276764006112303E-2</v>
      </c>
      <c r="K193" s="100">
        <v>4.3226010214734302E-2</v>
      </c>
      <c r="L193" s="100">
        <v>3.7012534772854003E-2</v>
      </c>
      <c r="M193" s="100">
        <v>2.9716166704764201E-2</v>
      </c>
      <c r="N193" s="62">
        <f>IFERROR('Equations and POD'!$D$5/G193, G193)</f>
        <v>104422.73759903818</v>
      </c>
      <c r="O193" s="62">
        <f>IFERROR('Equations and POD'!$D$5/H193, H193)</f>
        <v>110848.75222051809</v>
      </c>
      <c r="P193" s="62">
        <f>IFERROR('Equations and POD'!$D$5/I193, I193)</f>
        <v>136361.56027127168</v>
      </c>
      <c r="Q193" s="62">
        <f>IFERROR('Equations and POD'!$D$5/J193, J193)</f>
        <v>195832.79558958125</v>
      </c>
      <c r="R193" s="62">
        <f>IFERROR('Equations and POD'!$D$5/K193, K193)</f>
        <v>277610.63166337757</v>
      </c>
      <c r="S193" s="62">
        <f>IFERROR('Equations and POD'!$D$5/L193, L193)</f>
        <v>324214.48770380154</v>
      </c>
      <c r="T193" s="62">
        <f>IFERROR('Equations and POD'!$D$5/M193, M193)</f>
        <v>403820.59096727701</v>
      </c>
      <c r="U193" s="98">
        <v>100000</v>
      </c>
      <c r="V193" s="98">
        <v>110000</v>
      </c>
      <c r="W193" s="98">
        <v>140000</v>
      </c>
      <c r="X193" s="98">
        <v>200000</v>
      </c>
      <c r="Y193" s="98">
        <v>280000</v>
      </c>
      <c r="Z193" s="98">
        <v>320000</v>
      </c>
      <c r="AA193" s="98">
        <v>400000</v>
      </c>
    </row>
    <row r="194" spans="1:27" x14ac:dyDescent="0.3">
      <c r="A194" s="41" t="s">
        <v>129</v>
      </c>
      <c r="B194" s="41" t="s">
        <v>142</v>
      </c>
      <c r="C194" s="92" t="s">
        <v>76</v>
      </c>
      <c r="D194" s="92" t="s">
        <v>12</v>
      </c>
      <c r="E194" s="92" t="s">
        <v>64</v>
      </c>
      <c r="F194" s="92" t="s">
        <v>10</v>
      </c>
      <c r="G194" s="90">
        <f>SUM(G191:G193)</f>
        <v>0.27337255007423583</v>
      </c>
      <c r="H194" s="90">
        <f t="shared" ref="H194" si="210">SUM(H191:H193)</f>
        <v>0.2470774578415208</v>
      </c>
      <c r="I194" s="90">
        <f t="shared" ref="I194" si="211">SUM(I191:I193)</f>
        <v>0.21082675566588482</v>
      </c>
      <c r="J194" s="90">
        <f t="shared" ref="J194" si="212">SUM(J191:J193)</f>
        <v>0.15478181596665885</v>
      </c>
      <c r="K194" s="90">
        <f t="shared" ref="K194" si="213">SUM(K191:K193)</f>
        <v>0.11615057669280734</v>
      </c>
      <c r="L194" s="90">
        <f t="shared" ref="L194" si="214">SUM(L191:L193)</f>
        <v>0.10341291455954818</v>
      </c>
      <c r="M194" s="90">
        <f t="shared" ref="M194" si="215">SUM(M191:M193)</f>
        <v>9.9500082832763598E-2</v>
      </c>
      <c r="N194" s="62">
        <f>IFERROR('Equations and POD'!$D$5/G194, G194)</f>
        <v>43896.140986874263</v>
      </c>
      <c r="O194" s="62">
        <f>IFERROR('Equations and POD'!$D$5/H194, H194)</f>
        <v>48567.765367316431</v>
      </c>
      <c r="P194" s="62">
        <f>IFERROR('Equations and POD'!$D$5/I194, I194)</f>
        <v>56918.771823332638</v>
      </c>
      <c r="Q194" s="62">
        <f>IFERROR('Equations and POD'!$D$5/J194, J194)</f>
        <v>77528.48695472657</v>
      </c>
      <c r="R194" s="62">
        <f>IFERROR('Equations and POD'!$D$5/K194, K194)</f>
        <v>103314.1663320136</v>
      </c>
      <c r="S194" s="62">
        <f>IFERROR('Equations and POD'!$D$5/L194, L194)</f>
        <v>116039.66536587699</v>
      </c>
      <c r="T194" s="62">
        <f>IFERROR('Equations and POD'!$D$5/M194, M194)</f>
        <v>120602.91467464603</v>
      </c>
      <c r="U194" s="98">
        <v>44000</v>
      </c>
      <c r="V194" s="98">
        <v>49000</v>
      </c>
      <c r="W194" s="98">
        <v>57000</v>
      </c>
      <c r="X194" s="98">
        <v>78000</v>
      </c>
      <c r="Y194" s="98">
        <v>100000</v>
      </c>
      <c r="Z194" s="98">
        <v>120000</v>
      </c>
      <c r="AA194" s="98">
        <v>120000</v>
      </c>
    </row>
    <row r="195" spans="1:27" x14ac:dyDescent="0.3">
      <c r="A195" s="41" t="s">
        <v>132</v>
      </c>
      <c r="B195" s="41" t="s">
        <v>133</v>
      </c>
      <c r="C195" s="41" t="s">
        <v>78</v>
      </c>
      <c r="D195" s="41" t="s">
        <v>60</v>
      </c>
      <c r="E195" s="41" t="s">
        <v>61</v>
      </c>
      <c r="F195" s="41" t="s">
        <v>6</v>
      </c>
      <c r="G195" s="90" t="s">
        <v>62</v>
      </c>
      <c r="H195" s="90" t="s">
        <v>62</v>
      </c>
      <c r="I195" s="90" t="s">
        <v>62</v>
      </c>
      <c r="J195" s="90" t="s">
        <v>62</v>
      </c>
      <c r="K195" s="90" t="s">
        <v>62</v>
      </c>
      <c r="L195" s="90">
        <v>74.885474860335194</v>
      </c>
      <c r="M195" s="90">
        <v>80.025134649910299</v>
      </c>
      <c r="N195" s="62" t="str">
        <f>IFERROR('Equations and POD'!$D$5/G195, G195)</f>
        <v>-</v>
      </c>
      <c r="O195" s="62" t="str">
        <f>IFERROR('Equations and POD'!$D$5/H195, H195)</f>
        <v>-</v>
      </c>
      <c r="P195" s="62" t="str">
        <f>IFERROR('Equations and POD'!$D$5/I195, I195)</f>
        <v>-</v>
      </c>
      <c r="Q195" s="62" t="str">
        <f>IFERROR('Equations and POD'!$D$5/J195, J195)</f>
        <v>-</v>
      </c>
      <c r="R195" s="62" t="str">
        <f>IFERROR('Equations and POD'!$D$5/K195, K195)</f>
        <v>-</v>
      </c>
      <c r="S195" s="62">
        <f>IFERROR('Equations and POD'!$D$5/L195, L195)</f>
        <v>160.24469394606288</v>
      </c>
      <c r="T195" s="62">
        <f>IFERROR('Equations and POD'!$D$5/M195, M195)</f>
        <v>149.95288733342295</v>
      </c>
      <c r="U195" s="97" t="s">
        <v>62</v>
      </c>
      <c r="V195" s="97" t="s">
        <v>62</v>
      </c>
      <c r="W195" s="97" t="s">
        <v>62</v>
      </c>
      <c r="X195" s="97" t="s">
        <v>62</v>
      </c>
      <c r="Y195" s="97" t="s">
        <v>62</v>
      </c>
      <c r="Z195" s="98">
        <v>160</v>
      </c>
      <c r="AA195" s="98">
        <v>150</v>
      </c>
    </row>
    <row r="196" spans="1:27" x14ac:dyDescent="0.3">
      <c r="A196" s="41" t="s">
        <v>132</v>
      </c>
      <c r="B196" s="41" t="s">
        <v>133</v>
      </c>
      <c r="C196" s="41" t="s">
        <v>78</v>
      </c>
      <c r="D196" s="41" t="s">
        <v>65</v>
      </c>
      <c r="E196" s="41" t="s">
        <v>61</v>
      </c>
      <c r="F196" s="41" t="s">
        <v>6</v>
      </c>
      <c r="G196" s="90" t="s">
        <v>62</v>
      </c>
      <c r="H196" s="90" t="s">
        <v>62</v>
      </c>
      <c r="I196" s="90" t="s">
        <v>62</v>
      </c>
      <c r="J196" s="90" t="s">
        <v>62</v>
      </c>
      <c r="K196" s="90" t="s">
        <v>62</v>
      </c>
      <c r="L196" s="90" t="s">
        <v>62</v>
      </c>
      <c r="M196" s="90" t="s">
        <v>62</v>
      </c>
      <c r="N196" s="62" t="str">
        <f>IFERROR('Equations and POD'!$D$5/G196, G196)</f>
        <v>-</v>
      </c>
      <c r="O196" s="62" t="str">
        <f>IFERROR('Equations and POD'!$D$5/H196, H196)</f>
        <v>-</v>
      </c>
      <c r="P196" s="62" t="str">
        <f>IFERROR('Equations and POD'!$D$5/I196, I196)</f>
        <v>-</v>
      </c>
      <c r="Q196" s="62" t="str">
        <f>IFERROR('Equations and POD'!$D$5/J196, J196)</f>
        <v>-</v>
      </c>
      <c r="R196" s="62" t="str">
        <f>IFERROR('Equations and POD'!$D$5/K196, K196)</f>
        <v>-</v>
      </c>
      <c r="S196" s="62" t="str">
        <f>IFERROR('Equations and POD'!$D$5/L196, L196)</f>
        <v>-</v>
      </c>
      <c r="T196" s="62" t="str">
        <f>IFERROR('Equations and POD'!$D$5/M196, M196)</f>
        <v>-</v>
      </c>
      <c r="U196" s="97" t="s">
        <v>62</v>
      </c>
      <c r="V196" s="97" t="s">
        <v>62</v>
      </c>
      <c r="W196" s="97" t="s">
        <v>62</v>
      </c>
      <c r="X196" s="97" t="s">
        <v>62</v>
      </c>
      <c r="Y196" s="97" t="s">
        <v>62</v>
      </c>
      <c r="Z196" s="97" t="s">
        <v>62</v>
      </c>
      <c r="AA196" s="97" t="s">
        <v>62</v>
      </c>
    </row>
    <row r="197" spans="1:27" x14ac:dyDescent="0.3">
      <c r="A197" s="41" t="s">
        <v>132</v>
      </c>
      <c r="B197" s="41" t="s">
        <v>133</v>
      </c>
      <c r="C197" s="41" t="s">
        <v>78</v>
      </c>
      <c r="D197" s="41" t="s">
        <v>66</v>
      </c>
      <c r="E197" s="41" t="s">
        <v>61</v>
      </c>
      <c r="F197" s="41" t="s">
        <v>6</v>
      </c>
      <c r="G197" s="90" t="s">
        <v>62</v>
      </c>
      <c r="H197" s="90" t="s">
        <v>62</v>
      </c>
      <c r="I197" s="90" t="s">
        <v>62</v>
      </c>
      <c r="J197" s="90" t="s">
        <v>62</v>
      </c>
      <c r="K197" s="90" t="s">
        <v>62</v>
      </c>
      <c r="L197" s="90" t="s">
        <v>62</v>
      </c>
      <c r="M197" s="90" t="s">
        <v>62</v>
      </c>
      <c r="N197" s="62" t="str">
        <f>IFERROR('Equations and POD'!$D$5/G197, G197)</f>
        <v>-</v>
      </c>
      <c r="O197" s="62" t="str">
        <f>IFERROR('Equations and POD'!$D$5/H197, H197)</f>
        <v>-</v>
      </c>
      <c r="P197" s="62" t="str">
        <f>IFERROR('Equations and POD'!$D$5/I197, I197)</f>
        <v>-</v>
      </c>
      <c r="Q197" s="62" t="str">
        <f>IFERROR('Equations and POD'!$D$5/J197, J197)</f>
        <v>-</v>
      </c>
      <c r="R197" s="62" t="str">
        <f>IFERROR('Equations and POD'!$D$5/K197, K197)</f>
        <v>-</v>
      </c>
      <c r="S197" s="62" t="str">
        <f>IFERROR('Equations and POD'!$D$5/L197, L197)</f>
        <v>-</v>
      </c>
      <c r="T197" s="62" t="str">
        <f>IFERROR('Equations and POD'!$D$5/M197, M197)</f>
        <v>-</v>
      </c>
      <c r="U197" s="97" t="s">
        <v>62</v>
      </c>
      <c r="V197" s="97" t="s">
        <v>62</v>
      </c>
      <c r="W197" s="97" t="s">
        <v>62</v>
      </c>
      <c r="X197" s="97" t="s">
        <v>62</v>
      </c>
      <c r="Y197" s="97" t="s">
        <v>62</v>
      </c>
      <c r="Z197" s="97" t="s">
        <v>62</v>
      </c>
      <c r="AA197" s="97" t="s">
        <v>62</v>
      </c>
    </row>
    <row r="198" spans="1:27" x14ac:dyDescent="0.3">
      <c r="A198" s="41" t="s">
        <v>132</v>
      </c>
      <c r="B198" s="41" t="s">
        <v>133</v>
      </c>
      <c r="C198" s="92" t="s">
        <v>78</v>
      </c>
      <c r="D198" s="92" t="s">
        <v>12</v>
      </c>
      <c r="E198" s="92" t="s">
        <v>61</v>
      </c>
      <c r="F198" s="92" t="s">
        <v>6</v>
      </c>
      <c r="G198" s="91" t="s">
        <v>62</v>
      </c>
      <c r="H198" s="91" t="s">
        <v>62</v>
      </c>
      <c r="I198" s="91" t="s">
        <v>62</v>
      </c>
      <c r="J198" s="91" t="s">
        <v>62</v>
      </c>
      <c r="K198" s="91" t="s">
        <v>62</v>
      </c>
      <c r="L198" s="90">
        <f t="shared" ref="L198" si="216">SUM(L195:L197)</f>
        <v>74.885474860335194</v>
      </c>
      <c r="M198" s="90">
        <f t="shared" ref="M198" si="217">SUM(M195:M197)</f>
        <v>80.025134649910299</v>
      </c>
      <c r="N198" s="62" t="str">
        <f>IFERROR('Equations and POD'!$D$5/G198, G198)</f>
        <v>-</v>
      </c>
      <c r="O198" s="62" t="str">
        <f>IFERROR('Equations and POD'!$D$5/H198, H198)</f>
        <v>-</v>
      </c>
      <c r="P198" s="62" t="str">
        <f>IFERROR('Equations and POD'!$D$5/I198, I198)</f>
        <v>-</v>
      </c>
      <c r="Q198" s="62" t="str">
        <f>IFERROR('Equations and POD'!$D$5/J198, J198)</f>
        <v>-</v>
      </c>
      <c r="R198" s="62" t="str">
        <f>IFERROR('Equations and POD'!$D$5/K198, K198)</f>
        <v>-</v>
      </c>
      <c r="S198" s="62">
        <f>IFERROR('Equations and POD'!$D$5/L198, L198)</f>
        <v>160.24469394606288</v>
      </c>
      <c r="T198" s="62">
        <f>IFERROR('Equations and POD'!$D$5/M198, M198)</f>
        <v>149.95288733342295</v>
      </c>
      <c r="U198" s="97" t="s">
        <v>62</v>
      </c>
      <c r="V198" s="97" t="s">
        <v>62</v>
      </c>
      <c r="W198" s="97" t="s">
        <v>62</v>
      </c>
      <c r="X198" s="97" t="s">
        <v>62</v>
      </c>
      <c r="Y198" s="97" t="s">
        <v>62</v>
      </c>
      <c r="Z198" s="98">
        <v>160</v>
      </c>
      <c r="AA198" s="98">
        <v>150</v>
      </c>
    </row>
    <row r="199" spans="1:27" x14ac:dyDescent="0.3">
      <c r="A199" s="41" t="s">
        <v>132</v>
      </c>
      <c r="B199" s="41" t="s">
        <v>133</v>
      </c>
      <c r="C199" s="41" t="s">
        <v>78</v>
      </c>
      <c r="D199" s="41" t="s">
        <v>60</v>
      </c>
      <c r="E199" s="41" t="s">
        <v>63</v>
      </c>
      <c r="F199" s="41" t="s">
        <v>6</v>
      </c>
      <c r="G199" s="90" t="s">
        <v>62</v>
      </c>
      <c r="H199" s="90" t="s">
        <v>62</v>
      </c>
      <c r="I199" s="90" t="s">
        <v>62</v>
      </c>
      <c r="J199" s="90" t="s">
        <v>62</v>
      </c>
      <c r="K199" s="90" t="s">
        <v>62</v>
      </c>
      <c r="L199" s="90">
        <v>37.442737430167597</v>
      </c>
      <c r="M199" s="90">
        <v>40.0125673249551</v>
      </c>
      <c r="N199" s="62" t="str">
        <f>IFERROR('Equations and POD'!$D$5/G199, G199)</f>
        <v>-</v>
      </c>
      <c r="O199" s="62" t="str">
        <f>IFERROR('Equations and POD'!$D$5/H199, H199)</f>
        <v>-</v>
      </c>
      <c r="P199" s="62" t="str">
        <f>IFERROR('Equations and POD'!$D$5/I199, I199)</f>
        <v>-</v>
      </c>
      <c r="Q199" s="62" t="str">
        <f>IFERROR('Equations and POD'!$D$5/J199, J199)</f>
        <v>-</v>
      </c>
      <c r="R199" s="62" t="str">
        <f>IFERROR('Equations and POD'!$D$5/K199, K199)</f>
        <v>-</v>
      </c>
      <c r="S199" s="62">
        <f>IFERROR('Equations and POD'!$D$5/L199, L199)</f>
        <v>320.48938789212576</v>
      </c>
      <c r="T199" s="62">
        <f>IFERROR('Equations and POD'!$D$5/M199, M199)</f>
        <v>299.90577466684624</v>
      </c>
      <c r="U199" s="97" t="s">
        <v>62</v>
      </c>
      <c r="V199" s="97" t="s">
        <v>62</v>
      </c>
      <c r="W199" s="97" t="s">
        <v>62</v>
      </c>
      <c r="X199" s="97" t="s">
        <v>62</v>
      </c>
      <c r="Y199" s="97" t="s">
        <v>62</v>
      </c>
      <c r="Z199" s="98">
        <v>320</v>
      </c>
      <c r="AA199" s="98">
        <v>300</v>
      </c>
    </row>
    <row r="200" spans="1:27" x14ac:dyDescent="0.3">
      <c r="A200" s="41" t="s">
        <v>132</v>
      </c>
      <c r="B200" s="41" t="s">
        <v>133</v>
      </c>
      <c r="C200" s="41" t="s">
        <v>78</v>
      </c>
      <c r="D200" s="41" t="s">
        <v>65</v>
      </c>
      <c r="E200" s="41" t="s">
        <v>63</v>
      </c>
      <c r="F200" s="41" t="s">
        <v>6</v>
      </c>
      <c r="G200" s="90" t="s">
        <v>62</v>
      </c>
      <c r="H200" s="90" t="s">
        <v>62</v>
      </c>
      <c r="I200" s="90" t="s">
        <v>62</v>
      </c>
      <c r="J200" s="90" t="s">
        <v>62</v>
      </c>
      <c r="K200" s="90" t="s">
        <v>62</v>
      </c>
      <c r="L200" s="90" t="s">
        <v>62</v>
      </c>
      <c r="M200" s="90" t="s">
        <v>62</v>
      </c>
      <c r="N200" s="62" t="str">
        <f>IFERROR('Equations and POD'!$D$5/G200, G200)</f>
        <v>-</v>
      </c>
      <c r="O200" s="62" t="str">
        <f>IFERROR('Equations and POD'!$D$5/H200, H200)</f>
        <v>-</v>
      </c>
      <c r="P200" s="62" t="str">
        <f>IFERROR('Equations and POD'!$D$5/I200, I200)</f>
        <v>-</v>
      </c>
      <c r="Q200" s="62" t="str">
        <f>IFERROR('Equations and POD'!$D$5/J200, J200)</f>
        <v>-</v>
      </c>
      <c r="R200" s="62" t="str">
        <f>IFERROR('Equations and POD'!$D$5/K200, K200)</f>
        <v>-</v>
      </c>
      <c r="S200" s="62" t="str">
        <f>IFERROR('Equations and POD'!$D$5/L200, L200)</f>
        <v>-</v>
      </c>
      <c r="T200" s="62" t="str">
        <f>IFERROR('Equations and POD'!$D$5/M200, M200)</f>
        <v>-</v>
      </c>
      <c r="U200" s="97" t="s">
        <v>62</v>
      </c>
      <c r="V200" s="97" t="s">
        <v>62</v>
      </c>
      <c r="W200" s="97" t="s">
        <v>62</v>
      </c>
      <c r="X200" s="97" t="s">
        <v>62</v>
      </c>
      <c r="Y200" s="97" t="s">
        <v>62</v>
      </c>
      <c r="Z200" s="97" t="s">
        <v>62</v>
      </c>
      <c r="AA200" s="97" t="s">
        <v>62</v>
      </c>
    </row>
    <row r="201" spans="1:27" x14ac:dyDescent="0.3">
      <c r="A201" s="41" t="s">
        <v>132</v>
      </c>
      <c r="B201" s="41" t="s">
        <v>133</v>
      </c>
      <c r="C201" s="41" t="s">
        <v>78</v>
      </c>
      <c r="D201" s="41" t="s">
        <v>66</v>
      </c>
      <c r="E201" s="41" t="s">
        <v>63</v>
      </c>
      <c r="F201" s="41" t="s">
        <v>6</v>
      </c>
      <c r="G201" s="90" t="s">
        <v>62</v>
      </c>
      <c r="H201" s="90" t="s">
        <v>62</v>
      </c>
      <c r="I201" s="90" t="s">
        <v>62</v>
      </c>
      <c r="J201" s="90" t="s">
        <v>62</v>
      </c>
      <c r="K201" s="90" t="s">
        <v>62</v>
      </c>
      <c r="L201" s="90" t="s">
        <v>62</v>
      </c>
      <c r="M201" s="90" t="s">
        <v>62</v>
      </c>
      <c r="N201" s="62" t="str">
        <f>IFERROR('Equations and POD'!$D$5/G201, G201)</f>
        <v>-</v>
      </c>
      <c r="O201" s="62" t="str">
        <f>IFERROR('Equations and POD'!$D$5/H201, H201)</f>
        <v>-</v>
      </c>
      <c r="P201" s="62" t="str">
        <f>IFERROR('Equations and POD'!$D$5/I201, I201)</f>
        <v>-</v>
      </c>
      <c r="Q201" s="62" t="str">
        <f>IFERROR('Equations and POD'!$D$5/J201, J201)</f>
        <v>-</v>
      </c>
      <c r="R201" s="62" t="str">
        <f>IFERROR('Equations and POD'!$D$5/K201, K201)</f>
        <v>-</v>
      </c>
      <c r="S201" s="62" t="str">
        <f>IFERROR('Equations and POD'!$D$5/L201, L201)</f>
        <v>-</v>
      </c>
      <c r="T201" s="62" t="str">
        <f>IFERROR('Equations and POD'!$D$5/M201, M201)</f>
        <v>-</v>
      </c>
      <c r="U201" s="97" t="s">
        <v>62</v>
      </c>
      <c r="V201" s="97" t="s">
        <v>62</v>
      </c>
      <c r="W201" s="97" t="s">
        <v>62</v>
      </c>
      <c r="X201" s="97" t="s">
        <v>62</v>
      </c>
      <c r="Y201" s="97" t="s">
        <v>62</v>
      </c>
      <c r="Z201" s="97" t="s">
        <v>62</v>
      </c>
      <c r="AA201" s="97" t="s">
        <v>62</v>
      </c>
    </row>
    <row r="202" spans="1:27" x14ac:dyDescent="0.3">
      <c r="A202" s="41" t="s">
        <v>132</v>
      </c>
      <c r="B202" s="41" t="s">
        <v>133</v>
      </c>
      <c r="C202" s="92" t="s">
        <v>78</v>
      </c>
      <c r="D202" s="92" t="s">
        <v>12</v>
      </c>
      <c r="E202" s="92" t="s">
        <v>63</v>
      </c>
      <c r="F202" s="92" t="s">
        <v>6</v>
      </c>
      <c r="G202" s="91" t="s">
        <v>62</v>
      </c>
      <c r="H202" s="91" t="s">
        <v>62</v>
      </c>
      <c r="I202" s="91" t="s">
        <v>62</v>
      </c>
      <c r="J202" s="91" t="s">
        <v>62</v>
      </c>
      <c r="K202" s="91" t="s">
        <v>62</v>
      </c>
      <c r="L202" s="90">
        <f t="shared" ref="L202" si="218">SUM(L199:L201)</f>
        <v>37.442737430167597</v>
      </c>
      <c r="M202" s="90">
        <f t="shared" ref="M202" si="219">SUM(M199:M201)</f>
        <v>40.0125673249551</v>
      </c>
      <c r="N202" s="62" t="str">
        <f>IFERROR('Equations and POD'!$D$5/G202, G202)</f>
        <v>-</v>
      </c>
      <c r="O202" s="62" t="str">
        <f>IFERROR('Equations and POD'!$D$5/H202, H202)</f>
        <v>-</v>
      </c>
      <c r="P202" s="62" t="str">
        <f>IFERROR('Equations and POD'!$D$5/I202, I202)</f>
        <v>-</v>
      </c>
      <c r="Q202" s="62" t="str">
        <f>IFERROR('Equations and POD'!$D$5/J202, J202)</f>
        <v>-</v>
      </c>
      <c r="R202" s="62" t="str">
        <f>IFERROR('Equations and POD'!$D$5/K202, K202)</f>
        <v>-</v>
      </c>
      <c r="S202" s="62">
        <f>IFERROR('Equations and POD'!$D$5/L202, L202)</f>
        <v>320.48938789212576</v>
      </c>
      <c r="T202" s="62">
        <f>IFERROR('Equations and POD'!$D$5/M202, M202)</f>
        <v>299.90577466684624</v>
      </c>
      <c r="U202" s="97" t="s">
        <v>62</v>
      </c>
      <c r="V202" s="97" t="s">
        <v>62</v>
      </c>
      <c r="W202" s="97" t="s">
        <v>62</v>
      </c>
      <c r="X202" s="97" t="s">
        <v>62</v>
      </c>
      <c r="Y202" s="97" t="s">
        <v>62</v>
      </c>
      <c r="Z202" s="98">
        <v>320</v>
      </c>
      <c r="AA202" s="98">
        <v>300</v>
      </c>
    </row>
    <row r="203" spans="1:27" x14ac:dyDescent="0.3">
      <c r="A203" s="41" t="s">
        <v>132</v>
      </c>
      <c r="B203" s="41" t="s">
        <v>133</v>
      </c>
      <c r="C203" s="41" t="s">
        <v>78</v>
      </c>
      <c r="D203" s="41" t="s">
        <v>60</v>
      </c>
      <c r="E203" s="41" t="s">
        <v>64</v>
      </c>
      <c r="F203" s="41" t="s">
        <v>6</v>
      </c>
      <c r="G203" s="90" t="s">
        <v>62</v>
      </c>
      <c r="H203" s="90" t="s">
        <v>62</v>
      </c>
      <c r="I203" s="90" t="s">
        <v>62</v>
      </c>
      <c r="J203" s="90" t="s">
        <v>62</v>
      </c>
      <c r="K203" s="90" t="s">
        <v>62</v>
      </c>
      <c r="L203" s="90">
        <v>18.721368715083798</v>
      </c>
      <c r="M203" s="90">
        <v>20.0062836624776</v>
      </c>
      <c r="N203" s="62" t="str">
        <f>IFERROR('Equations and POD'!$D$5/G203, G203)</f>
        <v>-</v>
      </c>
      <c r="O203" s="62" t="str">
        <f>IFERROR('Equations and POD'!$D$5/H203, H203)</f>
        <v>-</v>
      </c>
      <c r="P203" s="62" t="str">
        <f>IFERROR('Equations and POD'!$D$5/I203, I203)</f>
        <v>-</v>
      </c>
      <c r="Q203" s="62" t="str">
        <f>IFERROR('Equations and POD'!$D$5/J203, J203)</f>
        <v>-</v>
      </c>
      <c r="R203" s="62" t="str">
        <f>IFERROR('Equations and POD'!$D$5/K203, K203)</f>
        <v>-</v>
      </c>
      <c r="S203" s="62">
        <f>IFERROR('Equations and POD'!$D$5/L203, L203)</f>
        <v>640.97877578425152</v>
      </c>
      <c r="T203" s="62">
        <f>IFERROR('Equations and POD'!$D$5/M203, M203)</f>
        <v>599.811549333691</v>
      </c>
      <c r="U203" s="97" t="s">
        <v>62</v>
      </c>
      <c r="V203" s="97" t="s">
        <v>62</v>
      </c>
      <c r="W203" s="97" t="s">
        <v>62</v>
      </c>
      <c r="X203" s="97" t="s">
        <v>62</v>
      </c>
      <c r="Y203" s="97" t="s">
        <v>62</v>
      </c>
      <c r="Z203" s="98">
        <v>640</v>
      </c>
      <c r="AA203" s="98">
        <v>600</v>
      </c>
    </row>
    <row r="204" spans="1:27" x14ac:dyDescent="0.3">
      <c r="A204" s="41" t="s">
        <v>132</v>
      </c>
      <c r="B204" s="41" t="s">
        <v>133</v>
      </c>
      <c r="C204" s="41" t="s">
        <v>78</v>
      </c>
      <c r="D204" s="41" t="s">
        <v>65</v>
      </c>
      <c r="E204" s="41" t="s">
        <v>64</v>
      </c>
      <c r="F204" s="41" t="s">
        <v>6</v>
      </c>
      <c r="G204" s="90" t="s">
        <v>62</v>
      </c>
      <c r="H204" s="90" t="s">
        <v>62</v>
      </c>
      <c r="I204" s="90" t="s">
        <v>62</v>
      </c>
      <c r="J204" s="90" t="s">
        <v>62</v>
      </c>
      <c r="K204" s="90" t="s">
        <v>62</v>
      </c>
      <c r="L204" s="90" t="s">
        <v>62</v>
      </c>
      <c r="M204" s="90" t="s">
        <v>62</v>
      </c>
      <c r="N204" s="62" t="str">
        <f>IFERROR('Equations and POD'!$D$5/G204, G204)</f>
        <v>-</v>
      </c>
      <c r="O204" s="62" t="str">
        <f>IFERROR('Equations and POD'!$D$5/H204, H204)</f>
        <v>-</v>
      </c>
      <c r="P204" s="62" t="str">
        <f>IFERROR('Equations and POD'!$D$5/I204, I204)</f>
        <v>-</v>
      </c>
      <c r="Q204" s="62" t="str">
        <f>IFERROR('Equations and POD'!$D$5/J204, J204)</f>
        <v>-</v>
      </c>
      <c r="R204" s="62" t="str">
        <f>IFERROR('Equations and POD'!$D$5/K204, K204)</f>
        <v>-</v>
      </c>
      <c r="S204" s="62" t="str">
        <f>IFERROR('Equations and POD'!$D$5/L204, L204)</f>
        <v>-</v>
      </c>
      <c r="T204" s="62" t="str">
        <f>IFERROR('Equations and POD'!$D$5/M204, M204)</f>
        <v>-</v>
      </c>
      <c r="U204" s="97" t="s">
        <v>62</v>
      </c>
      <c r="V204" s="97" t="s">
        <v>62</v>
      </c>
      <c r="W204" s="97" t="s">
        <v>62</v>
      </c>
      <c r="X204" s="97" t="s">
        <v>62</v>
      </c>
      <c r="Y204" s="97" t="s">
        <v>62</v>
      </c>
      <c r="Z204" s="97" t="s">
        <v>62</v>
      </c>
      <c r="AA204" s="97" t="s">
        <v>62</v>
      </c>
    </row>
    <row r="205" spans="1:27" x14ac:dyDescent="0.3">
      <c r="A205" s="41" t="s">
        <v>132</v>
      </c>
      <c r="B205" s="41" t="s">
        <v>133</v>
      </c>
      <c r="C205" s="41" t="s">
        <v>78</v>
      </c>
      <c r="D205" s="41" t="s">
        <v>66</v>
      </c>
      <c r="E205" s="41" t="s">
        <v>64</v>
      </c>
      <c r="F205" s="41" t="s">
        <v>6</v>
      </c>
      <c r="G205" s="90" t="s">
        <v>62</v>
      </c>
      <c r="H205" s="90" t="s">
        <v>62</v>
      </c>
      <c r="I205" s="90" t="s">
        <v>62</v>
      </c>
      <c r="J205" s="90" t="s">
        <v>62</v>
      </c>
      <c r="K205" s="90" t="s">
        <v>62</v>
      </c>
      <c r="L205" s="90" t="s">
        <v>62</v>
      </c>
      <c r="M205" s="90" t="s">
        <v>62</v>
      </c>
      <c r="N205" s="62" t="str">
        <f>IFERROR('Equations and POD'!$D$5/G205, G205)</f>
        <v>-</v>
      </c>
      <c r="O205" s="62" t="str">
        <f>IFERROR('Equations and POD'!$D$5/H205, H205)</f>
        <v>-</v>
      </c>
      <c r="P205" s="62" t="str">
        <f>IFERROR('Equations and POD'!$D$5/I205, I205)</f>
        <v>-</v>
      </c>
      <c r="Q205" s="62" t="str">
        <f>IFERROR('Equations and POD'!$D$5/J205, J205)</f>
        <v>-</v>
      </c>
      <c r="R205" s="62" t="str">
        <f>IFERROR('Equations and POD'!$D$5/K205, K205)</f>
        <v>-</v>
      </c>
      <c r="S205" s="62" t="str">
        <f>IFERROR('Equations and POD'!$D$5/L205, L205)</f>
        <v>-</v>
      </c>
      <c r="T205" s="62" t="str">
        <f>IFERROR('Equations and POD'!$D$5/M205, M205)</f>
        <v>-</v>
      </c>
      <c r="U205" s="97" t="s">
        <v>62</v>
      </c>
      <c r="V205" s="97" t="s">
        <v>62</v>
      </c>
      <c r="W205" s="97" t="s">
        <v>62</v>
      </c>
      <c r="X205" s="97" t="s">
        <v>62</v>
      </c>
      <c r="Y205" s="97" t="s">
        <v>62</v>
      </c>
      <c r="Z205" s="97" t="s">
        <v>62</v>
      </c>
      <c r="AA205" s="97" t="s">
        <v>62</v>
      </c>
    </row>
    <row r="206" spans="1:27" x14ac:dyDescent="0.3">
      <c r="A206" s="41" t="s">
        <v>132</v>
      </c>
      <c r="B206" s="41" t="s">
        <v>133</v>
      </c>
      <c r="C206" s="92" t="s">
        <v>78</v>
      </c>
      <c r="D206" s="92" t="s">
        <v>12</v>
      </c>
      <c r="E206" s="92" t="s">
        <v>64</v>
      </c>
      <c r="F206" s="92" t="s">
        <v>6</v>
      </c>
      <c r="G206" s="91" t="s">
        <v>62</v>
      </c>
      <c r="H206" s="91" t="s">
        <v>62</v>
      </c>
      <c r="I206" s="91" t="s">
        <v>62</v>
      </c>
      <c r="J206" s="91" t="s">
        <v>62</v>
      </c>
      <c r="K206" s="91" t="s">
        <v>62</v>
      </c>
      <c r="L206" s="90">
        <f t="shared" ref="L206" si="220">SUM(L203:L205)</f>
        <v>18.721368715083798</v>
      </c>
      <c r="M206" s="90">
        <f t="shared" ref="M206" si="221">SUM(M203:M205)</f>
        <v>20.0062836624776</v>
      </c>
      <c r="N206" s="62" t="str">
        <f>IFERROR('Equations and POD'!$D$5/G206, G206)</f>
        <v>-</v>
      </c>
      <c r="O206" s="62" t="str">
        <f>IFERROR('Equations and POD'!$D$5/H206, H206)</f>
        <v>-</v>
      </c>
      <c r="P206" s="62" t="str">
        <f>IFERROR('Equations and POD'!$D$5/I206, I206)</f>
        <v>-</v>
      </c>
      <c r="Q206" s="62" t="str">
        <f>IFERROR('Equations and POD'!$D$5/J206, J206)</f>
        <v>-</v>
      </c>
      <c r="R206" s="62" t="str">
        <f>IFERROR('Equations and POD'!$D$5/K206, K206)</f>
        <v>-</v>
      </c>
      <c r="S206" s="62">
        <f>IFERROR('Equations and POD'!$D$5/L206, L206)</f>
        <v>640.97877578425152</v>
      </c>
      <c r="T206" s="62">
        <f>IFERROR('Equations and POD'!$D$5/M206, M206)</f>
        <v>599.811549333691</v>
      </c>
      <c r="U206" s="97" t="s">
        <v>62</v>
      </c>
      <c r="V206" s="97" t="s">
        <v>62</v>
      </c>
      <c r="W206" s="97" t="s">
        <v>62</v>
      </c>
      <c r="X206" s="97" t="s">
        <v>62</v>
      </c>
      <c r="Y206" s="97" t="s">
        <v>62</v>
      </c>
      <c r="Z206" s="98">
        <v>640</v>
      </c>
      <c r="AA206" s="98">
        <v>600</v>
      </c>
    </row>
    <row r="207" spans="1:27" x14ac:dyDescent="0.3">
      <c r="A207" s="41" t="s">
        <v>132</v>
      </c>
      <c r="B207" s="41" t="s">
        <v>133</v>
      </c>
      <c r="C207" s="41" t="s">
        <v>79</v>
      </c>
      <c r="D207" s="41" t="s">
        <v>60</v>
      </c>
      <c r="E207" s="41" t="s">
        <v>61</v>
      </c>
      <c r="F207" s="41" t="s">
        <v>6</v>
      </c>
      <c r="G207" s="90" t="s">
        <v>62</v>
      </c>
      <c r="H207" s="90" t="s">
        <v>62</v>
      </c>
      <c r="I207" s="90" t="s">
        <v>62</v>
      </c>
      <c r="J207" s="90" t="s">
        <v>62</v>
      </c>
      <c r="K207" s="90" t="s">
        <v>62</v>
      </c>
      <c r="L207" s="90">
        <v>140.41026536312901</v>
      </c>
      <c r="M207" s="90">
        <v>150.047127468582</v>
      </c>
      <c r="N207" s="62" t="str">
        <f>IFERROR('Equations and POD'!$D$5/G207, G207)</f>
        <v>-</v>
      </c>
      <c r="O207" s="62" t="str">
        <f>IFERROR('Equations and POD'!$D$5/H207, H207)</f>
        <v>-</v>
      </c>
      <c r="P207" s="62" t="str">
        <f>IFERROR('Equations and POD'!$D$5/I207, I207)</f>
        <v>-</v>
      </c>
      <c r="Q207" s="62" t="str">
        <f>IFERROR('Equations and POD'!$D$5/J207, J207)</f>
        <v>-</v>
      </c>
      <c r="R207" s="62" t="str">
        <f>IFERROR('Equations and POD'!$D$5/K207, K207)</f>
        <v>-</v>
      </c>
      <c r="S207" s="62">
        <f>IFERROR('Equations and POD'!$D$5/L207, L207)</f>
        <v>85.463836771233218</v>
      </c>
      <c r="T207" s="62">
        <f>IFERROR('Equations and POD'!$D$5/M207, M207)</f>
        <v>79.97487324449213</v>
      </c>
      <c r="U207" s="97" t="s">
        <v>62</v>
      </c>
      <c r="V207" s="97" t="s">
        <v>62</v>
      </c>
      <c r="W207" s="97" t="s">
        <v>62</v>
      </c>
      <c r="X207" s="97" t="s">
        <v>62</v>
      </c>
      <c r="Y207" s="97" t="s">
        <v>62</v>
      </c>
      <c r="Z207" s="98">
        <v>85</v>
      </c>
      <c r="AA207" s="98">
        <v>80</v>
      </c>
    </row>
    <row r="208" spans="1:27" x14ac:dyDescent="0.3">
      <c r="A208" s="41" t="s">
        <v>132</v>
      </c>
      <c r="B208" s="41" t="s">
        <v>133</v>
      </c>
      <c r="C208" s="41" t="s">
        <v>79</v>
      </c>
      <c r="D208" s="41" t="s">
        <v>65</v>
      </c>
      <c r="E208" s="41" t="s">
        <v>61</v>
      </c>
      <c r="F208" s="41" t="s">
        <v>6</v>
      </c>
      <c r="G208" s="90" t="s">
        <v>62</v>
      </c>
      <c r="H208" s="90" t="s">
        <v>62</v>
      </c>
      <c r="I208" s="90" t="s">
        <v>62</v>
      </c>
      <c r="J208" s="90" t="s">
        <v>62</v>
      </c>
      <c r="K208" s="90" t="s">
        <v>62</v>
      </c>
      <c r="L208" s="90" t="s">
        <v>62</v>
      </c>
      <c r="M208" s="90" t="s">
        <v>62</v>
      </c>
      <c r="N208" s="62" t="str">
        <f>IFERROR('Equations and POD'!$D$5/G208, G208)</f>
        <v>-</v>
      </c>
      <c r="O208" s="62" t="str">
        <f>IFERROR('Equations and POD'!$D$5/H208, H208)</f>
        <v>-</v>
      </c>
      <c r="P208" s="62" t="str">
        <f>IFERROR('Equations and POD'!$D$5/I208, I208)</f>
        <v>-</v>
      </c>
      <c r="Q208" s="62" t="str">
        <f>IFERROR('Equations and POD'!$D$5/J208, J208)</f>
        <v>-</v>
      </c>
      <c r="R208" s="62" t="str">
        <f>IFERROR('Equations and POD'!$D$5/K208, K208)</f>
        <v>-</v>
      </c>
      <c r="S208" s="62" t="str">
        <f>IFERROR('Equations and POD'!$D$5/L208, L208)</f>
        <v>-</v>
      </c>
      <c r="T208" s="62" t="str">
        <f>IFERROR('Equations and POD'!$D$5/M208, M208)</f>
        <v>-</v>
      </c>
      <c r="U208" s="97" t="s">
        <v>62</v>
      </c>
      <c r="V208" s="97" t="s">
        <v>62</v>
      </c>
      <c r="W208" s="97" t="s">
        <v>62</v>
      </c>
      <c r="X208" s="97" t="s">
        <v>62</v>
      </c>
      <c r="Y208" s="97" t="s">
        <v>62</v>
      </c>
      <c r="Z208" s="97" t="s">
        <v>62</v>
      </c>
      <c r="AA208" s="97" t="s">
        <v>62</v>
      </c>
    </row>
    <row r="209" spans="1:27" x14ac:dyDescent="0.3">
      <c r="A209" s="41" t="s">
        <v>132</v>
      </c>
      <c r="B209" s="41" t="s">
        <v>133</v>
      </c>
      <c r="C209" s="41" t="s">
        <v>79</v>
      </c>
      <c r="D209" s="41" t="s">
        <v>66</v>
      </c>
      <c r="E209" s="41" t="s">
        <v>61</v>
      </c>
      <c r="F209" s="41" t="s">
        <v>6</v>
      </c>
      <c r="G209" s="60">
        <v>9.6830427313100806E-2</v>
      </c>
      <c r="H209" s="60">
        <v>9.1217069207993495E-2</v>
      </c>
      <c r="I209" s="60">
        <v>7.4150649807788196E-2</v>
      </c>
      <c r="J209" s="60">
        <v>5.1632303325279301E-2</v>
      </c>
      <c r="K209" s="93">
        <v>0.10178966967104899</v>
      </c>
      <c r="L209" s="93">
        <v>8.1318332222901593E-2</v>
      </c>
      <c r="M209" s="93">
        <v>6.93230429728076E-2</v>
      </c>
      <c r="N209" s="57">
        <f>IFERROR('Equations and POD'!$D$5/G209, G209)</f>
        <v>123927.98764791203</v>
      </c>
      <c r="O209" s="57">
        <f>IFERROR('Equations and POD'!$D$5/H209, H209)</f>
        <v>131554.32534932203</v>
      </c>
      <c r="P209" s="57">
        <f>IFERROR('Equations and POD'!$D$5/I209, I209)</f>
        <v>161832.70181861057</v>
      </c>
      <c r="Q209" s="57">
        <f>IFERROR('Equations and POD'!$D$5/J209, J209)</f>
        <v>232412.64145046906</v>
      </c>
      <c r="R209" s="62">
        <f>IFERROR('Equations and POD'!$D$5/K209, K209)</f>
        <v>117890.15563936974</v>
      </c>
      <c r="S209" s="62">
        <f>IFERROR('Equations and POD'!$D$5/L209, L209)</f>
        <v>147568.20106820209</v>
      </c>
      <c r="T209" s="62">
        <f>IFERROR('Equations and POD'!$D$5/M209, M209)</f>
        <v>173102.61473529192</v>
      </c>
      <c r="U209" s="99">
        <v>120000</v>
      </c>
      <c r="V209" s="99">
        <v>130000</v>
      </c>
      <c r="W209" s="99">
        <v>160000</v>
      </c>
      <c r="X209" s="99">
        <v>230000</v>
      </c>
      <c r="Y209" s="98">
        <v>120000</v>
      </c>
      <c r="Z209" s="98">
        <v>150000</v>
      </c>
      <c r="AA209" s="98">
        <v>170000</v>
      </c>
    </row>
    <row r="210" spans="1:27" x14ac:dyDescent="0.3">
      <c r="A210" s="41" t="s">
        <v>132</v>
      </c>
      <c r="B210" s="41" t="s">
        <v>133</v>
      </c>
      <c r="C210" s="92" t="s">
        <v>79</v>
      </c>
      <c r="D210" s="92" t="s">
        <v>12</v>
      </c>
      <c r="E210" s="92" t="s">
        <v>61</v>
      </c>
      <c r="F210" s="92" t="s">
        <v>6</v>
      </c>
      <c r="G210" s="90">
        <f>SUM(G207:G209)</f>
        <v>9.6830427313100806E-2</v>
      </c>
      <c r="H210" s="90">
        <f t="shared" ref="H210" si="222">SUM(H207:H209)</f>
        <v>9.1217069207993495E-2</v>
      </c>
      <c r="I210" s="90">
        <f t="shared" ref="I210" si="223">SUM(I207:I209)</f>
        <v>7.4150649807788196E-2</v>
      </c>
      <c r="J210" s="90">
        <f t="shared" ref="J210" si="224">SUM(J207:J209)</f>
        <v>5.1632303325279301E-2</v>
      </c>
      <c r="K210" s="90">
        <f t="shared" ref="K210" si="225">SUM(K207:K209)</f>
        <v>0.10178966967104899</v>
      </c>
      <c r="L210" s="90">
        <f t="shared" ref="L210" si="226">SUM(L207:L209)</f>
        <v>140.49158369535192</v>
      </c>
      <c r="M210" s="90">
        <f t="shared" ref="M210" si="227">SUM(M207:M209)</f>
        <v>150.1164505115548</v>
      </c>
      <c r="N210" s="62">
        <f>IFERROR('Equations and POD'!$D$5/G210, G210)</f>
        <v>123927.98764791203</v>
      </c>
      <c r="O210" s="62">
        <f>IFERROR('Equations and POD'!$D$5/H210, H210)</f>
        <v>131554.32534932203</v>
      </c>
      <c r="P210" s="62">
        <f>IFERROR('Equations and POD'!$D$5/I210, I210)</f>
        <v>161832.70181861057</v>
      </c>
      <c r="Q210" s="62">
        <f>IFERROR('Equations and POD'!$D$5/J210, J210)</f>
        <v>232412.64145046906</v>
      </c>
      <c r="R210" s="62">
        <f>IFERROR('Equations and POD'!$D$5/K210, K210)</f>
        <v>117890.15563936974</v>
      </c>
      <c r="S210" s="62">
        <f>IFERROR('Equations and POD'!$D$5/L210, L210)</f>
        <v>85.414369205356266</v>
      </c>
      <c r="T210" s="62">
        <f>IFERROR('Equations and POD'!$D$5/M210, M210)</f>
        <v>79.937941239000537</v>
      </c>
      <c r="U210" s="98">
        <v>120000</v>
      </c>
      <c r="V210" s="98">
        <v>130000</v>
      </c>
      <c r="W210" s="98">
        <v>160000</v>
      </c>
      <c r="X210" s="98">
        <v>230000</v>
      </c>
      <c r="Y210" s="98">
        <v>120000</v>
      </c>
      <c r="Z210" s="98">
        <v>85</v>
      </c>
      <c r="AA210" s="98">
        <v>80</v>
      </c>
    </row>
    <row r="211" spans="1:27" x14ac:dyDescent="0.3">
      <c r="A211" s="41" t="s">
        <v>132</v>
      </c>
      <c r="B211" s="41" t="s">
        <v>133</v>
      </c>
      <c r="C211" s="41" t="s">
        <v>79</v>
      </c>
      <c r="D211" s="41" t="s">
        <v>60</v>
      </c>
      <c r="E211" s="41" t="s">
        <v>63</v>
      </c>
      <c r="F211" s="41" t="s">
        <v>6</v>
      </c>
      <c r="G211" s="90" t="s">
        <v>62</v>
      </c>
      <c r="H211" s="90" t="s">
        <v>62</v>
      </c>
      <c r="I211" s="90" t="s">
        <v>62</v>
      </c>
      <c r="J211" s="90" t="s">
        <v>62</v>
      </c>
      <c r="K211" s="90" t="s">
        <v>62</v>
      </c>
      <c r="L211" s="90">
        <v>46.803421787709503</v>
      </c>
      <c r="M211" s="90">
        <v>50.0157091561939</v>
      </c>
      <c r="N211" s="62" t="str">
        <f>IFERROR('Equations and POD'!$D$5/G211, G211)</f>
        <v>-</v>
      </c>
      <c r="O211" s="62" t="str">
        <f>IFERROR('Equations and POD'!$D$5/H211, H211)</f>
        <v>-</v>
      </c>
      <c r="P211" s="62" t="str">
        <f>IFERROR('Equations and POD'!$D$5/I211, I211)</f>
        <v>-</v>
      </c>
      <c r="Q211" s="62" t="str">
        <f>IFERROR('Equations and POD'!$D$5/J211, J211)</f>
        <v>-</v>
      </c>
      <c r="R211" s="62" t="str">
        <f>IFERROR('Equations and POD'!$D$5/K211, K211)</f>
        <v>-</v>
      </c>
      <c r="S211" s="62">
        <f>IFERROR('Equations and POD'!$D$5/L211, L211)</f>
        <v>256.39151031370056</v>
      </c>
      <c r="T211" s="62">
        <f>IFERROR('Equations and POD'!$D$5/M211, M211)</f>
        <v>239.9246197334769</v>
      </c>
      <c r="U211" s="97" t="s">
        <v>62</v>
      </c>
      <c r="V211" s="97" t="s">
        <v>62</v>
      </c>
      <c r="W211" s="97" t="s">
        <v>62</v>
      </c>
      <c r="X211" s="97" t="s">
        <v>62</v>
      </c>
      <c r="Y211" s="97" t="s">
        <v>62</v>
      </c>
      <c r="Z211" s="98">
        <v>260</v>
      </c>
      <c r="AA211" s="98">
        <v>240</v>
      </c>
    </row>
    <row r="212" spans="1:27" x14ac:dyDescent="0.3">
      <c r="A212" s="41" t="s">
        <v>132</v>
      </c>
      <c r="B212" s="41" t="s">
        <v>133</v>
      </c>
      <c r="C212" s="41" t="s">
        <v>79</v>
      </c>
      <c r="D212" s="41" t="s">
        <v>65</v>
      </c>
      <c r="E212" s="41" t="s">
        <v>63</v>
      </c>
      <c r="F212" s="41" t="s">
        <v>6</v>
      </c>
      <c r="G212" s="90" t="s">
        <v>62</v>
      </c>
      <c r="H212" s="90" t="s">
        <v>62</v>
      </c>
      <c r="I212" s="90" t="s">
        <v>62</v>
      </c>
      <c r="J212" s="90" t="s">
        <v>62</v>
      </c>
      <c r="K212" s="90" t="s">
        <v>62</v>
      </c>
      <c r="L212" s="90" t="s">
        <v>62</v>
      </c>
      <c r="M212" s="90" t="s">
        <v>62</v>
      </c>
      <c r="N212" s="62" t="str">
        <f>IFERROR('Equations and POD'!$D$5/G212, G212)</f>
        <v>-</v>
      </c>
      <c r="O212" s="62" t="str">
        <f>IFERROR('Equations and POD'!$D$5/H212, H212)</f>
        <v>-</v>
      </c>
      <c r="P212" s="62" t="str">
        <f>IFERROR('Equations and POD'!$D$5/I212, I212)</f>
        <v>-</v>
      </c>
      <c r="Q212" s="62" t="str">
        <f>IFERROR('Equations and POD'!$D$5/J212, J212)</f>
        <v>-</v>
      </c>
      <c r="R212" s="62" t="str">
        <f>IFERROR('Equations and POD'!$D$5/K212, K212)</f>
        <v>-</v>
      </c>
      <c r="S212" s="62" t="str">
        <f>IFERROR('Equations and POD'!$D$5/L212, L212)</f>
        <v>-</v>
      </c>
      <c r="T212" s="62" t="str">
        <f>IFERROR('Equations and POD'!$D$5/M212, M212)</f>
        <v>-</v>
      </c>
      <c r="U212" s="97" t="s">
        <v>62</v>
      </c>
      <c r="V212" s="97" t="s">
        <v>62</v>
      </c>
      <c r="W212" s="97" t="s">
        <v>62</v>
      </c>
      <c r="X212" s="97" t="s">
        <v>62</v>
      </c>
      <c r="Y212" s="97" t="s">
        <v>62</v>
      </c>
      <c r="Z212" s="97" t="s">
        <v>62</v>
      </c>
      <c r="AA212" s="97" t="s">
        <v>62</v>
      </c>
    </row>
    <row r="213" spans="1:27" x14ac:dyDescent="0.3">
      <c r="A213" s="41" t="s">
        <v>132</v>
      </c>
      <c r="B213" s="41" t="s">
        <v>133</v>
      </c>
      <c r="C213" s="41" t="s">
        <v>79</v>
      </c>
      <c r="D213" s="41" t="s">
        <v>66</v>
      </c>
      <c r="E213" s="41" t="s">
        <v>63</v>
      </c>
      <c r="F213" s="41" t="s">
        <v>6</v>
      </c>
      <c r="G213" s="60">
        <v>7.0302680535525602E-2</v>
      </c>
      <c r="H213" s="60">
        <v>6.6227162823321195E-2</v>
      </c>
      <c r="I213" s="60">
        <v>5.3836274295087E-2</v>
      </c>
      <c r="J213" s="60">
        <v>3.74870732962196E-2</v>
      </c>
      <c r="K213" s="93">
        <v>7.9536031078324604E-2</v>
      </c>
      <c r="L213" s="93">
        <v>6.4873184201730202E-2</v>
      </c>
      <c r="M213" s="93">
        <v>5.4316505870577299E-2</v>
      </c>
      <c r="N213" s="57">
        <f>IFERROR('Equations and POD'!$D$5/G213, G213)</f>
        <v>170690.50438177981</v>
      </c>
      <c r="O213" s="57">
        <f>IFERROR('Equations and POD'!$D$5/H213, H213)</f>
        <v>181194.53542065865</v>
      </c>
      <c r="P213" s="57">
        <f>IFERROR('Equations and POD'!$D$5/I213, I213)</f>
        <v>222898.03960477811</v>
      </c>
      <c r="Q213" s="57">
        <f>IFERROR('Equations and POD'!$D$5/J213, J213)</f>
        <v>320110.34590982983</v>
      </c>
      <c r="R213" s="62">
        <f>IFERROR('Equations and POD'!$D$5/K213, K213)</f>
        <v>150875.01648382196</v>
      </c>
      <c r="S213" s="62">
        <f>IFERROR('Equations and POD'!$D$5/L213, L213)</f>
        <v>184976.27560078906</v>
      </c>
      <c r="T213" s="62">
        <f>IFERROR('Equations and POD'!$D$5/M213, M213)</f>
        <v>220927.31864220079</v>
      </c>
      <c r="U213" s="99">
        <v>170000</v>
      </c>
      <c r="V213" s="99">
        <v>180000</v>
      </c>
      <c r="W213" s="99">
        <v>220000</v>
      </c>
      <c r="X213" s="99">
        <v>320000</v>
      </c>
      <c r="Y213" s="98">
        <v>150000</v>
      </c>
      <c r="Z213" s="98">
        <v>180000</v>
      </c>
      <c r="AA213" s="98">
        <v>220000</v>
      </c>
    </row>
    <row r="214" spans="1:27" x14ac:dyDescent="0.3">
      <c r="A214" s="41" t="s">
        <v>132</v>
      </c>
      <c r="B214" s="41" t="s">
        <v>133</v>
      </c>
      <c r="C214" s="92" t="s">
        <v>79</v>
      </c>
      <c r="D214" s="92" t="s">
        <v>12</v>
      </c>
      <c r="E214" s="92" t="s">
        <v>63</v>
      </c>
      <c r="F214" s="92" t="s">
        <v>6</v>
      </c>
      <c r="G214" s="90">
        <f>SUM(G211:G213)</f>
        <v>7.0302680535525602E-2</v>
      </c>
      <c r="H214" s="90">
        <f t="shared" ref="H214" si="228">SUM(H211:H213)</f>
        <v>6.6227162823321195E-2</v>
      </c>
      <c r="I214" s="90">
        <f t="shared" ref="I214" si="229">SUM(I211:I213)</f>
        <v>5.3836274295087E-2</v>
      </c>
      <c r="J214" s="90">
        <f t="shared" ref="J214" si="230">SUM(J211:J213)</f>
        <v>3.74870732962196E-2</v>
      </c>
      <c r="K214" s="90">
        <f t="shared" ref="K214" si="231">SUM(K211:K213)</f>
        <v>7.9536031078324604E-2</v>
      </c>
      <c r="L214" s="90">
        <f t="shared" ref="L214" si="232">SUM(L211:L213)</f>
        <v>46.868294971911233</v>
      </c>
      <c r="M214" s="90">
        <f t="shared" ref="M214" si="233">SUM(M211:M213)</f>
        <v>50.070025662064474</v>
      </c>
      <c r="N214" s="62">
        <f>IFERROR('Equations and POD'!$D$5/G214, G214)</f>
        <v>170690.50438177981</v>
      </c>
      <c r="O214" s="62">
        <f>IFERROR('Equations and POD'!$D$5/H214, H214)</f>
        <v>181194.53542065865</v>
      </c>
      <c r="P214" s="62">
        <f>IFERROR('Equations and POD'!$D$5/I214, I214)</f>
        <v>222898.03960477811</v>
      </c>
      <c r="Q214" s="62">
        <f>IFERROR('Equations and POD'!$D$5/J214, J214)</f>
        <v>320110.34590982983</v>
      </c>
      <c r="R214" s="62">
        <f>IFERROR('Equations and POD'!$D$5/K214, K214)</f>
        <v>150875.01648382196</v>
      </c>
      <c r="S214" s="62">
        <f>IFERROR('Equations and POD'!$D$5/L214, L214)</f>
        <v>256.03662363206837</v>
      </c>
      <c r="T214" s="62">
        <f>IFERROR('Equations and POD'!$D$5/M214, M214)</f>
        <v>239.6643469086894</v>
      </c>
      <c r="U214" s="98">
        <v>170000</v>
      </c>
      <c r="V214" s="98">
        <v>180000</v>
      </c>
      <c r="W214" s="98">
        <v>220000</v>
      </c>
      <c r="X214" s="98">
        <v>320000</v>
      </c>
      <c r="Y214" s="98">
        <v>150000</v>
      </c>
      <c r="Z214" s="98">
        <v>260</v>
      </c>
      <c r="AA214" s="98">
        <v>240</v>
      </c>
    </row>
    <row r="215" spans="1:27" x14ac:dyDescent="0.3">
      <c r="A215" s="41" t="s">
        <v>132</v>
      </c>
      <c r="B215" s="41" t="s">
        <v>133</v>
      </c>
      <c r="C215" s="41" t="s">
        <v>79</v>
      </c>
      <c r="D215" s="41" t="s">
        <v>60</v>
      </c>
      <c r="E215" s="41" t="s">
        <v>64</v>
      </c>
      <c r="F215" s="41" t="s">
        <v>6</v>
      </c>
      <c r="G215" s="90" t="s">
        <v>62</v>
      </c>
      <c r="H215" s="90" t="s">
        <v>62</v>
      </c>
      <c r="I215" s="90" t="s">
        <v>62</v>
      </c>
      <c r="J215" s="90" t="s">
        <v>62</v>
      </c>
      <c r="K215" s="90" t="s">
        <v>62</v>
      </c>
      <c r="L215" s="63">
        <v>9.3606843575418992</v>
      </c>
      <c r="M215" s="90">
        <v>10.0031418312388</v>
      </c>
      <c r="N215" s="62" t="str">
        <f>IFERROR('Equations and POD'!$D$5/G215, G215)</f>
        <v>-</v>
      </c>
      <c r="O215" s="62" t="str">
        <f>IFERROR('Equations and POD'!$D$5/H215, H215)</f>
        <v>-</v>
      </c>
      <c r="P215" s="62" t="str">
        <f>IFERROR('Equations and POD'!$D$5/I215, I215)</f>
        <v>-</v>
      </c>
      <c r="Q215" s="62" t="str">
        <f>IFERROR('Equations and POD'!$D$5/J215, J215)</f>
        <v>-</v>
      </c>
      <c r="R215" s="62" t="str">
        <f>IFERROR('Equations and POD'!$D$5/K215, K215)</f>
        <v>-</v>
      </c>
      <c r="S215" s="62">
        <f>IFERROR('Equations and POD'!$D$5/L215, L215)</f>
        <v>1281.957551568503</v>
      </c>
      <c r="T215" s="62">
        <f>IFERROR('Equations and POD'!$D$5/M215, M215)</f>
        <v>1199.623098667382</v>
      </c>
      <c r="U215" s="97" t="s">
        <v>62</v>
      </c>
      <c r="V215" s="97" t="s">
        <v>62</v>
      </c>
      <c r="W215" s="97" t="s">
        <v>62</v>
      </c>
      <c r="X215" s="97" t="s">
        <v>62</v>
      </c>
      <c r="Y215" s="97" t="s">
        <v>62</v>
      </c>
      <c r="Z215" s="98">
        <v>1300</v>
      </c>
      <c r="AA215" s="98">
        <v>1200</v>
      </c>
    </row>
    <row r="216" spans="1:27" x14ac:dyDescent="0.3">
      <c r="A216" s="41" t="s">
        <v>132</v>
      </c>
      <c r="B216" s="41" t="s">
        <v>133</v>
      </c>
      <c r="C216" s="41" t="s">
        <v>79</v>
      </c>
      <c r="D216" s="41" t="s">
        <v>65</v>
      </c>
      <c r="E216" s="41" t="s">
        <v>64</v>
      </c>
      <c r="F216" s="41" t="s">
        <v>6</v>
      </c>
      <c r="G216" s="90" t="s">
        <v>62</v>
      </c>
      <c r="H216" s="90" t="s">
        <v>62</v>
      </c>
      <c r="I216" s="90" t="s">
        <v>62</v>
      </c>
      <c r="J216" s="90" t="s">
        <v>62</v>
      </c>
      <c r="K216" s="90" t="s">
        <v>62</v>
      </c>
      <c r="L216" s="90" t="s">
        <v>62</v>
      </c>
      <c r="M216" s="90" t="s">
        <v>62</v>
      </c>
      <c r="N216" s="62" t="str">
        <f>IFERROR('Equations and POD'!$D$5/G216, G216)</f>
        <v>-</v>
      </c>
      <c r="O216" s="62" t="str">
        <f>IFERROR('Equations and POD'!$D$5/H216, H216)</f>
        <v>-</v>
      </c>
      <c r="P216" s="62" t="str">
        <f>IFERROR('Equations and POD'!$D$5/I216, I216)</f>
        <v>-</v>
      </c>
      <c r="Q216" s="62" t="str">
        <f>IFERROR('Equations and POD'!$D$5/J216, J216)</f>
        <v>-</v>
      </c>
      <c r="R216" s="62" t="str">
        <f>IFERROR('Equations and POD'!$D$5/K216, K216)</f>
        <v>-</v>
      </c>
      <c r="S216" s="62" t="str">
        <f>IFERROR('Equations and POD'!$D$5/L216, L216)</f>
        <v>-</v>
      </c>
      <c r="T216" s="62" t="str">
        <f>IFERROR('Equations and POD'!$D$5/M216, M216)</f>
        <v>-</v>
      </c>
      <c r="U216" s="97" t="s">
        <v>62</v>
      </c>
      <c r="V216" s="97" t="s">
        <v>62</v>
      </c>
      <c r="W216" s="97" t="s">
        <v>62</v>
      </c>
      <c r="X216" s="97" t="s">
        <v>62</v>
      </c>
      <c r="Y216" s="97" t="s">
        <v>62</v>
      </c>
      <c r="Z216" s="97" t="s">
        <v>62</v>
      </c>
      <c r="AA216" s="97" t="s">
        <v>62</v>
      </c>
    </row>
    <row r="217" spans="1:27" x14ac:dyDescent="0.3">
      <c r="A217" s="41" t="s">
        <v>132</v>
      </c>
      <c r="B217" s="41" t="s">
        <v>133</v>
      </c>
      <c r="C217" s="41" t="s">
        <v>79</v>
      </c>
      <c r="D217" s="41" t="s">
        <v>66</v>
      </c>
      <c r="E217" s="41" t="s">
        <v>64</v>
      </c>
      <c r="F217" s="41" t="s">
        <v>6</v>
      </c>
      <c r="G217" s="60">
        <v>4.5098630759832503E-2</v>
      </c>
      <c r="H217" s="60">
        <v>4.2484217382450902E-2</v>
      </c>
      <c r="I217" s="60">
        <v>3.4535557356056901E-2</v>
      </c>
      <c r="J217" s="60">
        <v>2.40476702164816E-2</v>
      </c>
      <c r="K217" s="93">
        <v>5.3897892325170699E-2</v>
      </c>
      <c r="L217" s="93">
        <v>4.49682487017578E-2</v>
      </c>
      <c r="M217" s="93">
        <v>3.6920409115901803E-2</v>
      </c>
      <c r="N217" s="57">
        <f>IFERROR('Equations and POD'!$D$5/G217, G217)</f>
        <v>266083.46634523344</v>
      </c>
      <c r="O217" s="57">
        <f>IFERROR('Equations and POD'!$D$5/H217, H217)</f>
        <v>282457.83350494015</v>
      </c>
      <c r="P217" s="57">
        <f>IFERROR('Equations and POD'!$D$5/I217, I217)</f>
        <v>347467.9697878228</v>
      </c>
      <c r="Q217" s="57">
        <f>IFERROR('Equations and POD'!$D$5/J217, J217)</f>
        <v>499008.83919206174</v>
      </c>
      <c r="R217" s="62">
        <f>IFERROR('Equations and POD'!$D$5/K217, K217)</f>
        <v>222643.21446194872</v>
      </c>
      <c r="S217" s="62">
        <f>IFERROR('Equations and POD'!$D$5/L217, L217)</f>
        <v>266854.95536166884</v>
      </c>
      <c r="T217" s="62">
        <f>IFERROR('Equations and POD'!$D$5/M217, M217)</f>
        <v>325023.48395786167</v>
      </c>
      <c r="U217" s="99">
        <v>270000</v>
      </c>
      <c r="V217" s="99">
        <v>280000</v>
      </c>
      <c r="W217" s="99">
        <v>350000</v>
      </c>
      <c r="X217" s="99">
        <v>500000</v>
      </c>
      <c r="Y217" s="98">
        <v>220000</v>
      </c>
      <c r="Z217" s="98">
        <v>270000</v>
      </c>
      <c r="AA217" s="98">
        <v>330000</v>
      </c>
    </row>
    <row r="218" spans="1:27" x14ac:dyDescent="0.3">
      <c r="A218" s="41" t="s">
        <v>132</v>
      </c>
      <c r="B218" s="41" t="s">
        <v>133</v>
      </c>
      <c r="C218" s="92" t="s">
        <v>79</v>
      </c>
      <c r="D218" s="92" t="s">
        <v>12</v>
      </c>
      <c r="E218" s="92" t="s">
        <v>64</v>
      </c>
      <c r="F218" s="92" t="s">
        <v>6</v>
      </c>
      <c r="G218" s="90">
        <f>SUM(G215:G217)</f>
        <v>4.5098630759832503E-2</v>
      </c>
      <c r="H218" s="90">
        <f t="shared" ref="H218" si="234">SUM(H215:H217)</f>
        <v>4.2484217382450902E-2</v>
      </c>
      <c r="I218" s="90">
        <f t="shared" ref="I218" si="235">SUM(I215:I217)</f>
        <v>3.4535557356056901E-2</v>
      </c>
      <c r="J218" s="90">
        <f t="shared" ref="J218" si="236">SUM(J215:J217)</f>
        <v>2.40476702164816E-2</v>
      </c>
      <c r="K218" s="90">
        <f t="shared" ref="K218" si="237">SUM(K215:K217)</f>
        <v>5.3897892325170699E-2</v>
      </c>
      <c r="L218" s="90">
        <f t="shared" ref="L218" si="238">SUM(L215:L217)</f>
        <v>9.4056526062436578</v>
      </c>
      <c r="M218" s="90">
        <f t="shared" ref="M218" si="239">SUM(M215:M217)</f>
        <v>10.040062240354702</v>
      </c>
      <c r="N218" s="62">
        <f>IFERROR('Equations and POD'!$D$5/G218, G218)</f>
        <v>266083.46634523344</v>
      </c>
      <c r="O218" s="62">
        <f>IFERROR('Equations and POD'!$D$5/H218, H218)</f>
        <v>282457.83350494015</v>
      </c>
      <c r="P218" s="62">
        <f>IFERROR('Equations and POD'!$D$5/I218, I218)</f>
        <v>347467.9697878228</v>
      </c>
      <c r="Q218" s="62">
        <f>IFERROR('Equations and POD'!$D$5/J218, J218)</f>
        <v>499008.83919206174</v>
      </c>
      <c r="R218" s="62">
        <f>IFERROR('Equations and POD'!$D$5/K218, K218)</f>
        <v>222643.21446194872</v>
      </c>
      <c r="S218" s="62">
        <f>IFERROR('Equations and POD'!$D$5/L218, L218)</f>
        <v>1275.828536558342</v>
      </c>
      <c r="T218" s="62">
        <f>IFERROR('Equations and POD'!$D$5/M218, M218)</f>
        <v>1195.211714103483</v>
      </c>
      <c r="U218" s="98">
        <v>270000</v>
      </c>
      <c r="V218" s="98">
        <v>280000</v>
      </c>
      <c r="W218" s="98">
        <v>350000</v>
      </c>
      <c r="X218" s="98">
        <v>500000</v>
      </c>
      <c r="Y218" s="98">
        <v>220000</v>
      </c>
      <c r="Z218" s="98">
        <v>1300</v>
      </c>
      <c r="AA218" s="98">
        <v>1200</v>
      </c>
    </row>
    <row r="219" spans="1:27" x14ac:dyDescent="0.3">
      <c r="A219" s="41" t="s">
        <v>132</v>
      </c>
      <c r="B219" s="41" t="s">
        <v>133</v>
      </c>
      <c r="C219" s="41" t="s">
        <v>79</v>
      </c>
      <c r="D219" s="41" t="s">
        <v>60</v>
      </c>
      <c r="E219" s="41" t="s">
        <v>61</v>
      </c>
      <c r="F219" s="41" t="s">
        <v>10</v>
      </c>
      <c r="G219" s="93" t="s">
        <v>62</v>
      </c>
      <c r="H219" s="93" t="s">
        <v>62</v>
      </c>
      <c r="I219" s="93" t="s">
        <v>62</v>
      </c>
      <c r="J219" s="93" t="s">
        <v>62</v>
      </c>
      <c r="K219" s="93" t="s">
        <v>62</v>
      </c>
      <c r="L219" s="100">
        <v>20.003654243514202</v>
      </c>
      <c r="M219" s="100">
        <v>21.376577064017098</v>
      </c>
      <c r="N219" s="62" t="str">
        <f>IFERROR('Equations and POD'!$D$5/G219, G219)</f>
        <v>-</v>
      </c>
      <c r="O219" s="62" t="str">
        <f>IFERROR('Equations and POD'!$D$5/H219, H219)</f>
        <v>-</v>
      </c>
      <c r="P219" s="62" t="str">
        <f>IFERROR('Equations and POD'!$D$5/I219, I219)</f>
        <v>-</v>
      </c>
      <c r="Q219" s="62" t="str">
        <f>IFERROR('Equations and POD'!$D$5/J219, J219)</f>
        <v>-</v>
      </c>
      <c r="R219" s="62" t="str">
        <f>IFERROR('Equations and POD'!$D$5/K219, K219)</f>
        <v>-</v>
      </c>
      <c r="S219" s="62">
        <f>IFERROR('Equations and POD'!$D$5/L219, L219)</f>
        <v>599.89039272115838</v>
      </c>
      <c r="T219" s="62">
        <f>IFERROR('Equations and POD'!$D$5/M219, M219)</f>
        <v>561.36209104307147</v>
      </c>
      <c r="U219" s="97" t="s">
        <v>62</v>
      </c>
      <c r="V219" s="97" t="s">
        <v>62</v>
      </c>
      <c r="W219" s="97" t="s">
        <v>62</v>
      </c>
      <c r="X219" s="97" t="s">
        <v>62</v>
      </c>
      <c r="Y219" s="97" t="s">
        <v>62</v>
      </c>
      <c r="Z219" s="98">
        <v>600</v>
      </c>
      <c r="AA219" s="98">
        <v>560</v>
      </c>
    </row>
    <row r="220" spans="1:27" x14ac:dyDescent="0.3">
      <c r="A220" s="41" t="s">
        <v>132</v>
      </c>
      <c r="B220" s="41" t="s">
        <v>133</v>
      </c>
      <c r="C220" s="41" t="s">
        <v>79</v>
      </c>
      <c r="D220" s="41" t="s">
        <v>65</v>
      </c>
      <c r="E220" s="41" t="s">
        <v>61</v>
      </c>
      <c r="F220" s="41" t="s">
        <v>10</v>
      </c>
      <c r="G220" s="93" t="s">
        <v>62</v>
      </c>
      <c r="H220" s="93" t="s">
        <v>62</v>
      </c>
      <c r="I220" s="93" t="s">
        <v>62</v>
      </c>
      <c r="J220" s="93" t="s">
        <v>62</v>
      </c>
      <c r="K220" s="93" t="s">
        <v>62</v>
      </c>
      <c r="L220" s="93" t="s">
        <v>62</v>
      </c>
      <c r="M220" s="93" t="s">
        <v>62</v>
      </c>
      <c r="N220" s="62" t="str">
        <f>IFERROR('Equations and POD'!$D$5/G220, G220)</f>
        <v>-</v>
      </c>
      <c r="O220" s="62" t="str">
        <f>IFERROR('Equations and POD'!$D$5/H220, H220)</f>
        <v>-</v>
      </c>
      <c r="P220" s="62" t="str">
        <f>IFERROR('Equations and POD'!$D$5/I220, I220)</f>
        <v>-</v>
      </c>
      <c r="Q220" s="62" t="str">
        <f>IFERROR('Equations and POD'!$D$5/J220, J220)</f>
        <v>-</v>
      </c>
      <c r="R220" s="62" t="str">
        <f>IFERROR('Equations and POD'!$D$5/K220, K220)</f>
        <v>-</v>
      </c>
      <c r="S220" s="62" t="str">
        <f>IFERROR('Equations and POD'!$D$5/L220, L220)</f>
        <v>-</v>
      </c>
      <c r="T220" s="62" t="str">
        <f>IFERROR('Equations and POD'!$D$5/M220, M220)</f>
        <v>-</v>
      </c>
      <c r="U220" s="97" t="s">
        <v>62</v>
      </c>
      <c r="V220" s="97" t="s">
        <v>62</v>
      </c>
      <c r="W220" s="97" t="s">
        <v>62</v>
      </c>
      <c r="X220" s="97" t="s">
        <v>62</v>
      </c>
      <c r="Y220" s="97" t="s">
        <v>62</v>
      </c>
      <c r="Z220" s="97" t="s">
        <v>62</v>
      </c>
      <c r="AA220" s="97" t="s">
        <v>62</v>
      </c>
    </row>
    <row r="221" spans="1:27" x14ac:dyDescent="0.3">
      <c r="A221" s="41" t="s">
        <v>132</v>
      </c>
      <c r="B221" s="41" t="s">
        <v>133</v>
      </c>
      <c r="C221" s="41" t="s">
        <v>79</v>
      </c>
      <c r="D221" s="41" t="s">
        <v>66</v>
      </c>
      <c r="E221" s="41" t="s">
        <v>61</v>
      </c>
      <c r="F221" s="41" t="s">
        <v>10</v>
      </c>
      <c r="G221" s="75">
        <v>3.0494268907531399E-2</v>
      </c>
      <c r="H221" s="75">
        <v>2.8726485202746999E-2</v>
      </c>
      <c r="I221" s="75">
        <v>2.3351852487394301E-2</v>
      </c>
      <c r="J221" s="75">
        <v>1.6260274643064301E-2</v>
      </c>
      <c r="K221" s="100">
        <v>2.7711599864117802E-2</v>
      </c>
      <c r="L221" s="100">
        <v>2.20630836485586E-2</v>
      </c>
      <c r="M221" s="100">
        <v>1.8864337402785501E-2</v>
      </c>
      <c r="N221" s="57">
        <f>IFERROR('Equations and POD'!$D$5/G221, G221)</f>
        <v>393516.56655183068</v>
      </c>
      <c r="O221" s="57">
        <f>IFERROR('Equations and POD'!$D$5/H221, H221)</f>
        <v>417732.97064732749</v>
      </c>
      <c r="P221" s="57">
        <f>IFERROR('Equations and POD'!$D$5/I221, I221)</f>
        <v>513877.86071695125</v>
      </c>
      <c r="Q221" s="57">
        <f>IFERROR('Equations and POD'!$D$5/J221, J221)</f>
        <v>737994.91481028032</v>
      </c>
      <c r="R221" s="62">
        <f>IFERROR('Equations and POD'!$D$5/K221, K221)</f>
        <v>433031.65673729748</v>
      </c>
      <c r="S221" s="62">
        <f>IFERROR('Equations and POD'!$D$5/L221, L221)</f>
        <v>543894.96006755927</v>
      </c>
      <c r="T221" s="62">
        <f>IFERROR('Equations and POD'!$D$5/M221, M221)</f>
        <v>636120.93781932059</v>
      </c>
      <c r="U221" s="99">
        <v>390000</v>
      </c>
      <c r="V221" s="99">
        <v>420000</v>
      </c>
      <c r="W221" s="99">
        <v>510000</v>
      </c>
      <c r="X221" s="99">
        <v>740000</v>
      </c>
      <c r="Y221" s="98">
        <v>430000</v>
      </c>
      <c r="Z221" s="98">
        <v>540000</v>
      </c>
      <c r="AA221" s="98">
        <v>640000</v>
      </c>
    </row>
    <row r="222" spans="1:27" x14ac:dyDescent="0.3">
      <c r="A222" s="41" t="s">
        <v>132</v>
      </c>
      <c r="B222" s="41" t="s">
        <v>133</v>
      </c>
      <c r="C222" s="92" t="s">
        <v>79</v>
      </c>
      <c r="D222" s="92" t="s">
        <v>12</v>
      </c>
      <c r="E222" s="92" t="s">
        <v>61</v>
      </c>
      <c r="F222" s="92" t="s">
        <v>10</v>
      </c>
      <c r="G222" s="90">
        <f>SUM(G219:G221)</f>
        <v>3.0494268907531399E-2</v>
      </c>
      <c r="H222" s="90">
        <f t="shared" ref="H222" si="240">SUM(H219:H221)</f>
        <v>2.8726485202746999E-2</v>
      </c>
      <c r="I222" s="90">
        <f t="shared" ref="I222" si="241">SUM(I219:I221)</f>
        <v>2.3351852487394301E-2</v>
      </c>
      <c r="J222" s="90">
        <f t="shared" ref="J222" si="242">SUM(J219:J221)</f>
        <v>1.6260274643064301E-2</v>
      </c>
      <c r="K222" s="90">
        <f t="shared" ref="K222" si="243">SUM(K219:K221)</f>
        <v>2.7711599864117802E-2</v>
      </c>
      <c r="L222" s="90">
        <f t="shared" ref="L222" si="244">SUM(L219:L221)</f>
        <v>20.025717327162759</v>
      </c>
      <c r="M222" s="90">
        <f t="shared" ref="M222" si="245">SUM(M219:M221)</f>
        <v>21.395441401419884</v>
      </c>
      <c r="N222" s="62">
        <f>IFERROR('Equations and POD'!$D$5/G222, G222)</f>
        <v>393516.56655183068</v>
      </c>
      <c r="O222" s="62">
        <f>IFERROR('Equations and POD'!$D$5/H222, H222)</f>
        <v>417732.97064732749</v>
      </c>
      <c r="P222" s="62">
        <f>IFERROR('Equations and POD'!$D$5/I222, I222)</f>
        <v>513877.86071695125</v>
      </c>
      <c r="Q222" s="62">
        <f>IFERROR('Equations and POD'!$D$5/J222, J222)</f>
        <v>737994.91481028032</v>
      </c>
      <c r="R222" s="62">
        <f>IFERROR('Equations and POD'!$D$5/K222, K222)</f>
        <v>433031.65673729748</v>
      </c>
      <c r="S222" s="62">
        <f>IFERROR('Equations and POD'!$D$5/L222, L222)</f>
        <v>599.22947098245879</v>
      </c>
      <c r="T222" s="62">
        <f>IFERROR('Equations and POD'!$D$5/M222, M222)</f>
        <v>560.86713869822916</v>
      </c>
      <c r="U222" s="98">
        <v>390000</v>
      </c>
      <c r="V222" s="98">
        <v>420000</v>
      </c>
      <c r="W222" s="98">
        <v>510000</v>
      </c>
      <c r="X222" s="98">
        <v>740000</v>
      </c>
      <c r="Y222" s="98">
        <v>430000</v>
      </c>
      <c r="Z222" s="98">
        <v>600</v>
      </c>
      <c r="AA222" s="98">
        <v>560</v>
      </c>
    </row>
    <row r="223" spans="1:27" x14ac:dyDescent="0.3">
      <c r="A223" s="41" t="s">
        <v>132</v>
      </c>
      <c r="B223" s="41" t="s">
        <v>133</v>
      </c>
      <c r="C223" s="41" t="s">
        <v>79</v>
      </c>
      <c r="D223" s="41" t="s">
        <v>60</v>
      </c>
      <c r="E223" s="41" t="s">
        <v>63</v>
      </c>
      <c r="F223" s="41" t="s">
        <v>10</v>
      </c>
      <c r="G223" s="93" t="s">
        <v>62</v>
      </c>
      <c r="H223" s="93" t="s">
        <v>62</v>
      </c>
      <c r="I223" s="93" t="s">
        <v>62</v>
      </c>
      <c r="J223" s="93" t="s">
        <v>62</v>
      </c>
      <c r="K223" s="93" t="s">
        <v>62</v>
      </c>
      <c r="L223" s="100">
        <v>6.6678847478380696</v>
      </c>
      <c r="M223" s="100">
        <v>7.1255256880057098</v>
      </c>
      <c r="N223" s="62" t="str">
        <f>IFERROR('Equations and POD'!$D$5/G223, G223)</f>
        <v>-</v>
      </c>
      <c r="O223" s="62" t="str">
        <f>IFERROR('Equations and POD'!$D$5/H223, H223)</f>
        <v>-</v>
      </c>
      <c r="P223" s="62" t="str">
        <f>IFERROR('Equations and POD'!$D$5/I223, I223)</f>
        <v>-</v>
      </c>
      <c r="Q223" s="62" t="str">
        <f>IFERROR('Equations and POD'!$D$5/J223, J223)</f>
        <v>-</v>
      </c>
      <c r="R223" s="62" t="str">
        <f>IFERROR('Equations and POD'!$D$5/K223, K223)</f>
        <v>-</v>
      </c>
      <c r="S223" s="62">
        <f>IFERROR('Equations and POD'!$D$5/L223, L223)</f>
        <v>1799.6711781634745</v>
      </c>
      <c r="T223" s="62">
        <f>IFERROR('Equations and POD'!$D$5/M223, M223)</f>
        <v>1684.086273129212</v>
      </c>
      <c r="U223" s="97" t="s">
        <v>62</v>
      </c>
      <c r="V223" s="97" t="s">
        <v>62</v>
      </c>
      <c r="W223" s="97" t="s">
        <v>62</v>
      </c>
      <c r="X223" s="97" t="s">
        <v>62</v>
      </c>
      <c r="Y223" s="97" t="s">
        <v>62</v>
      </c>
      <c r="Z223" s="98">
        <v>1800</v>
      </c>
      <c r="AA223" s="98">
        <v>1700</v>
      </c>
    </row>
    <row r="224" spans="1:27" x14ac:dyDescent="0.3">
      <c r="A224" s="41" t="s">
        <v>132</v>
      </c>
      <c r="B224" s="41" t="s">
        <v>133</v>
      </c>
      <c r="C224" s="41" t="s">
        <v>79</v>
      </c>
      <c r="D224" s="41" t="s">
        <v>65</v>
      </c>
      <c r="E224" s="41" t="s">
        <v>63</v>
      </c>
      <c r="F224" s="41" t="s">
        <v>10</v>
      </c>
      <c r="G224" s="93" t="s">
        <v>62</v>
      </c>
      <c r="H224" s="93" t="s">
        <v>62</v>
      </c>
      <c r="I224" s="93" t="s">
        <v>62</v>
      </c>
      <c r="J224" s="93" t="s">
        <v>62</v>
      </c>
      <c r="K224" s="93" t="s">
        <v>62</v>
      </c>
      <c r="L224" s="93" t="s">
        <v>62</v>
      </c>
      <c r="M224" s="93" t="s">
        <v>62</v>
      </c>
      <c r="N224" s="62" t="str">
        <f>IFERROR('Equations and POD'!$D$5/G224, G224)</f>
        <v>-</v>
      </c>
      <c r="O224" s="62" t="str">
        <f>IFERROR('Equations and POD'!$D$5/H224, H224)</f>
        <v>-</v>
      </c>
      <c r="P224" s="62" t="str">
        <f>IFERROR('Equations and POD'!$D$5/I224, I224)</f>
        <v>-</v>
      </c>
      <c r="Q224" s="62" t="str">
        <f>IFERROR('Equations and POD'!$D$5/J224, J224)</f>
        <v>-</v>
      </c>
      <c r="R224" s="62" t="str">
        <f>IFERROR('Equations and POD'!$D$5/K224, K224)</f>
        <v>-</v>
      </c>
      <c r="S224" s="62" t="str">
        <f>IFERROR('Equations and POD'!$D$5/L224, L224)</f>
        <v>-</v>
      </c>
      <c r="T224" s="62" t="str">
        <f>IFERROR('Equations and POD'!$D$5/M224, M224)</f>
        <v>-</v>
      </c>
      <c r="U224" s="97" t="s">
        <v>62</v>
      </c>
      <c r="V224" s="97" t="s">
        <v>62</v>
      </c>
      <c r="W224" s="97" t="s">
        <v>62</v>
      </c>
      <c r="X224" s="97" t="s">
        <v>62</v>
      </c>
      <c r="Y224" s="97" t="s">
        <v>62</v>
      </c>
      <c r="Z224" s="97" t="s">
        <v>62</v>
      </c>
      <c r="AA224" s="97" t="s">
        <v>62</v>
      </c>
    </row>
    <row r="225" spans="1:27" x14ac:dyDescent="0.3">
      <c r="A225" s="41" t="s">
        <v>132</v>
      </c>
      <c r="B225" s="41" t="s">
        <v>133</v>
      </c>
      <c r="C225" s="41" t="s">
        <v>79</v>
      </c>
      <c r="D225" s="41" t="s">
        <v>66</v>
      </c>
      <c r="E225" s="41" t="s">
        <v>63</v>
      </c>
      <c r="F225" s="41" t="s">
        <v>10</v>
      </c>
      <c r="G225" s="75">
        <v>2.2538739595340598E-2</v>
      </c>
      <c r="H225" s="75">
        <v>2.1232145995610699E-2</v>
      </c>
      <c r="I225" s="75">
        <v>1.72596799706255E-2</v>
      </c>
      <c r="J225" s="75">
        <v>1.2018195846572099E-2</v>
      </c>
      <c r="K225" s="100">
        <v>2.1118326727980401E-2</v>
      </c>
      <c r="L225" s="100">
        <v>1.7031882943646701E-2</v>
      </c>
      <c r="M225" s="100">
        <v>1.4400451885042201E-2</v>
      </c>
      <c r="N225" s="57">
        <f>IFERROR('Equations and POD'!$D$5/G225, G225)</f>
        <v>532416.63976989838</v>
      </c>
      <c r="O225" s="57">
        <f>IFERROR('Equations and POD'!$D$5/H225, H225)</f>
        <v>565180.7406788154</v>
      </c>
      <c r="P225" s="57">
        <f>IFERROR('Equations and POD'!$D$5/I225, I225)</f>
        <v>695262.02226362098</v>
      </c>
      <c r="Q225" s="57">
        <f>IFERROR('Equations and POD'!$D$5/J225, J225)</f>
        <v>998485.97519924014</v>
      </c>
      <c r="R225" s="62">
        <f>IFERROR('Equations and POD'!$D$5/K225, K225)</f>
        <v>568226.83702969633</v>
      </c>
      <c r="S225" s="62">
        <f>IFERROR('Equations and POD'!$D$5/L225, L225)</f>
        <v>704560.97189631558</v>
      </c>
      <c r="T225" s="62">
        <f>IFERROR('Equations and POD'!$D$5/M225, M225)</f>
        <v>833307.18339918496</v>
      </c>
      <c r="U225" s="99">
        <v>530000</v>
      </c>
      <c r="V225" s="99">
        <v>570000</v>
      </c>
      <c r="W225" s="99">
        <v>700000</v>
      </c>
      <c r="X225" s="99">
        <v>1000000</v>
      </c>
      <c r="Y225" s="98">
        <v>570000</v>
      </c>
      <c r="Z225" s="98">
        <v>700000</v>
      </c>
      <c r="AA225" s="98">
        <v>830000</v>
      </c>
    </row>
    <row r="226" spans="1:27" x14ac:dyDescent="0.3">
      <c r="A226" s="41" t="s">
        <v>132</v>
      </c>
      <c r="B226" s="41" t="s">
        <v>133</v>
      </c>
      <c r="C226" s="92" t="s">
        <v>79</v>
      </c>
      <c r="D226" s="92" t="s">
        <v>12</v>
      </c>
      <c r="E226" s="92" t="s">
        <v>63</v>
      </c>
      <c r="F226" s="92" t="s">
        <v>10</v>
      </c>
      <c r="G226" s="90">
        <f>SUM(G223:G225)</f>
        <v>2.2538739595340598E-2</v>
      </c>
      <c r="H226" s="90">
        <f t="shared" ref="H226" si="246">SUM(H223:H225)</f>
        <v>2.1232145995610699E-2</v>
      </c>
      <c r="I226" s="90">
        <f t="shared" ref="I226" si="247">SUM(I223:I225)</f>
        <v>1.72596799706255E-2</v>
      </c>
      <c r="J226" s="90">
        <f t="shared" ref="J226" si="248">SUM(J223:J225)</f>
        <v>1.2018195846572099E-2</v>
      </c>
      <c r="K226" s="90">
        <f t="shared" ref="K226" si="249">SUM(K223:K225)</f>
        <v>2.1118326727980401E-2</v>
      </c>
      <c r="L226" s="90">
        <f t="shared" ref="L226" si="250">SUM(L223:L225)</f>
        <v>6.6849166307817161</v>
      </c>
      <c r="M226" s="90">
        <f t="shared" ref="M226" si="251">SUM(M223:M225)</f>
        <v>7.1399261398907523</v>
      </c>
      <c r="N226" s="62">
        <f>IFERROR('Equations and POD'!$D$5/G226, G226)</f>
        <v>532416.63976989838</v>
      </c>
      <c r="O226" s="62">
        <f>IFERROR('Equations and POD'!$D$5/H226, H226)</f>
        <v>565180.7406788154</v>
      </c>
      <c r="P226" s="62">
        <f>IFERROR('Equations and POD'!$D$5/I226, I226)</f>
        <v>695262.02226362098</v>
      </c>
      <c r="Q226" s="62">
        <f>IFERROR('Equations and POD'!$D$5/J226, J226)</f>
        <v>998485.97519924014</v>
      </c>
      <c r="R226" s="62">
        <f>IFERROR('Equations and POD'!$D$5/K226, K226)</f>
        <v>568226.83702969633</v>
      </c>
      <c r="S226" s="62">
        <f>IFERROR('Equations and POD'!$D$5/L226, L226)</f>
        <v>1795.0859618419433</v>
      </c>
      <c r="T226" s="62">
        <f>IFERROR('Equations and POD'!$D$5/M226, M226)</f>
        <v>1680.6896548909695</v>
      </c>
      <c r="U226" s="98">
        <v>530000</v>
      </c>
      <c r="V226" s="98">
        <v>570000</v>
      </c>
      <c r="W226" s="98">
        <v>700000</v>
      </c>
      <c r="X226" s="98">
        <v>1000000</v>
      </c>
      <c r="Y226" s="98">
        <v>570000</v>
      </c>
      <c r="Z226" s="98">
        <v>1800</v>
      </c>
      <c r="AA226" s="98">
        <v>1700</v>
      </c>
    </row>
    <row r="227" spans="1:27" x14ac:dyDescent="0.3">
      <c r="A227" s="41" t="s">
        <v>132</v>
      </c>
      <c r="B227" s="41" t="s">
        <v>133</v>
      </c>
      <c r="C227" s="41" t="s">
        <v>79</v>
      </c>
      <c r="D227" s="41" t="s">
        <v>60</v>
      </c>
      <c r="E227" s="41" t="s">
        <v>64</v>
      </c>
      <c r="F227" s="41" t="s">
        <v>10</v>
      </c>
      <c r="G227" s="93" t="s">
        <v>62</v>
      </c>
      <c r="H227" s="93" t="s">
        <v>62</v>
      </c>
      <c r="I227" s="93" t="s">
        <v>62</v>
      </c>
      <c r="J227" s="93" t="s">
        <v>62</v>
      </c>
      <c r="K227" s="93" t="s">
        <v>62</v>
      </c>
      <c r="L227" s="100">
        <v>1.33357694956761</v>
      </c>
      <c r="M227" s="100">
        <v>1.4251051376011401</v>
      </c>
      <c r="N227" s="62" t="str">
        <f>IFERROR('Equations and POD'!$D$5/G227, G227)</f>
        <v>-</v>
      </c>
      <c r="O227" s="62" t="str">
        <f>IFERROR('Equations and POD'!$D$5/H227, H227)</f>
        <v>-</v>
      </c>
      <c r="P227" s="62" t="str">
        <f>IFERROR('Equations and POD'!$D$5/I227, I227)</f>
        <v>-</v>
      </c>
      <c r="Q227" s="62" t="str">
        <f>IFERROR('Equations and POD'!$D$5/J227, J227)</f>
        <v>-</v>
      </c>
      <c r="R227" s="62" t="str">
        <f>IFERROR('Equations and POD'!$D$5/K227, K227)</f>
        <v>-</v>
      </c>
      <c r="S227" s="62">
        <f>IFERROR('Equations and POD'!$D$5/L227, L227)</f>
        <v>8998.3558908173982</v>
      </c>
      <c r="T227" s="62">
        <f>IFERROR('Equations and POD'!$D$5/M227, M227)</f>
        <v>8420.4313656460708</v>
      </c>
      <c r="U227" s="97" t="s">
        <v>62</v>
      </c>
      <c r="V227" s="97" t="s">
        <v>62</v>
      </c>
      <c r="W227" s="97" t="s">
        <v>62</v>
      </c>
      <c r="X227" s="97" t="s">
        <v>62</v>
      </c>
      <c r="Y227" s="97" t="s">
        <v>62</v>
      </c>
      <c r="Z227" s="98">
        <v>9000</v>
      </c>
      <c r="AA227" s="98">
        <v>8400</v>
      </c>
    </row>
    <row r="228" spans="1:27" x14ac:dyDescent="0.3">
      <c r="A228" s="41" t="s">
        <v>132</v>
      </c>
      <c r="B228" s="41" t="s">
        <v>133</v>
      </c>
      <c r="C228" s="41" t="s">
        <v>79</v>
      </c>
      <c r="D228" s="41" t="s">
        <v>65</v>
      </c>
      <c r="E228" s="41" t="s">
        <v>64</v>
      </c>
      <c r="F228" s="41" t="s">
        <v>10</v>
      </c>
      <c r="G228" s="93" t="s">
        <v>62</v>
      </c>
      <c r="H228" s="93" t="s">
        <v>62</v>
      </c>
      <c r="I228" s="93" t="s">
        <v>62</v>
      </c>
      <c r="J228" s="93" t="s">
        <v>62</v>
      </c>
      <c r="K228" s="93" t="s">
        <v>62</v>
      </c>
      <c r="L228" s="93" t="s">
        <v>62</v>
      </c>
      <c r="M228" s="93" t="s">
        <v>62</v>
      </c>
      <c r="N228" s="62" t="str">
        <f>IFERROR('Equations and POD'!$D$5/G228, G228)</f>
        <v>-</v>
      </c>
      <c r="O228" s="62" t="str">
        <f>IFERROR('Equations and POD'!$D$5/H228, H228)</f>
        <v>-</v>
      </c>
      <c r="P228" s="62" t="str">
        <f>IFERROR('Equations and POD'!$D$5/I228, I228)</f>
        <v>-</v>
      </c>
      <c r="Q228" s="62" t="str">
        <f>IFERROR('Equations and POD'!$D$5/J228, J228)</f>
        <v>-</v>
      </c>
      <c r="R228" s="62" t="str">
        <f>IFERROR('Equations and POD'!$D$5/K228, K228)</f>
        <v>-</v>
      </c>
      <c r="S228" s="62" t="str">
        <f>IFERROR('Equations and POD'!$D$5/L228, L228)</f>
        <v>-</v>
      </c>
      <c r="T228" s="62" t="str">
        <f>IFERROR('Equations and POD'!$D$5/M228, M228)</f>
        <v>-</v>
      </c>
      <c r="U228" s="97" t="s">
        <v>62</v>
      </c>
      <c r="V228" s="97" t="s">
        <v>62</v>
      </c>
      <c r="W228" s="97" t="s">
        <v>62</v>
      </c>
      <c r="X228" s="97" t="s">
        <v>62</v>
      </c>
      <c r="Y228" s="97" t="s">
        <v>62</v>
      </c>
      <c r="Z228" s="97" t="s">
        <v>62</v>
      </c>
      <c r="AA228" s="97" t="s">
        <v>62</v>
      </c>
    </row>
    <row r="229" spans="1:27" x14ac:dyDescent="0.3">
      <c r="A229" s="41" t="s">
        <v>132</v>
      </c>
      <c r="B229" s="41" t="s">
        <v>133</v>
      </c>
      <c r="C229" s="41" t="s">
        <v>79</v>
      </c>
      <c r="D229" s="41" t="s">
        <v>66</v>
      </c>
      <c r="E229" s="41" t="s">
        <v>64</v>
      </c>
      <c r="F229" s="41" t="s">
        <v>10</v>
      </c>
      <c r="G229" s="75">
        <v>1.47728051140955E-2</v>
      </c>
      <c r="H229" s="75">
        <v>1.3916410614727599E-2</v>
      </c>
      <c r="I229" s="75">
        <v>1.13126950803592E-2</v>
      </c>
      <c r="J229" s="75">
        <v>7.8772135555061906E-3</v>
      </c>
      <c r="K229" s="100">
        <v>1.40888847418456E-2</v>
      </c>
      <c r="L229" s="100">
        <v>1.15285932089576E-2</v>
      </c>
      <c r="M229" s="100">
        <v>9.6256848375107801E-3</v>
      </c>
      <c r="N229" s="57">
        <f>IFERROR('Equations and POD'!$D$5/G229, G229)</f>
        <v>812303.4120683131</v>
      </c>
      <c r="O229" s="57">
        <f>IFERROR('Equations and POD'!$D$5/H229, H229)</f>
        <v>862291.31434944284</v>
      </c>
      <c r="P229" s="57">
        <f>IFERROR('Equations and POD'!$D$5/I229, I229)</f>
        <v>1060755.1882870141</v>
      </c>
      <c r="Q229" s="57">
        <f>IFERROR('Equations and POD'!$D$5/J229, J229)</f>
        <v>1523381.3220173486</v>
      </c>
      <c r="R229" s="62">
        <f>IFERROR('Equations and POD'!$D$5/K229, K229)</f>
        <v>851735.26647986739</v>
      </c>
      <c r="S229" s="62">
        <f>IFERROR('Equations and POD'!$D$5/L229, L229)</f>
        <v>1040890.2268037458</v>
      </c>
      <c r="T229" s="62">
        <f>IFERROR('Equations and POD'!$D$5/M229, M229)</f>
        <v>1246664.5441409675</v>
      </c>
      <c r="U229" s="99">
        <v>810000</v>
      </c>
      <c r="V229" s="99">
        <v>860000</v>
      </c>
      <c r="W229" s="99">
        <v>1100000</v>
      </c>
      <c r="X229" s="99">
        <v>1500000</v>
      </c>
      <c r="Y229" s="98">
        <v>850000</v>
      </c>
      <c r="Z229" s="98">
        <v>1000000</v>
      </c>
      <c r="AA229" s="98">
        <v>1200000</v>
      </c>
    </row>
    <row r="230" spans="1:27" x14ac:dyDescent="0.3">
      <c r="A230" s="41" t="s">
        <v>132</v>
      </c>
      <c r="B230" s="41" t="s">
        <v>133</v>
      </c>
      <c r="C230" s="92" t="s">
        <v>79</v>
      </c>
      <c r="D230" s="92" t="s">
        <v>12</v>
      </c>
      <c r="E230" s="92" t="s">
        <v>64</v>
      </c>
      <c r="F230" s="92" t="s">
        <v>10</v>
      </c>
      <c r="G230" s="90">
        <f>SUM(G227:G229)</f>
        <v>1.47728051140955E-2</v>
      </c>
      <c r="H230" s="90">
        <f t="shared" ref="H230" si="252">SUM(H227:H229)</f>
        <v>1.3916410614727599E-2</v>
      </c>
      <c r="I230" s="90">
        <f t="shared" ref="I230" si="253">SUM(I227:I229)</f>
        <v>1.13126950803592E-2</v>
      </c>
      <c r="J230" s="90">
        <f t="shared" ref="J230" si="254">SUM(J227:J229)</f>
        <v>7.8772135555061906E-3</v>
      </c>
      <c r="K230" s="90">
        <f t="shared" ref="K230" si="255">SUM(K227:K229)</f>
        <v>1.40888847418456E-2</v>
      </c>
      <c r="L230" s="90">
        <f t="shared" ref="L230" si="256">SUM(L227:L229)</f>
        <v>1.3451055427765675</v>
      </c>
      <c r="M230" s="90">
        <f t="shared" ref="M230" si="257">SUM(M227:M229)</f>
        <v>1.4347308224386508</v>
      </c>
      <c r="N230" s="62">
        <f>IFERROR('Equations and POD'!$D$5/G230, G230)</f>
        <v>812303.4120683131</v>
      </c>
      <c r="O230" s="62">
        <f>IFERROR('Equations and POD'!$D$5/H230, H230)</f>
        <v>862291.31434944284</v>
      </c>
      <c r="P230" s="62">
        <f>IFERROR('Equations and POD'!$D$5/I230, I230)</f>
        <v>1060755.1882870141</v>
      </c>
      <c r="Q230" s="62">
        <f>IFERROR('Equations and POD'!$D$5/J230, J230)</f>
        <v>1523381.3220173486</v>
      </c>
      <c r="R230" s="62">
        <f>IFERROR('Equations and POD'!$D$5/K230, K230)</f>
        <v>851735.26647986739</v>
      </c>
      <c r="S230" s="62">
        <f>IFERROR('Equations and POD'!$D$5/L230, L230)</f>
        <v>8921.2330321898717</v>
      </c>
      <c r="T230" s="62">
        <f>IFERROR('Equations and POD'!$D$5/M230, M230)</f>
        <v>8363.9382470387554</v>
      </c>
      <c r="U230" s="98">
        <v>810000</v>
      </c>
      <c r="V230" s="98">
        <v>860000</v>
      </c>
      <c r="W230" s="98">
        <v>1100000</v>
      </c>
      <c r="X230" s="98">
        <v>1500000</v>
      </c>
      <c r="Y230" s="98">
        <v>850000</v>
      </c>
      <c r="Z230" s="98">
        <v>8900</v>
      </c>
      <c r="AA230" s="98">
        <v>8400</v>
      </c>
    </row>
    <row r="231" spans="1:27" x14ac:dyDescent="0.3">
      <c r="A231" s="41" t="s">
        <v>132</v>
      </c>
      <c r="B231" s="41" t="s">
        <v>134</v>
      </c>
      <c r="C231" s="41" t="s">
        <v>81</v>
      </c>
      <c r="D231" s="41" t="s">
        <v>60</v>
      </c>
      <c r="E231" s="41" t="s">
        <v>61</v>
      </c>
      <c r="F231" s="41" t="s">
        <v>6</v>
      </c>
      <c r="G231" s="93" t="s">
        <v>62</v>
      </c>
      <c r="H231" s="93" t="s">
        <v>62</v>
      </c>
      <c r="I231" s="93" t="s">
        <v>62</v>
      </c>
      <c r="J231" s="93" t="s">
        <v>62</v>
      </c>
      <c r="K231" s="93">
        <v>0.141084507042254</v>
      </c>
      <c r="L231" s="93">
        <v>0.12902094972066999</v>
      </c>
      <c r="M231" s="93">
        <v>0.13787612208258501</v>
      </c>
      <c r="N231" s="62" t="str">
        <f>IFERROR('Equations and POD'!$D$5/G231, G231)</f>
        <v>-</v>
      </c>
      <c r="O231" s="62" t="str">
        <f>IFERROR('Equations and POD'!$D$5/H231, H231)</f>
        <v>-</v>
      </c>
      <c r="P231" s="62" t="str">
        <f>IFERROR('Equations and POD'!$D$5/I231, I231)</f>
        <v>-</v>
      </c>
      <c r="Q231" s="62" t="str">
        <f>IFERROR('Equations and POD'!$D$5/J231, J231)</f>
        <v>-</v>
      </c>
      <c r="R231" s="62">
        <f>IFERROR('Equations and POD'!$D$5/K231, K231)</f>
        <v>85055.405810122495</v>
      </c>
      <c r="S231" s="62">
        <f>IFERROR('Equations and POD'!$D$5/L231, L231)</f>
        <v>93008.151203195826</v>
      </c>
      <c r="T231" s="62">
        <f>IFERROR('Equations and POD'!$D$5/M231, M231)</f>
        <v>87034.649791007629</v>
      </c>
      <c r="U231" s="97" t="s">
        <v>62</v>
      </c>
      <c r="V231" s="97" t="s">
        <v>62</v>
      </c>
      <c r="W231" s="97" t="s">
        <v>62</v>
      </c>
      <c r="X231" s="97" t="s">
        <v>62</v>
      </c>
      <c r="Y231" s="98">
        <v>85000</v>
      </c>
      <c r="Z231" s="98">
        <v>93000</v>
      </c>
      <c r="AA231" s="98">
        <v>87000</v>
      </c>
    </row>
    <row r="232" spans="1:27" x14ac:dyDescent="0.3">
      <c r="A232" s="41" t="s">
        <v>132</v>
      </c>
      <c r="B232" s="41" t="s">
        <v>134</v>
      </c>
      <c r="C232" s="41" t="s">
        <v>81</v>
      </c>
      <c r="D232" s="41" t="s">
        <v>65</v>
      </c>
      <c r="E232" s="41" t="s">
        <v>61</v>
      </c>
      <c r="F232" s="41" t="s">
        <v>6</v>
      </c>
      <c r="G232" s="93">
        <v>1.5696474871051801E-4</v>
      </c>
      <c r="H232" s="93">
        <v>1.9102528357089099E-4</v>
      </c>
      <c r="I232" s="93">
        <v>2.1234225753824501E-4</v>
      </c>
      <c r="J232" s="93">
        <v>7.7478779034558006E-5</v>
      </c>
      <c r="K232" s="93">
        <v>4.4245496952416102E-5</v>
      </c>
      <c r="L232" s="93">
        <v>3.5364708012092302E-5</v>
      </c>
      <c r="M232" s="93">
        <v>1.7106105342290001E-5</v>
      </c>
      <c r="N232" s="62">
        <f>IFERROR('Equations and POD'!$D$5/G232, G232)</f>
        <v>76450286.440626115</v>
      </c>
      <c r="O232" s="62">
        <f>IFERROR('Equations and POD'!$D$5/H232, H232)</f>
        <v>62818909.495541751</v>
      </c>
      <c r="P232" s="62">
        <f>IFERROR('Equations and POD'!$D$5/I232, I232)</f>
        <v>56512538.47971677</v>
      </c>
      <c r="Q232" s="62">
        <f>IFERROR('Equations and POD'!$D$5/J232, J232)</f>
        <v>154881119.05645308</v>
      </c>
      <c r="R232" s="62">
        <f>IFERROR('Equations and POD'!$D$5/K232, K232)</f>
        <v>271214040.44586551</v>
      </c>
      <c r="S232" s="62">
        <f>IFERROR('Equations and POD'!$D$5/L232, L232)</f>
        <v>339321336.85076159</v>
      </c>
      <c r="T232" s="62">
        <f>IFERROR('Equations and POD'!$D$5/M232, M232)</f>
        <v>701503922.71544111</v>
      </c>
      <c r="U232" s="98">
        <v>76000000</v>
      </c>
      <c r="V232" s="98">
        <v>63000000</v>
      </c>
      <c r="W232" s="98">
        <v>57000000</v>
      </c>
      <c r="X232" s="98">
        <v>150000000</v>
      </c>
      <c r="Y232" s="98">
        <v>270000000</v>
      </c>
      <c r="Z232" s="98">
        <v>340000000</v>
      </c>
      <c r="AA232" s="98">
        <v>700000000</v>
      </c>
    </row>
    <row r="233" spans="1:27" x14ac:dyDescent="0.3">
      <c r="A233" s="41" t="s">
        <v>132</v>
      </c>
      <c r="B233" s="41" t="s">
        <v>134</v>
      </c>
      <c r="C233" s="41" t="s">
        <v>81</v>
      </c>
      <c r="D233" s="41" t="s">
        <v>66</v>
      </c>
      <c r="E233" s="41" t="s">
        <v>61</v>
      </c>
      <c r="F233" s="41" t="s">
        <v>6</v>
      </c>
      <c r="G233" s="93">
        <v>5.9124183340367002E-3</v>
      </c>
      <c r="H233" s="93">
        <v>5.5696694451070399E-3</v>
      </c>
      <c r="I233" s="93">
        <v>4.5276022586031401E-3</v>
      </c>
      <c r="J233" s="93">
        <v>3.1526430821360598E-3</v>
      </c>
      <c r="K233" s="93">
        <v>2.2239454756166799E-3</v>
      </c>
      <c r="L233" s="93">
        <v>1.9042668717349201E-3</v>
      </c>
      <c r="M233" s="93">
        <v>1.5288742626818801E-3</v>
      </c>
      <c r="N233" s="62">
        <f>IFERROR('Equations and POD'!$D$5/G233, G233)</f>
        <v>2029626.3427298805</v>
      </c>
      <c r="O233" s="62">
        <f>IFERROR('Equations and POD'!$D$5/H233, H233)</f>
        <v>2154526.4253594102</v>
      </c>
      <c r="P233" s="62">
        <f>IFERROR('Equations and POD'!$D$5/I233, I233)</f>
        <v>2650409.4915135615</v>
      </c>
      <c r="Q233" s="62">
        <f>IFERROR('Equations and POD'!$D$5/J233, J233)</f>
        <v>3806330.0181349586</v>
      </c>
      <c r="R233" s="62">
        <f>IFERROR('Equations and POD'!$D$5/K233, K233)</f>
        <v>5395815.7389953583</v>
      </c>
      <c r="S233" s="62">
        <f>IFERROR('Equations and POD'!$D$5/L233, L233)</f>
        <v>6301637.7473747479</v>
      </c>
      <c r="T233" s="62">
        <f>IFERROR('Equations and POD'!$D$5/M233, M233)</f>
        <v>7848912.2963913055</v>
      </c>
      <c r="U233" s="98">
        <v>2000000</v>
      </c>
      <c r="V233" s="98">
        <v>2200000</v>
      </c>
      <c r="W233" s="98">
        <v>2700000</v>
      </c>
      <c r="X233" s="98">
        <v>3800000</v>
      </c>
      <c r="Y233" s="98">
        <v>5400000</v>
      </c>
      <c r="Z233" s="98">
        <v>6300000</v>
      </c>
      <c r="AA233" s="98">
        <v>7800000</v>
      </c>
    </row>
    <row r="234" spans="1:27" x14ac:dyDescent="0.3">
      <c r="A234" s="41" t="s">
        <v>132</v>
      </c>
      <c r="B234" s="41" t="s">
        <v>134</v>
      </c>
      <c r="C234" s="92" t="s">
        <v>81</v>
      </c>
      <c r="D234" s="92" t="s">
        <v>12</v>
      </c>
      <c r="E234" s="92" t="s">
        <v>61</v>
      </c>
      <c r="F234" s="92" t="s">
        <v>6</v>
      </c>
      <c r="G234" s="90">
        <f>SUM(G231:G233)</f>
        <v>6.0693830827472182E-3</v>
      </c>
      <c r="H234" s="90">
        <f t="shared" ref="H234" si="258">SUM(H231:H233)</f>
        <v>5.7606947286779307E-3</v>
      </c>
      <c r="I234" s="90">
        <f t="shared" ref="I234" si="259">SUM(I231:I233)</f>
        <v>4.7399445161413851E-3</v>
      </c>
      <c r="J234" s="90">
        <f t="shared" ref="J234" si="260">SUM(J231:J233)</f>
        <v>3.2301218611706177E-3</v>
      </c>
      <c r="K234" s="90">
        <f t="shared" ref="K234" si="261">SUM(K231:K233)</f>
        <v>0.14335269801482312</v>
      </c>
      <c r="L234" s="90">
        <f t="shared" ref="L234" si="262">SUM(L231:L233)</f>
        <v>0.13096058130041702</v>
      </c>
      <c r="M234" s="90">
        <f t="shared" ref="M234" si="263">SUM(M231:M233)</f>
        <v>0.13942210245060918</v>
      </c>
      <c r="N234" s="62">
        <f>IFERROR('Equations and POD'!$D$5/G234, G234)</f>
        <v>1977136.6935316883</v>
      </c>
      <c r="O234" s="62">
        <f>IFERROR('Equations and POD'!$D$5/H234, H234)</f>
        <v>2083082.0873499017</v>
      </c>
      <c r="P234" s="62">
        <f>IFERROR('Equations and POD'!$D$5/I234, I234)</f>
        <v>2531675.2040314511</v>
      </c>
      <c r="Q234" s="62">
        <f>IFERROR('Equations and POD'!$D$5/J234, J234)</f>
        <v>3715030.1182913017</v>
      </c>
      <c r="R234" s="62">
        <f>IFERROR('Equations and POD'!$D$5/K234, K234)</f>
        <v>83709.620859449482</v>
      </c>
      <c r="S234" s="62">
        <f>IFERROR('Equations and POD'!$D$5/L234, L234)</f>
        <v>91630.62564965713</v>
      </c>
      <c r="T234" s="62">
        <f>IFERROR('Equations and POD'!$D$5/M234, M234)</f>
        <v>86069.56708496809</v>
      </c>
      <c r="U234" s="98">
        <v>2000000</v>
      </c>
      <c r="V234" s="98">
        <v>2100000</v>
      </c>
      <c r="W234" s="98">
        <v>2500000</v>
      </c>
      <c r="X234" s="98">
        <v>3700000</v>
      </c>
      <c r="Y234" s="98">
        <v>84000</v>
      </c>
      <c r="Z234" s="98">
        <v>92000</v>
      </c>
      <c r="AA234" s="98">
        <v>86000</v>
      </c>
    </row>
    <row r="235" spans="1:27" x14ac:dyDescent="0.3">
      <c r="A235" s="41" t="s">
        <v>132</v>
      </c>
      <c r="B235" s="41" t="s">
        <v>134</v>
      </c>
      <c r="C235" s="41" t="s">
        <v>81</v>
      </c>
      <c r="D235" s="41" t="s">
        <v>60</v>
      </c>
      <c r="E235" s="41" t="s">
        <v>63</v>
      </c>
      <c r="F235" s="41" t="s">
        <v>6</v>
      </c>
      <c r="G235" s="93" t="s">
        <v>62</v>
      </c>
      <c r="H235" s="93" t="s">
        <v>62</v>
      </c>
      <c r="I235" s="93" t="s">
        <v>62</v>
      </c>
      <c r="J235" s="93" t="s">
        <v>62</v>
      </c>
      <c r="K235" s="93">
        <v>7.0542253521126794E-2</v>
      </c>
      <c r="L235" s="93">
        <v>6.4510474860335204E-2</v>
      </c>
      <c r="M235" s="93">
        <v>6.89380610412927E-2</v>
      </c>
      <c r="N235" s="62" t="str">
        <f>IFERROR('Equations and POD'!$D$5/G235, G235)</f>
        <v>-</v>
      </c>
      <c r="O235" s="62" t="str">
        <f>IFERROR('Equations and POD'!$D$5/H235, H235)</f>
        <v>-</v>
      </c>
      <c r="P235" s="62" t="str">
        <f>IFERROR('Equations and POD'!$D$5/I235, I235)</f>
        <v>-</v>
      </c>
      <c r="Q235" s="62" t="str">
        <f>IFERROR('Equations and POD'!$D$5/J235, J235)</f>
        <v>-</v>
      </c>
      <c r="R235" s="62">
        <f>IFERROR('Equations and POD'!$D$5/K235, K235)</f>
        <v>170110.81162024551</v>
      </c>
      <c r="S235" s="62">
        <f>IFERROR('Equations and POD'!$D$5/L235, L235)</f>
        <v>186016.30240639104</v>
      </c>
      <c r="T235" s="62">
        <f>IFERROR('Equations and POD'!$D$5/M235, M235)</f>
        <v>174069.29958201476</v>
      </c>
      <c r="U235" s="97" t="s">
        <v>62</v>
      </c>
      <c r="V235" s="97" t="s">
        <v>62</v>
      </c>
      <c r="W235" s="97" t="s">
        <v>62</v>
      </c>
      <c r="X235" s="97" t="s">
        <v>62</v>
      </c>
      <c r="Y235" s="98">
        <v>170000</v>
      </c>
      <c r="Z235" s="98">
        <v>190000</v>
      </c>
      <c r="AA235" s="98">
        <v>170000</v>
      </c>
    </row>
    <row r="236" spans="1:27" x14ac:dyDescent="0.3">
      <c r="A236" s="41" t="s">
        <v>132</v>
      </c>
      <c r="B236" s="41" t="s">
        <v>134</v>
      </c>
      <c r="C236" s="41" t="s">
        <v>81</v>
      </c>
      <c r="D236" s="41" t="s">
        <v>65</v>
      </c>
      <c r="E236" s="41" t="s">
        <v>63</v>
      </c>
      <c r="F236" s="41" t="s">
        <v>6</v>
      </c>
      <c r="G236" s="93">
        <v>1.5696474871051801E-4</v>
      </c>
      <c r="H236" s="93">
        <v>1.9102528357089099E-4</v>
      </c>
      <c r="I236" s="93">
        <v>2.1234225753824501E-4</v>
      </c>
      <c r="J236" s="93">
        <v>7.7478779034558006E-5</v>
      </c>
      <c r="K236" s="93">
        <v>4.4245496952416102E-5</v>
      </c>
      <c r="L236" s="93">
        <v>3.5364708012092302E-5</v>
      </c>
      <c r="M236" s="93">
        <v>1.7106105342290001E-5</v>
      </c>
      <c r="N236" s="62">
        <f>IFERROR('Equations and POD'!$D$5/G236, G236)</f>
        <v>76450286.440626115</v>
      </c>
      <c r="O236" s="62">
        <f>IFERROR('Equations and POD'!$D$5/H236, H236)</f>
        <v>62818909.495541751</v>
      </c>
      <c r="P236" s="62">
        <f>IFERROR('Equations and POD'!$D$5/I236, I236)</f>
        <v>56512538.47971677</v>
      </c>
      <c r="Q236" s="62">
        <f>IFERROR('Equations and POD'!$D$5/J236, J236)</f>
        <v>154881119.05645308</v>
      </c>
      <c r="R236" s="62">
        <f>IFERROR('Equations and POD'!$D$5/K236, K236)</f>
        <v>271214040.44586551</v>
      </c>
      <c r="S236" s="62">
        <f>IFERROR('Equations and POD'!$D$5/L236, L236)</f>
        <v>339321336.85076159</v>
      </c>
      <c r="T236" s="62">
        <f>IFERROR('Equations and POD'!$D$5/M236, M236)</f>
        <v>701503922.71544111</v>
      </c>
      <c r="U236" s="98">
        <v>76000000</v>
      </c>
      <c r="V236" s="98">
        <v>63000000</v>
      </c>
      <c r="W236" s="98">
        <v>57000000</v>
      </c>
      <c r="X236" s="98">
        <v>150000000</v>
      </c>
      <c r="Y236" s="98">
        <v>270000000</v>
      </c>
      <c r="Z236" s="98">
        <v>340000000</v>
      </c>
      <c r="AA236" s="98">
        <v>700000000</v>
      </c>
    </row>
    <row r="237" spans="1:27" x14ac:dyDescent="0.3">
      <c r="A237" s="41" t="s">
        <v>132</v>
      </c>
      <c r="B237" s="41" t="s">
        <v>134</v>
      </c>
      <c r="C237" s="41" t="s">
        <v>81</v>
      </c>
      <c r="D237" s="41" t="s">
        <v>66</v>
      </c>
      <c r="E237" s="41" t="s">
        <v>63</v>
      </c>
      <c r="F237" s="41" t="s">
        <v>6</v>
      </c>
      <c r="G237" s="93">
        <v>5.9124183340367002E-3</v>
      </c>
      <c r="H237" s="93">
        <v>5.5696694451070399E-3</v>
      </c>
      <c r="I237" s="93">
        <v>4.5276022586031401E-3</v>
      </c>
      <c r="J237" s="93">
        <v>3.1526430821360598E-3</v>
      </c>
      <c r="K237" s="93">
        <v>2.2239454756166799E-3</v>
      </c>
      <c r="L237" s="93">
        <v>1.9042668717349201E-3</v>
      </c>
      <c r="M237" s="93">
        <v>1.5288742626818801E-3</v>
      </c>
      <c r="N237" s="62">
        <f>IFERROR('Equations and POD'!$D$5/G237, G237)</f>
        <v>2029626.3427298805</v>
      </c>
      <c r="O237" s="62">
        <f>IFERROR('Equations and POD'!$D$5/H237, H237)</f>
        <v>2154526.4253594102</v>
      </c>
      <c r="P237" s="62">
        <f>IFERROR('Equations and POD'!$D$5/I237, I237)</f>
        <v>2650409.4915135615</v>
      </c>
      <c r="Q237" s="62">
        <f>IFERROR('Equations and POD'!$D$5/J237, J237)</f>
        <v>3806330.0181349586</v>
      </c>
      <c r="R237" s="62">
        <f>IFERROR('Equations and POD'!$D$5/K237, K237)</f>
        <v>5395815.7389953583</v>
      </c>
      <c r="S237" s="62">
        <f>IFERROR('Equations and POD'!$D$5/L237, L237)</f>
        <v>6301637.7473747479</v>
      </c>
      <c r="T237" s="62">
        <f>IFERROR('Equations and POD'!$D$5/M237, M237)</f>
        <v>7848912.2963913055</v>
      </c>
      <c r="U237" s="98">
        <v>2000000</v>
      </c>
      <c r="V237" s="98">
        <v>2200000</v>
      </c>
      <c r="W237" s="98">
        <v>2700000</v>
      </c>
      <c r="X237" s="98">
        <v>3800000</v>
      </c>
      <c r="Y237" s="98">
        <v>5400000</v>
      </c>
      <c r="Z237" s="98">
        <v>6300000</v>
      </c>
      <c r="AA237" s="98">
        <v>7800000</v>
      </c>
    </row>
    <row r="238" spans="1:27" x14ac:dyDescent="0.3">
      <c r="A238" s="41" t="s">
        <v>132</v>
      </c>
      <c r="B238" s="41" t="s">
        <v>134</v>
      </c>
      <c r="C238" s="92" t="s">
        <v>81</v>
      </c>
      <c r="D238" s="92" t="s">
        <v>12</v>
      </c>
      <c r="E238" s="92" t="s">
        <v>63</v>
      </c>
      <c r="F238" s="92" t="s">
        <v>6</v>
      </c>
      <c r="G238" s="90">
        <f>SUM(G235:G237)</f>
        <v>6.0693830827472182E-3</v>
      </c>
      <c r="H238" s="90">
        <f t="shared" ref="H238" si="264">SUM(H235:H237)</f>
        <v>5.7606947286779307E-3</v>
      </c>
      <c r="I238" s="90">
        <f t="shared" ref="I238" si="265">SUM(I235:I237)</f>
        <v>4.7399445161413851E-3</v>
      </c>
      <c r="J238" s="90">
        <f t="shared" ref="J238" si="266">SUM(J235:J237)</f>
        <v>3.2301218611706177E-3</v>
      </c>
      <c r="K238" s="90">
        <f t="shared" ref="K238" si="267">SUM(K235:K237)</f>
        <v>7.2810444493695892E-2</v>
      </c>
      <c r="L238" s="90">
        <f t="shared" ref="L238" si="268">SUM(L235:L237)</f>
        <v>6.6450106440082216E-2</v>
      </c>
      <c r="M238" s="90">
        <f t="shared" ref="M238" si="269">SUM(M235:M237)</f>
        <v>7.0484041409316869E-2</v>
      </c>
      <c r="N238" s="62">
        <f>IFERROR('Equations and POD'!$D$5/G238, G238)</f>
        <v>1977136.6935316883</v>
      </c>
      <c r="O238" s="62">
        <f>IFERROR('Equations and POD'!$D$5/H238, H238)</f>
        <v>2083082.0873499017</v>
      </c>
      <c r="P238" s="62">
        <f>IFERROR('Equations and POD'!$D$5/I238, I238)</f>
        <v>2531675.2040314511</v>
      </c>
      <c r="Q238" s="62">
        <f>IFERROR('Equations and POD'!$D$5/J238, J238)</f>
        <v>3715030.1182913017</v>
      </c>
      <c r="R238" s="62">
        <f>IFERROR('Equations and POD'!$D$5/K238, K238)</f>
        <v>164811.51960333093</v>
      </c>
      <c r="S238" s="62">
        <f>IFERROR('Equations and POD'!$D$5/L238, L238)</f>
        <v>180586.61818428163</v>
      </c>
      <c r="T238" s="62">
        <f>IFERROR('Equations and POD'!$D$5/M238, M238)</f>
        <v>170251.30455152635</v>
      </c>
      <c r="U238" s="98">
        <v>2000000</v>
      </c>
      <c r="V238" s="98">
        <v>2100000</v>
      </c>
      <c r="W238" s="98">
        <v>2500000</v>
      </c>
      <c r="X238" s="98">
        <v>3700000</v>
      </c>
      <c r="Y238" s="98">
        <v>160000</v>
      </c>
      <c r="Z238" s="98">
        <v>180000</v>
      </c>
      <c r="AA238" s="98">
        <v>170000</v>
      </c>
    </row>
    <row r="239" spans="1:27" x14ac:dyDescent="0.3">
      <c r="A239" s="41" t="s">
        <v>132</v>
      </c>
      <c r="B239" s="41" t="s">
        <v>134</v>
      </c>
      <c r="C239" s="41" t="s">
        <v>81</v>
      </c>
      <c r="D239" s="41" t="s">
        <v>60</v>
      </c>
      <c r="E239" s="41" t="s">
        <v>64</v>
      </c>
      <c r="F239" s="41" t="s">
        <v>6</v>
      </c>
      <c r="G239" s="93" t="s">
        <v>62</v>
      </c>
      <c r="H239" s="93" t="s">
        <v>62</v>
      </c>
      <c r="I239" s="93" t="s">
        <v>62</v>
      </c>
      <c r="J239" s="93" t="s">
        <v>62</v>
      </c>
      <c r="K239" s="93">
        <v>3.5271126760563397E-2</v>
      </c>
      <c r="L239" s="93">
        <v>3.2255237430167602E-2</v>
      </c>
      <c r="M239" s="93">
        <v>3.4469030520646302E-2</v>
      </c>
      <c r="N239" s="62" t="str">
        <f>IFERROR('Equations and POD'!$D$5/G239, G239)</f>
        <v>-</v>
      </c>
      <c r="O239" s="62" t="str">
        <f>IFERROR('Equations and POD'!$D$5/H239, H239)</f>
        <v>-</v>
      </c>
      <c r="P239" s="62" t="str">
        <f>IFERROR('Equations and POD'!$D$5/I239, I239)</f>
        <v>-</v>
      </c>
      <c r="Q239" s="62" t="str">
        <f>IFERROR('Equations and POD'!$D$5/J239, J239)</f>
        <v>-</v>
      </c>
      <c r="R239" s="62">
        <f>IFERROR('Equations and POD'!$D$5/K239, K239)</f>
        <v>340221.62324049103</v>
      </c>
      <c r="S239" s="62">
        <f>IFERROR('Equations and POD'!$D$5/L239, L239)</f>
        <v>372032.60481278208</v>
      </c>
      <c r="T239" s="62">
        <f>IFERROR('Equations and POD'!$D$5/M239, M239)</f>
        <v>348138.59916403005</v>
      </c>
      <c r="U239" s="97" t="s">
        <v>62</v>
      </c>
      <c r="V239" s="97" t="s">
        <v>62</v>
      </c>
      <c r="W239" s="97" t="s">
        <v>62</v>
      </c>
      <c r="X239" s="97" t="s">
        <v>62</v>
      </c>
      <c r="Y239" s="98">
        <v>340000</v>
      </c>
      <c r="Z239" s="98">
        <v>370000</v>
      </c>
      <c r="AA239" s="98">
        <v>350000</v>
      </c>
    </row>
    <row r="240" spans="1:27" x14ac:dyDescent="0.3">
      <c r="A240" s="41" t="s">
        <v>132</v>
      </c>
      <c r="B240" s="41" t="s">
        <v>134</v>
      </c>
      <c r="C240" s="41" t="s">
        <v>81</v>
      </c>
      <c r="D240" s="41" t="s">
        <v>65</v>
      </c>
      <c r="E240" s="41" t="s">
        <v>64</v>
      </c>
      <c r="F240" s="41" t="s">
        <v>6</v>
      </c>
      <c r="G240" s="93">
        <v>1.5696474871051801E-4</v>
      </c>
      <c r="H240" s="93">
        <v>1.9102528357089099E-4</v>
      </c>
      <c r="I240" s="93">
        <v>2.1234225753824501E-4</v>
      </c>
      <c r="J240" s="93">
        <v>7.7478779034558006E-5</v>
      </c>
      <c r="K240" s="93">
        <v>4.4245496952416102E-5</v>
      </c>
      <c r="L240" s="93">
        <v>3.5364708012092302E-5</v>
      </c>
      <c r="M240" s="93">
        <v>1.7106105342290001E-5</v>
      </c>
      <c r="N240" s="62">
        <f>IFERROR('Equations and POD'!$D$5/G240, G240)</f>
        <v>76450286.440626115</v>
      </c>
      <c r="O240" s="62">
        <f>IFERROR('Equations and POD'!$D$5/H240, H240)</f>
        <v>62818909.495541751</v>
      </c>
      <c r="P240" s="62">
        <f>IFERROR('Equations and POD'!$D$5/I240, I240)</f>
        <v>56512538.47971677</v>
      </c>
      <c r="Q240" s="62">
        <f>IFERROR('Equations and POD'!$D$5/J240, J240)</f>
        <v>154881119.05645308</v>
      </c>
      <c r="R240" s="62">
        <f>IFERROR('Equations and POD'!$D$5/K240, K240)</f>
        <v>271214040.44586551</v>
      </c>
      <c r="S240" s="62">
        <f>IFERROR('Equations and POD'!$D$5/L240, L240)</f>
        <v>339321336.85076159</v>
      </c>
      <c r="T240" s="62">
        <f>IFERROR('Equations and POD'!$D$5/M240, M240)</f>
        <v>701503922.71544111</v>
      </c>
      <c r="U240" s="98">
        <v>76000000</v>
      </c>
      <c r="V240" s="98">
        <v>63000000</v>
      </c>
      <c r="W240" s="98">
        <v>57000000</v>
      </c>
      <c r="X240" s="98">
        <v>150000000</v>
      </c>
      <c r="Y240" s="98">
        <v>270000000</v>
      </c>
      <c r="Z240" s="98">
        <v>340000000</v>
      </c>
      <c r="AA240" s="98">
        <v>700000000</v>
      </c>
    </row>
    <row r="241" spans="1:27" x14ac:dyDescent="0.3">
      <c r="A241" s="41" t="s">
        <v>132</v>
      </c>
      <c r="B241" s="41" t="s">
        <v>134</v>
      </c>
      <c r="C241" s="41" t="s">
        <v>81</v>
      </c>
      <c r="D241" s="41" t="s">
        <v>66</v>
      </c>
      <c r="E241" s="41" t="s">
        <v>64</v>
      </c>
      <c r="F241" s="41" t="s">
        <v>6</v>
      </c>
      <c r="G241" s="93">
        <v>5.9124183340367002E-3</v>
      </c>
      <c r="H241" s="93">
        <v>5.5696694451070399E-3</v>
      </c>
      <c r="I241" s="93">
        <v>4.5276022586031401E-3</v>
      </c>
      <c r="J241" s="93">
        <v>3.1526430821360598E-3</v>
      </c>
      <c r="K241" s="93">
        <v>2.2239454756166799E-3</v>
      </c>
      <c r="L241" s="93">
        <v>1.9042668717349201E-3</v>
      </c>
      <c r="M241" s="93">
        <v>1.5288742626818801E-3</v>
      </c>
      <c r="N241" s="62">
        <f>IFERROR('Equations and POD'!$D$5/G241, G241)</f>
        <v>2029626.3427298805</v>
      </c>
      <c r="O241" s="62">
        <f>IFERROR('Equations and POD'!$D$5/H241, H241)</f>
        <v>2154526.4253594102</v>
      </c>
      <c r="P241" s="62">
        <f>IFERROR('Equations and POD'!$D$5/I241, I241)</f>
        <v>2650409.4915135615</v>
      </c>
      <c r="Q241" s="62">
        <f>IFERROR('Equations and POD'!$D$5/J241, J241)</f>
        <v>3806330.0181349586</v>
      </c>
      <c r="R241" s="62">
        <f>IFERROR('Equations and POD'!$D$5/K241, K241)</f>
        <v>5395815.7389953583</v>
      </c>
      <c r="S241" s="62">
        <f>IFERROR('Equations and POD'!$D$5/L241, L241)</f>
        <v>6301637.7473747479</v>
      </c>
      <c r="T241" s="62">
        <f>IFERROR('Equations and POD'!$D$5/M241, M241)</f>
        <v>7848912.2963913055</v>
      </c>
      <c r="U241" s="98">
        <v>2000000</v>
      </c>
      <c r="V241" s="98">
        <v>2200000</v>
      </c>
      <c r="W241" s="98">
        <v>2700000</v>
      </c>
      <c r="X241" s="98">
        <v>3800000</v>
      </c>
      <c r="Y241" s="98">
        <v>5400000</v>
      </c>
      <c r="Z241" s="98">
        <v>6300000</v>
      </c>
      <c r="AA241" s="98">
        <v>7800000</v>
      </c>
    </row>
    <row r="242" spans="1:27" x14ac:dyDescent="0.3">
      <c r="A242" s="41" t="s">
        <v>132</v>
      </c>
      <c r="B242" s="41" t="s">
        <v>134</v>
      </c>
      <c r="C242" s="92" t="s">
        <v>81</v>
      </c>
      <c r="D242" s="92" t="s">
        <v>12</v>
      </c>
      <c r="E242" s="92" t="s">
        <v>64</v>
      </c>
      <c r="F242" s="92" t="s">
        <v>6</v>
      </c>
      <c r="G242" s="90">
        <f>SUM(G239:G241)</f>
        <v>6.0693830827472182E-3</v>
      </c>
      <c r="H242" s="90">
        <f t="shared" ref="H242" si="270">SUM(H239:H241)</f>
        <v>5.7606947286779307E-3</v>
      </c>
      <c r="I242" s="90">
        <f t="shared" ref="I242" si="271">SUM(I239:I241)</f>
        <v>4.7399445161413851E-3</v>
      </c>
      <c r="J242" s="90">
        <f t="shared" ref="J242" si="272">SUM(J239:J241)</f>
        <v>3.2301218611706177E-3</v>
      </c>
      <c r="K242" s="90">
        <f t="shared" ref="K242" si="273">SUM(K239:K241)</f>
        <v>3.7539317733132495E-2</v>
      </c>
      <c r="L242" s="90">
        <f t="shared" ref="L242" si="274">SUM(L239:L241)</f>
        <v>3.4194869009914614E-2</v>
      </c>
      <c r="M242" s="90">
        <f t="shared" ref="M242" si="275">SUM(M239:M241)</f>
        <v>3.6015010888670478E-2</v>
      </c>
      <c r="N242" s="62">
        <f>IFERROR('Equations and POD'!$D$5/G242, G242)</f>
        <v>1977136.6935316883</v>
      </c>
      <c r="O242" s="62">
        <f>IFERROR('Equations and POD'!$D$5/H242, H242)</f>
        <v>2083082.0873499017</v>
      </c>
      <c r="P242" s="62">
        <f>IFERROR('Equations and POD'!$D$5/I242, I242)</f>
        <v>2531675.2040314511</v>
      </c>
      <c r="Q242" s="62">
        <f>IFERROR('Equations and POD'!$D$5/J242, J242)</f>
        <v>3715030.1182913017</v>
      </c>
      <c r="R242" s="62">
        <f>IFERROR('Equations and POD'!$D$5/K242, K242)</f>
        <v>319664.84008335363</v>
      </c>
      <c r="S242" s="62">
        <f>IFERROR('Equations and POD'!$D$5/L242, L242)</f>
        <v>350929.84261822049</v>
      </c>
      <c r="T242" s="62">
        <f>IFERROR('Equations and POD'!$D$5/M242, M242)</f>
        <v>333194.40155368473</v>
      </c>
      <c r="U242" s="98">
        <v>2000000</v>
      </c>
      <c r="V242" s="98">
        <v>2100000</v>
      </c>
      <c r="W242" s="98">
        <v>2500000</v>
      </c>
      <c r="X242" s="98">
        <v>3700000</v>
      </c>
      <c r="Y242" s="98">
        <v>320000</v>
      </c>
      <c r="Z242" s="98">
        <v>350000</v>
      </c>
      <c r="AA242" s="98">
        <v>330000</v>
      </c>
    </row>
    <row r="243" spans="1:27" x14ac:dyDescent="0.3">
      <c r="A243" s="41" t="s">
        <v>132</v>
      </c>
      <c r="B243" s="41" t="s">
        <v>134</v>
      </c>
      <c r="C243" s="41" t="s">
        <v>81</v>
      </c>
      <c r="D243" s="41" t="s">
        <v>60</v>
      </c>
      <c r="E243" s="41" t="s">
        <v>61</v>
      </c>
      <c r="F243" s="41" t="s">
        <v>10</v>
      </c>
      <c r="G243" s="93" t="s">
        <v>62</v>
      </c>
      <c r="H243" s="93" t="s">
        <v>62</v>
      </c>
      <c r="I243" s="93" t="s">
        <v>62</v>
      </c>
      <c r="J243" s="93" t="s">
        <v>62</v>
      </c>
      <c r="K243" s="100">
        <v>2.0099710592321001E-2</v>
      </c>
      <c r="L243" s="100">
        <v>1.8381066809520199E-2</v>
      </c>
      <c r="M243" s="100">
        <v>1.96426256117656E-2</v>
      </c>
      <c r="N243" s="62" t="str">
        <f>IFERROR('Equations and POD'!$D$5/G243, G243)</f>
        <v>-</v>
      </c>
      <c r="O243" s="62" t="str">
        <f>IFERROR('Equations and POD'!$D$5/H243, H243)</f>
        <v>-</v>
      </c>
      <c r="P243" s="62" t="str">
        <f>IFERROR('Equations and POD'!$D$5/I243, I243)</f>
        <v>-</v>
      </c>
      <c r="Q243" s="62" t="str">
        <f>IFERROR('Equations and POD'!$D$5/J243, J243)</f>
        <v>-</v>
      </c>
      <c r="R243" s="62">
        <f>IFERROR('Equations and POD'!$D$5/K243, K243)</f>
        <v>597023.52155182487</v>
      </c>
      <c r="S243" s="62">
        <f>IFERROR('Equations and POD'!$D$5/L243, L243)</f>
        <v>652845.67671473662</v>
      </c>
      <c r="T243" s="62">
        <f>IFERROR('Equations and POD'!$D$5/M243, M243)</f>
        <v>610916.29180226312</v>
      </c>
      <c r="U243" s="97" t="s">
        <v>62</v>
      </c>
      <c r="V243" s="97" t="s">
        <v>62</v>
      </c>
      <c r="W243" s="97" t="s">
        <v>62</v>
      </c>
      <c r="X243" s="97" t="s">
        <v>62</v>
      </c>
      <c r="Y243" s="98">
        <v>600000</v>
      </c>
      <c r="Z243" s="98">
        <v>650000</v>
      </c>
      <c r="AA243" s="98">
        <v>610000</v>
      </c>
    </row>
    <row r="244" spans="1:27" x14ac:dyDescent="0.3">
      <c r="A244" s="41" t="s">
        <v>132</v>
      </c>
      <c r="B244" s="41" t="s">
        <v>134</v>
      </c>
      <c r="C244" s="41" t="s">
        <v>81</v>
      </c>
      <c r="D244" s="41" t="s">
        <v>65</v>
      </c>
      <c r="E244" s="41" t="s">
        <v>61</v>
      </c>
      <c r="F244" s="41" t="s">
        <v>10</v>
      </c>
      <c r="G244" s="100">
        <v>7.9138555136755304E-5</v>
      </c>
      <c r="H244" s="100">
        <v>9.6454842969630902E-5</v>
      </c>
      <c r="I244" s="100">
        <v>1.07365452396332E-4</v>
      </c>
      <c r="J244" s="100">
        <v>3.9042589526390402E-5</v>
      </c>
      <c r="K244" s="100">
        <v>2.2258472342573301E-5</v>
      </c>
      <c r="L244" s="100">
        <v>1.77796415861097E-5</v>
      </c>
      <c r="M244" s="100">
        <v>8.54641443402604E-6</v>
      </c>
      <c r="N244" s="62">
        <f>IFERROR('Equations and POD'!$D$5/G244, G244)</f>
        <v>151632791.11254194</v>
      </c>
      <c r="O244" s="62">
        <f>IFERROR('Equations and POD'!$D$5/H244, H244)</f>
        <v>124410549.33631727</v>
      </c>
      <c r="P244" s="62">
        <f>IFERROR('Equations and POD'!$D$5/I244, I244)</f>
        <v>111767796.17807454</v>
      </c>
      <c r="Q244" s="62">
        <f>IFERROR('Equations and POD'!$D$5/J244, J244)</f>
        <v>307356662.18780732</v>
      </c>
      <c r="R244" s="62">
        <f>IFERROR('Equations and POD'!$D$5/K244, K244)</f>
        <v>539120556.67216027</v>
      </c>
      <c r="S244" s="62">
        <f>IFERROR('Equations and POD'!$D$5/L244, L244)</f>
        <v>674929240.94572127</v>
      </c>
      <c r="T244" s="62">
        <f>IFERROR('Equations and POD'!$D$5/M244, M244)</f>
        <v>1404097600.5357428</v>
      </c>
      <c r="U244" s="98">
        <v>150000000</v>
      </c>
      <c r="V244" s="98">
        <v>120000000</v>
      </c>
      <c r="W244" s="98">
        <v>110000000</v>
      </c>
      <c r="X244" s="98">
        <v>310000000</v>
      </c>
      <c r="Y244" s="98">
        <v>540000000</v>
      </c>
      <c r="Z244" s="98">
        <v>670000000</v>
      </c>
      <c r="AA244" s="98">
        <v>1400000000</v>
      </c>
    </row>
    <row r="245" spans="1:27" x14ac:dyDescent="0.3">
      <c r="A245" s="41" t="s">
        <v>132</v>
      </c>
      <c r="B245" s="41" t="s">
        <v>134</v>
      </c>
      <c r="C245" s="41" t="s">
        <v>81</v>
      </c>
      <c r="D245" s="41" t="s">
        <v>66</v>
      </c>
      <c r="E245" s="41" t="s">
        <v>61</v>
      </c>
      <c r="F245" s="41" t="s">
        <v>10</v>
      </c>
      <c r="G245" s="100">
        <v>2.2747155972046599E-3</v>
      </c>
      <c r="H245" s="100">
        <v>2.1428480263522101E-3</v>
      </c>
      <c r="I245" s="100">
        <v>1.7419280730347E-3</v>
      </c>
      <c r="J245" s="100">
        <v>1.2129328451050299E-3</v>
      </c>
      <c r="K245" s="100">
        <v>8.5563016263500401E-4</v>
      </c>
      <c r="L245" s="100">
        <v>7.3263854308801995E-4</v>
      </c>
      <c r="M245" s="100">
        <v>5.8821178323368304E-4</v>
      </c>
      <c r="N245" s="62">
        <f>IFERROR('Equations and POD'!$D$5/G245, G245)</f>
        <v>5275384.7622737959</v>
      </c>
      <c r="O245" s="62">
        <f>IFERROR('Equations and POD'!$D$5/H245, H245)</f>
        <v>5600023.8245675825</v>
      </c>
      <c r="P245" s="62">
        <f>IFERROR('Equations and POD'!$D$5/I245, I245)</f>
        <v>6888918.1968886927</v>
      </c>
      <c r="Q245" s="62">
        <f>IFERROR('Equations and POD'!$D$5/J245, J245)</f>
        <v>9893375.4234026857</v>
      </c>
      <c r="R245" s="62">
        <f>IFERROR('Equations and POD'!$D$5/K245, K245)</f>
        <v>14024751.024490213</v>
      </c>
      <c r="S245" s="62">
        <f>IFERROR('Equations and POD'!$D$5/L245, L245)</f>
        <v>16379154.6502875</v>
      </c>
      <c r="T245" s="62">
        <f>IFERROR('Equations and POD'!$D$5/M245, M245)</f>
        <v>20400815.390045792</v>
      </c>
      <c r="U245" s="98">
        <v>5300000</v>
      </c>
      <c r="V245" s="98">
        <v>5600000</v>
      </c>
      <c r="W245" s="98">
        <v>6900000</v>
      </c>
      <c r="X245" s="98">
        <v>9900000</v>
      </c>
      <c r="Y245" s="98">
        <v>14000000</v>
      </c>
      <c r="Z245" s="98">
        <v>16000000</v>
      </c>
      <c r="AA245" s="98">
        <v>20000000</v>
      </c>
    </row>
    <row r="246" spans="1:27" x14ac:dyDescent="0.3">
      <c r="A246" s="41" t="s">
        <v>132</v>
      </c>
      <c r="B246" s="41" t="s">
        <v>134</v>
      </c>
      <c r="C246" s="92" t="s">
        <v>81</v>
      </c>
      <c r="D246" s="92" t="s">
        <v>12</v>
      </c>
      <c r="E246" s="92" t="s">
        <v>61</v>
      </c>
      <c r="F246" s="92" t="s">
        <v>10</v>
      </c>
      <c r="G246" s="90">
        <f>SUM(G243:G245)</f>
        <v>2.3538541523414154E-3</v>
      </c>
      <c r="H246" s="90">
        <f t="shared" ref="H246" si="276">SUM(H243:H245)</f>
        <v>2.2393028693218409E-3</v>
      </c>
      <c r="I246" s="90">
        <f t="shared" ref="I246" si="277">SUM(I243:I245)</f>
        <v>1.8492935254310321E-3</v>
      </c>
      <c r="J246" s="90">
        <f t="shared" ref="J246" si="278">SUM(J243:J245)</f>
        <v>1.2519754346314203E-3</v>
      </c>
      <c r="K246" s="90">
        <f t="shared" ref="K246" si="279">SUM(K243:K245)</f>
        <v>2.0977599227298575E-2</v>
      </c>
      <c r="L246" s="90">
        <f t="shared" ref="L246" si="280">SUM(L243:L245)</f>
        <v>1.9131484994194328E-2</v>
      </c>
      <c r="M246" s="90">
        <f t="shared" ref="M246" si="281">SUM(M243:M245)</f>
        <v>2.0239383809433312E-2</v>
      </c>
      <c r="N246" s="62">
        <f>IFERROR('Equations and POD'!$D$5/G246, G246)</f>
        <v>5098021.8923349241</v>
      </c>
      <c r="O246" s="62">
        <f>IFERROR('Equations and POD'!$D$5/H246, H246)</f>
        <v>5358810.6211082228</v>
      </c>
      <c r="P246" s="62">
        <f>IFERROR('Equations and POD'!$D$5/I246, I246)</f>
        <v>6488964.480207677</v>
      </c>
      <c r="Q246" s="62">
        <f>IFERROR('Equations and POD'!$D$5/J246, J246)</f>
        <v>9584852.600189222</v>
      </c>
      <c r="R246" s="62">
        <f>IFERROR('Equations and POD'!$D$5/K246, K246)</f>
        <v>572038.76716188551</v>
      </c>
      <c r="S246" s="62">
        <f>IFERROR('Equations and POD'!$D$5/L246, L246)</f>
        <v>627238.29350630858</v>
      </c>
      <c r="T246" s="62">
        <f>IFERROR('Equations and POD'!$D$5/M246, M246)</f>
        <v>592903.42596334172</v>
      </c>
      <c r="U246" s="98">
        <v>5100000</v>
      </c>
      <c r="V246" s="98">
        <v>5400000</v>
      </c>
      <c r="W246" s="98">
        <v>6500000</v>
      </c>
      <c r="X246" s="98">
        <v>9600000</v>
      </c>
      <c r="Y246" s="98">
        <v>570000</v>
      </c>
      <c r="Z246" s="98">
        <v>630000</v>
      </c>
      <c r="AA246" s="98">
        <v>590000</v>
      </c>
    </row>
    <row r="247" spans="1:27" x14ac:dyDescent="0.3">
      <c r="A247" s="41" t="s">
        <v>132</v>
      </c>
      <c r="B247" s="41" t="s">
        <v>134</v>
      </c>
      <c r="C247" s="41" t="s">
        <v>81</v>
      </c>
      <c r="D247" s="41" t="s">
        <v>60</v>
      </c>
      <c r="E247" s="41" t="s">
        <v>63</v>
      </c>
      <c r="F247" s="41" t="s">
        <v>10</v>
      </c>
      <c r="G247" s="93" t="s">
        <v>62</v>
      </c>
      <c r="H247" s="93" t="s">
        <v>62</v>
      </c>
      <c r="I247" s="93" t="s">
        <v>62</v>
      </c>
      <c r="J247" s="93" t="s">
        <v>62</v>
      </c>
      <c r="K247" s="100">
        <v>1.0049855296160501E-2</v>
      </c>
      <c r="L247" s="100">
        <v>9.1905334047600803E-3</v>
      </c>
      <c r="M247" s="100">
        <v>9.8213128058827898E-3</v>
      </c>
      <c r="N247" s="62" t="str">
        <f>IFERROR('Equations and POD'!$D$5/G247, G247)</f>
        <v>-</v>
      </c>
      <c r="O247" s="62" t="str">
        <f>IFERROR('Equations and POD'!$D$5/H247, H247)</f>
        <v>-</v>
      </c>
      <c r="P247" s="62" t="str">
        <f>IFERROR('Equations and POD'!$D$5/I247, I247)</f>
        <v>-</v>
      </c>
      <c r="Q247" s="62" t="str">
        <f>IFERROR('Equations and POD'!$D$5/J247, J247)</f>
        <v>-</v>
      </c>
      <c r="R247" s="62">
        <f>IFERROR('Equations and POD'!$D$5/K247, K247)</f>
        <v>1194047.0431036497</v>
      </c>
      <c r="S247" s="62">
        <f>IFERROR('Equations and POD'!$D$5/L247, L247)</f>
        <v>1305691.353429476</v>
      </c>
      <c r="T247" s="62">
        <f>IFERROR('Equations and POD'!$D$5/M247, M247)</f>
        <v>1221832.5836045274</v>
      </c>
      <c r="U247" s="97" t="s">
        <v>62</v>
      </c>
      <c r="V247" s="97" t="s">
        <v>62</v>
      </c>
      <c r="W247" s="97" t="s">
        <v>62</v>
      </c>
      <c r="X247" s="97" t="s">
        <v>62</v>
      </c>
      <c r="Y247" s="98">
        <v>1200000</v>
      </c>
      <c r="Z247" s="98">
        <v>1300000</v>
      </c>
      <c r="AA247" s="98">
        <v>1200000</v>
      </c>
    </row>
    <row r="248" spans="1:27" x14ac:dyDescent="0.3">
      <c r="A248" s="41" t="s">
        <v>132</v>
      </c>
      <c r="B248" s="41" t="s">
        <v>134</v>
      </c>
      <c r="C248" s="41" t="s">
        <v>81</v>
      </c>
      <c r="D248" s="41" t="s">
        <v>65</v>
      </c>
      <c r="E248" s="41" t="s">
        <v>63</v>
      </c>
      <c r="F248" s="41" t="s">
        <v>10</v>
      </c>
      <c r="G248" s="100">
        <v>7.9138555136755304E-5</v>
      </c>
      <c r="H248" s="100">
        <v>9.6454842969630902E-5</v>
      </c>
      <c r="I248" s="100">
        <v>1.07365452396332E-4</v>
      </c>
      <c r="J248" s="100">
        <v>3.9042589526390402E-5</v>
      </c>
      <c r="K248" s="100">
        <v>2.2258472342573301E-5</v>
      </c>
      <c r="L248" s="100">
        <v>1.77796415861097E-5</v>
      </c>
      <c r="M248" s="100">
        <v>8.54641443402604E-6</v>
      </c>
      <c r="N248" s="62">
        <f>IFERROR('Equations and POD'!$D$5/G248, G248)</f>
        <v>151632791.11254194</v>
      </c>
      <c r="O248" s="62">
        <f>IFERROR('Equations and POD'!$D$5/H248, H248)</f>
        <v>124410549.33631727</v>
      </c>
      <c r="P248" s="62">
        <f>IFERROR('Equations and POD'!$D$5/I248, I248)</f>
        <v>111767796.17807454</v>
      </c>
      <c r="Q248" s="62">
        <f>IFERROR('Equations and POD'!$D$5/J248, J248)</f>
        <v>307356662.18780732</v>
      </c>
      <c r="R248" s="62">
        <f>IFERROR('Equations and POD'!$D$5/K248, K248)</f>
        <v>539120556.67216027</v>
      </c>
      <c r="S248" s="62">
        <f>IFERROR('Equations and POD'!$D$5/L248, L248)</f>
        <v>674929240.94572127</v>
      </c>
      <c r="T248" s="62">
        <f>IFERROR('Equations and POD'!$D$5/M248, M248)</f>
        <v>1404097600.5357428</v>
      </c>
      <c r="U248" s="98">
        <v>150000000</v>
      </c>
      <c r="V248" s="98">
        <v>120000000</v>
      </c>
      <c r="W248" s="98">
        <v>110000000</v>
      </c>
      <c r="X248" s="98">
        <v>310000000</v>
      </c>
      <c r="Y248" s="98">
        <v>540000000</v>
      </c>
      <c r="Z248" s="98">
        <v>670000000</v>
      </c>
      <c r="AA248" s="98">
        <v>1400000000</v>
      </c>
    </row>
    <row r="249" spans="1:27" x14ac:dyDescent="0.3">
      <c r="A249" s="41" t="s">
        <v>132</v>
      </c>
      <c r="B249" s="41" t="s">
        <v>134</v>
      </c>
      <c r="C249" s="41" t="s">
        <v>81</v>
      </c>
      <c r="D249" s="41" t="s">
        <v>66</v>
      </c>
      <c r="E249" s="41" t="s">
        <v>63</v>
      </c>
      <c r="F249" s="41" t="s">
        <v>10</v>
      </c>
      <c r="G249" s="100">
        <v>2.2747155972046599E-3</v>
      </c>
      <c r="H249" s="100">
        <v>2.1428480263522101E-3</v>
      </c>
      <c r="I249" s="100">
        <v>1.7419280730347E-3</v>
      </c>
      <c r="J249" s="100">
        <v>1.2129328451050299E-3</v>
      </c>
      <c r="K249" s="100">
        <v>8.5563016263500401E-4</v>
      </c>
      <c r="L249" s="100">
        <v>7.3263854308801995E-4</v>
      </c>
      <c r="M249" s="100">
        <v>5.8821178323368304E-4</v>
      </c>
      <c r="N249" s="62">
        <f>IFERROR('Equations and POD'!$D$5/G249, G249)</f>
        <v>5275384.7622737959</v>
      </c>
      <c r="O249" s="62">
        <f>IFERROR('Equations and POD'!$D$5/H249, H249)</f>
        <v>5600023.8245675825</v>
      </c>
      <c r="P249" s="62">
        <f>IFERROR('Equations and POD'!$D$5/I249, I249)</f>
        <v>6888918.1968886927</v>
      </c>
      <c r="Q249" s="62">
        <f>IFERROR('Equations and POD'!$D$5/J249, J249)</f>
        <v>9893375.4234026857</v>
      </c>
      <c r="R249" s="62">
        <f>IFERROR('Equations and POD'!$D$5/K249, K249)</f>
        <v>14024751.024490213</v>
      </c>
      <c r="S249" s="62">
        <f>IFERROR('Equations and POD'!$D$5/L249, L249)</f>
        <v>16379154.6502875</v>
      </c>
      <c r="T249" s="62">
        <f>IFERROR('Equations and POD'!$D$5/M249, M249)</f>
        <v>20400815.390045792</v>
      </c>
      <c r="U249" s="98">
        <v>5300000</v>
      </c>
      <c r="V249" s="98">
        <v>5600000</v>
      </c>
      <c r="W249" s="98">
        <v>6900000</v>
      </c>
      <c r="X249" s="98">
        <v>9900000</v>
      </c>
      <c r="Y249" s="98">
        <v>14000000</v>
      </c>
      <c r="Z249" s="98">
        <v>16000000</v>
      </c>
      <c r="AA249" s="98">
        <v>20000000</v>
      </c>
    </row>
    <row r="250" spans="1:27" x14ac:dyDescent="0.3">
      <c r="A250" s="41" t="s">
        <v>132</v>
      </c>
      <c r="B250" s="41" t="s">
        <v>134</v>
      </c>
      <c r="C250" s="92" t="s">
        <v>81</v>
      </c>
      <c r="D250" s="92" t="s">
        <v>12</v>
      </c>
      <c r="E250" s="92" t="s">
        <v>63</v>
      </c>
      <c r="F250" s="92" t="s">
        <v>10</v>
      </c>
      <c r="G250" s="90">
        <f>SUM(G247:G249)</f>
        <v>2.3538541523414154E-3</v>
      </c>
      <c r="H250" s="90">
        <f t="shared" ref="H250" si="282">SUM(H247:H249)</f>
        <v>2.2393028693218409E-3</v>
      </c>
      <c r="I250" s="90">
        <f t="shared" ref="I250" si="283">SUM(I247:I249)</f>
        <v>1.8492935254310321E-3</v>
      </c>
      <c r="J250" s="90">
        <f t="shared" ref="J250" si="284">SUM(J247:J249)</f>
        <v>1.2519754346314203E-3</v>
      </c>
      <c r="K250" s="90">
        <f t="shared" ref="K250" si="285">SUM(K247:K249)</f>
        <v>1.0927743931138078E-2</v>
      </c>
      <c r="L250" s="90">
        <f t="shared" ref="L250" si="286">SUM(L247:L249)</f>
        <v>9.9409515894342097E-3</v>
      </c>
      <c r="M250" s="90">
        <f t="shared" ref="M250" si="287">SUM(M247:M249)</f>
        <v>1.0418071003550498E-2</v>
      </c>
      <c r="N250" s="62">
        <f>IFERROR('Equations and POD'!$D$5/G250, G250)</f>
        <v>5098021.8923349241</v>
      </c>
      <c r="O250" s="62">
        <f>IFERROR('Equations and POD'!$D$5/H250, H250)</f>
        <v>5358810.6211082228</v>
      </c>
      <c r="P250" s="62">
        <f>IFERROR('Equations and POD'!$D$5/I250, I250)</f>
        <v>6488964.480207677</v>
      </c>
      <c r="Q250" s="62">
        <f>IFERROR('Equations and POD'!$D$5/J250, J250)</f>
        <v>9584852.600189222</v>
      </c>
      <c r="R250" s="62">
        <f>IFERROR('Equations and POD'!$D$5/K250, K250)</f>
        <v>1098122.3641054197</v>
      </c>
      <c r="S250" s="62">
        <f>IFERROR('Equations and POD'!$D$5/L250, L250)</f>
        <v>1207127.8983748658</v>
      </c>
      <c r="T250" s="62">
        <f>IFERROR('Equations and POD'!$D$5/M250, M250)</f>
        <v>1151844.7125106344</v>
      </c>
      <c r="U250" s="98">
        <v>5100000</v>
      </c>
      <c r="V250" s="98">
        <v>5400000</v>
      </c>
      <c r="W250" s="98">
        <v>6500000</v>
      </c>
      <c r="X250" s="98">
        <v>9600000</v>
      </c>
      <c r="Y250" s="98">
        <v>1100000</v>
      </c>
      <c r="Z250" s="98">
        <v>1200000</v>
      </c>
      <c r="AA250" s="98">
        <v>1200000</v>
      </c>
    </row>
    <row r="251" spans="1:27" x14ac:dyDescent="0.3">
      <c r="A251" s="41" t="s">
        <v>132</v>
      </c>
      <c r="B251" s="41" t="s">
        <v>134</v>
      </c>
      <c r="C251" s="41" t="s">
        <v>81</v>
      </c>
      <c r="D251" s="41" t="s">
        <v>60</v>
      </c>
      <c r="E251" s="41" t="s">
        <v>64</v>
      </c>
      <c r="F251" s="41" t="s">
        <v>10</v>
      </c>
      <c r="G251" s="93" t="s">
        <v>62</v>
      </c>
      <c r="H251" s="93" t="s">
        <v>62</v>
      </c>
      <c r="I251" s="93" t="s">
        <v>62</v>
      </c>
      <c r="J251" s="93" t="s">
        <v>62</v>
      </c>
      <c r="K251" s="100">
        <v>5.0249276480802598E-3</v>
      </c>
      <c r="L251" s="100">
        <v>4.5952667023800402E-3</v>
      </c>
      <c r="M251" s="100">
        <v>4.9106564029414001E-3</v>
      </c>
      <c r="N251" s="62" t="str">
        <f>IFERROR('Equations and POD'!$D$5/G251, G251)</f>
        <v>-</v>
      </c>
      <c r="O251" s="62" t="str">
        <f>IFERROR('Equations and POD'!$D$5/H251, H251)</f>
        <v>-</v>
      </c>
      <c r="P251" s="62" t="str">
        <f>IFERROR('Equations and POD'!$D$5/I251, I251)</f>
        <v>-</v>
      </c>
      <c r="Q251" s="62" t="str">
        <f>IFERROR('Equations and POD'!$D$5/J251, J251)</f>
        <v>-</v>
      </c>
      <c r="R251" s="62">
        <f>IFERROR('Equations and POD'!$D$5/K251, K251)</f>
        <v>2388094.0862072948</v>
      </c>
      <c r="S251" s="62">
        <f>IFERROR('Equations and POD'!$D$5/L251, L251)</f>
        <v>2611382.7068589521</v>
      </c>
      <c r="T251" s="62">
        <f>IFERROR('Equations and POD'!$D$5/M251, M251)</f>
        <v>2443665.1672090525</v>
      </c>
      <c r="U251" s="97" t="s">
        <v>62</v>
      </c>
      <c r="V251" s="97" t="s">
        <v>62</v>
      </c>
      <c r="W251" s="97" t="s">
        <v>62</v>
      </c>
      <c r="X251" s="97" t="s">
        <v>62</v>
      </c>
      <c r="Y251" s="98">
        <v>2400000</v>
      </c>
      <c r="Z251" s="98">
        <v>2600000</v>
      </c>
      <c r="AA251" s="98">
        <v>2400000</v>
      </c>
    </row>
    <row r="252" spans="1:27" x14ac:dyDescent="0.3">
      <c r="A252" s="41" t="s">
        <v>132</v>
      </c>
      <c r="B252" s="41" t="s">
        <v>134</v>
      </c>
      <c r="C252" s="41" t="s">
        <v>81</v>
      </c>
      <c r="D252" s="41" t="s">
        <v>65</v>
      </c>
      <c r="E252" s="41" t="s">
        <v>64</v>
      </c>
      <c r="F252" s="41" t="s">
        <v>10</v>
      </c>
      <c r="G252" s="100">
        <v>7.9138555136755304E-5</v>
      </c>
      <c r="H252" s="100">
        <v>9.6454842969630902E-5</v>
      </c>
      <c r="I252" s="100">
        <v>1.07365452396332E-4</v>
      </c>
      <c r="J252" s="100">
        <v>3.9042589526390402E-5</v>
      </c>
      <c r="K252" s="100">
        <v>2.2258472342573301E-5</v>
      </c>
      <c r="L252" s="100">
        <v>1.77796415861097E-5</v>
      </c>
      <c r="M252" s="100">
        <v>8.54641443402604E-6</v>
      </c>
      <c r="N252" s="62">
        <f>IFERROR('Equations and POD'!$D$5/G252, G252)</f>
        <v>151632791.11254194</v>
      </c>
      <c r="O252" s="62">
        <f>IFERROR('Equations and POD'!$D$5/H252, H252)</f>
        <v>124410549.33631727</v>
      </c>
      <c r="P252" s="62">
        <f>IFERROR('Equations and POD'!$D$5/I252, I252)</f>
        <v>111767796.17807454</v>
      </c>
      <c r="Q252" s="62">
        <f>IFERROR('Equations and POD'!$D$5/J252, J252)</f>
        <v>307356662.18780732</v>
      </c>
      <c r="R252" s="62">
        <f>IFERROR('Equations and POD'!$D$5/K252, K252)</f>
        <v>539120556.67216027</v>
      </c>
      <c r="S252" s="62">
        <f>IFERROR('Equations and POD'!$D$5/L252, L252)</f>
        <v>674929240.94572127</v>
      </c>
      <c r="T252" s="62">
        <f>IFERROR('Equations and POD'!$D$5/M252, M252)</f>
        <v>1404097600.5357428</v>
      </c>
      <c r="U252" s="98">
        <v>150000000</v>
      </c>
      <c r="V252" s="98">
        <v>120000000</v>
      </c>
      <c r="W252" s="98">
        <v>110000000</v>
      </c>
      <c r="X252" s="98">
        <v>310000000</v>
      </c>
      <c r="Y252" s="98">
        <v>540000000</v>
      </c>
      <c r="Z252" s="98">
        <v>670000000</v>
      </c>
      <c r="AA252" s="98">
        <v>1400000000</v>
      </c>
    </row>
    <row r="253" spans="1:27" x14ac:dyDescent="0.3">
      <c r="A253" s="41" t="s">
        <v>132</v>
      </c>
      <c r="B253" s="41" t="s">
        <v>134</v>
      </c>
      <c r="C253" s="41" t="s">
        <v>81</v>
      </c>
      <c r="D253" s="41" t="s">
        <v>66</v>
      </c>
      <c r="E253" s="41" t="s">
        <v>64</v>
      </c>
      <c r="F253" s="41" t="s">
        <v>10</v>
      </c>
      <c r="G253" s="100">
        <v>2.2747155972046599E-3</v>
      </c>
      <c r="H253" s="100">
        <v>2.1428480263522101E-3</v>
      </c>
      <c r="I253" s="100">
        <v>1.7419280730347E-3</v>
      </c>
      <c r="J253" s="100">
        <v>1.2129328451050299E-3</v>
      </c>
      <c r="K253" s="100">
        <v>8.5563016263500401E-4</v>
      </c>
      <c r="L253" s="100">
        <v>7.3263854308801995E-4</v>
      </c>
      <c r="M253" s="100">
        <v>5.8821178323368304E-4</v>
      </c>
      <c r="N253" s="62">
        <f>IFERROR('Equations and POD'!$D$5/G253, G253)</f>
        <v>5275384.7622737959</v>
      </c>
      <c r="O253" s="62">
        <f>IFERROR('Equations and POD'!$D$5/H253, H253)</f>
        <v>5600023.8245675825</v>
      </c>
      <c r="P253" s="62">
        <f>IFERROR('Equations and POD'!$D$5/I253, I253)</f>
        <v>6888918.1968886927</v>
      </c>
      <c r="Q253" s="62">
        <f>IFERROR('Equations and POD'!$D$5/J253, J253)</f>
        <v>9893375.4234026857</v>
      </c>
      <c r="R253" s="62">
        <f>IFERROR('Equations and POD'!$D$5/K253, K253)</f>
        <v>14024751.024490213</v>
      </c>
      <c r="S253" s="62">
        <f>IFERROR('Equations and POD'!$D$5/L253, L253)</f>
        <v>16379154.6502875</v>
      </c>
      <c r="T253" s="62">
        <f>IFERROR('Equations and POD'!$D$5/M253, M253)</f>
        <v>20400815.390045792</v>
      </c>
      <c r="U253" s="98">
        <v>5300000</v>
      </c>
      <c r="V253" s="98">
        <v>5600000</v>
      </c>
      <c r="W253" s="98">
        <v>6900000</v>
      </c>
      <c r="X253" s="98">
        <v>9900000</v>
      </c>
      <c r="Y253" s="98">
        <v>14000000</v>
      </c>
      <c r="Z253" s="98">
        <v>16000000</v>
      </c>
      <c r="AA253" s="98">
        <v>20000000</v>
      </c>
    </row>
    <row r="254" spans="1:27" x14ac:dyDescent="0.3">
      <c r="A254" s="41" t="s">
        <v>132</v>
      </c>
      <c r="B254" s="41" t="s">
        <v>134</v>
      </c>
      <c r="C254" s="92" t="s">
        <v>81</v>
      </c>
      <c r="D254" s="92" t="s">
        <v>12</v>
      </c>
      <c r="E254" s="92" t="s">
        <v>64</v>
      </c>
      <c r="F254" s="92" t="s">
        <v>10</v>
      </c>
      <c r="G254" s="90">
        <f>SUM(G251:G253)</f>
        <v>2.3538541523414154E-3</v>
      </c>
      <c r="H254" s="90">
        <f t="shared" ref="H254" si="288">SUM(H251:H253)</f>
        <v>2.2393028693218409E-3</v>
      </c>
      <c r="I254" s="90">
        <f t="shared" ref="I254" si="289">SUM(I251:I253)</f>
        <v>1.8492935254310321E-3</v>
      </c>
      <c r="J254" s="90">
        <f t="shared" ref="J254" si="290">SUM(J251:J253)</f>
        <v>1.2519754346314203E-3</v>
      </c>
      <c r="K254" s="90">
        <f t="shared" ref="K254" si="291">SUM(K251:K253)</f>
        <v>5.9028162830578376E-3</v>
      </c>
      <c r="L254" s="90">
        <f t="shared" ref="L254" si="292">SUM(L251:L253)</f>
        <v>5.3456848870541696E-3</v>
      </c>
      <c r="M254" s="90">
        <f t="shared" ref="M254" si="293">SUM(M251:M253)</f>
        <v>5.5074146006091089E-3</v>
      </c>
      <c r="N254" s="62">
        <f>IFERROR('Equations and POD'!$D$5/G254, G254)</f>
        <v>5098021.8923349241</v>
      </c>
      <c r="O254" s="62">
        <f>IFERROR('Equations and POD'!$D$5/H254, H254)</f>
        <v>5358810.6211082228</v>
      </c>
      <c r="P254" s="62">
        <f>IFERROR('Equations and POD'!$D$5/I254, I254)</f>
        <v>6488964.480207677</v>
      </c>
      <c r="Q254" s="62">
        <f>IFERROR('Equations and POD'!$D$5/J254, J254)</f>
        <v>9584852.600189222</v>
      </c>
      <c r="R254" s="62">
        <f>IFERROR('Equations and POD'!$D$5/K254, K254)</f>
        <v>2032927.9151787588</v>
      </c>
      <c r="S254" s="62">
        <f>IFERROR('Equations and POD'!$D$5/L254, L254)</f>
        <v>2244801.2281945045</v>
      </c>
      <c r="T254" s="62">
        <f>IFERROR('Equations and POD'!$D$5/M254, M254)</f>
        <v>2178880.8125454774</v>
      </c>
      <c r="U254" s="98">
        <v>5100000</v>
      </c>
      <c r="V254" s="98">
        <v>5400000</v>
      </c>
      <c r="W254" s="98">
        <v>6500000</v>
      </c>
      <c r="X254" s="98">
        <v>9600000</v>
      </c>
      <c r="Y254" s="98">
        <v>2000000</v>
      </c>
      <c r="Z254" s="98">
        <v>2200000</v>
      </c>
      <c r="AA254" s="98">
        <v>2200000</v>
      </c>
    </row>
    <row r="255" spans="1:27" x14ac:dyDescent="0.3">
      <c r="A255" s="41" t="s">
        <v>132</v>
      </c>
      <c r="B255" s="41" t="s">
        <v>135</v>
      </c>
      <c r="C255" s="41" t="s">
        <v>83</v>
      </c>
      <c r="D255" s="41" t="s">
        <v>60</v>
      </c>
      <c r="E255" s="41" t="s">
        <v>61</v>
      </c>
      <c r="F255" s="41" t="s">
        <v>6</v>
      </c>
      <c r="G255" s="90" t="s">
        <v>62</v>
      </c>
      <c r="H255" s="90" t="s">
        <v>62</v>
      </c>
      <c r="I255" s="90" t="s">
        <v>62</v>
      </c>
      <c r="J255" s="90" t="s">
        <v>62</v>
      </c>
      <c r="K255" s="90" t="s">
        <v>62</v>
      </c>
      <c r="L255" s="93">
        <v>0.64510474860335199</v>
      </c>
      <c r="M255" s="93">
        <v>0.68938061041292698</v>
      </c>
      <c r="N255" s="62" t="str">
        <f>IFERROR('Equations and POD'!$D$5/G255, G255)</f>
        <v>-</v>
      </c>
      <c r="O255" s="62" t="str">
        <f>IFERROR('Equations and POD'!$D$5/H255, H255)</f>
        <v>-</v>
      </c>
      <c r="P255" s="62" t="str">
        <f>IFERROR('Equations and POD'!$D$5/I255, I255)</f>
        <v>-</v>
      </c>
      <c r="Q255" s="62" t="str">
        <f>IFERROR('Equations and POD'!$D$5/J255, J255)</f>
        <v>-</v>
      </c>
      <c r="R255" s="62" t="str">
        <f>IFERROR('Equations and POD'!$D$5/K255, K255)</f>
        <v>-</v>
      </c>
      <c r="S255" s="62">
        <f>IFERROR('Equations and POD'!$D$5/L255, L255)</f>
        <v>18601.630240639104</v>
      </c>
      <c r="T255" s="62">
        <f>IFERROR('Equations and POD'!$D$5/M255, M255)</f>
        <v>17406.929958201479</v>
      </c>
      <c r="U255" s="97" t="s">
        <v>62</v>
      </c>
      <c r="V255" s="97" t="s">
        <v>62</v>
      </c>
      <c r="W255" s="97" t="s">
        <v>62</v>
      </c>
      <c r="X255" s="97" t="s">
        <v>62</v>
      </c>
      <c r="Y255" s="97" t="s">
        <v>62</v>
      </c>
      <c r="Z255" s="98">
        <v>19000</v>
      </c>
      <c r="AA255" s="98">
        <v>17000</v>
      </c>
    </row>
    <row r="256" spans="1:27" x14ac:dyDescent="0.3">
      <c r="A256" s="41" t="s">
        <v>132</v>
      </c>
      <c r="B256" s="41" t="s">
        <v>135</v>
      </c>
      <c r="C256" s="41" t="s">
        <v>83</v>
      </c>
      <c r="D256" s="41" t="s">
        <v>65</v>
      </c>
      <c r="E256" s="41" t="s">
        <v>61</v>
      </c>
      <c r="F256" s="41" t="s">
        <v>6</v>
      </c>
      <c r="G256" s="90" t="s">
        <v>62</v>
      </c>
      <c r="H256" s="90" t="s">
        <v>62</v>
      </c>
      <c r="I256" s="90" t="s">
        <v>62</v>
      </c>
      <c r="J256" s="90" t="s">
        <v>62</v>
      </c>
      <c r="K256" s="90" t="s">
        <v>62</v>
      </c>
      <c r="L256" s="93">
        <v>0.41340782122905001</v>
      </c>
      <c r="M256" s="93">
        <v>0.37</v>
      </c>
      <c r="N256" s="62" t="str">
        <f>IFERROR('Equations and POD'!$D$5/G256, G256)</f>
        <v>-</v>
      </c>
      <c r="O256" s="62" t="str">
        <f>IFERROR('Equations and POD'!$D$5/H256, H256)</f>
        <v>-</v>
      </c>
      <c r="P256" s="62" t="str">
        <f>IFERROR('Equations and POD'!$D$5/I256, I256)</f>
        <v>-</v>
      </c>
      <c r="Q256" s="62" t="str">
        <f>IFERROR('Equations and POD'!$D$5/J256, J256)</f>
        <v>-</v>
      </c>
      <c r="R256" s="62" t="str">
        <f>IFERROR('Equations and POD'!$D$5/K256, K256)</f>
        <v>-</v>
      </c>
      <c r="S256" s="62">
        <f>IFERROR('Equations and POD'!$D$5/L256, L256)</f>
        <v>29027.027027027045</v>
      </c>
      <c r="T256" s="62">
        <f>IFERROR('Equations and POD'!$D$5/M256, M256)</f>
        <v>32432.432432432433</v>
      </c>
      <c r="U256" s="97" t="s">
        <v>62</v>
      </c>
      <c r="V256" s="97" t="s">
        <v>62</v>
      </c>
      <c r="W256" s="97" t="s">
        <v>62</v>
      </c>
      <c r="X256" s="97" t="s">
        <v>62</v>
      </c>
      <c r="Y256" s="97" t="s">
        <v>62</v>
      </c>
      <c r="Z256" s="98">
        <v>29000</v>
      </c>
      <c r="AA256" s="98">
        <v>32000</v>
      </c>
    </row>
    <row r="257" spans="1:27" x14ac:dyDescent="0.3">
      <c r="A257" s="41" t="s">
        <v>132</v>
      </c>
      <c r="B257" s="41" t="s">
        <v>135</v>
      </c>
      <c r="C257" s="41" t="s">
        <v>83</v>
      </c>
      <c r="D257" s="41" t="s">
        <v>66</v>
      </c>
      <c r="E257" s="41" t="s">
        <v>61</v>
      </c>
      <c r="F257" s="41" t="s">
        <v>6</v>
      </c>
      <c r="G257" s="90" t="s">
        <v>62</v>
      </c>
      <c r="H257" s="90" t="s">
        <v>62</v>
      </c>
      <c r="I257" s="90" t="s">
        <v>62</v>
      </c>
      <c r="J257" s="90" t="s">
        <v>62</v>
      </c>
      <c r="K257" s="90" t="s">
        <v>62</v>
      </c>
      <c r="L257" s="90" t="s">
        <v>62</v>
      </c>
      <c r="M257" s="90" t="s">
        <v>62</v>
      </c>
      <c r="N257" s="62" t="str">
        <f>IFERROR('Equations and POD'!$D$5/G257, G257)</f>
        <v>-</v>
      </c>
      <c r="O257" s="62" t="str">
        <f>IFERROR('Equations and POD'!$D$5/H257, H257)</f>
        <v>-</v>
      </c>
      <c r="P257" s="62" t="str">
        <f>IFERROR('Equations and POD'!$D$5/I257, I257)</f>
        <v>-</v>
      </c>
      <c r="Q257" s="62" t="str">
        <f>IFERROR('Equations and POD'!$D$5/J257, J257)</f>
        <v>-</v>
      </c>
      <c r="R257" s="62" t="str">
        <f>IFERROR('Equations and POD'!$D$5/K257, K257)</f>
        <v>-</v>
      </c>
      <c r="S257" s="62" t="str">
        <f>IFERROR('Equations and POD'!$D$5/L257, L257)</f>
        <v>-</v>
      </c>
      <c r="T257" s="62" t="str">
        <f>IFERROR('Equations and POD'!$D$5/M257, M257)</f>
        <v>-</v>
      </c>
      <c r="U257" s="97" t="s">
        <v>62</v>
      </c>
      <c r="V257" s="97" t="s">
        <v>62</v>
      </c>
      <c r="W257" s="97" t="s">
        <v>62</v>
      </c>
      <c r="X257" s="97" t="s">
        <v>62</v>
      </c>
      <c r="Y257" s="97" t="s">
        <v>62</v>
      </c>
      <c r="Z257" s="97" t="s">
        <v>62</v>
      </c>
      <c r="AA257" s="97" t="s">
        <v>62</v>
      </c>
    </row>
    <row r="258" spans="1:27" x14ac:dyDescent="0.3">
      <c r="A258" s="41" t="s">
        <v>132</v>
      </c>
      <c r="B258" s="41" t="s">
        <v>135</v>
      </c>
      <c r="C258" s="92" t="s">
        <v>83</v>
      </c>
      <c r="D258" s="92" t="s">
        <v>12</v>
      </c>
      <c r="E258" s="92" t="s">
        <v>61</v>
      </c>
      <c r="F258" s="92" t="s">
        <v>6</v>
      </c>
      <c r="G258" s="91" t="s">
        <v>62</v>
      </c>
      <c r="H258" s="91" t="s">
        <v>62</v>
      </c>
      <c r="I258" s="91" t="s">
        <v>62</v>
      </c>
      <c r="J258" s="91" t="s">
        <v>62</v>
      </c>
      <c r="K258" s="91" t="s">
        <v>62</v>
      </c>
      <c r="L258" s="90">
        <f t="shared" ref="L258" si="294">SUM(L255:L257)</f>
        <v>1.0585125698324021</v>
      </c>
      <c r="M258" s="90">
        <f t="shared" ref="M258" si="295">SUM(M255:M257)</f>
        <v>1.0593806104129269</v>
      </c>
      <c r="N258" s="62" t="str">
        <f>IFERROR('Equations and POD'!$D$5/G258, G258)</f>
        <v>-</v>
      </c>
      <c r="O258" s="62" t="str">
        <f>IFERROR('Equations and POD'!$D$5/H258, H258)</f>
        <v>-</v>
      </c>
      <c r="P258" s="62" t="str">
        <f>IFERROR('Equations and POD'!$D$5/I258, I258)</f>
        <v>-</v>
      </c>
      <c r="Q258" s="62" t="str">
        <f>IFERROR('Equations and POD'!$D$5/J258, J258)</f>
        <v>-</v>
      </c>
      <c r="R258" s="62" t="str">
        <f>IFERROR('Equations and POD'!$D$5/K258, K258)</f>
        <v>-</v>
      </c>
      <c r="S258" s="62">
        <f>IFERROR('Equations and POD'!$D$5/L258, L258)</f>
        <v>11336.662730325443</v>
      </c>
      <c r="T258" s="62">
        <f>IFERROR('Equations and POD'!$D$5/M258, M258)</f>
        <v>11327.373638944197</v>
      </c>
      <c r="U258" s="97" t="s">
        <v>62</v>
      </c>
      <c r="V258" s="97" t="s">
        <v>62</v>
      </c>
      <c r="W258" s="97" t="s">
        <v>62</v>
      </c>
      <c r="X258" s="97" t="s">
        <v>62</v>
      </c>
      <c r="Y258" s="97" t="s">
        <v>62</v>
      </c>
      <c r="Z258" s="98">
        <v>11000</v>
      </c>
      <c r="AA258" s="98">
        <v>11000</v>
      </c>
    </row>
    <row r="259" spans="1:27" x14ac:dyDescent="0.3">
      <c r="A259" s="41" t="s">
        <v>132</v>
      </c>
      <c r="B259" s="41" t="s">
        <v>135</v>
      </c>
      <c r="C259" s="41" t="s">
        <v>83</v>
      </c>
      <c r="D259" s="41" t="s">
        <v>60</v>
      </c>
      <c r="E259" s="41" t="s">
        <v>63</v>
      </c>
      <c r="F259" s="41" t="s">
        <v>6</v>
      </c>
      <c r="G259" s="93" t="s">
        <v>62</v>
      </c>
      <c r="H259" s="93" t="s">
        <v>62</v>
      </c>
      <c r="I259" s="93" t="s">
        <v>62</v>
      </c>
      <c r="J259" s="93" t="s">
        <v>62</v>
      </c>
      <c r="K259" s="93" t="s">
        <v>62</v>
      </c>
      <c r="L259" s="93">
        <v>0.32255237430167599</v>
      </c>
      <c r="M259" s="93">
        <v>0.34469030520646299</v>
      </c>
      <c r="N259" s="62" t="str">
        <f>IFERROR('Equations and POD'!$D$5/G259, G259)</f>
        <v>-</v>
      </c>
      <c r="O259" s="62" t="str">
        <f>IFERROR('Equations and POD'!$D$5/H259, H259)</f>
        <v>-</v>
      </c>
      <c r="P259" s="62" t="str">
        <f>IFERROR('Equations and POD'!$D$5/I259, I259)</f>
        <v>-</v>
      </c>
      <c r="Q259" s="62" t="str">
        <f>IFERROR('Equations and POD'!$D$5/J259, J259)</f>
        <v>-</v>
      </c>
      <c r="R259" s="62" t="str">
        <f>IFERROR('Equations and POD'!$D$5/K259, K259)</f>
        <v>-</v>
      </c>
      <c r="S259" s="62">
        <f>IFERROR('Equations and POD'!$D$5/L259, L259)</f>
        <v>37203.260481278208</v>
      </c>
      <c r="T259" s="62">
        <f>IFERROR('Equations and POD'!$D$5/M259, M259)</f>
        <v>34813.859916403002</v>
      </c>
      <c r="U259" s="97" t="s">
        <v>62</v>
      </c>
      <c r="V259" s="97" t="s">
        <v>62</v>
      </c>
      <c r="W259" s="97" t="s">
        <v>62</v>
      </c>
      <c r="X259" s="97" t="s">
        <v>62</v>
      </c>
      <c r="Y259" s="97" t="s">
        <v>62</v>
      </c>
      <c r="Z259" s="98">
        <v>37000</v>
      </c>
      <c r="AA259" s="98">
        <v>35000</v>
      </c>
    </row>
    <row r="260" spans="1:27" x14ac:dyDescent="0.3">
      <c r="A260" s="41" t="s">
        <v>132</v>
      </c>
      <c r="B260" s="41" t="s">
        <v>135</v>
      </c>
      <c r="C260" s="41" t="s">
        <v>83</v>
      </c>
      <c r="D260" s="41" t="s">
        <v>65</v>
      </c>
      <c r="E260" s="41" t="s">
        <v>63</v>
      </c>
      <c r="F260" s="41" t="s">
        <v>6</v>
      </c>
      <c r="G260" s="90" t="s">
        <v>62</v>
      </c>
      <c r="H260" s="90" t="s">
        <v>62</v>
      </c>
      <c r="I260" s="90" t="s">
        <v>62</v>
      </c>
      <c r="J260" s="90" t="s">
        <v>62</v>
      </c>
      <c r="K260" s="90" t="s">
        <v>62</v>
      </c>
      <c r="L260" s="93">
        <v>3.4220111731843597E-2</v>
      </c>
      <c r="M260" s="93">
        <v>3.0627000000000001E-2</v>
      </c>
      <c r="N260" s="62" t="str">
        <f>IFERROR('Equations and POD'!$D$5/G260, G260)</f>
        <v>-</v>
      </c>
      <c r="O260" s="62" t="str">
        <f>IFERROR('Equations and POD'!$D$5/H260, H260)</f>
        <v>-</v>
      </c>
      <c r="P260" s="62" t="str">
        <f>IFERROR('Equations and POD'!$D$5/I260, I260)</f>
        <v>-</v>
      </c>
      <c r="Q260" s="62" t="str">
        <f>IFERROR('Equations and POD'!$D$5/J260, J260)</f>
        <v>-</v>
      </c>
      <c r="R260" s="62" t="str">
        <f>IFERROR('Equations and POD'!$D$5/K260, K260)</f>
        <v>-</v>
      </c>
      <c r="S260" s="62">
        <f>IFERROR('Equations and POD'!$D$5/L260, L260)</f>
        <v>350670.97658928373</v>
      </c>
      <c r="T260" s="62">
        <f>IFERROR('Equations and POD'!$D$5/M260, M260)</f>
        <v>391811.14702713292</v>
      </c>
      <c r="U260" s="97" t="s">
        <v>62</v>
      </c>
      <c r="V260" s="97" t="s">
        <v>62</v>
      </c>
      <c r="W260" s="97" t="s">
        <v>62</v>
      </c>
      <c r="X260" s="97" t="s">
        <v>62</v>
      </c>
      <c r="Y260" s="97" t="s">
        <v>62</v>
      </c>
      <c r="Z260" s="98">
        <v>350000</v>
      </c>
      <c r="AA260" s="98">
        <v>390000</v>
      </c>
    </row>
    <row r="261" spans="1:27" x14ac:dyDescent="0.3">
      <c r="A261" s="41" t="s">
        <v>132</v>
      </c>
      <c r="B261" s="41" t="s">
        <v>135</v>
      </c>
      <c r="C261" s="41" t="s">
        <v>83</v>
      </c>
      <c r="D261" s="41" t="s">
        <v>66</v>
      </c>
      <c r="E261" s="41" t="s">
        <v>63</v>
      </c>
      <c r="F261" s="41" t="s">
        <v>6</v>
      </c>
      <c r="G261" s="90" t="s">
        <v>62</v>
      </c>
      <c r="H261" s="90" t="s">
        <v>62</v>
      </c>
      <c r="I261" s="90" t="s">
        <v>62</v>
      </c>
      <c r="J261" s="90" t="s">
        <v>62</v>
      </c>
      <c r="K261" s="90" t="s">
        <v>62</v>
      </c>
      <c r="L261" s="90" t="s">
        <v>62</v>
      </c>
      <c r="M261" s="90" t="s">
        <v>62</v>
      </c>
      <c r="N261" s="62" t="str">
        <f>IFERROR('Equations and POD'!$D$5/G261, G261)</f>
        <v>-</v>
      </c>
      <c r="O261" s="62" t="str">
        <f>IFERROR('Equations and POD'!$D$5/H261, H261)</f>
        <v>-</v>
      </c>
      <c r="P261" s="62" t="str">
        <f>IFERROR('Equations and POD'!$D$5/I261, I261)</f>
        <v>-</v>
      </c>
      <c r="Q261" s="62" t="str">
        <f>IFERROR('Equations and POD'!$D$5/J261, J261)</f>
        <v>-</v>
      </c>
      <c r="R261" s="62" t="str">
        <f>IFERROR('Equations and POD'!$D$5/K261, K261)</f>
        <v>-</v>
      </c>
      <c r="S261" s="62" t="str">
        <f>IFERROR('Equations and POD'!$D$5/L261, L261)</f>
        <v>-</v>
      </c>
      <c r="T261" s="62" t="str">
        <f>IFERROR('Equations and POD'!$D$5/M261, M261)</f>
        <v>-</v>
      </c>
      <c r="U261" s="97" t="s">
        <v>62</v>
      </c>
      <c r="V261" s="97" t="s">
        <v>62</v>
      </c>
      <c r="W261" s="97" t="s">
        <v>62</v>
      </c>
      <c r="X261" s="97" t="s">
        <v>62</v>
      </c>
      <c r="Y261" s="97" t="s">
        <v>62</v>
      </c>
      <c r="Z261" s="97" t="s">
        <v>62</v>
      </c>
      <c r="AA261" s="97" t="s">
        <v>62</v>
      </c>
    </row>
    <row r="262" spans="1:27" x14ac:dyDescent="0.3">
      <c r="A262" s="41" t="s">
        <v>132</v>
      </c>
      <c r="B262" s="41" t="s">
        <v>135</v>
      </c>
      <c r="C262" s="92" t="s">
        <v>83</v>
      </c>
      <c r="D262" s="92" t="s">
        <v>12</v>
      </c>
      <c r="E262" s="92" t="s">
        <v>63</v>
      </c>
      <c r="F262" s="92" t="s">
        <v>6</v>
      </c>
      <c r="G262" s="91" t="s">
        <v>62</v>
      </c>
      <c r="H262" s="91" t="s">
        <v>62</v>
      </c>
      <c r="I262" s="91" t="s">
        <v>62</v>
      </c>
      <c r="J262" s="91" t="s">
        <v>62</v>
      </c>
      <c r="K262" s="91" t="s">
        <v>62</v>
      </c>
      <c r="L262" s="90">
        <f t="shared" ref="L262" si="296">SUM(L259:L261)</f>
        <v>0.35677248603351958</v>
      </c>
      <c r="M262" s="90">
        <f t="shared" ref="M262" si="297">SUM(M259:M261)</f>
        <v>0.375317305206463</v>
      </c>
      <c r="N262" s="62" t="str">
        <f>IFERROR('Equations and POD'!$D$5/G262, G262)</f>
        <v>-</v>
      </c>
      <c r="O262" s="62" t="str">
        <f>IFERROR('Equations and POD'!$D$5/H262, H262)</f>
        <v>-</v>
      </c>
      <c r="P262" s="62" t="str">
        <f>IFERROR('Equations and POD'!$D$5/I262, I262)</f>
        <v>-</v>
      </c>
      <c r="Q262" s="62" t="str">
        <f>IFERROR('Equations and POD'!$D$5/J262, J262)</f>
        <v>-</v>
      </c>
      <c r="R262" s="62" t="str">
        <f>IFERROR('Equations and POD'!$D$5/K262, K262)</f>
        <v>-</v>
      </c>
      <c r="S262" s="62">
        <f>IFERROR('Equations and POD'!$D$5/L262, L262)</f>
        <v>33634.880686602533</v>
      </c>
      <c r="T262" s="62">
        <f>IFERROR('Equations and POD'!$D$5/M262, M262)</f>
        <v>31972.946180562521</v>
      </c>
      <c r="U262" s="97" t="s">
        <v>62</v>
      </c>
      <c r="V262" s="97" t="s">
        <v>62</v>
      </c>
      <c r="W262" s="97" t="s">
        <v>62</v>
      </c>
      <c r="X262" s="97" t="s">
        <v>62</v>
      </c>
      <c r="Y262" s="97" t="s">
        <v>62</v>
      </c>
      <c r="Z262" s="98">
        <v>34000</v>
      </c>
      <c r="AA262" s="98">
        <v>32000</v>
      </c>
    </row>
    <row r="263" spans="1:27" x14ac:dyDescent="0.3">
      <c r="A263" s="41" t="s">
        <v>132</v>
      </c>
      <c r="B263" s="41" t="s">
        <v>135</v>
      </c>
      <c r="C263" s="41" t="s">
        <v>83</v>
      </c>
      <c r="D263" s="41" t="s">
        <v>60</v>
      </c>
      <c r="E263" s="41" t="s">
        <v>64</v>
      </c>
      <c r="F263" s="41" t="s">
        <v>6</v>
      </c>
      <c r="G263" s="93" t="s">
        <v>62</v>
      </c>
      <c r="H263" s="93" t="s">
        <v>62</v>
      </c>
      <c r="I263" s="93" t="s">
        <v>62</v>
      </c>
      <c r="J263" s="93" t="s">
        <v>62</v>
      </c>
      <c r="K263" s="93" t="s">
        <v>62</v>
      </c>
      <c r="L263" s="93">
        <v>0.161276187150838</v>
      </c>
      <c r="M263" s="93">
        <v>0.17234515260323199</v>
      </c>
      <c r="N263" s="62" t="str">
        <f>IFERROR('Equations and POD'!$D$5/G263, G263)</f>
        <v>-</v>
      </c>
      <c r="O263" s="62" t="str">
        <f>IFERROR('Equations and POD'!$D$5/H263, H263)</f>
        <v>-</v>
      </c>
      <c r="P263" s="62" t="str">
        <f>IFERROR('Equations and POD'!$D$5/I263, I263)</f>
        <v>-</v>
      </c>
      <c r="Q263" s="62" t="str">
        <f>IFERROR('Equations and POD'!$D$5/J263, J263)</f>
        <v>-</v>
      </c>
      <c r="R263" s="62" t="str">
        <f>IFERROR('Equations and POD'!$D$5/K263, K263)</f>
        <v>-</v>
      </c>
      <c r="S263" s="62">
        <f>IFERROR('Equations and POD'!$D$5/L263, L263)</f>
        <v>74406.520962556417</v>
      </c>
      <c r="T263" s="62">
        <f>IFERROR('Equations and POD'!$D$5/M263, M263)</f>
        <v>69627.719832805815</v>
      </c>
      <c r="U263" s="97" t="s">
        <v>62</v>
      </c>
      <c r="V263" s="97" t="s">
        <v>62</v>
      </c>
      <c r="W263" s="97" t="s">
        <v>62</v>
      </c>
      <c r="X263" s="97" t="s">
        <v>62</v>
      </c>
      <c r="Y263" s="97" t="s">
        <v>62</v>
      </c>
      <c r="Z263" s="98">
        <v>74000</v>
      </c>
      <c r="AA263" s="98">
        <v>70000</v>
      </c>
    </row>
    <row r="264" spans="1:27" x14ac:dyDescent="0.3">
      <c r="A264" s="41" t="s">
        <v>132</v>
      </c>
      <c r="B264" s="41" t="s">
        <v>135</v>
      </c>
      <c r="C264" s="41" t="s">
        <v>83</v>
      </c>
      <c r="D264" s="41" t="s">
        <v>65</v>
      </c>
      <c r="E264" s="41" t="s">
        <v>64</v>
      </c>
      <c r="F264" s="41" t="s">
        <v>6</v>
      </c>
      <c r="G264" s="90" t="s">
        <v>62</v>
      </c>
      <c r="H264" s="90" t="s">
        <v>62</v>
      </c>
      <c r="I264" s="90" t="s">
        <v>62</v>
      </c>
      <c r="J264" s="90" t="s">
        <v>62</v>
      </c>
      <c r="K264" s="90" t="s">
        <v>62</v>
      </c>
      <c r="L264" s="93">
        <v>5.51396648044693E-4</v>
      </c>
      <c r="M264" s="93">
        <v>4.9350000000000002E-4</v>
      </c>
      <c r="N264" s="62" t="str">
        <f>IFERROR('Equations and POD'!$D$5/G264, G264)</f>
        <v>-</v>
      </c>
      <c r="O264" s="62" t="str">
        <f>IFERROR('Equations and POD'!$D$5/H264, H264)</f>
        <v>-</v>
      </c>
      <c r="P264" s="62" t="str">
        <f>IFERROR('Equations and POD'!$D$5/I264, I264)</f>
        <v>-</v>
      </c>
      <c r="Q264" s="62" t="str">
        <f>IFERROR('Equations and POD'!$D$5/J264, J264)</f>
        <v>-</v>
      </c>
      <c r="R264" s="62" t="str">
        <f>IFERROR('Equations and POD'!$D$5/K264, K264)</f>
        <v>-</v>
      </c>
      <c r="S264" s="62">
        <f>IFERROR('Equations and POD'!$D$5/L264, L264)</f>
        <v>21762917.933130689</v>
      </c>
      <c r="T264" s="62">
        <f>IFERROR('Equations and POD'!$D$5/M264, M264)</f>
        <v>24316109.4224924</v>
      </c>
      <c r="U264" s="97" t="s">
        <v>62</v>
      </c>
      <c r="V264" s="97" t="s">
        <v>62</v>
      </c>
      <c r="W264" s="97" t="s">
        <v>62</v>
      </c>
      <c r="X264" s="97" t="s">
        <v>62</v>
      </c>
      <c r="Y264" s="97" t="s">
        <v>62</v>
      </c>
      <c r="Z264" s="98">
        <v>22000000</v>
      </c>
      <c r="AA264" s="98">
        <v>24000000</v>
      </c>
    </row>
    <row r="265" spans="1:27" x14ac:dyDescent="0.3">
      <c r="A265" s="41" t="s">
        <v>132</v>
      </c>
      <c r="B265" s="41" t="s">
        <v>135</v>
      </c>
      <c r="C265" s="41" t="s">
        <v>83</v>
      </c>
      <c r="D265" s="41" t="s">
        <v>66</v>
      </c>
      <c r="E265" s="41" t="s">
        <v>64</v>
      </c>
      <c r="F265" s="41" t="s">
        <v>6</v>
      </c>
      <c r="G265" s="90" t="s">
        <v>62</v>
      </c>
      <c r="H265" s="90" t="s">
        <v>62</v>
      </c>
      <c r="I265" s="90" t="s">
        <v>62</v>
      </c>
      <c r="J265" s="90" t="s">
        <v>62</v>
      </c>
      <c r="K265" s="90" t="s">
        <v>62</v>
      </c>
      <c r="L265" s="90" t="s">
        <v>62</v>
      </c>
      <c r="M265" s="90" t="s">
        <v>62</v>
      </c>
      <c r="N265" s="62" t="str">
        <f>IFERROR('Equations and POD'!$D$5/G265, G265)</f>
        <v>-</v>
      </c>
      <c r="O265" s="62" t="str">
        <f>IFERROR('Equations and POD'!$D$5/H265, H265)</f>
        <v>-</v>
      </c>
      <c r="P265" s="62" t="str">
        <f>IFERROR('Equations and POD'!$D$5/I265, I265)</f>
        <v>-</v>
      </c>
      <c r="Q265" s="62" t="str">
        <f>IFERROR('Equations and POD'!$D$5/J265, J265)</f>
        <v>-</v>
      </c>
      <c r="R265" s="62" t="str">
        <f>IFERROR('Equations and POD'!$D$5/K265, K265)</f>
        <v>-</v>
      </c>
      <c r="S265" s="62" t="str">
        <f>IFERROR('Equations and POD'!$D$5/L265, L265)</f>
        <v>-</v>
      </c>
      <c r="T265" s="62" t="str">
        <f>IFERROR('Equations and POD'!$D$5/M265, M265)</f>
        <v>-</v>
      </c>
      <c r="U265" s="97" t="s">
        <v>62</v>
      </c>
      <c r="V265" s="97" t="s">
        <v>62</v>
      </c>
      <c r="W265" s="97" t="s">
        <v>62</v>
      </c>
      <c r="X265" s="97" t="s">
        <v>62</v>
      </c>
      <c r="Y265" s="97" t="s">
        <v>62</v>
      </c>
      <c r="Z265" s="97" t="s">
        <v>62</v>
      </c>
      <c r="AA265" s="97" t="s">
        <v>62</v>
      </c>
    </row>
    <row r="266" spans="1:27" x14ac:dyDescent="0.3">
      <c r="A266" s="41" t="s">
        <v>132</v>
      </c>
      <c r="B266" s="41" t="s">
        <v>135</v>
      </c>
      <c r="C266" s="92" t="s">
        <v>83</v>
      </c>
      <c r="D266" s="92" t="s">
        <v>12</v>
      </c>
      <c r="E266" s="92" t="s">
        <v>64</v>
      </c>
      <c r="F266" s="92" t="s">
        <v>6</v>
      </c>
      <c r="G266" s="91" t="s">
        <v>62</v>
      </c>
      <c r="H266" s="91" t="s">
        <v>62</v>
      </c>
      <c r="I266" s="91" t="s">
        <v>62</v>
      </c>
      <c r="J266" s="91" t="s">
        <v>62</v>
      </c>
      <c r="K266" s="91" t="s">
        <v>62</v>
      </c>
      <c r="L266" s="90">
        <f t="shared" ref="L266" si="298">SUM(L263:L265)</f>
        <v>0.16182758379888268</v>
      </c>
      <c r="M266" s="90">
        <f t="shared" ref="M266" si="299">SUM(M263:M265)</f>
        <v>0.172838652603232</v>
      </c>
      <c r="N266" s="62" t="str">
        <f>IFERROR('Equations and POD'!$D$5/G266, G266)</f>
        <v>-</v>
      </c>
      <c r="O266" s="62" t="str">
        <f>IFERROR('Equations and POD'!$D$5/H266, H266)</f>
        <v>-</v>
      </c>
      <c r="P266" s="62" t="str">
        <f>IFERROR('Equations and POD'!$D$5/I266, I266)</f>
        <v>-</v>
      </c>
      <c r="Q266" s="62" t="str">
        <f>IFERROR('Equations and POD'!$D$5/J266, J266)</f>
        <v>-</v>
      </c>
      <c r="R266" s="62" t="str">
        <f>IFERROR('Equations and POD'!$D$5/K266, K266)</f>
        <v>-</v>
      </c>
      <c r="S266" s="62">
        <f>IFERROR('Equations and POD'!$D$5/L266, L266)</f>
        <v>74152.994923989303</v>
      </c>
      <c r="T266" s="62">
        <f>IFERROR('Equations and POD'!$D$5/M266, M266)</f>
        <v>69428.914303950121</v>
      </c>
      <c r="U266" s="97" t="s">
        <v>62</v>
      </c>
      <c r="V266" s="97" t="s">
        <v>62</v>
      </c>
      <c r="W266" s="97" t="s">
        <v>62</v>
      </c>
      <c r="X266" s="97" t="s">
        <v>62</v>
      </c>
      <c r="Y266" s="97" t="s">
        <v>62</v>
      </c>
      <c r="Z266" s="98">
        <v>74000</v>
      </c>
      <c r="AA266" s="98">
        <v>69000</v>
      </c>
    </row>
    <row r="267" spans="1:27" x14ac:dyDescent="0.3">
      <c r="A267" s="41" t="s">
        <v>132</v>
      </c>
      <c r="B267" s="41" t="s">
        <v>135</v>
      </c>
      <c r="C267" s="41" t="s">
        <v>83</v>
      </c>
      <c r="D267" s="41" t="s">
        <v>60</v>
      </c>
      <c r="E267" s="41" t="s">
        <v>61</v>
      </c>
      <c r="F267" s="41" t="s">
        <v>10</v>
      </c>
      <c r="G267" s="93" t="s">
        <v>62</v>
      </c>
      <c r="H267" s="93" t="s">
        <v>62</v>
      </c>
      <c r="I267" s="93" t="s">
        <v>62</v>
      </c>
      <c r="J267" s="93" t="s">
        <v>62</v>
      </c>
      <c r="K267" s="93" t="s">
        <v>62</v>
      </c>
      <c r="L267" s="100">
        <v>0.64510474860335199</v>
      </c>
      <c r="M267" s="100">
        <v>0.68938061041292698</v>
      </c>
      <c r="N267" s="62" t="str">
        <f>IFERROR('Equations and POD'!$D$5/G267, G267)</f>
        <v>-</v>
      </c>
      <c r="O267" s="62" t="str">
        <f>IFERROR('Equations and POD'!$D$5/H267, H267)</f>
        <v>-</v>
      </c>
      <c r="P267" s="62" t="str">
        <f>IFERROR('Equations and POD'!$D$5/I267, I267)</f>
        <v>-</v>
      </c>
      <c r="Q267" s="62" t="str">
        <f>IFERROR('Equations and POD'!$D$5/J267, J267)</f>
        <v>-</v>
      </c>
      <c r="R267" s="62" t="str">
        <f>IFERROR('Equations and POD'!$D$5/K267, K267)</f>
        <v>-</v>
      </c>
      <c r="S267" s="62">
        <f>IFERROR('Equations and POD'!$D$5/L267, L267)</f>
        <v>18601.630240639104</v>
      </c>
      <c r="T267" s="62">
        <f>IFERROR('Equations and POD'!$D$5/M267, M267)</f>
        <v>17406.929958201479</v>
      </c>
      <c r="U267" s="97" t="s">
        <v>62</v>
      </c>
      <c r="V267" s="97" t="s">
        <v>62</v>
      </c>
      <c r="W267" s="97" t="s">
        <v>62</v>
      </c>
      <c r="X267" s="97" t="s">
        <v>62</v>
      </c>
      <c r="Y267" s="97" t="s">
        <v>62</v>
      </c>
      <c r="Z267" s="98">
        <v>19000</v>
      </c>
      <c r="AA267" s="98">
        <v>17000</v>
      </c>
    </row>
    <row r="268" spans="1:27" x14ac:dyDescent="0.3">
      <c r="A268" s="41" t="s">
        <v>132</v>
      </c>
      <c r="B268" s="41" t="s">
        <v>135</v>
      </c>
      <c r="C268" s="41" t="s">
        <v>83</v>
      </c>
      <c r="D268" s="41" t="s">
        <v>65</v>
      </c>
      <c r="E268" s="41" t="s">
        <v>61</v>
      </c>
      <c r="F268" s="41" t="s">
        <v>10</v>
      </c>
      <c r="G268" s="93" t="s">
        <v>62</v>
      </c>
      <c r="H268" s="93" t="s">
        <v>62</v>
      </c>
      <c r="I268" s="93" t="s">
        <v>62</v>
      </c>
      <c r="J268" s="93" t="s">
        <v>62</v>
      </c>
      <c r="K268" s="93" t="s">
        <v>62</v>
      </c>
      <c r="L268" s="100">
        <v>0.41340782122905001</v>
      </c>
      <c r="M268" s="100">
        <v>0.37</v>
      </c>
      <c r="N268" s="62" t="str">
        <f>IFERROR('Equations and POD'!$D$5/G268, G268)</f>
        <v>-</v>
      </c>
      <c r="O268" s="62" t="str">
        <f>IFERROR('Equations and POD'!$D$5/H268, H268)</f>
        <v>-</v>
      </c>
      <c r="P268" s="62" t="str">
        <f>IFERROR('Equations and POD'!$D$5/I268, I268)</f>
        <v>-</v>
      </c>
      <c r="Q268" s="62" t="str">
        <f>IFERROR('Equations and POD'!$D$5/J268, J268)</f>
        <v>-</v>
      </c>
      <c r="R268" s="62" t="str">
        <f>IFERROR('Equations and POD'!$D$5/K268, K268)</f>
        <v>-</v>
      </c>
      <c r="S268" s="62">
        <f>IFERROR('Equations and POD'!$D$5/L268, L268)</f>
        <v>29027.027027027045</v>
      </c>
      <c r="T268" s="62">
        <f>IFERROR('Equations and POD'!$D$5/M268, M268)</f>
        <v>32432.432432432433</v>
      </c>
      <c r="U268" s="97" t="s">
        <v>62</v>
      </c>
      <c r="V268" s="97" t="s">
        <v>62</v>
      </c>
      <c r="W268" s="97" t="s">
        <v>62</v>
      </c>
      <c r="X268" s="97" t="s">
        <v>62</v>
      </c>
      <c r="Y268" s="97" t="s">
        <v>62</v>
      </c>
      <c r="Z268" s="98">
        <v>29000</v>
      </c>
      <c r="AA268" s="98">
        <v>32000</v>
      </c>
    </row>
    <row r="269" spans="1:27" x14ac:dyDescent="0.3">
      <c r="A269" s="41" t="s">
        <v>132</v>
      </c>
      <c r="B269" s="41" t="s">
        <v>135</v>
      </c>
      <c r="C269" s="41" t="s">
        <v>83</v>
      </c>
      <c r="D269" s="41" t="s">
        <v>66</v>
      </c>
      <c r="E269" s="41" t="s">
        <v>61</v>
      </c>
      <c r="F269" s="41" t="s">
        <v>10</v>
      </c>
      <c r="G269" s="93" t="s">
        <v>62</v>
      </c>
      <c r="H269" s="93" t="s">
        <v>62</v>
      </c>
      <c r="I269" s="93" t="s">
        <v>62</v>
      </c>
      <c r="J269" s="93" t="s">
        <v>62</v>
      </c>
      <c r="K269" s="93" t="s">
        <v>62</v>
      </c>
      <c r="L269" s="93" t="s">
        <v>62</v>
      </c>
      <c r="M269" s="93" t="s">
        <v>62</v>
      </c>
      <c r="N269" s="62" t="str">
        <f>IFERROR('Equations and POD'!$D$5/G269, G269)</f>
        <v>-</v>
      </c>
      <c r="O269" s="62" t="str">
        <f>IFERROR('Equations and POD'!$D$5/H269, H269)</f>
        <v>-</v>
      </c>
      <c r="P269" s="62" t="str">
        <f>IFERROR('Equations and POD'!$D$5/I269, I269)</f>
        <v>-</v>
      </c>
      <c r="Q269" s="62" t="str">
        <f>IFERROR('Equations and POD'!$D$5/J269, J269)</f>
        <v>-</v>
      </c>
      <c r="R269" s="62" t="str">
        <f>IFERROR('Equations and POD'!$D$5/K269, K269)</f>
        <v>-</v>
      </c>
      <c r="S269" s="62" t="str">
        <f>IFERROR('Equations and POD'!$D$5/L269, L269)</f>
        <v>-</v>
      </c>
      <c r="T269" s="62" t="str">
        <f>IFERROR('Equations and POD'!$D$5/M269, M269)</f>
        <v>-</v>
      </c>
      <c r="U269" s="97" t="s">
        <v>62</v>
      </c>
      <c r="V269" s="97" t="s">
        <v>62</v>
      </c>
      <c r="W269" s="97" t="s">
        <v>62</v>
      </c>
      <c r="X269" s="97" t="s">
        <v>62</v>
      </c>
      <c r="Y269" s="97" t="s">
        <v>62</v>
      </c>
      <c r="Z269" s="97" t="s">
        <v>62</v>
      </c>
      <c r="AA269" s="97" t="s">
        <v>62</v>
      </c>
    </row>
    <row r="270" spans="1:27" x14ac:dyDescent="0.3">
      <c r="A270" s="41" t="s">
        <v>132</v>
      </c>
      <c r="B270" s="41" t="s">
        <v>135</v>
      </c>
      <c r="C270" s="92" t="s">
        <v>83</v>
      </c>
      <c r="D270" s="92" t="s">
        <v>12</v>
      </c>
      <c r="E270" s="92" t="s">
        <v>61</v>
      </c>
      <c r="F270" s="92" t="s">
        <v>10</v>
      </c>
      <c r="G270" s="91" t="s">
        <v>62</v>
      </c>
      <c r="H270" s="91" t="s">
        <v>62</v>
      </c>
      <c r="I270" s="91" t="s">
        <v>62</v>
      </c>
      <c r="J270" s="91" t="s">
        <v>62</v>
      </c>
      <c r="K270" s="91" t="s">
        <v>62</v>
      </c>
      <c r="L270" s="90">
        <f t="shared" ref="L270" si="300">SUM(L267:L269)</f>
        <v>1.0585125698324021</v>
      </c>
      <c r="M270" s="90">
        <f t="shared" ref="M270" si="301">SUM(M267:M269)</f>
        <v>1.0593806104129269</v>
      </c>
      <c r="N270" s="62" t="str">
        <f>IFERROR('Equations and POD'!$D$5/G270, G270)</f>
        <v>-</v>
      </c>
      <c r="O270" s="62" t="str">
        <f>IFERROR('Equations and POD'!$D$5/H270, H270)</f>
        <v>-</v>
      </c>
      <c r="P270" s="62" t="str">
        <f>IFERROR('Equations and POD'!$D$5/I270, I270)</f>
        <v>-</v>
      </c>
      <c r="Q270" s="62" t="str">
        <f>IFERROR('Equations and POD'!$D$5/J270, J270)</f>
        <v>-</v>
      </c>
      <c r="R270" s="62" t="str">
        <f>IFERROR('Equations and POD'!$D$5/K270, K270)</f>
        <v>-</v>
      </c>
      <c r="S270" s="62">
        <f>IFERROR('Equations and POD'!$D$5/L270, L270)</f>
        <v>11336.662730325443</v>
      </c>
      <c r="T270" s="62">
        <f>IFERROR('Equations and POD'!$D$5/M270, M270)</f>
        <v>11327.373638944197</v>
      </c>
      <c r="U270" s="97" t="s">
        <v>62</v>
      </c>
      <c r="V270" s="97" t="s">
        <v>62</v>
      </c>
      <c r="W270" s="97" t="s">
        <v>62</v>
      </c>
      <c r="X270" s="97" t="s">
        <v>62</v>
      </c>
      <c r="Y270" s="97" t="s">
        <v>62</v>
      </c>
      <c r="Z270" s="98">
        <v>11000</v>
      </c>
      <c r="AA270" s="98">
        <v>11000</v>
      </c>
    </row>
    <row r="271" spans="1:27" x14ac:dyDescent="0.3">
      <c r="A271" s="41" t="s">
        <v>132</v>
      </c>
      <c r="B271" s="41" t="s">
        <v>135</v>
      </c>
      <c r="C271" s="41" t="s">
        <v>83</v>
      </c>
      <c r="D271" s="41" t="s">
        <v>60</v>
      </c>
      <c r="E271" s="41" t="s">
        <v>63</v>
      </c>
      <c r="F271" s="41" t="s">
        <v>10</v>
      </c>
      <c r="G271" s="93" t="s">
        <v>62</v>
      </c>
      <c r="H271" s="93" t="s">
        <v>62</v>
      </c>
      <c r="I271" s="93" t="s">
        <v>62</v>
      </c>
      <c r="J271" s="93" t="s">
        <v>62</v>
      </c>
      <c r="K271" s="93" t="s">
        <v>62</v>
      </c>
      <c r="L271" s="100">
        <v>0.32255237430167599</v>
      </c>
      <c r="M271" s="100">
        <v>0.34469030520646299</v>
      </c>
      <c r="N271" s="62" t="str">
        <f>IFERROR('Equations and POD'!$D$5/G271, G271)</f>
        <v>-</v>
      </c>
      <c r="O271" s="62" t="str">
        <f>IFERROR('Equations and POD'!$D$5/H271, H271)</f>
        <v>-</v>
      </c>
      <c r="P271" s="62" t="str">
        <f>IFERROR('Equations and POD'!$D$5/I271, I271)</f>
        <v>-</v>
      </c>
      <c r="Q271" s="62" t="str">
        <f>IFERROR('Equations and POD'!$D$5/J271, J271)</f>
        <v>-</v>
      </c>
      <c r="R271" s="62" t="str">
        <f>IFERROR('Equations and POD'!$D$5/K271, K271)</f>
        <v>-</v>
      </c>
      <c r="S271" s="62">
        <f>IFERROR('Equations and POD'!$D$5/L271, L271)</f>
        <v>37203.260481278208</v>
      </c>
      <c r="T271" s="62">
        <f>IFERROR('Equations and POD'!$D$5/M271, M271)</f>
        <v>34813.859916403002</v>
      </c>
      <c r="U271" s="97" t="s">
        <v>62</v>
      </c>
      <c r="V271" s="97" t="s">
        <v>62</v>
      </c>
      <c r="W271" s="97" t="s">
        <v>62</v>
      </c>
      <c r="X271" s="97" t="s">
        <v>62</v>
      </c>
      <c r="Y271" s="97" t="s">
        <v>62</v>
      </c>
      <c r="Z271" s="98">
        <v>37000</v>
      </c>
      <c r="AA271" s="98">
        <v>35000</v>
      </c>
    </row>
    <row r="272" spans="1:27" x14ac:dyDescent="0.3">
      <c r="A272" s="41" t="s">
        <v>132</v>
      </c>
      <c r="B272" s="41" t="s">
        <v>135</v>
      </c>
      <c r="C272" s="41" t="s">
        <v>83</v>
      </c>
      <c r="D272" s="41" t="s">
        <v>65</v>
      </c>
      <c r="E272" s="41" t="s">
        <v>63</v>
      </c>
      <c r="F272" s="41" t="s">
        <v>10</v>
      </c>
      <c r="G272" s="93" t="s">
        <v>62</v>
      </c>
      <c r="H272" s="93" t="s">
        <v>62</v>
      </c>
      <c r="I272" s="93" t="s">
        <v>62</v>
      </c>
      <c r="J272" s="93" t="s">
        <v>62</v>
      </c>
      <c r="K272" s="93" t="s">
        <v>62</v>
      </c>
      <c r="L272" s="100">
        <v>3.4220111731843597E-2</v>
      </c>
      <c r="M272" s="100">
        <v>3.0627000000000001E-2</v>
      </c>
      <c r="N272" s="62" t="str">
        <f>IFERROR('Equations and POD'!$D$5/G272, G272)</f>
        <v>-</v>
      </c>
      <c r="O272" s="62" t="str">
        <f>IFERROR('Equations and POD'!$D$5/H272, H272)</f>
        <v>-</v>
      </c>
      <c r="P272" s="62" t="str">
        <f>IFERROR('Equations and POD'!$D$5/I272, I272)</f>
        <v>-</v>
      </c>
      <c r="Q272" s="62" t="str">
        <f>IFERROR('Equations and POD'!$D$5/J272, J272)</f>
        <v>-</v>
      </c>
      <c r="R272" s="62" t="str">
        <f>IFERROR('Equations and POD'!$D$5/K272, K272)</f>
        <v>-</v>
      </c>
      <c r="S272" s="62">
        <f>IFERROR('Equations and POD'!$D$5/L272, L272)</f>
        <v>350670.97658928373</v>
      </c>
      <c r="T272" s="62">
        <f>IFERROR('Equations and POD'!$D$5/M272, M272)</f>
        <v>391811.14702713292</v>
      </c>
      <c r="U272" s="97" t="s">
        <v>62</v>
      </c>
      <c r="V272" s="97" t="s">
        <v>62</v>
      </c>
      <c r="W272" s="97" t="s">
        <v>62</v>
      </c>
      <c r="X272" s="97" t="s">
        <v>62</v>
      </c>
      <c r="Y272" s="97" t="s">
        <v>62</v>
      </c>
      <c r="Z272" s="98">
        <v>350000</v>
      </c>
      <c r="AA272" s="98">
        <v>390000</v>
      </c>
    </row>
    <row r="273" spans="1:27" x14ac:dyDescent="0.3">
      <c r="A273" s="41" t="s">
        <v>132</v>
      </c>
      <c r="B273" s="41" t="s">
        <v>135</v>
      </c>
      <c r="C273" s="41" t="s">
        <v>83</v>
      </c>
      <c r="D273" s="41" t="s">
        <v>66</v>
      </c>
      <c r="E273" s="41" t="s">
        <v>63</v>
      </c>
      <c r="F273" s="41" t="s">
        <v>10</v>
      </c>
      <c r="G273" s="93" t="s">
        <v>62</v>
      </c>
      <c r="H273" s="93" t="s">
        <v>62</v>
      </c>
      <c r="I273" s="93" t="s">
        <v>62</v>
      </c>
      <c r="J273" s="93" t="s">
        <v>62</v>
      </c>
      <c r="K273" s="93" t="s">
        <v>62</v>
      </c>
      <c r="L273" s="93" t="s">
        <v>62</v>
      </c>
      <c r="M273" s="93" t="s">
        <v>62</v>
      </c>
      <c r="N273" s="62" t="str">
        <f>IFERROR('Equations and POD'!$D$5/G273, G273)</f>
        <v>-</v>
      </c>
      <c r="O273" s="62" t="str">
        <f>IFERROR('Equations and POD'!$D$5/H273, H273)</f>
        <v>-</v>
      </c>
      <c r="P273" s="62" t="str">
        <f>IFERROR('Equations and POD'!$D$5/I273, I273)</f>
        <v>-</v>
      </c>
      <c r="Q273" s="62" t="str">
        <f>IFERROR('Equations and POD'!$D$5/J273, J273)</f>
        <v>-</v>
      </c>
      <c r="R273" s="62" t="str">
        <f>IFERROR('Equations and POD'!$D$5/K273, K273)</f>
        <v>-</v>
      </c>
      <c r="S273" s="62" t="str">
        <f>IFERROR('Equations and POD'!$D$5/L273, L273)</f>
        <v>-</v>
      </c>
      <c r="T273" s="62" t="str">
        <f>IFERROR('Equations and POD'!$D$5/M273, M273)</f>
        <v>-</v>
      </c>
      <c r="U273" s="97" t="s">
        <v>62</v>
      </c>
      <c r="V273" s="97" t="s">
        <v>62</v>
      </c>
      <c r="W273" s="97" t="s">
        <v>62</v>
      </c>
      <c r="X273" s="97" t="s">
        <v>62</v>
      </c>
      <c r="Y273" s="97" t="s">
        <v>62</v>
      </c>
      <c r="Z273" s="97" t="s">
        <v>62</v>
      </c>
      <c r="AA273" s="97" t="s">
        <v>62</v>
      </c>
    </row>
    <row r="274" spans="1:27" x14ac:dyDescent="0.3">
      <c r="A274" s="41" t="s">
        <v>132</v>
      </c>
      <c r="B274" s="41" t="s">
        <v>135</v>
      </c>
      <c r="C274" s="92" t="s">
        <v>83</v>
      </c>
      <c r="D274" s="92" t="s">
        <v>12</v>
      </c>
      <c r="E274" s="92" t="s">
        <v>63</v>
      </c>
      <c r="F274" s="92" t="s">
        <v>10</v>
      </c>
      <c r="G274" s="91" t="s">
        <v>62</v>
      </c>
      <c r="H274" s="91" t="s">
        <v>62</v>
      </c>
      <c r="I274" s="91" t="s">
        <v>62</v>
      </c>
      <c r="J274" s="91" t="s">
        <v>62</v>
      </c>
      <c r="K274" s="91" t="s">
        <v>62</v>
      </c>
      <c r="L274" s="90">
        <f t="shared" ref="L274" si="302">SUM(L271:L273)</f>
        <v>0.35677248603351958</v>
      </c>
      <c r="M274" s="90">
        <f t="shared" ref="M274" si="303">SUM(M271:M273)</f>
        <v>0.375317305206463</v>
      </c>
      <c r="N274" s="62" t="str">
        <f>IFERROR('Equations and POD'!$D$5/G274, G274)</f>
        <v>-</v>
      </c>
      <c r="O274" s="62" t="str">
        <f>IFERROR('Equations and POD'!$D$5/H274, H274)</f>
        <v>-</v>
      </c>
      <c r="P274" s="62" t="str">
        <f>IFERROR('Equations and POD'!$D$5/I274, I274)</f>
        <v>-</v>
      </c>
      <c r="Q274" s="62" t="str">
        <f>IFERROR('Equations and POD'!$D$5/J274, J274)</f>
        <v>-</v>
      </c>
      <c r="R274" s="62" t="str">
        <f>IFERROR('Equations and POD'!$D$5/K274, K274)</f>
        <v>-</v>
      </c>
      <c r="S274" s="62">
        <f>IFERROR('Equations and POD'!$D$5/L274, L274)</f>
        <v>33634.880686602533</v>
      </c>
      <c r="T274" s="62">
        <f>IFERROR('Equations and POD'!$D$5/M274, M274)</f>
        <v>31972.946180562521</v>
      </c>
      <c r="U274" s="97" t="s">
        <v>62</v>
      </c>
      <c r="V274" s="97" t="s">
        <v>62</v>
      </c>
      <c r="W274" s="97" t="s">
        <v>62</v>
      </c>
      <c r="X274" s="97" t="s">
        <v>62</v>
      </c>
      <c r="Y274" s="97" t="s">
        <v>62</v>
      </c>
      <c r="Z274" s="98">
        <v>34000</v>
      </c>
      <c r="AA274" s="98">
        <v>32000</v>
      </c>
    </row>
    <row r="275" spans="1:27" x14ac:dyDescent="0.3">
      <c r="A275" s="41" t="s">
        <v>132</v>
      </c>
      <c r="B275" s="41" t="s">
        <v>135</v>
      </c>
      <c r="C275" s="41" t="s">
        <v>83</v>
      </c>
      <c r="D275" s="41" t="s">
        <v>60</v>
      </c>
      <c r="E275" s="41" t="s">
        <v>64</v>
      </c>
      <c r="F275" s="41" t="s">
        <v>10</v>
      </c>
      <c r="G275" s="93" t="s">
        <v>62</v>
      </c>
      <c r="H275" s="93" t="s">
        <v>62</v>
      </c>
      <c r="I275" s="93" t="s">
        <v>62</v>
      </c>
      <c r="J275" s="93" t="s">
        <v>62</v>
      </c>
      <c r="K275" s="93" t="s">
        <v>62</v>
      </c>
      <c r="L275" s="100">
        <v>0.161276187150838</v>
      </c>
      <c r="M275" s="100">
        <v>0.17234515260323199</v>
      </c>
      <c r="N275" s="62" t="str">
        <f>IFERROR('Equations and POD'!$D$5/G275, G275)</f>
        <v>-</v>
      </c>
      <c r="O275" s="62" t="str">
        <f>IFERROR('Equations and POD'!$D$5/H275, H275)</f>
        <v>-</v>
      </c>
      <c r="P275" s="62" t="str">
        <f>IFERROR('Equations and POD'!$D$5/I275, I275)</f>
        <v>-</v>
      </c>
      <c r="Q275" s="62" t="str">
        <f>IFERROR('Equations and POD'!$D$5/J275, J275)</f>
        <v>-</v>
      </c>
      <c r="R275" s="62" t="str">
        <f>IFERROR('Equations and POD'!$D$5/K275, K275)</f>
        <v>-</v>
      </c>
      <c r="S275" s="62">
        <f>IFERROR('Equations and POD'!$D$5/L275, L275)</f>
        <v>74406.520962556417</v>
      </c>
      <c r="T275" s="62">
        <f>IFERROR('Equations and POD'!$D$5/M275, M275)</f>
        <v>69627.719832805815</v>
      </c>
      <c r="U275" s="97" t="s">
        <v>62</v>
      </c>
      <c r="V275" s="97" t="s">
        <v>62</v>
      </c>
      <c r="W275" s="97" t="s">
        <v>62</v>
      </c>
      <c r="X275" s="97" t="s">
        <v>62</v>
      </c>
      <c r="Y275" s="97" t="s">
        <v>62</v>
      </c>
      <c r="Z275" s="98">
        <v>74000</v>
      </c>
      <c r="AA275" s="98">
        <v>70000</v>
      </c>
    </row>
    <row r="276" spans="1:27" x14ac:dyDescent="0.3">
      <c r="A276" s="41" t="s">
        <v>132</v>
      </c>
      <c r="B276" s="41" t="s">
        <v>135</v>
      </c>
      <c r="C276" s="41" t="s">
        <v>83</v>
      </c>
      <c r="D276" s="41" t="s">
        <v>65</v>
      </c>
      <c r="E276" s="41" t="s">
        <v>64</v>
      </c>
      <c r="F276" s="41" t="s">
        <v>10</v>
      </c>
      <c r="G276" s="93" t="s">
        <v>62</v>
      </c>
      <c r="H276" s="93" t="s">
        <v>62</v>
      </c>
      <c r="I276" s="93" t="s">
        <v>62</v>
      </c>
      <c r="J276" s="93" t="s">
        <v>62</v>
      </c>
      <c r="K276" s="93" t="s">
        <v>62</v>
      </c>
      <c r="L276" s="100">
        <v>5.51396648044693E-4</v>
      </c>
      <c r="M276" s="100">
        <v>4.9350000000000002E-4</v>
      </c>
      <c r="N276" s="62" t="str">
        <f>IFERROR('Equations and POD'!$D$5/G276, G276)</f>
        <v>-</v>
      </c>
      <c r="O276" s="62" t="str">
        <f>IFERROR('Equations and POD'!$D$5/H276, H276)</f>
        <v>-</v>
      </c>
      <c r="P276" s="62" t="str">
        <f>IFERROR('Equations and POD'!$D$5/I276, I276)</f>
        <v>-</v>
      </c>
      <c r="Q276" s="62" t="str">
        <f>IFERROR('Equations and POD'!$D$5/J276, J276)</f>
        <v>-</v>
      </c>
      <c r="R276" s="62" t="str">
        <f>IFERROR('Equations and POD'!$D$5/K276, K276)</f>
        <v>-</v>
      </c>
      <c r="S276" s="62">
        <f>IFERROR('Equations and POD'!$D$5/L276, L276)</f>
        <v>21762917.933130689</v>
      </c>
      <c r="T276" s="62">
        <f>IFERROR('Equations and POD'!$D$5/M276, M276)</f>
        <v>24316109.4224924</v>
      </c>
      <c r="U276" s="97" t="s">
        <v>62</v>
      </c>
      <c r="V276" s="97" t="s">
        <v>62</v>
      </c>
      <c r="W276" s="97" t="s">
        <v>62</v>
      </c>
      <c r="X276" s="97" t="s">
        <v>62</v>
      </c>
      <c r="Y276" s="97" t="s">
        <v>62</v>
      </c>
      <c r="Z276" s="98">
        <v>22000000</v>
      </c>
      <c r="AA276" s="98">
        <v>24000000</v>
      </c>
    </row>
    <row r="277" spans="1:27" x14ac:dyDescent="0.3">
      <c r="A277" s="41" t="s">
        <v>132</v>
      </c>
      <c r="B277" s="41" t="s">
        <v>135</v>
      </c>
      <c r="C277" s="41" t="s">
        <v>83</v>
      </c>
      <c r="D277" s="41" t="s">
        <v>66</v>
      </c>
      <c r="E277" s="41" t="s">
        <v>64</v>
      </c>
      <c r="F277" s="41" t="s">
        <v>10</v>
      </c>
      <c r="G277" s="93" t="s">
        <v>62</v>
      </c>
      <c r="H277" s="93" t="s">
        <v>62</v>
      </c>
      <c r="I277" s="93" t="s">
        <v>62</v>
      </c>
      <c r="J277" s="93" t="s">
        <v>62</v>
      </c>
      <c r="K277" s="93" t="s">
        <v>62</v>
      </c>
      <c r="L277" s="93" t="s">
        <v>62</v>
      </c>
      <c r="M277" s="93" t="s">
        <v>62</v>
      </c>
      <c r="N277" s="62" t="str">
        <f>IFERROR('Equations and POD'!$D$5/G277, G277)</f>
        <v>-</v>
      </c>
      <c r="O277" s="62" t="str">
        <f>IFERROR('Equations and POD'!$D$5/H277, H277)</f>
        <v>-</v>
      </c>
      <c r="P277" s="62" t="str">
        <f>IFERROR('Equations and POD'!$D$5/I277, I277)</f>
        <v>-</v>
      </c>
      <c r="Q277" s="62" t="str">
        <f>IFERROR('Equations and POD'!$D$5/J277, J277)</f>
        <v>-</v>
      </c>
      <c r="R277" s="62" t="str">
        <f>IFERROR('Equations and POD'!$D$5/K277, K277)</f>
        <v>-</v>
      </c>
      <c r="S277" s="62" t="str">
        <f>IFERROR('Equations and POD'!$D$5/L277, L277)</f>
        <v>-</v>
      </c>
      <c r="T277" s="62" t="str">
        <f>IFERROR('Equations and POD'!$D$5/M277, M277)</f>
        <v>-</v>
      </c>
      <c r="U277" s="97" t="s">
        <v>62</v>
      </c>
      <c r="V277" s="97" t="s">
        <v>62</v>
      </c>
      <c r="W277" s="97" t="s">
        <v>62</v>
      </c>
      <c r="X277" s="97" t="s">
        <v>62</v>
      </c>
      <c r="Y277" s="97" t="s">
        <v>62</v>
      </c>
      <c r="Z277" s="97" t="s">
        <v>62</v>
      </c>
      <c r="AA277" s="97" t="s">
        <v>62</v>
      </c>
    </row>
    <row r="278" spans="1:27" x14ac:dyDescent="0.3">
      <c r="A278" s="41" t="s">
        <v>132</v>
      </c>
      <c r="B278" s="41" t="s">
        <v>135</v>
      </c>
      <c r="C278" s="92" t="s">
        <v>83</v>
      </c>
      <c r="D278" s="92" t="s">
        <v>12</v>
      </c>
      <c r="E278" s="92" t="s">
        <v>64</v>
      </c>
      <c r="F278" s="92" t="s">
        <v>10</v>
      </c>
      <c r="G278" s="91" t="s">
        <v>62</v>
      </c>
      <c r="H278" s="91" t="s">
        <v>62</v>
      </c>
      <c r="I278" s="91" t="s">
        <v>62</v>
      </c>
      <c r="J278" s="91" t="s">
        <v>62</v>
      </c>
      <c r="K278" s="91" t="s">
        <v>62</v>
      </c>
      <c r="L278" s="90">
        <f t="shared" ref="L278" si="304">SUM(L275:L277)</f>
        <v>0.16182758379888268</v>
      </c>
      <c r="M278" s="90">
        <f t="shared" ref="M278" si="305">SUM(M275:M277)</f>
        <v>0.172838652603232</v>
      </c>
      <c r="N278" s="62" t="str">
        <f>IFERROR('Equations and POD'!$D$5/G278, G278)</f>
        <v>-</v>
      </c>
      <c r="O278" s="62" t="str">
        <f>IFERROR('Equations and POD'!$D$5/H278, H278)</f>
        <v>-</v>
      </c>
      <c r="P278" s="62" t="str">
        <f>IFERROR('Equations and POD'!$D$5/I278, I278)</f>
        <v>-</v>
      </c>
      <c r="Q278" s="62" t="str">
        <f>IFERROR('Equations and POD'!$D$5/J278, J278)</f>
        <v>-</v>
      </c>
      <c r="R278" s="62" t="str">
        <f>IFERROR('Equations and POD'!$D$5/K278, K278)</f>
        <v>-</v>
      </c>
      <c r="S278" s="62">
        <f>IFERROR('Equations and POD'!$D$5/L278, L278)</f>
        <v>74152.994923989303</v>
      </c>
      <c r="T278" s="62">
        <f>IFERROR('Equations and POD'!$D$5/M278, M278)</f>
        <v>69428.914303950121</v>
      </c>
      <c r="U278" s="97" t="s">
        <v>62</v>
      </c>
      <c r="V278" s="97" t="s">
        <v>62</v>
      </c>
      <c r="W278" s="97" t="s">
        <v>62</v>
      </c>
      <c r="X278" s="97" t="s">
        <v>62</v>
      </c>
      <c r="Y278" s="97" t="s">
        <v>62</v>
      </c>
      <c r="Z278" s="98">
        <v>74000</v>
      </c>
      <c r="AA278" s="98">
        <v>69000</v>
      </c>
    </row>
    <row r="279" spans="1:27" x14ac:dyDescent="0.3">
      <c r="A279" s="41" t="s">
        <v>136</v>
      </c>
      <c r="B279" s="41" t="s">
        <v>137</v>
      </c>
      <c r="C279" s="41" t="s">
        <v>85</v>
      </c>
      <c r="D279" s="41" t="s">
        <v>60</v>
      </c>
      <c r="E279" s="41" t="s">
        <v>61</v>
      </c>
      <c r="F279" s="41" t="s">
        <v>6</v>
      </c>
      <c r="G279" s="50" t="s">
        <v>62</v>
      </c>
      <c r="H279" s="50" t="s">
        <v>62</v>
      </c>
      <c r="I279" s="50">
        <v>21.417562724014338</v>
      </c>
      <c r="J279" s="50">
        <v>17.267295597484274</v>
      </c>
      <c r="K279" s="50">
        <v>13.647887323943664</v>
      </c>
      <c r="L279" s="50">
        <v>12.480912476722537</v>
      </c>
      <c r="M279" s="50">
        <v>13.337522441651711</v>
      </c>
      <c r="N279" s="62" t="str">
        <f>IFERROR('Equations and POD'!$D$5/G279, G279)</f>
        <v>-</v>
      </c>
      <c r="O279" s="62" t="str">
        <f>IFERROR('Equations and POD'!$D$5/H279, H279)</f>
        <v>-</v>
      </c>
      <c r="P279" s="62">
        <f>IFERROR('Equations and POD'!$D$5/I279, I279)</f>
        <v>560.28784202158806</v>
      </c>
      <c r="Q279" s="62">
        <f>IFERROR('Equations and POD'!$D$5/J279, J279)</f>
        <v>694.9553815334184</v>
      </c>
      <c r="R279" s="62">
        <f>IFERROR('Equations and POD'!$D$5/K279, K279)</f>
        <v>879.25696594427234</v>
      </c>
      <c r="S279" s="62">
        <f>IFERROR('Equations and POD'!$D$5/L279, L279)</f>
        <v>961.468163676377</v>
      </c>
      <c r="T279" s="62">
        <f>IFERROR('Equations and POD'!$D$5/M279, M279)</f>
        <v>899.71732400053804</v>
      </c>
      <c r="U279" s="97" t="s">
        <v>62</v>
      </c>
      <c r="V279" s="97" t="s">
        <v>62</v>
      </c>
      <c r="W279" s="98">
        <v>560</v>
      </c>
      <c r="X279" s="98">
        <v>690</v>
      </c>
      <c r="Y279" s="98">
        <v>880</v>
      </c>
      <c r="Z279" s="98">
        <v>960</v>
      </c>
      <c r="AA279" s="98">
        <v>900</v>
      </c>
    </row>
    <row r="280" spans="1:27" x14ac:dyDescent="0.3">
      <c r="A280" s="41" t="s">
        <v>136</v>
      </c>
      <c r="B280" s="41" t="s">
        <v>137</v>
      </c>
      <c r="C280" s="41" t="s">
        <v>85</v>
      </c>
      <c r="D280" s="41" t="s">
        <v>65</v>
      </c>
      <c r="E280" s="41" t="s">
        <v>61</v>
      </c>
      <c r="F280" s="41" t="s">
        <v>6</v>
      </c>
      <c r="G280" s="90" t="s">
        <v>62</v>
      </c>
      <c r="H280" s="90" t="s">
        <v>62</v>
      </c>
      <c r="I280" s="90" t="s">
        <v>62</v>
      </c>
      <c r="J280" s="90" t="s">
        <v>62</v>
      </c>
      <c r="K280" s="90" t="s">
        <v>62</v>
      </c>
      <c r="L280" s="90" t="s">
        <v>62</v>
      </c>
      <c r="M280" s="90" t="s">
        <v>62</v>
      </c>
      <c r="N280" s="62" t="str">
        <f>IFERROR('Equations and POD'!$D$5/G280, G280)</f>
        <v>-</v>
      </c>
      <c r="O280" s="62" t="str">
        <f>IFERROR('Equations and POD'!$D$5/H280, H280)</f>
        <v>-</v>
      </c>
      <c r="P280" s="62" t="str">
        <f>IFERROR('Equations and POD'!$D$5/I280, I280)</f>
        <v>-</v>
      </c>
      <c r="Q280" s="62" t="str">
        <f>IFERROR('Equations and POD'!$D$5/J280, J280)</f>
        <v>-</v>
      </c>
      <c r="R280" s="62" t="str">
        <f>IFERROR('Equations and POD'!$D$5/K280, K280)</f>
        <v>-</v>
      </c>
      <c r="S280" s="62" t="str">
        <f>IFERROR('Equations and POD'!$D$5/L280, L280)</f>
        <v>-</v>
      </c>
      <c r="T280" s="62" t="str">
        <f>IFERROR('Equations and POD'!$D$5/M280, M280)</f>
        <v>-</v>
      </c>
      <c r="U280" s="97" t="s">
        <v>62</v>
      </c>
      <c r="V280" s="97" t="s">
        <v>62</v>
      </c>
      <c r="W280" s="97" t="s">
        <v>62</v>
      </c>
      <c r="X280" s="97" t="s">
        <v>62</v>
      </c>
      <c r="Y280" s="97" t="s">
        <v>62</v>
      </c>
      <c r="Z280" s="97" t="s">
        <v>62</v>
      </c>
      <c r="AA280" s="97" t="s">
        <v>62</v>
      </c>
    </row>
    <row r="281" spans="1:27" x14ac:dyDescent="0.3">
      <c r="A281" s="41" t="s">
        <v>136</v>
      </c>
      <c r="B281" s="41" t="s">
        <v>137</v>
      </c>
      <c r="C281" s="41" t="s">
        <v>85</v>
      </c>
      <c r="D281" s="41" t="s">
        <v>66</v>
      </c>
      <c r="E281" s="41" t="s">
        <v>61</v>
      </c>
      <c r="F281" s="41" t="s">
        <v>6</v>
      </c>
      <c r="G281" s="55">
        <v>25.8012961300435</v>
      </c>
      <c r="H281" s="90">
        <v>24.6153056465843</v>
      </c>
      <c r="I281" s="90">
        <v>17.869679794993299</v>
      </c>
      <c r="J281" s="90">
        <v>11.671528618795399</v>
      </c>
      <c r="K281" s="63">
        <v>8.0560895049186598</v>
      </c>
      <c r="L281" s="63">
        <v>6.5658440704830898</v>
      </c>
      <c r="M281" s="63">
        <v>5.5010734291288399</v>
      </c>
      <c r="N281" s="57">
        <f>IFERROR('Equations and POD'!$D$5/G281, G281)</f>
        <v>465.09291391865315</v>
      </c>
      <c r="O281" s="62">
        <f>IFERROR('Equations and POD'!$D$5/H281, H281)</f>
        <v>487.50156395742982</v>
      </c>
      <c r="P281" s="62">
        <f>IFERROR('Equations and POD'!$D$5/I281, I281)</f>
        <v>671.52854095136854</v>
      </c>
      <c r="Q281" s="62">
        <f>IFERROR('Equations and POD'!$D$5/J281, J281)</f>
        <v>1028.1429615548082</v>
      </c>
      <c r="R281" s="62">
        <f>IFERROR('Equations and POD'!$D$5/K281, K281)</f>
        <v>1489.5564395943441</v>
      </c>
      <c r="S281" s="62">
        <f>IFERROR('Equations and POD'!$D$5/L281, L281)</f>
        <v>1827.6401131647779</v>
      </c>
      <c r="T281" s="62">
        <f>IFERROR('Equations and POD'!$D$5/M281, M281)</f>
        <v>2181.3924417839198</v>
      </c>
      <c r="U281" s="99">
        <v>470</v>
      </c>
      <c r="V281" s="98">
        <v>490</v>
      </c>
      <c r="W281" s="98">
        <v>670</v>
      </c>
      <c r="X281" s="98">
        <v>1000</v>
      </c>
      <c r="Y281" s="98">
        <v>1500</v>
      </c>
      <c r="Z281" s="98">
        <v>1800</v>
      </c>
      <c r="AA281" s="98">
        <v>2200</v>
      </c>
    </row>
    <row r="282" spans="1:27" x14ac:dyDescent="0.3">
      <c r="A282" s="41" t="s">
        <v>136</v>
      </c>
      <c r="B282" s="41" t="s">
        <v>137</v>
      </c>
      <c r="C282" s="41" t="s">
        <v>85</v>
      </c>
      <c r="D282" s="92" t="s">
        <v>12</v>
      </c>
      <c r="E282" s="92" t="s">
        <v>61</v>
      </c>
      <c r="F282" s="92" t="s">
        <v>6</v>
      </c>
      <c r="G282" s="90">
        <f>SUM(G279:G281)</f>
        <v>25.8012961300435</v>
      </c>
      <c r="H282" s="90">
        <f t="shared" ref="H282" si="306">SUM(H279:H281)</f>
        <v>24.6153056465843</v>
      </c>
      <c r="I282" s="90">
        <f t="shared" ref="I282" si="307">SUM(I279:I281)</f>
        <v>39.287242519007634</v>
      </c>
      <c r="J282" s="90">
        <f t="shared" ref="J282" si="308">SUM(J279:J281)</f>
        <v>28.938824216279674</v>
      </c>
      <c r="K282" s="90">
        <f t="shared" ref="K282" si="309">SUM(K279:K281)</f>
        <v>21.703976828862324</v>
      </c>
      <c r="L282" s="90">
        <f t="shared" ref="L282" si="310">SUM(L279:L281)</f>
        <v>19.046756547205625</v>
      </c>
      <c r="M282" s="90">
        <f t="shared" ref="M282" si="311">SUM(M279:M281)</f>
        <v>18.838595870780551</v>
      </c>
      <c r="N282" s="62">
        <f>IFERROR('Equations and POD'!$D$5/G282, G282)</f>
        <v>465.09291391865315</v>
      </c>
      <c r="O282" s="62">
        <f>IFERROR('Equations and POD'!$D$5/H282, H282)</f>
        <v>487.50156395742982</v>
      </c>
      <c r="P282" s="62">
        <f>IFERROR('Equations and POD'!$D$5/I282, I282)</f>
        <v>305.44266358714935</v>
      </c>
      <c r="Q282" s="62">
        <f>IFERROR('Equations and POD'!$D$5/J282, J282)</f>
        <v>414.66784933333065</v>
      </c>
      <c r="R282" s="62">
        <f>IFERROR('Equations and POD'!$D$5/K282, K282)</f>
        <v>552.89406612534674</v>
      </c>
      <c r="S282" s="62">
        <f>IFERROR('Equations and POD'!$D$5/L282, L282)</f>
        <v>630.0285284929804</v>
      </c>
      <c r="T282" s="62">
        <f>IFERROR('Equations and POD'!$D$5/M282, M282)</f>
        <v>636.9901494947668</v>
      </c>
      <c r="U282" s="98">
        <v>470</v>
      </c>
      <c r="V282" s="98">
        <v>490</v>
      </c>
      <c r="W282" s="98">
        <v>310</v>
      </c>
      <c r="X282" s="98">
        <v>410</v>
      </c>
      <c r="Y282" s="98">
        <v>550</v>
      </c>
      <c r="Z282" s="98">
        <v>630</v>
      </c>
      <c r="AA282" s="98">
        <v>640</v>
      </c>
    </row>
    <row r="283" spans="1:27" x14ac:dyDescent="0.3">
      <c r="A283" s="41" t="s">
        <v>136</v>
      </c>
      <c r="B283" s="41" t="s">
        <v>137</v>
      </c>
      <c r="C283" s="41" t="s">
        <v>85</v>
      </c>
      <c r="D283" s="41" t="s">
        <v>60</v>
      </c>
      <c r="E283" s="41" t="s">
        <v>63</v>
      </c>
      <c r="F283" s="41" t="s">
        <v>6</v>
      </c>
      <c r="G283" s="50" t="s">
        <v>62</v>
      </c>
      <c r="H283" s="50" t="s">
        <v>62</v>
      </c>
      <c r="I283" s="50">
        <v>16.063172043010756</v>
      </c>
      <c r="J283" s="50">
        <v>12.950471698113208</v>
      </c>
      <c r="K283" s="50">
        <v>10.235915492957748</v>
      </c>
      <c r="L283" s="50">
        <v>9.3606843575419028</v>
      </c>
      <c r="M283" s="50">
        <v>10.003141831238782</v>
      </c>
      <c r="N283" s="62" t="str">
        <f>IFERROR('Equations and POD'!$D$5/G283, G283)</f>
        <v>-</v>
      </c>
      <c r="O283" s="62" t="str">
        <f>IFERROR('Equations and POD'!$D$5/H283, H283)</f>
        <v>-</v>
      </c>
      <c r="P283" s="62">
        <f>IFERROR('Equations and POD'!$D$5/I283, I283)</f>
        <v>747.05045602878408</v>
      </c>
      <c r="Q283" s="62">
        <f>IFERROR('Equations and POD'!$D$5/J283, J283)</f>
        <v>926.60717537789105</v>
      </c>
      <c r="R283" s="62">
        <f>IFERROR('Equations and POD'!$D$5/K283, K283)</f>
        <v>1172.3426212590298</v>
      </c>
      <c r="S283" s="62">
        <f>IFERROR('Equations and POD'!$D$5/L283, L283)</f>
        <v>1281.9575515685026</v>
      </c>
      <c r="T283" s="62">
        <f>IFERROR('Equations and POD'!$D$5/M283, M283)</f>
        <v>1199.6230986673843</v>
      </c>
      <c r="U283" s="97" t="s">
        <v>62</v>
      </c>
      <c r="V283" s="97" t="s">
        <v>62</v>
      </c>
      <c r="W283" s="98">
        <v>750</v>
      </c>
      <c r="X283" s="98">
        <v>930</v>
      </c>
      <c r="Y283" s="98">
        <v>1200</v>
      </c>
      <c r="Z283" s="98">
        <v>1300</v>
      </c>
      <c r="AA283" s="98">
        <v>1200</v>
      </c>
    </row>
    <row r="284" spans="1:27" x14ac:dyDescent="0.3">
      <c r="A284" s="41" t="s">
        <v>136</v>
      </c>
      <c r="B284" s="41" t="s">
        <v>137</v>
      </c>
      <c r="C284" s="41" t="s">
        <v>85</v>
      </c>
      <c r="D284" s="41" t="s">
        <v>65</v>
      </c>
      <c r="E284" s="41" t="s">
        <v>63</v>
      </c>
      <c r="F284" s="41" t="s">
        <v>6</v>
      </c>
      <c r="G284" s="90" t="s">
        <v>62</v>
      </c>
      <c r="H284" s="90" t="s">
        <v>62</v>
      </c>
      <c r="I284" s="90" t="s">
        <v>62</v>
      </c>
      <c r="J284" s="90" t="s">
        <v>62</v>
      </c>
      <c r="K284" s="90" t="s">
        <v>62</v>
      </c>
      <c r="L284" s="90" t="s">
        <v>62</v>
      </c>
      <c r="M284" s="90" t="s">
        <v>62</v>
      </c>
      <c r="N284" s="62" t="str">
        <f>IFERROR('Equations and POD'!$D$5/G284, G284)</f>
        <v>-</v>
      </c>
      <c r="O284" s="62" t="str">
        <f>IFERROR('Equations and POD'!$D$5/H284, H284)</f>
        <v>-</v>
      </c>
      <c r="P284" s="62" t="str">
        <f>IFERROR('Equations and POD'!$D$5/I284, I284)</f>
        <v>-</v>
      </c>
      <c r="Q284" s="62" t="str">
        <f>IFERROR('Equations and POD'!$D$5/J284, J284)</f>
        <v>-</v>
      </c>
      <c r="R284" s="62" t="str">
        <f>IFERROR('Equations and POD'!$D$5/K284, K284)</f>
        <v>-</v>
      </c>
      <c r="S284" s="62" t="str">
        <f>IFERROR('Equations and POD'!$D$5/L284, L284)</f>
        <v>-</v>
      </c>
      <c r="T284" s="62" t="str">
        <f>IFERROR('Equations and POD'!$D$5/M284, M284)</f>
        <v>-</v>
      </c>
      <c r="U284" s="97" t="s">
        <v>62</v>
      </c>
      <c r="V284" s="97" t="s">
        <v>62</v>
      </c>
      <c r="W284" s="97" t="s">
        <v>62</v>
      </c>
      <c r="X284" s="97" t="s">
        <v>62</v>
      </c>
      <c r="Y284" s="97" t="s">
        <v>62</v>
      </c>
      <c r="Z284" s="97" t="s">
        <v>62</v>
      </c>
      <c r="AA284" s="97" t="s">
        <v>62</v>
      </c>
    </row>
    <row r="285" spans="1:27" x14ac:dyDescent="0.3">
      <c r="A285" s="41" t="s">
        <v>136</v>
      </c>
      <c r="B285" s="41" t="s">
        <v>137</v>
      </c>
      <c r="C285" s="41" t="s">
        <v>85</v>
      </c>
      <c r="D285" s="41" t="s">
        <v>66</v>
      </c>
      <c r="E285" s="41" t="s">
        <v>63</v>
      </c>
      <c r="F285" s="41" t="s">
        <v>6</v>
      </c>
      <c r="G285" s="55">
        <v>19.524310106372202</v>
      </c>
      <c r="H285" s="90">
        <v>18.517454910540501</v>
      </c>
      <c r="I285" s="90">
        <v>14.1892660695007</v>
      </c>
      <c r="J285" s="90">
        <v>9.5689236845636696</v>
      </c>
      <c r="K285" s="63">
        <v>6.6786002827854301</v>
      </c>
      <c r="L285" s="63">
        <v>5.5845259359359201</v>
      </c>
      <c r="M285" s="63">
        <v>4.5762740063975498</v>
      </c>
      <c r="N285" s="57">
        <f>IFERROR('Equations and POD'!$D$5/G285, G285)</f>
        <v>614.61838777512185</v>
      </c>
      <c r="O285" s="62">
        <f>IFERROR('Equations and POD'!$D$5/H285, H285)</f>
        <v>648.03721990808594</v>
      </c>
      <c r="P285" s="62">
        <f>IFERROR('Equations and POD'!$D$5/I285, I285)</f>
        <v>845.70970346334923</v>
      </c>
      <c r="Q285" s="62">
        <f>IFERROR('Equations and POD'!$D$5/J285, J285)</f>
        <v>1254.0595364302128</v>
      </c>
      <c r="R285" s="62">
        <f>IFERROR('Equations and POD'!$D$5/K285, K285)</f>
        <v>1796.7836809953815</v>
      </c>
      <c r="S285" s="62">
        <f>IFERROR('Equations and POD'!$D$5/L285, L285)</f>
        <v>2148.7947477835287</v>
      </c>
      <c r="T285" s="62">
        <f>IFERROR('Equations and POD'!$D$5/M285, M285)</f>
        <v>2622.2206063763256</v>
      </c>
      <c r="U285" s="99">
        <v>610</v>
      </c>
      <c r="V285" s="98">
        <v>650</v>
      </c>
      <c r="W285" s="98">
        <v>850</v>
      </c>
      <c r="X285" s="98">
        <v>1300</v>
      </c>
      <c r="Y285" s="98">
        <v>1800</v>
      </c>
      <c r="Z285" s="98">
        <v>2100</v>
      </c>
      <c r="AA285" s="98">
        <v>2600</v>
      </c>
    </row>
    <row r="286" spans="1:27" x14ac:dyDescent="0.3">
      <c r="A286" s="41" t="s">
        <v>136</v>
      </c>
      <c r="B286" s="41" t="s">
        <v>137</v>
      </c>
      <c r="C286" s="41" t="s">
        <v>85</v>
      </c>
      <c r="D286" s="92" t="s">
        <v>12</v>
      </c>
      <c r="E286" s="92" t="s">
        <v>63</v>
      </c>
      <c r="F286" s="92" t="s">
        <v>6</v>
      </c>
      <c r="G286" s="90">
        <f>SUM(G283:G285)</f>
        <v>19.524310106372202</v>
      </c>
      <c r="H286" s="90">
        <f t="shared" ref="H286" si="312">SUM(H283:H285)</f>
        <v>18.517454910540501</v>
      </c>
      <c r="I286" s="90">
        <f t="shared" ref="I286" si="313">SUM(I283:I285)</f>
        <v>30.252438112511456</v>
      </c>
      <c r="J286" s="90">
        <f t="shared" ref="J286" si="314">SUM(J283:J285)</f>
        <v>22.519395382676876</v>
      </c>
      <c r="K286" s="90">
        <f t="shared" ref="K286" si="315">SUM(K283:K285)</f>
        <v>16.914515775743176</v>
      </c>
      <c r="L286" s="90">
        <f t="shared" ref="L286" si="316">SUM(L283:L285)</f>
        <v>14.945210293477823</v>
      </c>
      <c r="M286" s="90">
        <f t="shared" ref="M286" si="317">SUM(M283:M285)</f>
        <v>14.579415837636333</v>
      </c>
      <c r="N286" s="62">
        <f>IFERROR('Equations and POD'!$D$5/G286, G286)</f>
        <v>614.61838777512185</v>
      </c>
      <c r="O286" s="62">
        <f>IFERROR('Equations and POD'!$D$5/H286, H286)</f>
        <v>648.03721990808594</v>
      </c>
      <c r="P286" s="62">
        <f>IFERROR('Equations and POD'!$D$5/I286, I286)</f>
        <v>396.66224439071499</v>
      </c>
      <c r="Q286" s="62">
        <f>IFERROR('Equations and POD'!$D$5/J286, J286)</f>
        <v>532.87398689358429</v>
      </c>
      <c r="R286" s="62">
        <f>IFERROR('Equations and POD'!$D$5/K286, K286)</f>
        <v>709.44980980235914</v>
      </c>
      <c r="S286" s="62">
        <f>IFERROR('Equations and POD'!$D$5/L286, L286)</f>
        <v>802.93283027518657</v>
      </c>
      <c r="T286" s="62">
        <f>IFERROR('Equations and POD'!$D$5/M286, M286)</f>
        <v>823.07824494739725</v>
      </c>
      <c r="U286" s="98">
        <v>610</v>
      </c>
      <c r="V286" s="98">
        <v>650</v>
      </c>
      <c r="W286" s="98">
        <v>400</v>
      </c>
      <c r="X286" s="98">
        <v>530</v>
      </c>
      <c r="Y286" s="98">
        <v>710</v>
      </c>
      <c r="Z286" s="98">
        <v>800</v>
      </c>
      <c r="AA286" s="98">
        <v>820</v>
      </c>
    </row>
    <row r="287" spans="1:27" x14ac:dyDescent="0.3">
      <c r="A287" s="41" t="s">
        <v>136</v>
      </c>
      <c r="B287" s="41" t="s">
        <v>137</v>
      </c>
      <c r="C287" s="92" t="s">
        <v>85</v>
      </c>
      <c r="D287" s="92" t="s">
        <v>60</v>
      </c>
      <c r="E287" s="41" t="s">
        <v>64</v>
      </c>
      <c r="F287" s="41" t="s">
        <v>6</v>
      </c>
      <c r="G287" s="50" t="s">
        <v>62</v>
      </c>
      <c r="H287" s="50" t="s">
        <v>62</v>
      </c>
      <c r="I287" s="50">
        <v>10.708781362007169</v>
      </c>
      <c r="J287" s="50">
        <v>8.6336477987421372</v>
      </c>
      <c r="K287" s="50">
        <v>6.8239436619718319</v>
      </c>
      <c r="L287" s="50">
        <v>6.2404562383612685</v>
      </c>
      <c r="M287" s="50">
        <v>6.6687612208258553</v>
      </c>
      <c r="N287" s="62" t="str">
        <f>IFERROR('Equations and POD'!$D$5/G287, G287)</f>
        <v>-</v>
      </c>
      <c r="O287" s="62" t="str">
        <f>IFERROR('Equations and POD'!$D$5/H287, H287)</f>
        <v>-</v>
      </c>
      <c r="P287" s="62">
        <f>IFERROR('Equations and POD'!$D$5/I287, I287)</f>
        <v>1120.5756840431761</v>
      </c>
      <c r="Q287" s="62">
        <f>IFERROR('Equations and POD'!$D$5/J287, J287)</f>
        <v>1389.9107630668368</v>
      </c>
      <c r="R287" s="62">
        <f>IFERROR('Equations and POD'!$D$5/K287, K287)</f>
        <v>1758.5139318885447</v>
      </c>
      <c r="S287" s="62">
        <f>IFERROR('Equations and POD'!$D$5/L287, L287)</f>
        <v>1922.936327352754</v>
      </c>
      <c r="T287" s="62">
        <f>IFERROR('Equations and POD'!$D$5/M287, M287)</f>
        <v>1799.4346480010761</v>
      </c>
      <c r="U287" s="97" t="s">
        <v>62</v>
      </c>
      <c r="V287" s="97" t="s">
        <v>62</v>
      </c>
      <c r="W287" s="98">
        <v>1100</v>
      </c>
      <c r="X287" s="98">
        <v>1400</v>
      </c>
      <c r="Y287" s="98">
        <v>1800</v>
      </c>
      <c r="Z287" s="98">
        <v>1900</v>
      </c>
      <c r="AA287" s="98">
        <v>1800</v>
      </c>
    </row>
    <row r="288" spans="1:27" x14ac:dyDescent="0.3">
      <c r="A288" s="41" t="s">
        <v>136</v>
      </c>
      <c r="B288" s="41" t="s">
        <v>137</v>
      </c>
      <c r="C288" s="92" t="s">
        <v>85</v>
      </c>
      <c r="D288" s="92" t="s">
        <v>65</v>
      </c>
      <c r="E288" s="41" t="s">
        <v>64</v>
      </c>
      <c r="F288" s="41" t="s">
        <v>6</v>
      </c>
      <c r="G288" s="90" t="s">
        <v>62</v>
      </c>
      <c r="H288" s="90" t="s">
        <v>62</v>
      </c>
      <c r="I288" s="90" t="s">
        <v>62</v>
      </c>
      <c r="J288" s="90" t="s">
        <v>62</v>
      </c>
      <c r="K288" s="90" t="s">
        <v>62</v>
      </c>
      <c r="L288" s="90" t="s">
        <v>62</v>
      </c>
      <c r="M288" s="90" t="s">
        <v>62</v>
      </c>
      <c r="N288" s="62" t="str">
        <f>IFERROR('Equations and POD'!$D$5/G288, G288)</f>
        <v>-</v>
      </c>
      <c r="O288" s="62" t="str">
        <f>IFERROR('Equations and POD'!$D$5/H288, H288)</f>
        <v>-</v>
      </c>
      <c r="P288" s="62" t="str">
        <f>IFERROR('Equations and POD'!$D$5/I288, I288)</f>
        <v>-</v>
      </c>
      <c r="Q288" s="62" t="str">
        <f>IFERROR('Equations and POD'!$D$5/J288, J288)</f>
        <v>-</v>
      </c>
      <c r="R288" s="62" t="str">
        <f>IFERROR('Equations and POD'!$D$5/K288, K288)</f>
        <v>-</v>
      </c>
      <c r="S288" s="62" t="str">
        <f>IFERROR('Equations and POD'!$D$5/L288, L288)</f>
        <v>-</v>
      </c>
      <c r="T288" s="62" t="str">
        <f>IFERROR('Equations and POD'!$D$5/M288, M288)</f>
        <v>-</v>
      </c>
      <c r="U288" s="97" t="s">
        <v>62</v>
      </c>
      <c r="V288" s="97" t="s">
        <v>62</v>
      </c>
      <c r="W288" s="97" t="s">
        <v>62</v>
      </c>
      <c r="X288" s="97" t="s">
        <v>62</v>
      </c>
      <c r="Y288" s="97" t="s">
        <v>62</v>
      </c>
      <c r="Z288" s="97" t="s">
        <v>62</v>
      </c>
      <c r="AA288" s="97" t="s">
        <v>62</v>
      </c>
    </row>
    <row r="289" spans="1:27" x14ac:dyDescent="0.3">
      <c r="A289" s="41" t="s">
        <v>136</v>
      </c>
      <c r="B289" s="41" t="s">
        <v>137</v>
      </c>
      <c r="C289" s="92" t="s">
        <v>85</v>
      </c>
      <c r="D289" s="92" t="s">
        <v>66</v>
      </c>
      <c r="E289" s="41" t="s">
        <v>64</v>
      </c>
      <c r="F289" s="41" t="s">
        <v>6</v>
      </c>
      <c r="G289" s="56">
        <v>8.4113014603974392</v>
      </c>
      <c r="H289" s="63">
        <v>7.9324813975803803</v>
      </c>
      <c r="I289" s="63">
        <v>6.3875924858661897</v>
      </c>
      <c r="J289" s="63">
        <v>4.4258884248564501</v>
      </c>
      <c r="K289" s="63">
        <v>3.1170897808575102</v>
      </c>
      <c r="L289" s="63">
        <v>2.6595970148320398</v>
      </c>
      <c r="M289" s="63">
        <v>2.1418205363750298</v>
      </c>
      <c r="N289" s="57">
        <f>IFERROR('Equations and POD'!$D$5/G289, G289)</f>
        <v>1426.6519939273455</v>
      </c>
      <c r="O289" s="62">
        <f>IFERROR('Equations and POD'!$D$5/H289, H289)</f>
        <v>1512.7674933672486</v>
      </c>
      <c r="P289" s="62">
        <f>IFERROR('Equations and POD'!$D$5/I289, I289)</f>
        <v>1878.6420747022248</v>
      </c>
      <c r="Q289" s="62">
        <f>IFERROR('Equations and POD'!$D$5/J289, J289)</f>
        <v>2711.3200442664142</v>
      </c>
      <c r="R289" s="62">
        <f>IFERROR('Equations and POD'!$D$5/K289, K289)</f>
        <v>3849.744743861309</v>
      </c>
      <c r="S289" s="62">
        <f>IFERROR('Equations and POD'!$D$5/L289, L289)</f>
        <v>4511.9617494975382</v>
      </c>
      <c r="T289" s="62">
        <f>IFERROR('Equations and POD'!$D$5/M289, M289)</f>
        <v>5602.7103093845844</v>
      </c>
      <c r="U289" s="99">
        <v>1400</v>
      </c>
      <c r="V289" s="98">
        <v>1500</v>
      </c>
      <c r="W289" s="98">
        <v>1900</v>
      </c>
      <c r="X289" s="98">
        <v>2700</v>
      </c>
      <c r="Y289" s="98">
        <v>3800</v>
      </c>
      <c r="Z289" s="98">
        <v>4500</v>
      </c>
      <c r="AA289" s="98">
        <v>5600</v>
      </c>
    </row>
    <row r="290" spans="1:27" x14ac:dyDescent="0.3">
      <c r="A290" s="41" t="s">
        <v>136</v>
      </c>
      <c r="B290" s="41" t="s">
        <v>137</v>
      </c>
      <c r="C290" s="41" t="s">
        <v>85</v>
      </c>
      <c r="D290" s="92" t="s">
        <v>12</v>
      </c>
      <c r="E290" s="92" t="s">
        <v>64</v>
      </c>
      <c r="F290" s="92" t="s">
        <v>6</v>
      </c>
      <c r="G290" s="90">
        <f>SUM(G287:G289)</f>
        <v>8.4113014603974392</v>
      </c>
      <c r="H290" s="90">
        <f t="shared" ref="H290" si="318">SUM(H287:H289)</f>
        <v>7.9324813975803803</v>
      </c>
      <c r="I290" s="90">
        <f t="shared" ref="I290" si="319">SUM(I287:I289)</f>
        <v>17.096373847873359</v>
      </c>
      <c r="J290" s="90">
        <f t="shared" ref="J290" si="320">SUM(J287:J289)</f>
        <v>13.059536223598588</v>
      </c>
      <c r="K290" s="90">
        <f t="shared" ref="K290" si="321">SUM(K287:K289)</f>
        <v>9.9410334428293421</v>
      </c>
      <c r="L290" s="90">
        <f t="shared" ref="L290" si="322">SUM(L287:L289)</f>
        <v>8.9000532531933079</v>
      </c>
      <c r="M290" s="90">
        <f t="shared" ref="M290" si="323">SUM(M287:M289)</f>
        <v>8.810581757200886</v>
      </c>
      <c r="N290" s="62">
        <f>IFERROR('Equations and POD'!$D$5/G290, G290)</f>
        <v>1426.6519939273455</v>
      </c>
      <c r="O290" s="62">
        <f>IFERROR('Equations and POD'!$D$5/H290, H290)</f>
        <v>1512.7674933672486</v>
      </c>
      <c r="P290" s="62">
        <f>IFERROR('Equations and POD'!$D$5/I290, I290)</f>
        <v>701.90322853127691</v>
      </c>
      <c r="Q290" s="62">
        <f>IFERROR('Equations and POD'!$D$5/J290, J290)</f>
        <v>918.86877103001518</v>
      </c>
      <c r="R290" s="62">
        <f>IFERROR('Equations and POD'!$D$5/K290, K290)</f>
        <v>1207.1179590141937</v>
      </c>
      <c r="S290" s="62">
        <f>IFERROR('Equations and POD'!$D$5/L290, L290)</f>
        <v>1348.3065391428352</v>
      </c>
      <c r="T290" s="62">
        <f>IFERROR('Equations and POD'!$D$5/M290, M290)</f>
        <v>1361.9985979010301</v>
      </c>
      <c r="U290" s="98">
        <v>1400</v>
      </c>
      <c r="V290" s="98">
        <v>1500</v>
      </c>
      <c r="W290" s="98">
        <v>700</v>
      </c>
      <c r="X290" s="98">
        <v>920</v>
      </c>
      <c r="Y290" s="98">
        <v>1200</v>
      </c>
      <c r="Z290" s="98">
        <v>1300</v>
      </c>
      <c r="AA290" s="98">
        <v>1400</v>
      </c>
    </row>
    <row r="291" spans="1:27" x14ac:dyDescent="0.3">
      <c r="A291" s="41" t="s">
        <v>136</v>
      </c>
      <c r="B291" s="41" t="s">
        <v>137</v>
      </c>
      <c r="C291" s="92" t="s">
        <v>85</v>
      </c>
      <c r="D291" s="92" t="s">
        <v>60</v>
      </c>
      <c r="E291" s="41" t="s">
        <v>61</v>
      </c>
      <c r="F291" s="41" t="s">
        <v>10</v>
      </c>
      <c r="G291" s="59" t="s">
        <v>62</v>
      </c>
      <c r="H291" s="59" t="s">
        <v>62</v>
      </c>
      <c r="I291" s="74">
        <v>3.0512692099965633</v>
      </c>
      <c r="J291" s="74">
        <v>2.4599982769018696</v>
      </c>
      <c r="K291" s="74">
        <v>1.9443565502604674</v>
      </c>
      <c r="L291" s="50">
        <v>1.7781025994234849</v>
      </c>
      <c r="M291" s="50">
        <v>1.9001401834681888</v>
      </c>
      <c r="N291" s="62" t="str">
        <f>IFERROR('Equations and POD'!$D$5/G291, G291)</f>
        <v>-</v>
      </c>
      <c r="O291" s="62" t="str">
        <f>IFERROR('Equations and POD'!$D$5/H291, H291)</f>
        <v>-</v>
      </c>
      <c r="P291" s="62">
        <f>IFERROR('Equations and POD'!$D$5/I291, I291)</f>
        <v>3932.7896603438398</v>
      </c>
      <c r="Q291" s="62">
        <f>IFERROR('Equations and POD'!$D$5/J291, J291)</f>
        <v>4878.0521973018786</v>
      </c>
      <c r="R291" s="62">
        <f>IFERROR('Equations and POD'!$D$5/K291, K291)</f>
        <v>6171.7075494165265</v>
      </c>
      <c r="S291" s="62">
        <f>IFERROR('Equations and POD'!$D$5/L291, L291)</f>
        <v>6748.7669181130304</v>
      </c>
      <c r="T291" s="62">
        <f>IFERROR('Equations and POD'!$D$5/M291, M291)</f>
        <v>6315.3235242345463</v>
      </c>
      <c r="U291" s="97" t="s">
        <v>62</v>
      </c>
      <c r="V291" s="97" t="s">
        <v>62</v>
      </c>
      <c r="W291" s="98">
        <v>3900</v>
      </c>
      <c r="X291" s="98">
        <v>4900</v>
      </c>
      <c r="Y291" s="98">
        <v>6200</v>
      </c>
      <c r="Z291" s="98">
        <v>6700</v>
      </c>
      <c r="AA291" s="98">
        <v>6300</v>
      </c>
    </row>
    <row r="292" spans="1:27" x14ac:dyDescent="0.3">
      <c r="A292" s="41" t="s">
        <v>136</v>
      </c>
      <c r="B292" s="41" t="s">
        <v>137</v>
      </c>
      <c r="C292" s="92" t="s">
        <v>85</v>
      </c>
      <c r="D292" s="92" t="s">
        <v>65</v>
      </c>
      <c r="E292" s="41" t="s">
        <v>61</v>
      </c>
      <c r="F292" s="41" t="s">
        <v>10</v>
      </c>
      <c r="G292" s="93" t="s">
        <v>62</v>
      </c>
      <c r="H292" s="93" t="s">
        <v>62</v>
      </c>
      <c r="I292" s="93" t="s">
        <v>62</v>
      </c>
      <c r="J292" s="93" t="s">
        <v>62</v>
      </c>
      <c r="K292" s="93" t="s">
        <v>62</v>
      </c>
      <c r="L292" s="93" t="s">
        <v>62</v>
      </c>
      <c r="M292" s="93" t="s">
        <v>62</v>
      </c>
      <c r="N292" s="62" t="str">
        <f>IFERROR('Equations and POD'!$D$5/G292, G292)</f>
        <v>-</v>
      </c>
      <c r="O292" s="62" t="str">
        <f>IFERROR('Equations and POD'!$D$5/H292, H292)</f>
        <v>-</v>
      </c>
      <c r="P292" s="62" t="str">
        <f>IFERROR('Equations and POD'!$D$5/I292, I292)</f>
        <v>-</v>
      </c>
      <c r="Q292" s="62" t="str">
        <f>IFERROR('Equations and POD'!$D$5/J292, J292)</f>
        <v>-</v>
      </c>
      <c r="R292" s="62" t="str">
        <f>IFERROR('Equations and POD'!$D$5/K292, K292)</f>
        <v>-</v>
      </c>
      <c r="S292" s="62" t="str">
        <f>IFERROR('Equations and POD'!$D$5/L292, L292)</f>
        <v>-</v>
      </c>
      <c r="T292" s="62" t="str">
        <f>IFERROR('Equations and POD'!$D$5/M292, M292)</f>
        <v>-</v>
      </c>
      <c r="U292" s="97" t="s">
        <v>62</v>
      </c>
      <c r="V292" s="97" t="s">
        <v>62</v>
      </c>
      <c r="W292" s="97" t="s">
        <v>62</v>
      </c>
      <c r="X292" s="97" t="s">
        <v>62</v>
      </c>
      <c r="Y292" s="97" t="s">
        <v>62</v>
      </c>
      <c r="Z292" s="97" t="s">
        <v>62</v>
      </c>
      <c r="AA292" s="97" t="s">
        <v>62</v>
      </c>
    </row>
    <row r="293" spans="1:27" x14ac:dyDescent="0.3">
      <c r="A293" s="41" t="s">
        <v>136</v>
      </c>
      <c r="B293" s="41" t="s">
        <v>137</v>
      </c>
      <c r="C293" s="92" t="s">
        <v>85</v>
      </c>
      <c r="D293" s="92" t="s">
        <v>66</v>
      </c>
      <c r="E293" s="41" t="s">
        <v>61</v>
      </c>
      <c r="F293" s="41" t="s">
        <v>10</v>
      </c>
      <c r="G293" s="75">
        <v>342.26994508271298</v>
      </c>
      <c r="H293" s="100">
        <v>326.17612295309402</v>
      </c>
      <c r="I293" s="100">
        <v>239.25274705718201</v>
      </c>
      <c r="J293" s="100">
        <v>157.26115172329199</v>
      </c>
      <c r="K293" s="100">
        <v>108.790539522521</v>
      </c>
      <c r="L293" s="100">
        <v>89.132454030021094</v>
      </c>
      <c r="M293" s="100">
        <v>74.339429178766693</v>
      </c>
      <c r="N293" s="57">
        <f>IFERROR('Equations and POD'!$D$5/G293, G293)</f>
        <v>35.060045944437448</v>
      </c>
      <c r="O293" s="62">
        <f>IFERROR('Equations and POD'!$D$5/H293, H293)</f>
        <v>36.789940021838042</v>
      </c>
      <c r="P293" s="62">
        <f>IFERROR('Equations and POD'!$D$5/I293, I293)</f>
        <v>50.156163921210776</v>
      </c>
      <c r="Q293" s="62">
        <f>IFERROR('Equations and POD'!$D$5/J293, J293)</f>
        <v>76.306194304837192</v>
      </c>
      <c r="R293" s="62">
        <f>IFERROR('Equations and POD'!$D$5/K293, K293)</f>
        <v>110.30370887641246</v>
      </c>
      <c r="S293" s="62">
        <f>IFERROR('Equations and POD'!$D$5/L293, L293)</f>
        <v>134.6310962778858</v>
      </c>
      <c r="T293" s="62">
        <f>IFERROR('Equations and POD'!$D$5/M293, M293)</f>
        <v>161.42173988373207</v>
      </c>
      <c r="U293" s="99">
        <v>35</v>
      </c>
      <c r="V293" s="98">
        <v>37</v>
      </c>
      <c r="W293" s="98">
        <v>50</v>
      </c>
      <c r="X293" s="98">
        <v>76</v>
      </c>
      <c r="Y293" s="98">
        <v>110</v>
      </c>
      <c r="Z293" s="98">
        <v>130</v>
      </c>
      <c r="AA293" s="98">
        <v>160</v>
      </c>
    </row>
    <row r="294" spans="1:27" x14ac:dyDescent="0.3">
      <c r="A294" s="41" t="s">
        <v>136</v>
      </c>
      <c r="B294" s="41" t="s">
        <v>137</v>
      </c>
      <c r="C294" s="41" t="s">
        <v>85</v>
      </c>
      <c r="D294" s="92" t="s">
        <v>12</v>
      </c>
      <c r="E294" s="92" t="s">
        <v>61</v>
      </c>
      <c r="F294" s="92" t="s">
        <v>10</v>
      </c>
      <c r="G294" s="90">
        <f>SUM(G291:G293)</f>
        <v>342.26994508271298</v>
      </c>
      <c r="H294" s="90">
        <f t="shared" ref="H294" si="324">SUM(H291:H293)</f>
        <v>326.17612295309402</v>
      </c>
      <c r="I294" s="90">
        <f t="shared" ref="I294" si="325">SUM(I291:I293)</f>
        <v>242.30401626717858</v>
      </c>
      <c r="J294" s="90">
        <f t="shared" ref="J294" si="326">SUM(J291:J293)</f>
        <v>159.72115000019386</v>
      </c>
      <c r="K294" s="90">
        <f t="shared" ref="K294" si="327">SUM(K291:K293)</f>
        <v>110.73489607278147</v>
      </c>
      <c r="L294" s="90">
        <f t="shared" ref="L294" si="328">SUM(L291:L293)</f>
        <v>90.910556629444585</v>
      </c>
      <c r="M294" s="90">
        <f t="shared" ref="M294" si="329">SUM(M291:M293)</f>
        <v>76.239569362234889</v>
      </c>
      <c r="N294" s="62">
        <f>IFERROR('Equations and POD'!$D$5/G294, G294)</f>
        <v>35.060045944437448</v>
      </c>
      <c r="O294" s="62">
        <f>IFERROR('Equations and POD'!$D$5/H294, H294)</f>
        <v>36.789940021838042</v>
      </c>
      <c r="P294" s="62">
        <f>IFERROR('Equations and POD'!$D$5/I294, I294)</f>
        <v>49.524560858983442</v>
      </c>
      <c r="Q294" s="62">
        <f>IFERROR('Equations and POD'!$D$5/J294, J294)</f>
        <v>75.130939139778519</v>
      </c>
      <c r="R294" s="62">
        <f>IFERROR('Equations and POD'!$D$5/K294, K294)</f>
        <v>108.36692339615234</v>
      </c>
      <c r="S294" s="62">
        <f>IFERROR('Equations and POD'!$D$5/L294, L294)</f>
        <v>131.99787180835912</v>
      </c>
      <c r="T294" s="62">
        <f>IFERROR('Equations and POD'!$D$5/M294, M294)</f>
        <v>157.39858055840719</v>
      </c>
      <c r="U294" s="98">
        <v>35</v>
      </c>
      <c r="V294" s="98">
        <v>37</v>
      </c>
      <c r="W294" s="98">
        <v>50</v>
      </c>
      <c r="X294" s="98">
        <v>75</v>
      </c>
      <c r="Y294" s="98">
        <v>110</v>
      </c>
      <c r="Z294" s="98">
        <v>130</v>
      </c>
      <c r="AA294" s="98">
        <v>160</v>
      </c>
    </row>
    <row r="295" spans="1:27" x14ac:dyDescent="0.3">
      <c r="A295" s="41" t="s">
        <v>136</v>
      </c>
      <c r="B295" s="41" t="s">
        <v>137</v>
      </c>
      <c r="C295" s="92" t="s">
        <v>85</v>
      </c>
      <c r="D295" s="92" t="s">
        <v>60</v>
      </c>
      <c r="E295" s="41" t="s">
        <v>63</v>
      </c>
      <c r="F295" s="41" t="s">
        <v>10</v>
      </c>
      <c r="G295" s="59" t="s">
        <v>62</v>
      </c>
      <c r="H295" s="59" t="s">
        <v>62</v>
      </c>
      <c r="I295" s="74">
        <v>2.2884519074974223</v>
      </c>
      <c r="J295" s="74">
        <v>1.8449987076764021</v>
      </c>
      <c r="K295" s="74">
        <v>1.4582674126953503</v>
      </c>
      <c r="L295" s="50">
        <v>1.3335769495676137</v>
      </c>
      <c r="M295" s="50">
        <v>1.4251051376011414</v>
      </c>
      <c r="N295" s="62" t="str">
        <f>IFERROR('Equations and POD'!$D$5/G295, G295)</f>
        <v>-</v>
      </c>
      <c r="O295" s="62" t="str">
        <f>IFERROR('Equations and POD'!$D$5/H295, H295)</f>
        <v>-</v>
      </c>
      <c r="P295" s="62">
        <f>IFERROR('Equations and POD'!$D$5/I295, I295)</f>
        <v>5243.7195471251198</v>
      </c>
      <c r="Q295" s="62">
        <f>IFERROR('Equations and POD'!$D$5/J295, J295)</f>
        <v>6504.0695964025053</v>
      </c>
      <c r="R295" s="62">
        <f>IFERROR('Equations and POD'!$D$5/K295, K295)</f>
        <v>8228.9433992220365</v>
      </c>
      <c r="S295" s="62">
        <f>IFERROR('Equations and POD'!$D$5/L295, L295)</f>
        <v>8998.3558908173727</v>
      </c>
      <c r="T295" s="62">
        <f>IFERROR('Equations and POD'!$D$5/M295, M295)</f>
        <v>8420.4313656460636</v>
      </c>
      <c r="U295" s="97" t="s">
        <v>62</v>
      </c>
      <c r="V295" s="97" t="s">
        <v>62</v>
      </c>
      <c r="W295" s="98">
        <v>5200</v>
      </c>
      <c r="X295" s="98">
        <v>6500</v>
      </c>
      <c r="Y295" s="98">
        <v>8200</v>
      </c>
      <c r="Z295" s="98">
        <v>9000</v>
      </c>
      <c r="AA295" s="98">
        <v>8400</v>
      </c>
    </row>
    <row r="296" spans="1:27" x14ac:dyDescent="0.3">
      <c r="A296" s="41" t="s">
        <v>136</v>
      </c>
      <c r="B296" s="41" t="s">
        <v>137</v>
      </c>
      <c r="C296" s="92" t="s">
        <v>85</v>
      </c>
      <c r="D296" s="92" t="s">
        <v>65</v>
      </c>
      <c r="E296" s="41" t="s">
        <v>63</v>
      </c>
      <c r="F296" s="41" t="s">
        <v>10</v>
      </c>
      <c r="G296" s="93" t="s">
        <v>62</v>
      </c>
      <c r="H296" s="93" t="s">
        <v>62</v>
      </c>
      <c r="I296" s="93" t="s">
        <v>62</v>
      </c>
      <c r="J296" s="93" t="s">
        <v>62</v>
      </c>
      <c r="K296" s="93" t="s">
        <v>62</v>
      </c>
      <c r="L296" s="93" t="s">
        <v>62</v>
      </c>
      <c r="M296" s="93" t="s">
        <v>62</v>
      </c>
      <c r="N296" s="62" t="str">
        <f>IFERROR('Equations and POD'!$D$5/G296, G296)</f>
        <v>-</v>
      </c>
      <c r="O296" s="62" t="str">
        <f>IFERROR('Equations and POD'!$D$5/H296, H296)</f>
        <v>-</v>
      </c>
      <c r="P296" s="62" t="str">
        <f>IFERROR('Equations and POD'!$D$5/I296, I296)</f>
        <v>-</v>
      </c>
      <c r="Q296" s="62" t="str">
        <f>IFERROR('Equations and POD'!$D$5/J296, J296)</f>
        <v>-</v>
      </c>
      <c r="R296" s="62" t="str">
        <f>IFERROR('Equations and POD'!$D$5/K296, K296)</f>
        <v>-</v>
      </c>
      <c r="S296" s="62" t="str">
        <f>IFERROR('Equations and POD'!$D$5/L296, L296)</f>
        <v>-</v>
      </c>
      <c r="T296" s="62" t="str">
        <f>IFERROR('Equations and POD'!$D$5/M296, M296)</f>
        <v>-</v>
      </c>
      <c r="U296" s="97" t="s">
        <v>62</v>
      </c>
      <c r="V296" s="97" t="s">
        <v>62</v>
      </c>
      <c r="W296" s="97" t="s">
        <v>62</v>
      </c>
      <c r="X296" s="97" t="s">
        <v>62</v>
      </c>
      <c r="Y296" s="97" t="s">
        <v>62</v>
      </c>
      <c r="Z296" s="97" t="s">
        <v>62</v>
      </c>
      <c r="AA296" s="97" t="s">
        <v>62</v>
      </c>
    </row>
    <row r="297" spans="1:27" x14ac:dyDescent="0.3">
      <c r="A297" s="41" t="s">
        <v>136</v>
      </c>
      <c r="B297" s="41" t="s">
        <v>137</v>
      </c>
      <c r="C297" s="92" t="s">
        <v>85</v>
      </c>
      <c r="D297" s="92" t="s">
        <v>66</v>
      </c>
      <c r="E297" s="41" t="s">
        <v>63</v>
      </c>
      <c r="F297" s="41" t="s">
        <v>10</v>
      </c>
      <c r="G297" s="75">
        <v>282.14181795336498</v>
      </c>
      <c r="H297" s="100">
        <v>267.65529599407103</v>
      </c>
      <c r="I297" s="100">
        <v>204.66003567368699</v>
      </c>
      <c r="J297" s="100">
        <v>137.851934480431</v>
      </c>
      <c r="K297" s="100">
        <v>96.173886921896596</v>
      </c>
      <c r="L297" s="100">
        <v>80.344175948773994</v>
      </c>
      <c r="M297" s="100">
        <v>65.891387779724596</v>
      </c>
      <c r="N297" s="57">
        <f>IFERROR('Equations and POD'!$D$5/G297, G297)</f>
        <v>42.531802222892999</v>
      </c>
      <c r="O297" s="62">
        <f>IFERROR('Equations and POD'!$D$5/H297, H297)</f>
        <v>44.833785019765941</v>
      </c>
      <c r="P297" s="62">
        <f>IFERROR('Equations and POD'!$D$5/I297, I297)</f>
        <v>58.633821500612747</v>
      </c>
      <c r="Q297" s="62">
        <f>IFERROR('Equations and POD'!$D$5/J297, J297)</f>
        <v>87.049920954888591</v>
      </c>
      <c r="R297" s="62">
        <f>IFERROR('Equations and POD'!$D$5/K297, K297)</f>
        <v>124.77399410658398</v>
      </c>
      <c r="S297" s="62">
        <f>IFERROR('Equations and POD'!$D$5/L297, L297)</f>
        <v>149.35743454075606</v>
      </c>
      <c r="T297" s="62">
        <f>IFERROR('Equations and POD'!$D$5/M297, M297)</f>
        <v>182.11788223547651</v>
      </c>
      <c r="U297" s="99">
        <v>43</v>
      </c>
      <c r="V297" s="98">
        <v>45</v>
      </c>
      <c r="W297" s="98">
        <v>59</v>
      </c>
      <c r="X297" s="98">
        <v>87</v>
      </c>
      <c r="Y297" s="98">
        <v>120</v>
      </c>
      <c r="Z297" s="98">
        <v>150</v>
      </c>
      <c r="AA297" s="98">
        <v>180</v>
      </c>
    </row>
    <row r="298" spans="1:27" x14ac:dyDescent="0.3">
      <c r="A298" s="41" t="s">
        <v>136</v>
      </c>
      <c r="B298" s="41" t="s">
        <v>137</v>
      </c>
      <c r="C298" s="41" t="s">
        <v>85</v>
      </c>
      <c r="D298" s="92" t="s">
        <v>12</v>
      </c>
      <c r="E298" s="92" t="s">
        <v>63</v>
      </c>
      <c r="F298" s="92" t="s">
        <v>10</v>
      </c>
      <c r="G298" s="90">
        <f>SUM(G295:G297)</f>
        <v>282.14181795336498</v>
      </c>
      <c r="H298" s="90">
        <f t="shared" ref="H298" si="330">SUM(H295:H297)</f>
        <v>267.65529599407103</v>
      </c>
      <c r="I298" s="90">
        <f t="shared" ref="I298" si="331">SUM(I295:I297)</f>
        <v>206.94848758118442</v>
      </c>
      <c r="J298" s="90">
        <f t="shared" ref="J298" si="332">SUM(J295:J297)</f>
        <v>139.69693318810741</v>
      </c>
      <c r="K298" s="90">
        <f t="shared" ref="K298" si="333">SUM(K295:K297)</f>
        <v>97.632154334591945</v>
      </c>
      <c r="L298" s="90">
        <f t="shared" ref="L298" si="334">SUM(L295:L297)</f>
        <v>81.677752898341609</v>
      </c>
      <c r="M298" s="90">
        <f t="shared" ref="M298" si="335">SUM(M295:M297)</f>
        <v>67.316492917325732</v>
      </c>
      <c r="N298" s="62">
        <f>IFERROR('Equations and POD'!$D$5/G298, G298)</f>
        <v>42.531802222892999</v>
      </c>
      <c r="O298" s="62">
        <f>IFERROR('Equations and POD'!$D$5/H298, H298)</f>
        <v>44.833785019765941</v>
      </c>
      <c r="P298" s="62">
        <f>IFERROR('Equations and POD'!$D$5/I298, I298)</f>
        <v>57.985444301894141</v>
      </c>
      <c r="Q298" s="62">
        <f>IFERROR('Equations and POD'!$D$5/J298, J298)</f>
        <v>85.900239369188796</v>
      </c>
      <c r="R298" s="62">
        <f>IFERROR('Equations and POD'!$D$5/K298, K298)</f>
        <v>122.91032684657551</v>
      </c>
      <c r="S298" s="62">
        <f>IFERROR('Equations and POD'!$D$5/L298, L298)</f>
        <v>146.91883131182038</v>
      </c>
      <c r="T298" s="62">
        <f>IFERROR('Equations and POD'!$D$5/M298, M298)</f>
        <v>178.2624061348192</v>
      </c>
      <c r="U298" s="98">
        <v>43</v>
      </c>
      <c r="V298" s="98">
        <v>45</v>
      </c>
      <c r="W298" s="98">
        <v>58</v>
      </c>
      <c r="X298" s="98">
        <v>86</v>
      </c>
      <c r="Y298" s="98">
        <v>120</v>
      </c>
      <c r="Z298" s="98">
        <v>150</v>
      </c>
      <c r="AA298" s="98">
        <v>180</v>
      </c>
    </row>
    <row r="299" spans="1:27" x14ac:dyDescent="0.3">
      <c r="A299" s="41" t="s">
        <v>136</v>
      </c>
      <c r="B299" s="41" t="s">
        <v>137</v>
      </c>
      <c r="C299" s="92" t="s">
        <v>85</v>
      </c>
      <c r="D299" s="92" t="s">
        <v>60</v>
      </c>
      <c r="E299" s="41" t="s">
        <v>64</v>
      </c>
      <c r="F299" s="41" t="s">
        <v>10</v>
      </c>
      <c r="G299" s="59" t="s">
        <v>62</v>
      </c>
      <c r="H299" s="59" t="s">
        <v>62</v>
      </c>
      <c r="I299" s="74">
        <v>1.5256346049982816</v>
      </c>
      <c r="J299" s="74">
        <v>1.2299991384509348</v>
      </c>
      <c r="K299" s="74">
        <v>0.97217827513023369</v>
      </c>
      <c r="L299" s="50">
        <v>0.88905129971174246</v>
      </c>
      <c r="M299" s="50">
        <v>0.9500700917340944</v>
      </c>
      <c r="N299" s="62" t="str">
        <f>IFERROR('Equations and POD'!$D$5/G299, G299)</f>
        <v>-</v>
      </c>
      <c r="O299" s="62" t="str">
        <f>IFERROR('Equations and POD'!$D$5/H299, H299)</f>
        <v>-</v>
      </c>
      <c r="P299" s="62">
        <f>IFERROR('Equations and POD'!$D$5/I299, I299)</f>
        <v>7865.5793206876797</v>
      </c>
      <c r="Q299" s="62">
        <f>IFERROR('Equations and POD'!$D$5/J299, J299)</f>
        <v>9756.1043946037571</v>
      </c>
      <c r="R299" s="62">
        <f>IFERROR('Equations and POD'!$D$5/K299, K299)</f>
        <v>12343.415098833053</v>
      </c>
      <c r="S299" s="62">
        <f>IFERROR('Equations and POD'!$D$5/L299, L299)</f>
        <v>13497.533836226061</v>
      </c>
      <c r="T299" s="62">
        <f>IFERROR('Equations and POD'!$D$5/M299, M299)</f>
        <v>12630.647048469093</v>
      </c>
      <c r="U299" s="97" t="s">
        <v>62</v>
      </c>
      <c r="V299" s="97" t="s">
        <v>62</v>
      </c>
      <c r="W299" s="98">
        <v>7900</v>
      </c>
      <c r="X299" s="98">
        <v>9800</v>
      </c>
      <c r="Y299" s="98">
        <v>12000</v>
      </c>
      <c r="Z299" s="98">
        <v>13000</v>
      </c>
      <c r="AA299" s="98">
        <v>13000</v>
      </c>
    </row>
    <row r="300" spans="1:27" x14ac:dyDescent="0.3">
      <c r="A300" s="41" t="s">
        <v>136</v>
      </c>
      <c r="B300" s="41" t="s">
        <v>137</v>
      </c>
      <c r="C300" s="92" t="s">
        <v>85</v>
      </c>
      <c r="D300" s="92" t="s">
        <v>65</v>
      </c>
      <c r="E300" s="41" t="s">
        <v>64</v>
      </c>
      <c r="F300" s="41" t="s">
        <v>10</v>
      </c>
      <c r="G300" s="93" t="s">
        <v>62</v>
      </c>
      <c r="H300" s="93" t="s">
        <v>62</v>
      </c>
      <c r="I300" s="93" t="s">
        <v>62</v>
      </c>
      <c r="J300" s="93" t="s">
        <v>62</v>
      </c>
      <c r="K300" s="93" t="s">
        <v>62</v>
      </c>
      <c r="L300" s="93" t="s">
        <v>62</v>
      </c>
      <c r="M300" s="93" t="s">
        <v>62</v>
      </c>
      <c r="N300" s="62" t="str">
        <f>IFERROR('Equations and POD'!$D$5/G300, G300)</f>
        <v>-</v>
      </c>
      <c r="O300" s="62" t="str">
        <f>IFERROR('Equations and POD'!$D$5/H300, H300)</f>
        <v>-</v>
      </c>
      <c r="P300" s="62" t="str">
        <f>IFERROR('Equations and POD'!$D$5/I300, I300)</f>
        <v>-</v>
      </c>
      <c r="Q300" s="62" t="str">
        <f>IFERROR('Equations and POD'!$D$5/J300, J300)</f>
        <v>-</v>
      </c>
      <c r="R300" s="62" t="str">
        <f>IFERROR('Equations and POD'!$D$5/K300, K300)</f>
        <v>-</v>
      </c>
      <c r="S300" s="62" t="str">
        <f>IFERROR('Equations and POD'!$D$5/L300, L300)</f>
        <v>-</v>
      </c>
      <c r="T300" s="62" t="str">
        <f>IFERROR('Equations and POD'!$D$5/M300, M300)</f>
        <v>-</v>
      </c>
      <c r="U300" s="97" t="s">
        <v>62</v>
      </c>
      <c r="V300" s="97" t="s">
        <v>62</v>
      </c>
      <c r="W300" s="97" t="s">
        <v>62</v>
      </c>
      <c r="X300" s="97" t="s">
        <v>62</v>
      </c>
      <c r="Y300" s="97" t="s">
        <v>62</v>
      </c>
      <c r="Z300" s="97" t="s">
        <v>62</v>
      </c>
      <c r="AA300" s="97" t="s">
        <v>62</v>
      </c>
    </row>
    <row r="301" spans="1:27" x14ac:dyDescent="0.3">
      <c r="A301" s="41" t="s">
        <v>136</v>
      </c>
      <c r="B301" s="41" t="s">
        <v>137</v>
      </c>
      <c r="C301" s="92" t="s">
        <v>85</v>
      </c>
      <c r="D301" s="92" t="s">
        <v>66</v>
      </c>
      <c r="E301" s="41" t="s">
        <v>64</v>
      </c>
      <c r="F301" s="41" t="s">
        <v>10</v>
      </c>
      <c r="G301" s="75">
        <v>85.305955514316395</v>
      </c>
      <c r="H301" s="100">
        <v>80.662339482088399</v>
      </c>
      <c r="I301" s="100">
        <v>63.4863251238488</v>
      </c>
      <c r="J301" s="100">
        <v>43.4552645612102</v>
      </c>
      <c r="K301" s="100">
        <v>30.481677513560101</v>
      </c>
      <c r="L301" s="100">
        <v>25.776557418488402</v>
      </c>
      <c r="M301" s="100">
        <v>20.918744890049801</v>
      </c>
      <c r="N301" s="57">
        <f>IFERROR('Equations and POD'!$D$5/G301, G301)</f>
        <v>140.67013173524691</v>
      </c>
      <c r="O301" s="62">
        <f>IFERROR('Equations and POD'!$D$5/H301, H301)</f>
        <v>148.76831092488555</v>
      </c>
      <c r="P301" s="62">
        <f>IFERROR('Equations and POD'!$D$5/I301, I301)</f>
        <v>189.01708323155358</v>
      </c>
      <c r="Q301" s="62">
        <f>IFERROR('Equations and POD'!$D$5/J301, J301)</f>
        <v>276.14605781762174</v>
      </c>
      <c r="R301" s="62">
        <f>IFERROR('Equations and POD'!$D$5/K301, K301)</f>
        <v>393.6791206672163</v>
      </c>
      <c r="S301" s="62">
        <f>IFERROR('Equations and POD'!$D$5/L301, L301)</f>
        <v>465.53928071841443</v>
      </c>
      <c r="T301" s="62">
        <f>IFERROR('Equations and POD'!$D$5/M301, M301)</f>
        <v>573.64818315213131</v>
      </c>
      <c r="U301" s="99">
        <v>140</v>
      </c>
      <c r="V301" s="98">
        <v>150</v>
      </c>
      <c r="W301" s="98">
        <v>190</v>
      </c>
      <c r="X301" s="98">
        <v>280</v>
      </c>
      <c r="Y301" s="98">
        <v>390</v>
      </c>
      <c r="Z301" s="98">
        <v>470</v>
      </c>
      <c r="AA301" s="98">
        <v>570</v>
      </c>
    </row>
    <row r="302" spans="1:27" x14ac:dyDescent="0.3">
      <c r="A302" s="41" t="s">
        <v>136</v>
      </c>
      <c r="B302" s="41" t="s">
        <v>137</v>
      </c>
      <c r="C302" s="41" t="s">
        <v>85</v>
      </c>
      <c r="D302" s="92" t="s">
        <v>12</v>
      </c>
      <c r="E302" s="92" t="s">
        <v>64</v>
      </c>
      <c r="F302" s="92" t="s">
        <v>10</v>
      </c>
      <c r="G302" s="90">
        <f>SUM(G299:G301)</f>
        <v>85.305955514316395</v>
      </c>
      <c r="H302" s="90">
        <f t="shared" ref="H302" si="336">SUM(H299:H301)</f>
        <v>80.662339482088399</v>
      </c>
      <c r="I302" s="90">
        <f t="shared" ref="I302" si="337">SUM(I299:I301)</f>
        <v>65.011959728847089</v>
      </c>
      <c r="J302" s="90">
        <f t="shared" ref="J302" si="338">SUM(J299:J301)</f>
        <v>44.685263699661135</v>
      </c>
      <c r="K302" s="90">
        <f t="shared" ref="K302" si="339">SUM(K299:K301)</f>
        <v>31.453855788690333</v>
      </c>
      <c r="L302" s="90">
        <f t="shared" ref="L302" si="340">SUM(L299:L301)</f>
        <v>26.665608718200144</v>
      </c>
      <c r="M302" s="90">
        <f t="shared" ref="M302" si="341">SUM(M299:M301)</f>
        <v>21.868814981783895</v>
      </c>
      <c r="N302" s="62">
        <f>IFERROR('Equations and POD'!$D$5/G302, G302)</f>
        <v>140.67013173524691</v>
      </c>
      <c r="O302" s="62">
        <f>IFERROR('Equations and POD'!$D$5/H302, H302)</f>
        <v>148.76831092488555</v>
      </c>
      <c r="P302" s="62">
        <f>IFERROR('Equations and POD'!$D$5/I302, I302)</f>
        <v>184.5814224036591</v>
      </c>
      <c r="Q302" s="62">
        <f>IFERROR('Equations and POD'!$D$5/J302, J302)</f>
        <v>268.54490734696054</v>
      </c>
      <c r="R302" s="62">
        <f>IFERROR('Equations and POD'!$D$5/K302, K302)</f>
        <v>381.51125511024838</v>
      </c>
      <c r="S302" s="62">
        <f>IFERROR('Equations and POD'!$D$5/L302, L302)</f>
        <v>450.0178535886792</v>
      </c>
      <c r="T302" s="62">
        <f>IFERROR('Equations and POD'!$D$5/M302, M302)</f>
        <v>548.72657754869942</v>
      </c>
      <c r="U302" s="98">
        <v>140</v>
      </c>
      <c r="V302" s="98">
        <v>150</v>
      </c>
      <c r="W302" s="98">
        <v>180</v>
      </c>
      <c r="X302" s="98">
        <v>270</v>
      </c>
      <c r="Y302" s="98">
        <v>380</v>
      </c>
      <c r="Z302" s="98">
        <v>450</v>
      </c>
      <c r="AA302" s="98">
        <v>550</v>
      </c>
    </row>
    <row r="303" spans="1:27" x14ac:dyDescent="0.3">
      <c r="A303" s="41" t="s">
        <v>136</v>
      </c>
      <c r="B303" s="41" t="s">
        <v>137</v>
      </c>
      <c r="C303" s="92" t="s">
        <v>86</v>
      </c>
      <c r="D303" s="92" t="s">
        <v>60</v>
      </c>
      <c r="E303" s="41" t="s">
        <v>61</v>
      </c>
      <c r="F303" s="41" t="s">
        <v>6</v>
      </c>
      <c r="G303" s="50" t="s">
        <v>62</v>
      </c>
      <c r="H303" s="50" t="s">
        <v>62</v>
      </c>
      <c r="I303" s="50">
        <v>2.214032258064516</v>
      </c>
      <c r="J303" s="50">
        <v>1.7849999999999997</v>
      </c>
      <c r="K303" s="50">
        <v>1.4108450704225353</v>
      </c>
      <c r="L303" s="50">
        <v>1.290209497206704</v>
      </c>
      <c r="M303" s="50">
        <v>1.3787612208258531</v>
      </c>
      <c r="N303" s="62" t="str">
        <f>IFERROR('Equations and POD'!$D$5/G303, G303)</f>
        <v>-</v>
      </c>
      <c r="O303" s="62" t="str">
        <f>IFERROR('Equations and POD'!$D$5/H303, H303)</f>
        <v>-</v>
      </c>
      <c r="P303" s="62">
        <f>IFERROR('Equations and POD'!$D$5/I303, I303)</f>
        <v>5419.9752312959863</v>
      </c>
      <c r="Q303" s="62">
        <f>IFERROR('Equations and POD'!$D$5/J303, J303)</f>
        <v>6722.6890756302537</v>
      </c>
      <c r="R303" s="62">
        <f>IFERROR('Equations and POD'!$D$5/K303, K303)</f>
        <v>8505.5405810122793</v>
      </c>
      <c r="S303" s="62">
        <f>IFERROR('Equations and POD'!$D$5/L303, L303)</f>
        <v>9300.8151203195521</v>
      </c>
      <c r="T303" s="62">
        <f>IFERROR('Equations and POD'!$D$5/M303, M303)</f>
        <v>8703.464979100745</v>
      </c>
      <c r="U303" s="97" t="s">
        <v>62</v>
      </c>
      <c r="V303" s="97" t="s">
        <v>62</v>
      </c>
      <c r="W303" s="98">
        <v>5400</v>
      </c>
      <c r="X303" s="98">
        <v>6700</v>
      </c>
      <c r="Y303" s="98">
        <v>8500</v>
      </c>
      <c r="Z303" s="98">
        <v>9300</v>
      </c>
      <c r="AA303" s="98">
        <v>8700</v>
      </c>
    </row>
    <row r="304" spans="1:27" x14ac:dyDescent="0.3">
      <c r="A304" s="41" t="s">
        <v>136</v>
      </c>
      <c r="B304" s="41" t="s">
        <v>137</v>
      </c>
      <c r="C304" s="92" t="s">
        <v>86</v>
      </c>
      <c r="D304" s="92" t="s">
        <v>65</v>
      </c>
      <c r="E304" s="41" t="s">
        <v>61</v>
      </c>
      <c r="F304" s="41" t="s">
        <v>6</v>
      </c>
      <c r="G304" s="90" t="s">
        <v>62</v>
      </c>
      <c r="H304" s="90" t="s">
        <v>62</v>
      </c>
      <c r="I304" s="90" t="s">
        <v>62</v>
      </c>
      <c r="J304" s="90" t="s">
        <v>62</v>
      </c>
      <c r="K304" s="90" t="s">
        <v>62</v>
      </c>
      <c r="L304" s="90" t="s">
        <v>62</v>
      </c>
      <c r="M304" s="90" t="s">
        <v>62</v>
      </c>
      <c r="N304" s="62" t="str">
        <f>IFERROR('Equations and POD'!$D$5/G304, G304)</f>
        <v>-</v>
      </c>
      <c r="O304" s="62" t="str">
        <f>IFERROR('Equations and POD'!$D$5/H304, H304)</f>
        <v>-</v>
      </c>
      <c r="P304" s="62" t="str">
        <f>IFERROR('Equations and POD'!$D$5/I304, I304)</f>
        <v>-</v>
      </c>
      <c r="Q304" s="62" t="str">
        <f>IFERROR('Equations and POD'!$D$5/J304, J304)</f>
        <v>-</v>
      </c>
      <c r="R304" s="62" t="str">
        <f>IFERROR('Equations and POD'!$D$5/K304, K304)</f>
        <v>-</v>
      </c>
      <c r="S304" s="62" t="str">
        <f>IFERROR('Equations and POD'!$D$5/L304, L304)</f>
        <v>-</v>
      </c>
      <c r="T304" s="62" t="str">
        <f>IFERROR('Equations and POD'!$D$5/M304, M304)</f>
        <v>-</v>
      </c>
      <c r="U304" s="97" t="s">
        <v>62</v>
      </c>
      <c r="V304" s="97" t="s">
        <v>62</v>
      </c>
      <c r="W304" s="97" t="s">
        <v>62</v>
      </c>
      <c r="X304" s="97" t="s">
        <v>62</v>
      </c>
      <c r="Y304" s="97" t="s">
        <v>62</v>
      </c>
      <c r="Z304" s="97" t="s">
        <v>62</v>
      </c>
      <c r="AA304" s="97" t="s">
        <v>62</v>
      </c>
    </row>
    <row r="305" spans="1:27" x14ac:dyDescent="0.3">
      <c r="A305" s="41" t="s">
        <v>136</v>
      </c>
      <c r="B305" s="41" t="s">
        <v>137</v>
      </c>
      <c r="C305" s="92" t="s">
        <v>86</v>
      </c>
      <c r="D305" s="92" t="s">
        <v>66</v>
      </c>
      <c r="E305" s="41" t="s">
        <v>61</v>
      </c>
      <c r="F305" s="41" t="s">
        <v>6</v>
      </c>
      <c r="G305" s="55">
        <v>25.8012961300435</v>
      </c>
      <c r="H305" s="90">
        <v>24.6153056465843</v>
      </c>
      <c r="I305" s="90">
        <v>17.869679794993299</v>
      </c>
      <c r="J305" s="90">
        <v>11.671528618795399</v>
      </c>
      <c r="K305" s="63">
        <v>8.0560895049186598</v>
      </c>
      <c r="L305" s="63">
        <v>6.5658440704830898</v>
      </c>
      <c r="M305" s="63">
        <v>5.5010734291288399</v>
      </c>
      <c r="N305" s="57">
        <f>IFERROR('Equations and POD'!$D$5/G305, G305)</f>
        <v>465.09291391865315</v>
      </c>
      <c r="O305" s="62">
        <f>IFERROR('Equations and POD'!$D$5/H305, H305)</f>
        <v>487.50156395742982</v>
      </c>
      <c r="P305" s="62">
        <f>IFERROR('Equations and POD'!$D$5/I305, I305)</f>
        <v>671.52854095136854</v>
      </c>
      <c r="Q305" s="62">
        <f>IFERROR('Equations and POD'!$D$5/J305, J305)</f>
        <v>1028.1429615548082</v>
      </c>
      <c r="R305" s="62">
        <f>IFERROR('Equations and POD'!$D$5/K305, K305)</f>
        <v>1489.5564395943441</v>
      </c>
      <c r="S305" s="62">
        <f>IFERROR('Equations and POD'!$D$5/L305, L305)</f>
        <v>1827.6401131647779</v>
      </c>
      <c r="T305" s="62">
        <f>IFERROR('Equations and POD'!$D$5/M305, M305)</f>
        <v>2181.3924417839198</v>
      </c>
      <c r="U305" s="99">
        <v>470</v>
      </c>
      <c r="V305" s="98">
        <v>490</v>
      </c>
      <c r="W305" s="98">
        <v>670</v>
      </c>
      <c r="X305" s="98">
        <v>1000</v>
      </c>
      <c r="Y305" s="98">
        <v>1500</v>
      </c>
      <c r="Z305" s="98">
        <v>1800</v>
      </c>
      <c r="AA305" s="98">
        <v>2200</v>
      </c>
    </row>
    <row r="306" spans="1:27" x14ac:dyDescent="0.3">
      <c r="A306" s="41" t="s">
        <v>136</v>
      </c>
      <c r="B306" s="41" t="s">
        <v>137</v>
      </c>
      <c r="C306" s="41" t="s">
        <v>86</v>
      </c>
      <c r="D306" s="92" t="s">
        <v>12</v>
      </c>
      <c r="E306" s="92" t="s">
        <v>61</v>
      </c>
      <c r="F306" s="92" t="s">
        <v>6</v>
      </c>
      <c r="G306" s="90">
        <f>SUM(G303:G305)</f>
        <v>25.8012961300435</v>
      </c>
      <c r="H306" s="90">
        <f t="shared" ref="H306:M306" si="342">SUM(H303:H305)</f>
        <v>24.6153056465843</v>
      </c>
      <c r="I306" s="90">
        <f t="shared" si="342"/>
        <v>20.083712053057816</v>
      </c>
      <c r="J306" s="90">
        <f t="shared" si="342"/>
        <v>13.456528618795399</v>
      </c>
      <c r="K306" s="90">
        <f t="shared" si="342"/>
        <v>9.4669345753411953</v>
      </c>
      <c r="L306" s="90">
        <f t="shared" si="342"/>
        <v>7.856053567689794</v>
      </c>
      <c r="M306" s="90">
        <f t="shared" si="342"/>
        <v>6.8798346499546934</v>
      </c>
      <c r="N306" s="62">
        <f>IFERROR('Equations and POD'!$D$5/G306, G306)</f>
        <v>465.09291391865315</v>
      </c>
      <c r="O306" s="62">
        <f>IFERROR('Equations and POD'!$D$5/H306, H306)</f>
        <v>487.50156395742982</v>
      </c>
      <c r="P306" s="62">
        <f>IFERROR('Equations and POD'!$D$5/I306, I306)</f>
        <v>597.49910615617284</v>
      </c>
      <c r="Q306" s="62">
        <f>IFERROR('Equations and POD'!$D$5/J306, J306)</f>
        <v>891.76044877123854</v>
      </c>
      <c r="R306" s="62">
        <f>IFERROR('Equations and POD'!$D$5/K306, K306)</f>
        <v>1267.5697613097227</v>
      </c>
      <c r="S306" s="62">
        <f>IFERROR('Equations and POD'!$D$5/L306, L306)</f>
        <v>1527.4844928951782</v>
      </c>
      <c r="T306" s="62">
        <f>IFERROR('Equations and POD'!$D$5/M306, M306)</f>
        <v>1744.227966304252</v>
      </c>
      <c r="U306" s="98">
        <v>470</v>
      </c>
      <c r="V306" s="98">
        <v>490</v>
      </c>
      <c r="W306" s="98">
        <v>600</v>
      </c>
      <c r="X306" s="98">
        <v>890</v>
      </c>
      <c r="Y306" s="98">
        <v>1300</v>
      </c>
      <c r="Z306" s="98">
        <v>1500</v>
      </c>
      <c r="AA306" s="98">
        <v>1700</v>
      </c>
    </row>
    <row r="307" spans="1:27" x14ac:dyDescent="0.3">
      <c r="A307" s="41" t="s">
        <v>136</v>
      </c>
      <c r="B307" s="41" t="s">
        <v>137</v>
      </c>
      <c r="C307" s="92" t="s">
        <v>86</v>
      </c>
      <c r="D307" s="92" t="s">
        <v>60</v>
      </c>
      <c r="E307" s="41" t="s">
        <v>63</v>
      </c>
      <c r="F307" s="41" t="s">
        <v>6</v>
      </c>
      <c r="G307" s="50" t="s">
        <v>62</v>
      </c>
      <c r="H307" s="50" t="s">
        <v>62</v>
      </c>
      <c r="I307" s="50">
        <v>0.55350806451612899</v>
      </c>
      <c r="J307" s="50">
        <v>0.44624999999999992</v>
      </c>
      <c r="K307" s="50">
        <v>0.35271126760563382</v>
      </c>
      <c r="L307" s="50">
        <v>0.32255237430167599</v>
      </c>
      <c r="M307" s="50">
        <v>0.34469030520646327</v>
      </c>
      <c r="N307" s="62" t="str">
        <f>IFERROR('Equations and POD'!$D$5/G307, G307)</f>
        <v>-</v>
      </c>
      <c r="O307" s="62" t="str">
        <f>IFERROR('Equations and POD'!$D$5/H307, H307)</f>
        <v>-</v>
      </c>
      <c r="P307" s="62">
        <f>IFERROR('Equations and POD'!$D$5/I307, I307)</f>
        <v>21679.900925183945</v>
      </c>
      <c r="Q307" s="62">
        <f>IFERROR('Equations and POD'!$D$5/J307, J307)</f>
        <v>26890.756302521015</v>
      </c>
      <c r="R307" s="62">
        <f>IFERROR('Equations and POD'!$D$5/K307, K307)</f>
        <v>34022.162324049117</v>
      </c>
      <c r="S307" s="62">
        <f>IFERROR('Equations and POD'!$D$5/L307, L307)</f>
        <v>37203.260481278208</v>
      </c>
      <c r="T307" s="62">
        <f>IFERROR('Equations and POD'!$D$5/M307, M307)</f>
        <v>34813.85991640298</v>
      </c>
      <c r="U307" s="97" t="s">
        <v>62</v>
      </c>
      <c r="V307" s="97" t="s">
        <v>62</v>
      </c>
      <c r="W307" s="98">
        <v>22000</v>
      </c>
      <c r="X307" s="98">
        <v>27000</v>
      </c>
      <c r="Y307" s="98">
        <v>34000</v>
      </c>
      <c r="Z307" s="98">
        <v>37000</v>
      </c>
      <c r="AA307" s="98">
        <v>35000</v>
      </c>
    </row>
    <row r="308" spans="1:27" x14ac:dyDescent="0.3">
      <c r="A308" s="41" t="s">
        <v>136</v>
      </c>
      <c r="B308" s="41" t="s">
        <v>137</v>
      </c>
      <c r="C308" s="92" t="s">
        <v>86</v>
      </c>
      <c r="D308" s="92" t="s">
        <v>65</v>
      </c>
      <c r="E308" s="41" t="s">
        <v>63</v>
      </c>
      <c r="F308" s="41" t="s">
        <v>6</v>
      </c>
      <c r="G308" s="90" t="s">
        <v>62</v>
      </c>
      <c r="H308" s="90" t="s">
        <v>62</v>
      </c>
      <c r="I308" s="90" t="s">
        <v>62</v>
      </c>
      <c r="J308" s="90" t="s">
        <v>62</v>
      </c>
      <c r="K308" s="90" t="s">
        <v>62</v>
      </c>
      <c r="L308" s="90" t="s">
        <v>62</v>
      </c>
      <c r="M308" s="90" t="s">
        <v>62</v>
      </c>
      <c r="N308" s="62" t="str">
        <f>IFERROR('Equations and POD'!$D$5/G308, G308)</f>
        <v>-</v>
      </c>
      <c r="O308" s="62" t="str">
        <f>IFERROR('Equations and POD'!$D$5/H308, H308)</f>
        <v>-</v>
      </c>
      <c r="P308" s="62" t="str">
        <f>IFERROR('Equations and POD'!$D$5/I308, I308)</f>
        <v>-</v>
      </c>
      <c r="Q308" s="62" t="str">
        <f>IFERROR('Equations and POD'!$D$5/J308, J308)</f>
        <v>-</v>
      </c>
      <c r="R308" s="62" t="str">
        <f>IFERROR('Equations and POD'!$D$5/K308, K308)</f>
        <v>-</v>
      </c>
      <c r="S308" s="62" t="str">
        <f>IFERROR('Equations and POD'!$D$5/L308, L308)</f>
        <v>-</v>
      </c>
      <c r="T308" s="62" t="str">
        <f>IFERROR('Equations and POD'!$D$5/M308, M308)</f>
        <v>-</v>
      </c>
      <c r="U308" s="97" t="s">
        <v>62</v>
      </c>
      <c r="V308" s="97" t="s">
        <v>62</v>
      </c>
      <c r="W308" s="97" t="s">
        <v>62</v>
      </c>
      <c r="X308" s="97" t="s">
        <v>62</v>
      </c>
      <c r="Y308" s="97" t="s">
        <v>62</v>
      </c>
      <c r="Z308" s="97" t="s">
        <v>62</v>
      </c>
      <c r="AA308" s="97" t="s">
        <v>62</v>
      </c>
    </row>
    <row r="309" spans="1:27" x14ac:dyDescent="0.3">
      <c r="A309" s="41" t="s">
        <v>136</v>
      </c>
      <c r="B309" s="41" t="s">
        <v>137</v>
      </c>
      <c r="C309" s="92" t="s">
        <v>86</v>
      </c>
      <c r="D309" s="92" t="s">
        <v>66</v>
      </c>
      <c r="E309" s="41" t="s">
        <v>63</v>
      </c>
      <c r="F309" s="41" t="s">
        <v>6</v>
      </c>
      <c r="G309" s="55">
        <v>19.524310106372202</v>
      </c>
      <c r="H309" s="90">
        <v>18.517454910540501</v>
      </c>
      <c r="I309" s="90">
        <v>14.1892660695007</v>
      </c>
      <c r="J309" s="90">
        <v>9.5689236845636696</v>
      </c>
      <c r="K309" s="63">
        <v>6.6786002827854301</v>
      </c>
      <c r="L309" s="63">
        <v>5.5845259359359201</v>
      </c>
      <c r="M309" s="63">
        <v>4.5762740063975498</v>
      </c>
      <c r="N309" s="57">
        <f>IFERROR('Equations and POD'!$D$5/G309, G309)</f>
        <v>614.61838777512185</v>
      </c>
      <c r="O309" s="62">
        <f>IFERROR('Equations and POD'!$D$5/H309, H309)</f>
        <v>648.03721990808594</v>
      </c>
      <c r="P309" s="62">
        <f>IFERROR('Equations and POD'!$D$5/I309, I309)</f>
        <v>845.70970346334923</v>
      </c>
      <c r="Q309" s="62">
        <f>IFERROR('Equations and POD'!$D$5/J309, J309)</f>
        <v>1254.0595364302128</v>
      </c>
      <c r="R309" s="62">
        <f>IFERROR('Equations and POD'!$D$5/K309, K309)</f>
        <v>1796.7836809953815</v>
      </c>
      <c r="S309" s="62">
        <f>IFERROR('Equations and POD'!$D$5/L309, L309)</f>
        <v>2148.7947477835287</v>
      </c>
      <c r="T309" s="62">
        <f>IFERROR('Equations and POD'!$D$5/M309, M309)</f>
        <v>2622.2206063763256</v>
      </c>
      <c r="U309" s="99">
        <v>610</v>
      </c>
      <c r="V309" s="98">
        <v>650</v>
      </c>
      <c r="W309" s="98">
        <v>850</v>
      </c>
      <c r="X309" s="98">
        <v>1300</v>
      </c>
      <c r="Y309" s="98">
        <v>1800</v>
      </c>
      <c r="Z309" s="98">
        <v>2100</v>
      </c>
      <c r="AA309" s="98">
        <v>2600</v>
      </c>
    </row>
    <row r="310" spans="1:27" x14ac:dyDescent="0.3">
      <c r="A310" s="41" t="s">
        <v>136</v>
      </c>
      <c r="B310" s="41" t="s">
        <v>137</v>
      </c>
      <c r="C310" s="41" t="s">
        <v>86</v>
      </c>
      <c r="D310" s="92" t="s">
        <v>12</v>
      </c>
      <c r="E310" s="92" t="s">
        <v>63</v>
      </c>
      <c r="F310" s="92" t="s">
        <v>6</v>
      </c>
      <c r="G310" s="90">
        <f>SUM(G307:G309)</f>
        <v>19.524310106372202</v>
      </c>
      <c r="H310" s="90">
        <f t="shared" ref="H310:M310" si="343">SUM(H307:H309)</f>
        <v>18.517454910540501</v>
      </c>
      <c r="I310" s="90">
        <f t="shared" si="343"/>
        <v>14.742774134016829</v>
      </c>
      <c r="J310" s="90">
        <f t="shared" si="343"/>
        <v>10.015173684563669</v>
      </c>
      <c r="K310" s="90">
        <f t="shared" si="343"/>
        <v>7.0313115503910639</v>
      </c>
      <c r="L310" s="90">
        <f t="shared" si="343"/>
        <v>5.9070783102375959</v>
      </c>
      <c r="M310" s="90">
        <f t="shared" si="343"/>
        <v>4.9209643116040134</v>
      </c>
      <c r="N310" s="62">
        <f>IFERROR('Equations and POD'!$D$5/G310, G310)</f>
        <v>614.61838777512185</v>
      </c>
      <c r="O310" s="62">
        <f>IFERROR('Equations and POD'!$D$5/H310, H310)</f>
        <v>648.03721990808594</v>
      </c>
      <c r="P310" s="62">
        <f>IFERROR('Equations and POD'!$D$5/I310, I310)</f>
        <v>813.95807131791616</v>
      </c>
      <c r="Q310" s="62">
        <f>IFERROR('Equations and POD'!$D$5/J310, J310)</f>
        <v>1198.1819165548304</v>
      </c>
      <c r="R310" s="62">
        <f>IFERROR('Equations and POD'!$D$5/K310, K310)</f>
        <v>1706.6517269217845</v>
      </c>
      <c r="S310" s="62">
        <f>IFERROR('Equations and POD'!$D$5/L310, L310)</f>
        <v>2031.4611335357993</v>
      </c>
      <c r="T310" s="62">
        <f>IFERROR('Equations and POD'!$D$5/M310, M310)</f>
        <v>2438.5464393031816</v>
      </c>
      <c r="U310" s="98">
        <v>610</v>
      </c>
      <c r="V310" s="98">
        <v>650</v>
      </c>
      <c r="W310" s="98">
        <v>810</v>
      </c>
      <c r="X310" s="98">
        <v>1200</v>
      </c>
      <c r="Y310" s="98">
        <v>1700</v>
      </c>
      <c r="Z310" s="98">
        <v>2000</v>
      </c>
      <c r="AA310" s="98">
        <v>2400</v>
      </c>
    </row>
    <row r="311" spans="1:27" x14ac:dyDescent="0.3">
      <c r="A311" s="41" t="s">
        <v>136</v>
      </c>
      <c r="B311" s="41" t="s">
        <v>137</v>
      </c>
      <c r="C311" s="92" t="s">
        <v>86</v>
      </c>
      <c r="D311" s="92" t="s">
        <v>60</v>
      </c>
      <c r="E311" s="41" t="s">
        <v>64</v>
      </c>
      <c r="F311" s="41" t="s">
        <v>6</v>
      </c>
      <c r="G311" s="50" t="s">
        <v>62</v>
      </c>
      <c r="H311" s="50" t="s">
        <v>62</v>
      </c>
      <c r="I311" s="50">
        <v>0.1107016129032258</v>
      </c>
      <c r="J311" s="50">
        <v>8.9249999999999982E-2</v>
      </c>
      <c r="K311" s="50">
        <v>7.0542253521126752E-2</v>
      </c>
      <c r="L311" s="50">
        <v>6.4510474860335204E-2</v>
      </c>
      <c r="M311" s="50">
        <v>6.8938061041292659E-2</v>
      </c>
      <c r="N311" s="62" t="str">
        <f>IFERROR('Equations and POD'!$D$5/G311, G311)</f>
        <v>-</v>
      </c>
      <c r="O311" s="62" t="str">
        <f>IFERROR('Equations and POD'!$D$5/H311, H311)</f>
        <v>-</v>
      </c>
      <c r="P311" s="62">
        <f>IFERROR('Equations and POD'!$D$5/I311, I311)</f>
        <v>108399.50462591973</v>
      </c>
      <c r="Q311" s="62">
        <f>IFERROR('Equations and POD'!$D$5/J311, J311)</f>
        <v>134453.78151260506</v>
      </c>
      <c r="R311" s="62">
        <f>IFERROR('Equations and POD'!$D$5/K311, K311)</f>
        <v>170110.8116202456</v>
      </c>
      <c r="S311" s="62">
        <f>IFERROR('Equations and POD'!$D$5/L311, L311)</f>
        <v>186016.30240639104</v>
      </c>
      <c r="T311" s="62">
        <f>IFERROR('Equations and POD'!$D$5/M311, M311)</f>
        <v>174069.29958201488</v>
      </c>
      <c r="U311" s="97" t="s">
        <v>62</v>
      </c>
      <c r="V311" s="97" t="s">
        <v>62</v>
      </c>
      <c r="W311" s="98">
        <v>110000</v>
      </c>
      <c r="X311" s="98">
        <v>130000</v>
      </c>
      <c r="Y311" s="98">
        <v>170000</v>
      </c>
      <c r="Z311" s="98">
        <v>190000</v>
      </c>
      <c r="AA311" s="98">
        <v>170000</v>
      </c>
    </row>
    <row r="312" spans="1:27" x14ac:dyDescent="0.3">
      <c r="A312" s="41" t="s">
        <v>136</v>
      </c>
      <c r="B312" s="41" t="s">
        <v>137</v>
      </c>
      <c r="C312" s="92" t="s">
        <v>86</v>
      </c>
      <c r="D312" s="92" t="s">
        <v>65</v>
      </c>
      <c r="E312" s="41" t="s">
        <v>64</v>
      </c>
      <c r="F312" s="41" t="s">
        <v>6</v>
      </c>
      <c r="G312" s="90" t="s">
        <v>62</v>
      </c>
      <c r="H312" s="90" t="s">
        <v>62</v>
      </c>
      <c r="I312" s="90" t="s">
        <v>62</v>
      </c>
      <c r="J312" s="90" t="s">
        <v>62</v>
      </c>
      <c r="K312" s="90" t="s">
        <v>62</v>
      </c>
      <c r="L312" s="90" t="s">
        <v>62</v>
      </c>
      <c r="M312" s="90" t="s">
        <v>62</v>
      </c>
      <c r="N312" s="62" t="str">
        <f>IFERROR('Equations and POD'!$D$5/G312, G312)</f>
        <v>-</v>
      </c>
      <c r="O312" s="62" t="str">
        <f>IFERROR('Equations and POD'!$D$5/H312, H312)</f>
        <v>-</v>
      </c>
      <c r="P312" s="62" t="str">
        <f>IFERROR('Equations and POD'!$D$5/I312, I312)</f>
        <v>-</v>
      </c>
      <c r="Q312" s="62" t="str">
        <f>IFERROR('Equations and POD'!$D$5/J312, J312)</f>
        <v>-</v>
      </c>
      <c r="R312" s="62" t="str">
        <f>IFERROR('Equations and POD'!$D$5/K312, K312)</f>
        <v>-</v>
      </c>
      <c r="S312" s="62" t="str">
        <f>IFERROR('Equations and POD'!$D$5/L312, L312)</f>
        <v>-</v>
      </c>
      <c r="T312" s="62" t="str">
        <f>IFERROR('Equations and POD'!$D$5/M312, M312)</f>
        <v>-</v>
      </c>
      <c r="U312" s="97" t="s">
        <v>62</v>
      </c>
      <c r="V312" s="97" t="s">
        <v>62</v>
      </c>
      <c r="W312" s="97" t="s">
        <v>62</v>
      </c>
      <c r="X312" s="97" t="s">
        <v>62</v>
      </c>
      <c r="Y312" s="97" t="s">
        <v>62</v>
      </c>
      <c r="Z312" s="97" t="s">
        <v>62</v>
      </c>
      <c r="AA312" s="97" t="s">
        <v>62</v>
      </c>
    </row>
    <row r="313" spans="1:27" x14ac:dyDescent="0.3">
      <c r="A313" s="41" t="s">
        <v>136</v>
      </c>
      <c r="B313" s="41" t="s">
        <v>137</v>
      </c>
      <c r="C313" s="92" t="s">
        <v>86</v>
      </c>
      <c r="D313" s="92" t="s">
        <v>66</v>
      </c>
      <c r="E313" s="41" t="s">
        <v>64</v>
      </c>
      <c r="F313" s="41" t="s">
        <v>6</v>
      </c>
      <c r="G313" s="56">
        <v>8.4113014603974392</v>
      </c>
      <c r="H313" s="63">
        <v>7.9324813975803803</v>
      </c>
      <c r="I313" s="63">
        <v>6.3875924858661897</v>
      </c>
      <c r="J313" s="63">
        <v>4.4258884248564501</v>
      </c>
      <c r="K313" s="63">
        <v>3.1170897808575102</v>
      </c>
      <c r="L313" s="63">
        <v>2.6595970148320398</v>
      </c>
      <c r="M313" s="63">
        <v>2.1418205363750298</v>
      </c>
      <c r="N313" s="57">
        <f>IFERROR('Equations and POD'!$D$5/G313, G313)</f>
        <v>1426.6519939273455</v>
      </c>
      <c r="O313" s="62">
        <f>IFERROR('Equations and POD'!$D$5/H313, H313)</f>
        <v>1512.7674933672486</v>
      </c>
      <c r="P313" s="62">
        <f>IFERROR('Equations and POD'!$D$5/I313, I313)</f>
        <v>1878.6420747022248</v>
      </c>
      <c r="Q313" s="62">
        <f>IFERROR('Equations and POD'!$D$5/J313, J313)</f>
        <v>2711.3200442664142</v>
      </c>
      <c r="R313" s="62">
        <f>IFERROR('Equations and POD'!$D$5/K313, K313)</f>
        <v>3849.744743861309</v>
      </c>
      <c r="S313" s="62">
        <f>IFERROR('Equations and POD'!$D$5/L313, L313)</f>
        <v>4511.9617494975382</v>
      </c>
      <c r="T313" s="62">
        <f>IFERROR('Equations and POD'!$D$5/M313, M313)</f>
        <v>5602.7103093845844</v>
      </c>
      <c r="U313" s="99">
        <v>1400</v>
      </c>
      <c r="V313" s="98">
        <v>1500</v>
      </c>
      <c r="W313" s="98">
        <v>1900</v>
      </c>
      <c r="X313" s="98">
        <v>2700</v>
      </c>
      <c r="Y313" s="98">
        <v>3800</v>
      </c>
      <c r="Z313" s="98">
        <v>4500</v>
      </c>
      <c r="AA313" s="98">
        <v>5600</v>
      </c>
    </row>
    <row r="314" spans="1:27" x14ac:dyDescent="0.3">
      <c r="A314" s="41" t="s">
        <v>136</v>
      </c>
      <c r="B314" s="41" t="s">
        <v>137</v>
      </c>
      <c r="C314" s="41" t="s">
        <v>86</v>
      </c>
      <c r="D314" s="92" t="s">
        <v>12</v>
      </c>
      <c r="E314" s="92" t="s">
        <v>64</v>
      </c>
      <c r="F314" s="92" t="s">
        <v>6</v>
      </c>
      <c r="G314" s="90">
        <f>SUM(G311:G313)</f>
        <v>8.4113014603974392</v>
      </c>
      <c r="H314" s="90">
        <f t="shared" ref="H314:M314" si="344">SUM(H311:H313)</f>
        <v>7.9324813975803803</v>
      </c>
      <c r="I314" s="90">
        <f t="shared" si="344"/>
        <v>6.4982940987694153</v>
      </c>
      <c r="J314" s="90">
        <f t="shared" si="344"/>
        <v>4.5151384248564499</v>
      </c>
      <c r="K314" s="90">
        <f t="shared" si="344"/>
        <v>3.1876320343786371</v>
      </c>
      <c r="L314" s="90">
        <f t="shared" si="344"/>
        <v>2.7241074896923752</v>
      </c>
      <c r="M314" s="90">
        <f t="shared" si="344"/>
        <v>2.2107585974163224</v>
      </c>
      <c r="N314" s="62">
        <f>IFERROR('Equations and POD'!$D$5/G314, G314)</f>
        <v>1426.6519939273455</v>
      </c>
      <c r="O314" s="62">
        <f>IFERROR('Equations and POD'!$D$5/H314, H314)</f>
        <v>1512.7674933672486</v>
      </c>
      <c r="P314" s="62">
        <f>IFERROR('Equations and POD'!$D$5/I314, I314)</f>
        <v>1846.638489672612</v>
      </c>
      <c r="Q314" s="62">
        <f>IFERROR('Equations and POD'!$D$5/J314, J314)</f>
        <v>2657.7258260651261</v>
      </c>
      <c r="R314" s="62">
        <f>IFERROR('Equations and POD'!$D$5/K314, K314)</f>
        <v>3764.5499450940083</v>
      </c>
      <c r="S314" s="62">
        <f>IFERROR('Equations and POD'!$D$5/L314, L314)</f>
        <v>4405.112516817434</v>
      </c>
      <c r="T314" s="62">
        <f>IFERROR('Equations and POD'!$D$5/M314, M314)</f>
        <v>5428.0010553952861</v>
      </c>
      <c r="U314" s="98">
        <v>1400</v>
      </c>
      <c r="V314" s="98">
        <v>1500</v>
      </c>
      <c r="W314" s="98">
        <v>1800</v>
      </c>
      <c r="X314" s="98">
        <v>2700</v>
      </c>
      <c r="Y314" s="98">
        <v>3800</v>
      </c>
      <c r="Z314" s="98">
        <v>4400</v>
      </c>
      <c r="AA314" s="98">
        <v>5400</v>
      </c>
    </row>
    <row r="315" spans="1:27" x14ac:dyDescent="0.3">
      <c r="A315" s="41" t="s">
        <v>136</v>
      </c>
      <c r="B315" s="41" t="s">
        <v>137</v>
      </c>
      <c r="C315" s="92" t="s">
        <v>86</v>
      </c>
      <c r="D315" s="92" t="s">
        <v>60</v>
      </c>
      <c r="E315" s="41" t="s">
        <v>61</v>
      </c>
      <c r="F315" s="41" t="s">
        <v>10</v>
      </c>
      <c r="G315" s="59" t="s">
        <v>62</v>
      </c>
      <c r="H315" s="59" t="s">
        <v>62</v>
      </c>
      <c r="I315" s="74">
        <v>0.31542377375165709</v>
      </c>
      <c r="J315" s="74">
        <v>0.25430136986301366</v>
      </c>
      <c r="K315" s="74">
        <v>0.20099710592321049</v>
      </c>
      <c r="L315" s="50">
        <v>0.18381066809520163</v>
      </c>
      <c r="M315" s="50">
        <v>0.19642625611765577</v>
      </c>
      <c r="N315" s="62" t="str">
        <f>IFERROR('Equations and POD'!$D$5/G315, G315)</f>
        <v>-</v>
      </c>
      <c r="O315" s="62" t="str">
        <f>IFERROR('Equations and POD'!$D$5/H315, H315)</f>
        <v>-</v>
      </c>
      <c r="P315" s="62">
        <f>IFERROR('Equations and POD'!$D$5/I315, I315)</f>
        <v>38044.056911981439</v>
      </c>
      <c r="Q315" s="62">
        <f>IFERROR('Equations and POD'!$D$5/J315, J315)</f>
        <v>47188.106011635427</v>
      </c>
      <c r="R315" s="62">
        <f>IFERROR('Equations and POD'!$D$5/K315, K315)</f>
        <v>59702.352155182343</v>
      </c>
      <c r="S315" s="62">
        <f>IFERROR('Equations and POD'!$D$5/L315, L315)</f>
        <v>65284.567671473793</v>
      </c>
      <c r="T315" s="62">
        <f>IFERROR('Equations and POD'!$D$5/M315, M315)</f>
        <v>61091.62918022638</v>
      </c>
      <c r="U315" s="97" t="s">
        <v>62</v>
      </c>
      <c r="V315" s="97" t="s">
        <v>62</v>
      </c>
      <c r="W315" s="98">
        <v>38000</v>
      </c>
      <c r="X315" s="98">
        <v>47000</v>
      </c>
      <c r="Y315" s="98">
        <v>60000</v>
      </c>
      <c r="Z315" s="98">
        <v>65000</v>
      </c>
      <c r="AA315" s="98">
        <v>61000</v>
      </c>
    </row>
    <row r="316" spans="1:27" x14ac:dyDescent="0.3">
      <c r="A316" s="41" t="s">
        <v>136</v>
      </c>
      <c r="B316" s="41" t="s">
        <v>137</v>
      </c>
      <c r="C316" s="92" t="s">
        <v>86</v>
      </c>
      <c r="D316" s="92" t="s">
        <v>65</v>
      </c>
      <c r="E316" s="41" t="s">
        <v>61</v>
      </c>
      <c r="F316" s="41" t="s">
        <v>10</v>
      </c>
      <c r="G316" s="93" t="s">
        <v>62</v>
      </c>
      <c r="H316" s="93" t="s">
        <v>62</v>
      </c>
      <c r="I316" s="93" t="s">
        <v>62</v>
      </c>
      <c r="J316" s="93" t="s">
        <v>62</v>
      </c>
      <c r="K316" s="93" t="s">
        <v>62</v>
      </c>
      <c r="L316" s="93" t="s">
        <v>62</v>
      </c>
      <c r="M316" s="93" t="s">
        <v>62</v>
      </c>
      <c r="N316" s="62" t="str">
        <f>IFERROR('Equations and POD'!$D$5/G316, G316)</f>
        <v>-</v>
      </c>
      <c r="O316" s="62" t="str">
        <f>IFERROR('Equations and POD'!$D$5/H316, H316)</f>
        <v>-</v>
      </c>
      <c r="P316" s="62" t="str">
        <f>IFERROR('Equations and POD'!$D$5/I316, I316)</f>
        <v>-</v>
      </c>
      <c r="Q316" s="62" t="str">
        <f>IFERROR('Equations and POD'!$D$5/J316, J316)</f>
        <v>-</v>
      </c>
      <c r="R316" s="62" t="str">
        <f>IFERROR('Equations and POD'!$D$5/K316, K316)</f>
        <v>-</v>
      </c>
      <c r="S316" s="62" t="str">
        <f>IFERROR('Equations and POD'!$D$5/L316, L316)</f>
        <v>-</v>
      </c>
      <c r="T316" s="62" t="str">
        <f>IFERROR('Equations and POD'!$D$5/M316, M316)</f>
        <v>-</v>
      </c>
      <c r="U316" s="97" t="s">
        <v>62</v>
      </c>
      <c r="V316" s="97" t="s">
        <v>62</v>
      </c>
      <c r="W316" s="97" t="s">
        <v>62</v>
      </c>
      <c r="X316" s="97" t="s">
        <v>62</v>
      </c>
      <c r="Y316" s="97" t="s">
        <v>62</v>
      </c>
      <c r="Z316" s="97" t="s">
        <v>62</v>
      </c>
      <c r="AA316" s="97" t="s">
        <v>62</v>
      </c>
    </row>
    <row r="317" spans="1:27" x14ac:dyDescent="0.3">
      <c r="A317" s="41" t="s">
        <v>136</v>
      </c>
      <c r="B317" s="41" t="s">
        <v>137</v>
      </c>
      <c r="C317" s="92" t="s">
        <v>86</v>
      </c>
      <c r="D317" s="92" t="s">
        <v>66</v>
      </c>
      <c r="E317" s="41" t="s">
        <v>61</v>
      </c>
      <c r="F317" s="41" t="s">
        <v>10</v>
      </c>
      <c r="G317" s="75">
        <v>342.26994508271298</v>
      </c>
      <c r="H317" s="100">
        <v>326.17612295309402</v>
      </c>
      <c r="I317" s="100">
        <v>239.25274705718201</v>
      </c>
      <c r="J317" s="100">
        <v>157.26115172329199</v>
      </c>
      <c r="K317" s="100">
        <v>108.790539522521</v>
      </c>
      <c r="L317" s="100">
        <v>89.132454030021094</v>
      </c>
      <c r="M317" s="100">
        <v>74.339429178766693</v>
      </c>
      <c r="N317" s="57">
        <f>IFERROR('Equations and POD'!$D$5/G317, G317)</f>
        <v>35.060045944437448</v>
      </c>
      <c r="O317" s="62">
        <f>IFERROR('Equations and POD'!$D$5/H317, H317)</f>
        <v>36.789940021838042</v>
      </c>
      <c r="P317" s="62">
        <f>IFERROR('Equations and POD'!$D$5/I317, I317)</f>
        <v>50.156163921210776</v>
      </c>
      <c r="Q317" s="62">
        <f>IFERROR('Equations and POD'!$D$5/J317, J317)</f>
        <v>76.306194304837192</v>
      </c>
      <c r="R317" s="62">
        <f>IFERROR('Equations and POD'!$D$5/K317, K317)</f>
        <v>110.30370887641246</v>
      </c>
      <c r="S317" s="62">
        <f>IFERROR('Equations and POD'!$D$5/L317, L317)</f>
        <v>134.6310962778858</v>
      </c>
      <c r="T317" s="62">
        <f>IFERROR('Equations and POD'!$D$5/M317, M317)</f>
        <v>161.42173988373207</v>
      </c>
      <c r="U317" s="99">
        <v>35</v>
      </c>
      <c r="V317" s="98">
        <v>37</v>
      </c>
      <c r="W317" s="98">
        <v>50</v>
      </c>
      <c r="X317" s="98">
        <v>76</v>
      </c>
      <c r="Y317" s="98">
        <v>110</v>
      </c>
      <c r="Z317" s="98">
        <v>130</v>
      </c>
      <c r="AA317" s="98">
        <v>160</v>
      </c>
    </row>
    <row r="318" spans="1:27" x14ac:dyDescent="0.3">
      <c r="A318" s="41" t="s">
        <v>136</v>
      </c>
      <c r="B318" s="41" t="s">
        <v>137</v>
      </c>
      <c r="C318" s="41" t="s">
        <v>86</v>
      </c>
      <c r="D318" s="92" t="s">
        <v>12</v>
      </c>
      <c r="E318" s="92" t="s">
        <v>61</v>
      </c>
      <c r="F318" s="92" t="s">
        <v>10</v>
      </c>
      <c r="G318" s="90">
        <f>SUM(G315:G317)</f>
        <v>342.26994508271298</v>
      </c>
      <c r="H318" s="90">
        <f t="shared" ref="H318:M318" si="345">SUM(H315:H317)</f>
        <v>326.17612295309402</v>
      </c>
      <c r="I318" s="90">
        <f t="shared" si="345"/>
        <v>239.56817083093367</v>
      </c>
      <c r="J318" s="90">
        <f t="shared" si="345"/>
        <v>157.515453093155</v>
      </c>
      <c r="K318" s="90">
        <f t="shared" si="345"/>
        <v>108.99153662844421</v>
      </c>
      <c r="L318" s="90">
        <f t="shared" si="345"/>
        <v>89.316264698116299</v>
      </c>
      <c r="M318" s="90">
        <f t="shared" si="345"/>
        <v>74.535855434884354</v>
      </c>
      <c r="N318" s="62">
        <f>IFERROR('Equations and POD'!$D$5/G318, G318)</f>
        <v>35.060045944437448</v>
      </c>
      <c r="O318" s="62">
        <f>IFERROR('Equations and POD'!$D$5/H318, H318)</f>
        <v>36.789940021838042</v>
      </c>
      <c r="P318" s="62">
        <f>IFERROR('Equations and POD'!$D$5/I318, I318)</f>
        <v>50.090126573903483</v>
      </c>
      <c r="Q318" s="62">
        <f>IFERROR('Equations and POD'!$D$5/J318, J318)</f>
        <v>76.183001504640771</v>
      </c>
      <c r="R318" s="62">
        <f>IFERROR('Equations and POD'!$D$5/K318, K318)</f>
        <v>110.10029192366009</v>
      </c>
      <c r="S318" s="62">
        <f>IFERROR('Equations and POD'!$D$5/L318, L318)</f>
        <v>134.35402880493595</v>
      </c>
      <c r="T318" s="62">
        <f>IFERROR('Equations and POD'!$D$5/M318, M318)</f>
        <v>160.99634102252145</v>
      </c>
      <c r="U318" s="98">
        <v>35</v>
      </c>
      <c r="V318" s="98">
        <v>37</v>
      </c>
      <c r="W318" s="98">
        <v>50</v>
      </c>
      <c r="X318" s="98">
        <v>76</v>
      </c>
      <c r="Y318" s="98">
        <v>110</v>
      </c>
      <c r="Z318" s="98">
        <v>130</v>
      </c>
      <c r="AA318" s="98">
        <v>160</v>
      </c>
    </row>
    <row r="319" spans="1:27" x14ac:dyDescent="0.3">
      <c r="A319" s="41" t="s">
        <v>136</v>
      </c>
      <c r="B319" s="41" t="s">
        <v>137</v>
      </c>
      <c r="C319" s="92" t="s">
        <v>86</v>
      </c>
      <c r="D319" s="92" t="s">
        <v>60</v>
      </c>
      <c r="E319" s="41" t="s">
        <v>63</v>
      </c>
      <c r="F319" s="41" t="s">
        <v>10</v>
      </c>
      <c r="G319" s="59" t="s">
        <v>62</v>
      </c>
      <c r="H319" s="59" t="s">
        <v>62</v>
      </c>
      <c r="I319" s="74">
        <v>7.8855943437914272E-2</v>
      </c>
      <c r="J319" s="74">
        <v>6.3575342465753415E-2</v>
      </c>
      <c r="K319" s="74">
        <v>5.0249276480802622E-2</v>
      </c>
      <c r="L319" s="50">
        <v>4.5952667023800409E-2</v>
      </c>
      <c r="M319" s="50">
        <v>4.9106564029413942E-2</v>
      </c>
      <c r="N319" s="62" t="str">
        <f>IFERROR('Equations and POD'!$D$5/G319, G319)</f>
        <v>-</v>
      </c>
      <c r="O319" s="62" t="str">
        <f>IFERROR('Equations and POD'!$D$5/H319, H319)</f>
        <v>-</v>
      </c>
      <c r="P319" s="62">
        <f>IFERROR('Equations and POD'!$D$5/I319, I319)</f>
        <v>152176.22764792576</v>
      </c>
      <c r="Q319" s="62">
        <f>IFERROR('Equations and POD'!$D$5/J319, J319)</f>
        <v>188752.42404654171</v>
      </c>
      <c r="R319" s="62">
        <f>IFERROR('Equations and POD'!$D$5/K319, K319)</f>
        <v>238809.40862072937</v>
      </c>
      <c r="S319" s="62">
        <f>IFERROR('Equations and POD'!$D$5/L319, L319)</f>
        <v>261138.27068589517</v>
      </c>
      <c r="T319" s="62">
        <f>IFERROR('Equations and POD'!$D$5/M319, M319)</f>
        <v>244366.51672090552</v>
      </c>
      <c r="U319" s="97" t="s">
        <v>62</v>
      </c>
      <c r="V319" s="97" t="s">
        <v>62</v>
      </c>
      <c r="W319" s="98">
        <v>150000</v>
      </c>
      <c r="X319" s="98">
        <v>190000</v>
      </c>
      <c r="Y319" s="98">
        <v>240000</v>
      </c>
      <c r="Z319" s="98">
        <v>260000</v>
      </c>
      <c r="AA319" s="98">
        <v>240000</v>
      </c>
    </row>
    <row r="320" spans="1:27" x14ac:dyDescent="0.3">
      <c r="A320" s="41" t="s">
        <v>136</v>
      </c>
      <c r="B320" s="41" t="s">
        <v>137</v>
      </c>
      <c r="C320" s="92" t="s">
        <v>86</v>
      </c>
      <c r="D320" s="92" t="s">
        <v>65</v>
      </c>
      <c r="E320" s="41" t="s">
        <v>63</v>
      </c>
      <c r="F320" s="41" t="s">
        <v>10</v>
      </c>
      <c r="G320" s="93" t="s">
        <v>62</v>
      </c>
      <c r="H320" s="93" t="s">
        <v>62</v>
      </c>
      <c r="I320" s="93" t="s">
        <v>62</v>
      </c>
      <c r="J320" s="93" t="s">
        <v>62</v>
      </c>
      <c r="K320" s="93" t="s">
        <v>62</v>
      </c>
      <c r="L320" s="93" t="s">
        <v>62</v>
      </c>
      <c r="M320" s="93" t="s">
        <v>62</v>
      </c>
      <c r="N320" s="62" t="str">
        <f>IFERROR('Equations and POD'!$D$5/G320, G320)</f>
        <v>-</v>
      </c>
      <c r="O320" s="62" t="str">
        <f>IFERROR('Equations and POD'!$D$5/H320, H320)</f>
        <v>-</v>
      </c>
      <c r="P320" s="62" t="str">
        <f>IFERROR('Equations and POD'!$D$5/I320, I320)</f>
        <v>-</v>
      </c>
      <c r="Q320" s="62" t="str">
        <f>IFERROR('Equations and POD'!$D$5/J320, J320)</f>
        <v>-</v>
      </c>
      <c r="R320" s="62" t="str">
        <f>IFERROR('Equations and POD'!$D$5/K320, K320)</f>
        <v>-</v>
      </c>
      <c r="S320" s="62" t="str">
        <f>IFERROR('Equations and POD'!$D$5/L320, L320)</f>
        <v>-</v>
      </c>
      <c r="T320" s="62" t="str">
        <f>IFERROR('Equations and POD'!$D$5/M320, M320)</f>
        <v>-</v>
      </c>
      <c r="U320" s="97" t="s">
        <v>62</v>
      </c>
      <c r="V320" s="97" t="s">
        <v>62</v>
      </c>
      <c r="W320" s="97" t="s">
        <v>62</v>
      </c>
      <c r="X320" s="97" t="s">
        <v>62</v>
      </c>
      <c r="Y320" s="97" t="s">
        <v>62</v>
      </c>
      <c r="Z320" s="97" t="s">
        <v>62</v>
      </c>
      <c r="AA320" s="97" t="s">
        <v>62</v>
      </c>
    </row>
    <row r="321" spans="1:27" x14ac:dyDescent="0.3">
      <c r="A321" s="41" t="s">
        <v>136</v>
      </c>
      <c r="B321" s="41" t="s">
        <v>137</v>
      </c>
      <c r="C321" s="92" t="s">
        <v>86</v>
      </c>
      <c r="D321" s="92" t="s">
        <v>66</v>
      </c>
      <c r="E321" s="41" t="s">
        <v>63</v>
      </c>
      <c r="F321" s="41" t="s">
        <v>10</v>
      </c>
      <c r="G321" s="75">
        <v>282.14181795336498</v>
      </c>
      <c r="H321" s="100">
        <v>267.65529599407103</v>
      </c>
      <c r="I321" s="100">
        <v>204.66003567368699</v>
      </c>
      <c r="J321" s="100">
        <v>137.851934480431</v>
      </c>
      <c r="K321" s="100">
        <v>96.173886921896596</v>
      </c>
      <c r="L321" s="100">
        <v>80.344175948773994</v>
      </c>
      <c r="M321" s="100">
        <v>65.891387779724596</v>
      </c>
      <c r="N321" s="57">
        <f>IFERROR('Equations and POD'!$D$5/G321, G321)</f>
        <v>42.531802222892999</v>
      </c>
      <c r="O321" s="62">
        <f>IFERROR('Equations and POD'!$D$5/H321, H321)</f>
        <v>44.833785019765941</v>
      </c>
      <c r="P321" s="62">
        <f>IFERROR('Equations and POD'!$D$5/I321, I321)</f>
        <v>58.633821500612747</v>
      </c>
      <c r="Q321" s="62">
        <f>IFERROR('Equations and POD'!$D$5/J321, J321)</f>
        <v>87.049920954888591</v>
      </c>
      <c r="R321" s="62">
        <f>IFERROR('Equations and POD'!$D$5/K321, K321)</f>
        <v>124.77399410658398</v>
      </c>
      <c r="S321" s="62">
        <f>IFERROR('Equations and POD'!$D$5/L321, L321)</f>
        <v>149.35743454075606</v>
      </c>
      <c r="T321" s="62">
        <f>IFERROR('Equations and POD'!$D$5/M321, M321)</f>
        <v>182.11788223547651</v>
      </c>
      <c r="U321" s="99">
        <v>43</v>
      </c>
      <c r="V321" s="98">
        <v>45</v>
      </c>
      <c r="W321" s="98">
        <v>59</v>
      </c>
      <c r="X321" s="98">
        <v>87</v>
      </c>
      <c r="Y321" s="98">
        <v>120</v>
      </c>
      <c r="Z321" s="98">
        <v>150</v>
      </c>
      <c r="AA321" s="98">
        <v>180</v>
      </c>
    </row>
    <row r="322" spans="1:27" x14ac:dyDescent="0.3">
      <c r="A322" s="41" t="s">
        <v>136</v>
      </c>
      <c r="B322" s="41" t="s">
        <v>137</v>
      </c>
      <c r="C322" s="41" t="s">
        <v>86</v>
      </c>
      <c r="D322" s="92" t="s">
        <v>12</v>
      </c>
      <c r="E322" s="92" t="s">
        <v>63</v>
      </c>
      <c r="F322" s="92" t="s">
        <v>10</v>
      </c>
      <c r="G322" s="90">
        <f>SUM(G319:G321)</f>
        <v>282.14181795336498</v>
      </c>
      <c r="H322" s="90">
        <f t="shared" ref="H322:M322" si="346">SUM(H319:H321)</f>
        <v>267.65529599407103</v>
      </c>
      <c r="I322" s="90">
        <f t="shared" si="346"/>
        <v>204.73889161712489</v>
      </c>
      <c r="J322" s="90">
        <f t="shared" si="346"/>
        <v>137.91550982289675</v>
      </c>
      <c r="K322" s="90">
        <f t="shared" si="346"/>
        <v>96.224136198377394</v>
      </c>
      <c r="L322" s="90">
        <f t="shared" si="346"/>
        <v>80.390128615797792</v>
      </c>
      <c r="M322" s="90">
        <f t="shared" si="346"/>
        <v>65.940494343754011</v>
      </c>
      <c r="N322" s="62">
        <f>IFERROR('Equations and POD'!$D$5/G322, G322)</f>
        <v>42.531802222892999</v>
      </c>
      <c r="O322" s="62">
        <f>IFERROR('Equations and POD'!$D$5/H322, H322)</f>
        <v>44.833785019765941</v>
      </c>
      <c r="P322" s="62">
        <f>IFERROR('Equations and POD'!$D$5/I322, I322)</f>
        <v>58.611238466801822</v>
      </c>
      <c r="Q322" s="62">
        <f>IFERROR('Equations and POD'!$D$5/J322, J322)</f>
        <v>87.009793281478764</v>
      </c>
      <c r="R322" s="62">
        <f>IFERROR('Equations and POD'!$D$5/K322, K322)</f>
        <v>124.70883578794188</v>
      </c>
      <c r="S322" s="62">
        <f>IFERROR('Equations and POD'!$D$5/L322, L322)</f>
        <v>149.27205872938274</v>
      </c>
      <c r="T322" s="62">
        <f>IFERROR('Equations and POD'!$D$5/M322, M322)</f>
        <v>181.98225717633946</v>
      </c>
      <c r="U322" s="98">
        <v>43</v>
      </c>
      <c r="V322" s="98">
        <v>45</v>
      </c>
      <c r="W322" s="98">
        <v>59</v>
      </c>
      <c r="X322" s="98">
        <v>87</v>
      </c>
      <c r="Y322" s="98">
        <v>120</v>
      </c>
      <c r="Z322" s="98">
        <v>150</v>
      </c>
      <c r="AA322" s="98">
        <v>180</v>
      </c>
    </row>
    <row r="323" spans="1:27" x14ac:dyDescent="0.3">
      <c r="A323" s="41" t="s">
        <v>136</v>
      </c>
      <c r="B323" s="41" t="s">
        <v>137</v>
      </c>
      <c r="C323" s="92" t="s">
        <v>86</v>
      </c>
      <c r="D323" s="92" t="s">
        <v>60</v>
      </c>
      <c r="E323" s="41" t="s">
        <v>64</v>
      </c>
      <c r="F323" s="41" t="s">
        <v>10</v>
      </c>
      <c r="G323" s="59" t="s">
        <v>62</v>
      </c>
      <c r="H323" s="59" t="s">
        <v>62</v>
      </c>
      <c r="I323" s="74">
        <v>1.5771188687582854E-2</v>
      </c>
      <c r="J323" s="74">
        <v>1.2715068493150683E-2</v>
      </c>
      <c r="K323" s="74">
        <v>1.0049855296160523E-2</v>
      </c>
      <c r="L323" s="50">
        <v>9.1905334047600838E-3</v>
      </c>
      <c r="M323" s="50">
        <v>9.8213128058827915E-3</v>
      </c>
      <c r="N323" s="62" t="str">
        <f>IFERROR('Equations and POD'!$D$5/G323, G323)</f>
        <v>-</v>
      </c>
      <c r="O323" s="62" t="str">
        <f>IFERROR('Equations and POD'!$D$5/H323, H323)</f>
        <v>-</v>
      </c>
      <c r="P323" s="62">
        <f>IFERROR('Equations and POD'!$D$5/I323, I323)</f>
        <v>760881.13823962887</v>
      </c>
      <c r="Q323" s="62">
        <f>IFERROR('Equations and POD'!$D$5/J323, J323)</f>
        <v>943762.12023270864</v>
      </c>
      <c r="R323" s="62">
        <f>IFERROR('Equations and POD'!$D$5/K323, K323)</f>
        <v>1194047.0431036472</v>
      </c>
      <c r="S323" s="62">
        <f>IFERROR('Equations and POD'!$D$5/L323, L323)</f>
        <v>1305691.3534294756</v>
      </c>
      <c r="T323" s="62">
        <f>IFERROR('Equations and POD'!$D$5/M323, M323)</f>
        <v>1221832.5836045272</v>
      </c>
      <c r="U323" s="97" t="s">
        <v>62</v>
      </c>
      <c r="V323" s="97" t="s">
        <v>62</v>
      </c>
      <c r="W323" s="98">
        <v>760000</v>
      </c>
      <c r="X323" s="98">
        <v>940000</v>
      </c>
      <c r="Y323" s="98">
        <v>1200000</v>
      </c>
      <c r="Z323" s="98">
        <v>1300000</v>
      </c>
      <c r="AA323" s="98">
        <v>1200000</v>
      </c>
    </row>
    <row r="324" spans="1:27" x14ac:dyDescent="0.3">
      <c r="A324" s="41" t="s">
        <v>136</v>
      </c>
      <c r="B324" s="41" t="s">
        <v>137</v>
      </c>
      <c r="C324" s="92" t="s">
        <v>86</v>
      </c>
      <c r="D324" s="92" t="s">
        <v>65</v>
      </c>
      <c r="E324" s="41" t="s">
        <v>64</v>
      </c>
      <c r="F324" s="41" t="s">
        <v>10</v>
      </c>
      <c r="G324" s="93" t="s">
        <v>62</v>
      </c>
      <c r="H324" s="93" t="s">
        <v>62</v>
      </c>
      <c r="I324" s="93" t="s">
        <v>62</v>
      </c>
      <c r="J324" s="93" t="s">
        <v>62</v>
      </c>
      <c r="K324" s="93" t="s">
        <v>62</v>
      </c>
      <c r="L324" s="93" t="s">
        <v>62</v>
      </c>
      <c r="M324" s="93" t="s">
        <v>62</v>
      </c>
      <c r="N324" s="62" t="str">
        <f>IFERROR('Equations and POD'!$D$5/G324, G324)</f>
        <v>-</v>
      </c>
      <c r="O324" s="62" t="str">
        <f>IFERROR('Equations and POD'!$D$5/H324, H324)</f>
        <v>-</v>
      </c>
      <c r="P324" s="62" t="str">
        <f>IFERROR('Equations and POD'!$D$5/I324, I324)</f>
        <v>-</v>
      </c>
      <c r="Q324" s="62" t="str">
        <f>IFERROR('Equations and POD'!$D$5/J324, J324)</f>
        <v>-</v>
      </c>
      <c r="R324" s="62" t="str">
        <f>IFERROR('Equations and POD'!$D$5/K324, K324)</f>
        <v>-</v>
      </c>
      <c r="S324" s="62" t="str">
        <f>IFERROR('Equations and POD'!$D$5/L324, L324)</f>
        <v>-</v>
      </c>
      <c r="T324" s="62" t="str">
        <f>IFERROR('Equations and POD'!$D$5/M324, M324)</f>
        <v>-</v>
      </c>
      <c r="U324" s="97" t="s">
        <v>62</v>
      </c>
      <c r="V324" s="97" t="s">
        <v>62</v>
      </c>
      <c r="W324" s="97" t="s">
        <v>62</v>
      </c>
      <c r="X324" s="97" t="s">
        <v>62</v>
      </c>
      <c r="Y324" s="97" t="s">
        <v>62</v>
      </c>
      <c r="Z324" s="97" t="s">
        <v>62</v>
      </c>
      <c r="AA324" s="97" t="s">
        <v>62</v>
      </c>
    </row>
    <row r="325" spans="1:27" x14ac:dyDescent="0.3">
      <c r="A325" s="41" t="s">
        <v>136</v>
      </c>
      <c r="B325" s="41" t="s">
        <v>137</v>
      </c>
      <c r="C325" s="92" t="s">
        <v>86</v>
      </c>
      <c r="D325" s="92" t="s">
        <v>66</v>
      </c>
      <c r="E325" s="41" t="s">
        <v>64</v>
      </c>
      <c r="F325" s="41" t="s">
        <v>10</v>
      </c>
      <c r="G325" s="75">
        <v>85.305955514316395</v>
      </c>
      <c r="H325" s="100">
        <v>80.662339482088399</v>
      </c>
      <c r="I325" s="100">
        <v>63.4863251238488</v>
      </c>
      <c r="J325" s="100">
        <v>43.4552645612102</v>
      </c>
      <c r="K325" s="100">
        <v>30.481677513560101</v>
      </c>
      <c r="L325" s="100">
        <v>25.776557418488402</v>
      </c>
      <c r="M325" s="100">
        <v>20.918744890049801</v>
      </c>
      <c r="N325" s="57">
        <f>IFERROR('Equations and POD'!$D$5/G325, G325)</f>
        <v>140.67013173524691</v>
      </c>
      <c r="O325" s="62">
        <f>IFERROR('Equations and POD'!$D$5/H325, H325)</f>
        <v>148.76831092488555</v>
      </c>
      <c r="P325" s="62">
        <f>IFERROR('Equations and POD'!$D$5/I325, I325)</f>
        <v>189.01708323155358</v>
      </c>
      <c r="Q325" s="62">
        <f>IFERROR('Equations and POD'!$D$5/J325, J325)</f>
        <v>276.14605781762174</v>
      </c>
      <c r="R325" s="62">
        <f>IFERROR('Equations and POD'!$D$5/K325, K325)</f>
        <v>393.6791206672163</v>
      </c>
      <c r="S325" s="62">
        <f>IFERROR('Equations and POD'!$D$5/L325, L325)</f>
        <v>465.53928071841443</v>
      </c>
      <c r="T325" s="62">
        <f>IFERROR('Equations and POD'!$D$5/M325, M325)</f>
        <v>573.64818315213131</v>
      </c>
      <c r="U325" s="99">
        <v>140</v>
      </c>
      <c r="V325" s="98">
        <v>150</v>
      </c>
      <c r="W325" s="98">
        <v>190</v>
      </c>
      <c r="X325" s="98">
        <v>280</v>
      </c>
      <c r="Y325" s="98">
        <v>390</v>
      </c>
      <c r="Z325" s="98">
        <v>470</v>
      </c>
      <c r="AA325" s="98">
        <v>570</v>
      </c>
    </row>
    <row r="326" spans="1:27" x14ac:dyDescent="0.3">
      <c r="A326" s="41" t="s">
        <v>136</v>
      </c>
      <c r="B326" s="41" t="s">
        <v>137</v>
      </c>
      <c r="C326" s="41" t="s">
        <v>86</v>
      </c>
      <c r="D326" s="92" t="s">
        <v>12</v>
      </c>
      <c r="E326" s="92" t="s">
        <v>64</v>
      </c>
      <c r="F326" s="92" t="s">
        <v>10</v>
      </c>
      <c r="G326" s="90">
        <f>SUM(G323:G325)</f>
        <v>85.305955514316395</v>
      </c>
      <c r="H326" s="90">
        <f t="shared" ref="H326:M326" si="347">SUM(H323:H325)</f>
        <v>80.662339482088399</v>
      </c>
      <c r="I326" s="90">
        <f t="shared" si="347"/>
        <v>63.502096312536381</v>
      </c>
      <c r="J326" s="90">
        <f t="shared" si="347"/>
        <v>43.46797962970335</v>
      </c>
      <c r="K326" s="90">
        <f t="shared" si="347"/>
        <v>30.49172736885626</v>
      </c>
      <c r="L326" s="90">
        <f t="shared" si="347"/>
        <v>25.78574795189316</v>
      </c>
      <c r="M326" s="90">
        <f t="shared" si="347"/>
        <v>20.928566202855684</v>
      </c>
      <c r="N326" s="62">
        <f>IFERROR('Equations and POD'!$D$5/G326, G326)</f>
        <v>140.67013173524691</v>
      </c>
      <c r="O326" s="62">
        <f>IFERROR('Equations and POD'!$D$5/H326, H326)</f>
        <v>148.76831092488555</v>
      </c>
      <c r="P326" s="62">
        <f>IFERROR('Equations and POD'!$D$5/I326, I326)</f>
        <v>188.97013952011847</v>
      </c>
      <c r="Q326" s="62">
        <f>IFERROR('Equations and POD'!$D$5/J326, J326)</f>
        <v>276.06528074748468</v>
      </c>
      <c r="R326" s="62">
        <f>IFERROR('Equations and POD'!$D$5/K326, K326)</f>
        <v>393.54936684422148</v>
      </c>
      <c r="S326" s="62">
        <f>IFERROR('Equations and POD'!$D$5/L326, L326)</f>
        <v>465.37335362106393</v>
      </c>
      <c r="T326" s="62">
        <f>IFERROR('Equations and POD'!$D$5/M326, M326)</f>
        <v>573.37898275910607</v>
      </c>
      <c r="U326" s="98">
        <v>140</v>
      </c>
      <c r="V326" s="98">
        <v>150</v>
      </c>
      <c r="W326" s="98">
        <v>190</v>
      </c>
      <c r="X326" s="98">
        <v>280</v>
      </c>
      <c r="Y326" s="98">
        <v>390</v>
      </c>
      <c r="Z326" s="98">
        <v>470</v>
      </c>
      <c r="AA326" s="98">
        <v>570</v>
      </c>
    </row>
    <row r="327" spans="1:27" x14ac:dyDescent="0.3">
      <c r="A327" s="41" t="s">
        <v>136</v>
      </c>
      <c r="B327" s="92" t="s">
        <v>138</v>
      </c>
      <c r="C327" s="92" t="s">
        <v>88</v>
      </c>
      <c r="D327" s="92" t="s">
        <v>60</v>
      </c>
      <c r="E327" s="41" t="s">
        <v>61</v>
      </c>
      <c r="F327" s="41" t="s">
        <v>6</v>
      </c>
      <c r="G327" s="90" t="s">
        <v>62</v>
      </c>
      <c r="H327" s="90" t="s">
        <v>62</v>
      </c>
      <c r="I327" s="90" t="s">
        <v>62</v>
      </c>
      <c r="J327" s="90" t="s">
        <v>62</v>
      </c>
      <c r="K327" s="90">
        <v>51.1795774647887</v>
      </c>
      <c r="L327" s="90">
        <v>46.803421787709503</v>
      </c>
      <c r="M327" s="90">
        <v>50.0157091561939</v>
      </c>
      <c r="N327" s="62" t="str">
        <f>IFERROR('Equations and POD'!$D$5/G327, G327)</f>
        <v>-</v>
      </c>
      <c r="O327" s="62" t="str">
        <f>IFERROR('Equations and POD'!$D$5/H327, H327)</f>
        <v>-</v>
      </c>
      <c r="P327" s="62" t="str">
        <f>IFERROR('Equations and POD'!$D$5/I327, I327)</f>
        <v>-</v>
      </c>
      <c r="Q327" s="62" t="str">
        <f>IFERROR('Equations and POD'!$D$5/J327, J327)</f>
        <v>-</v>
      </c>
      <c r="R327" s="62">
        <f>IFERROR('Equations and POD'!$D$5/K327, K327)</f>
        <v>234.46852425180614</v>
      </c>
      <c r="S327" s="62">
        <f>IFERROR('Equations and POD'!$D$5/L327, L327)</f>
        <v>256.39151031370056</v>
      </c>
      <c r="T327" s="62">
        <f>IFERROR('Equations and POD'!$D$5/M327, M327)</f>
        <v>239.9246197334769</v>
      </c>
      <c r="U327" s="97" t="s">
        <v>62</v>
      </c>
      <c r="V327" s="97" t="s">
        <v>62</v>
      </c>
      <c r="W327" s="97" t="s">
        <v>62</v>
      </c>
      <c r="X327" s="97" t="s">
        <v>62</v>
      </c>
      <c r="Y327" s="98">
        <v>230</v>
      </c>
      <c r="Z327" s="98">
        <v>260</v>
      </c>
      <c r="AA327" s="98">
        <v>240</v>
      </c>
    </row>
    <row r="328" spans="1:27" x14ac:dyDescent="0.3">
      <c r="A328" s="41" t="s">
        <v>136</v>
      </c>
      <c r="B328" s="92" t="s">
        <v>138</v>
      </c>
      <c r="C328" s="92" t="s">
        <v>88</v>
      </c>
      <c r="D328" s="92" t="s">
        <v>65</v>
      </c>
      <c r="E328" s="41" t="s">
        <v>61</v>
      </c>
      <c r="F328" s="41" t="s">
        <v>6</v>
      </c>
      <c r="G328" s="90" t="s">
        <v>62</v>
      </c>
      <c r="H328" s="90" t="s">
        <v>62</v>
      </c>
      <c r="I328" s="90" t="s">
        <v>62</v>
      </c>
      <c r="J328" s="90" t="s">
        <v>62</v>
      </c>
      <c r="K328" s="90" t="s">
        <v>62</v>
      </c>
      <c r="L328" s="90" t="s">
        <v>62</v>
      </c>
      <c r="M328" s="90" t="s">
        <v>62</v>
      </c>
      <c r="N328" s="62" t="str">
        <f>IFERROR('Equations and POD'!$D$5/G328, G328)</f>
        <v>-</v>
      </c>
      <c r="O328" s="62" t="str">
        <f>IFERROR('Equations and POD'!$D$5/H328, H328)</f>
        <v>-</v>
      </c>
      <c r="P328" s="62" t="str">
        <f>IFERROR('Equations and POD'!$D$5/I328, I328)</f>
        <v>-</v>
      </c>
      <c r="Q328" s="62" t="str">
        <f>IFERROR('Equations and POD'!$D$5/J328, J328)</f>
        <v>-</v>
      </c>
      <c r="R328" s="62" t="str">
        <f>IFERROR('Equations and POD'!$D$5/K328, K328)</f>
        <v>-</v>
      </c>
      <c r="S328" s="62" t="str">
        <f>IFERROR('Equations and POD'!$D$5/L328, L328)</f>
        <v>-</v>
      </c>
      <c r="T328" s="62" t="str">
        <f>IFERROR('Equations and POD'!$D$5/M328, M328)</f>
        <v>-</v>
      </c>
      <c r="U328" s="97" t="s">
        <v>62</v>
      </c>
      <c r="V328" s="97" t="s">
        <v>62</v>
      </c>
      <c r="W328" s="97" t="s">
        <v>62</v>
      </c>
      <c r="X328" s="97" t="s">
        <v>62</v>
      </c>
      <c r="Y328" s="97" t="s">
        <v>62</v>
      </c>
      <c r="Z328" s="97" t="s">
        <v>62</v>
      </c>
      <c r="AA328" s="97" t="s">
        <v>62</v>
      </c>
    </row>
    <row r="329" spans="1:27" x14ac:dyDescent="0.3">
      <c r="A329" s="41" t="s">
        <v>136</v>
      </c>
      <c r="B329" s="92" t="s">
        <v>138</v>
      </c>
      <c r="C329" s="92" t="s">
        <v>88</v>
      </c>
      <c r="D329" s="92" t="s">
        <v>66</v>
      </c>
      <c r="E329" s="41" t="s">
        <v>61</v>
      </c>
      <c r="F329" s="41" t="s">
        <v>6</v>
      </c>
      <c r="G329" s="90" t="s">
        <v>62</v>
      </c>
      <c r="H329" s="90" t="s">
        <v>62</v>
      </c>
      <c r="I329" s="90" t="s">
        <v>62</v>
      </c>
      <c r="J329" s="90" t="s">
        <v>62</v>
      </c>
      <c r="K329" s="90" t="s">
        <v>62</v>
      </c>
      <c r="L329" s="90" t="s">
        <v>62</v>
      </c>
      <c r="M329" s="90" t="s">
        <v>62</v>
      </c>
      <c r="N329" s="62" t="str">
        <f>IFERROR('Equations and POD'!$D$5/G329, G329)</f>
        <v>-</v>
      </c>
      <c r="O329" s="62" t="str">
        <f>IFERROR('Equations and POD'!$D$5/H329, H329)</f>
        <v>-</v>
      </c>
      <c r="P329" s="62" t="str">
        <f>IFERROR('Equations and POD'!$D$5/I329, I329)</f>
        <v>-</v>
      </c>
      <c r="Q329" s="62" t="str">
        <f>IFERROR('Equations and POD'!$D$5/J329, J329)</f>
        <v>-</v>
      </c>
      <c r="R329" s="62" t="str">
        <f>IFERROR('Equations and POD'!$D$5/K329, K329)</f>
        <v>-</v>
      </c>
      <c r="S329" s="62" t="str">
        <f>IFERROR('Equations and POD'!$D$5/L329, L329)</f>
        <v>-</v>
      </c>
      <c r="T329" s="62" t="str">
        <f>IFERROR('Equations and POD'!$D$5/M329, M329)</f>
        <v>-</v>
      </c>
      <c r="U329" s="97" t="s">
        <v>62</v>
      </c>
      <c r="V329" s="97" t="s">
        <v>62</v>
      </c>
      <c r="W329" s="97" t="s">
        <v>62</v>
      </c>
      <c r="X329" s="97" t="s">
        <v>62</v>
      </c>
      <c r="Y329" s="97" t="s">
        <v>62</v>
      </c>
      <c r="Z329" s="97" t="s">
        <v>62</v>
      </c>
      <c r="AA329" s="97" t="s">
        <v>62</v>
      </c>
    </row>
    <row r="330" spans="1:27" x14ac:dyDescent="0.3">
      <c r="A330" s="41" t="s">
        <v>136</v>
      </c>
      <c r="B330" s="92" t="s">
        <v>138</v>
      </c>
      <c r="C330" s="92" t="s">
        <v>88</v>
      </c>
      <c r="D330" s="92" t="s">
        <v>12</v>
      </c>
      <c r="E330" s="92" t="s">
        <v>61</v>
      </c>
      <c r="F330" s="92" t="s">
        <v>6</v>
      </c>
      <c r="G330" s="91" t="s">
        <v>62</v>
      </c>
      <c r="H330" s="91" t="s">
        <v>62</v>
      </c>
      <c r="I330" s="91" t="s">
        <v>62</v>
      </c>
      <c r="J330" s="91" t="s">
        <v>62</v>
      </c>
      <c r="K330" s="90">
        <f t="shared" ref="K330" si="348">SUM(K327:K329)</f>
        <v>51.1795774647887</v>
      </c>
      <c r="L330" s="90">
        <f t="shared" ref="L330" si="349">SUM(L327:L329)</f>
        <v>46.803421787709503</v>
      </c>
      <c r="M330" s="90">
        <f t="shared" ref="M330" si="350">SUM(M327:M329)</f>
        <v>50.0157091561939</v>
      </c>
      <c r="N330" s="62" t="str">
        <f>IFERROR('Equations and POD'!$D$5/G330, G330)</f>
        <v>-</v>
      </c>
      <c r="O330" s="62" t="str">
        <f>IFERROR('Equations and POD'!$D$5/H330, H330)</f>
        <v>-</v>
      </c>
      <c r="P330" s="62" t="str">
        <f>IFERROR('Equations and POD'!$D$5/I330, I330)</f>
        <v>-</v>
      </c>
      <c r="Q330" s="62" t="str">
        <f>IFERROR('Equations and POD'!$D$5/J330, J330)</f>
        <v>-</v>
      </c>
      <c r="R330" s="62">
        <f>IFERROR('Equations and POD'!$D$5/K330, K330)</f>
        <v>234.46852425180614</v>
      </c>
      <c r="S330" s="62">
        <f>IFERROR('Equations and POD'!$D$5/L330, L330)</f>
        <v>256.39151031370056</v>
      </c>
      <c r="T330" s="62">
        <f>IFERROR('Equations and POD'!$D$5/M330, M330)</f>
        <v>239.9246197334769</v>
      </c>
      <c r="U330" s="97" t="s">
        <v>62</v>
      </c>
      <c r="V330" s="97" t="s">
        <v>62</v>
      </c>
      <c r="W330" s="97" t="s">
        <v>62</v>
      </c>
      <c r="X330" s="97" t="s">
        <v>62</v>
      </c>
      <c r="Y330" s="98">
        <v>230</v>
      </c>
      <c r="Z330" s="98">
        <v>260</v>
      </c>
      <c r="AA330" s="98">
        <v>240</v>
      </c>
    </row>
    <row r="331" spans="1:27" x14ac:dyDescent="0.3">
      <c r="A331" s="41" t="s">
        <v>136</v>
      </c>
      <c r="B331" s="92" t="s">
        <v>138</v>
      </c>
      <c r="C331" s="92" t="s">
        <v>88</v>
      </c>
      <c r="D331" s="92" t="s">
        <v>60</v>
      </c>
      <c r="E331" s="41" t="s">
        <v>63</v>
      </c>
      <c r="F331" s="41" t="s">
        <v>6</v>
      </c>
      <c r="G331" s="90" t="s">
        <v>62</v>
      </c>
      <c r="H331" s="90" t="s">
        <v>62</v>
      </c>
      <c r="I331" s="90" t="s">
        <v>62</v>
      </c>
      <c r="J331" s="90" t="s">
        <v>62</v>
      </c>
      <c r="K331" s="90">
        <v>17.059859154929601</v>
      </c>
      <c r="L331" s="90">
        <v>15.6011405959032</v>
      </c>
      <c r="M331" s="90">
        <v>16.6719030520646</v>
      </c>
      <c r="N331" s="62" t="str">
        <f>IFERROR('Equations and POD'!$D$5/G331, G331)</f>
        <v>-</v>
      </c>
      <c r="O331" s="62" t="str">
        <f>IFERROR('Equations and POD'!$D$5/H331, H331)</f>
        <v>-</v>
      </c>
      <c r="P331" s="62" t="str">
        <f>IFERROR('Equations and POD'!$D$5/I331, I331)</f>
        <v>-</v>
      </c>
      <c r="Q331" s="62" t="str">
        <f>IFERROR('Equations and POD'!$D$5/J331, J331)</f>
        <v>-</v>
      </c>
      <c r="R331" s="62">
        <f>IFERROR('Equations and POD'!$D$5/K331, K331)</f>
        <v>703.40557275541698</v>
      </c>
      <c r="S331" s="62">
        <f>IFERROR('Equations and POD'!$D$5/L331, L331)</f>
        <v>769.17453094110022</v>
      </c>
      <c r="T331" s="62">
        <f>IFERROR('Equations and POD'!$D$5/M331, M331)</f>
        <v>719.77385920043207</v>
      </c>
      <c r="U331" s="97" t="s">
        <v>62</v>
      </c>
      <c r="V331" s="97" t="s">
        <v>62</v>
      </c>
      <c r="W331" s="97" t="s">
        <v>62</v>
      </c>
      <c r="X331" s="97" t="s">
        <v>62</v>
      </c>
      <c r="Y331" s="98">
        <v>700</v>
      </c>
      <c r="Z331" s="98">
        <v>770</v>
      </c>
      <c r="AA331" s="98">
        <v>720</v>
      </c>
    </row>
    <row r="332" spans="1:27" x14ac:dyDescent="0.3">
      <c r="A332" s="41" t="s">
        <v>136</v>
      </c>
      <c r="B332" s="92" t="s">
        <v>138</v>
      </c>
      <c r="C332" s="92" t="s">
        <v>88</v>
      </c>
      <c r="D332" s="92" t="s">
        <v>65</v>
      </c>
      <c r="E332" s="41" t="s">
        <v>63</v>
      </c>
      <c r="F332" s="41" t="s">
        <v>6</v>
      </c>
      <c r="G332" s="90" t="s">
        <v>62</v>
      </c>
      <c r="H332" s="90" t="s">
        <v>62</v>
      </c>
      <c r="I332" s="90" t="s">
        <v>62</v>
      </c>
      <c r="J332" s="90" t="s">
        <v>62</v>
      </c>
      <c r="K332" s="90" t="s">
        <v>62</v>
      </c>
      <c r="L332" s="90" t="s">
        <v>62</v>
      </c>
      <c r="M332" s="90" t="s">
        <v>62</v>
      </c>
      <c r="N332" s="62" t="str">
        <f>IFERROR('Equations and POD'!$D$5/G332, G332)</f>
        <v>-</v>
      </c>
      <c r="O332" s="62" t="str">
        <f>IFERROR('Equations and POD'!$D$5/H332, H332)</f>
        <v>-</v>
      </c>
      <c r="P332" s="62" t="str">
        <f>IFERROR('Equations and POD'!$D$5/I332, I332)</f>
        <v>-</v>
      </c>
      <c r="Q332" s="62" t="str">
        <f>IFERROR('Equations and POD'!$D$5/J332, J332)</f>
        <v>-</v>
      </c>
      <c r="R332" s="62" t="str">
        <f>IFERROR('Equations and POD'!$D$5/K332, K332)</f>
        <v>-</v>
      </c>
      <c r="S332" s="62" t="str">
        <f>IFERROR('Equations and POD'!$D$5/L332, L332)</f>
        <v>-</v>
      </c>
      <c r="T332" s="62" t="str">
        <f>IFERROR('Equations and POD'!$D$5/M332, M332)</f>
        <v>-</v>
      </c>
      <c r="U332" s="97" t="s">
        <v>62</v>
      </c>
      <c r="V332" s="97" t="s">
        <v>62</v>
      </c>
      <c r="W332" s="97" t="s">
        <v>62</v>
      </c>
      <c r="X332" s="97" t="s">
        <v>62</v>
      </c>
      <c r="Y332" s="97" t="s">
        <v>62</v>
      </c>
      <c r="Z332" s="97" t="s">
        <v>62</v>
      </c>
      <c r="AA332" s="97" t="s">
        <v>62</v>
      </c>
    </row>
    <row r="333" spans="1:27" x14ac:dyDescent="0.3">
      <c r="A333" s="41" t="s">
        <v>136</v>
      </c>
      <c r="B333" s="92" t="s">
        <v>138</v>
      </c>
      <c r="C333" s="92" t="s">
        <v>88</v>
      </c>
      <c r="D333" s="92" t="s">
        <v>66</v>
      </c>
      <c r="E333" s="41" t="s">
        <v>63</v>
      </c>
      <c r="F333" s="41" t="s">
        <v>6</v>
      </c>
      <c r="G333" s="90" t="s">
        <v>62</v>
      </c>
      <c r="H333" s="90" t="s">
        <v>62</v>
      </c>
      <c r="I333" s="90" t="s">
        <v>62</v>
      </c>
      <c r="J333" s="90" t="s">
        <v>62</v>
      </c>
      <c r="K333" s="90" t="s">
        <v>62</v>
      </c>
      <c r="L333" s="90" t="s">
        <v>62</v>
      </c>
      <c r="M333" s="90" t="s">
        <v>62</v>
      </c>
      <c r="N333" s="62" t="str">
        <f>IFERROR('Equations and POD'!$D$5/G333, G333)</f>
        <v>-</v>
      </c>
      <c r="O333" s="62" t="str">
        <f>IFERROR('Equations and POD'!$D$5/H333, H333)</f>
        <v>-</v>
      </c>
      <c r="P333" s="62" t="str">
        <f>IFERROR('Equations and POD'!$D$5/I333, I333)</f>
        <v>-</v>
      </c>
      <c r="Q333" s="62" t="str">
        <f>IFERROR('Equations and POD'!$D$5/J333, J333)</f>
        <v>-</v>
      </c>
      <c r="R333" s="62" t="str">
        <f>IFERROR('Equations and POD'!$D$5/K333, K333)</f>
        <v>-</v>
      </c>
      <c r="S333" s="62" t="str">
        <f>IFERROR('Equations and POD'!$D$5/L333, L333)</f>
        <v>-</v>
      </c>
      <c r="T333" s="62" t="str">
        <f>IFERROR('Equations and POD'!$D$5/M333, M333)</f>
        <v>-</v>
      </c>
      <c r="U333" s="97" t="s">
        <v>62</v>
      </c>
      <c r="V333" s="97" t="s">
        <v>62</v>
      </c>
      <c r="W333" s="97" t="s">
        <v>62</v>
      </c>
      <c r="X333" s="97" t="s">
        <v>62</v>
      </c>
      <c r="Y333" s="97" t="s">
        <v>62</v>
      </c>
      <c r="Z333" s="97" t="s">
        <v>62</v>
      </c>
      <c r="AA333" s="97" t="s">
        <v>62</v>
      </c>
    </row>
    <row r="334" spans="1:27" x14ac:dyDescent="0.3">
      <c r="A334" s="41" t="s">
        <v>136</v>
      </c>
      <c r="B334" s="92" t="s">
        <v>138</v>
      </c>
      <c r="C334" s="92" t="s">
        <v>88</v>
      </c>
      <c r="D334" s="92" t="s">
        <v>12</v>
      </c>
      <c r="E334" s="92" t="s">
        <v>63</v>
      </c>
      <c r="F334" s="92" t="s">
        <v>6</v>
      </c>
      <c r="G334" s="91" t="s">
        <v>62</v>
      </c>
      <c r="H334" s="91" t="s">
        <v>62</v>
      </c>
      <c r="I334" s="91" t="s">
        <v>62</v>
      </c>
      <c r="J334" s="91" t="s">
        <v>62</v>
      </c>
      <c r="K334" s="90">
        <f t="shared" ref="K334" si="351">SUM(K331:K333)</f>
        <v>17.059859154929601</v>
      </c>
      <c r="L334" s="90">
        <f t="shared" ref="L334" si="352">SUM(L331:L333)</f>
        <v>15.6011405959032</v>
      </c>
      <c r="M334" s="90">
        <f t="shared" ref="M334" si="353">SUM(M331:M333)</f>
        <v>16.6719030520646</v>
      </c>
      <c r="N334" s="62" t="str">
        <f>IFERROR('Equations and POD'!$D$5/G334, G334)</f>
        <v>-</v>
      </c>
      <c r="O334" s="62" t="str">
        <f>IFERROR('Equations and POD'!$D$5/H334, H334)</f>
        <v>-</v>
      </c>
      <c r="P334" s="62" t="str">
        <f>IFERROR('Equations and POD'!$D$5/I334, I334)</f>
        <v>-</v>
      </c>
      <c r="Q334" s="62" t="str">
        <f>IFERROR('Equations and POD'!$D$5/J334, J334)</f>
        <v>-</v>
      </c>
      <c r="R334" s="62">
        <f>IFERROR('Equations and POD'!$D$5/K334, K334)</f>
        <v>703.40557275541698</v>
      </c>
      <c r="S334" s="62">
        <f>IFERROR('Equations and POD'!$D$5/L334, L334)</f>
        <v>769.17453094110022</v>
      </c>
      <c r="T334" s="62">
        <f>IFERROR('Equations and POD'!$D$5/M334, M334)</f>
        <v>719.77385920043207</v>
      </c>
      <c r="U334" s="97" t="s">
        <v>62</v>
      </c>
      <c r="V334" s="97" t="s">
        <v>62</v>
      </c>
      <c r="W334" s="97" t="s">
        <v>62</v>
      </c>
      <c r="X334" s="97" t="s">
        <v>62</v>
      </c>
      <c r="Y334" s="98">
        <v>700</v>
      </c>
      <c r="Z334" s="98">
        <v>770</v>
      </c>
      <c r="AA334" s="98">
        <v>720</v>
      </c>
    </row>
    <row r="335" spans="1:27" x14ac:dyDescent="0.3">
      <c r="A335" s="41" t="s">
        <v>136</v>
      </c>
      <c r="B335" s="92" t="s">
        <v>138</v>
      </c>
      <c r="C335" s="92" t="s">
        <v>88</v>
      </c>
      <c r="D335" s="92" t="s">
        <v>60</v>
      </c>
      <c r="E335" s="41" t="s">
        <v>64</v>
      </c>
      <c r="F335" s="41" t="s">
        <v>6</v>
      </c>
      <c r="G335" s="90" t="s">
        <v>62</v>
      </c>
      <c r="H335" s="90" t="s">
        <v>62</v>
      </c>
      <c r="I335" s="90" t="s">
        <v>62</v>
      </c>
      <c r="J335" s="90" t="s">
        <v>62</v>
      </c>
      <c r="K335" s="63">
        <v>3.4119718309859199</v>
      </c>
      <c r="L335" s="63">
        <v>3.1202281191806298</v>
      </c>
      <c r="M335" s="63">
        <v>3.3343806104129299</v>
      </c>
      <c r="N335" s="62" t="str">
        <f>IFERROR('Equations and POD'!$D$5/G335, G335)</f>
        <v>-</v>
      </c>
      <c r="O335" s="62" t="str">
        <f>IFERROR('Equations and POD'!$D$5/H335, H335)</f>
        <v>-</v>
      </c>
      <c r="P335" s="62" t="str">
        <f>IFERROR('Equations and POD'!$D$5/I335, I335)</f>
        <v>-</v>
      </c>
      <c r="Q335" s="62" t="str">
        <f>IFERROR('Equations and POD'!$D$5/J335, J335)</f>
        <v>-</v>
      </c>
      <c r="R335" s="62">
        <f>IFERROR('Equations and POD'!$D$5/K335, K335)</f>
        <v>3517.0278637770853</v>
      </c>
      <c r="S335" s="62">
        <f>IFERROR('Equations and POD'!$D$5/L335, L335)</f>
        <v>3845.8726547055135</v>
      </c>
      <c r="T335" s="62">
        <f>IFERROR('Equations and POD'!$D$5/M335, M335)</f>
        <v>3598.8692960021499</v>
      </c>
      <c r="U335" s="97" t="s">
        <v>62</v>
      </c>
      <c r="V335" s="97" t="s">
        <v>62</v>
      </c>
      <c r="W335" s="97" t="s">
        <v>62</v>
      </c>
      <c r="X335" s="97" t="s">
        <v>62</v>
      </c>
      <c r="Y335" s="98">
        <v>3500</v>
      </c>
      <c r="Z335" s="98">
        <v>3800</v>
      </c>
      <c r="AA335" s="98">
        <v>3600</v>
      </c>
    </row>
    <row r="336" spans="1:27" x14ac:dyDescent="0.3">
      <c r="A336" s="41" t="s">
        <v>136</v>
      </c>
      <c r="B336" s="92" t="s">
        <v>138</v>
      </c>
      <c r="C336" s="92" t="s">
        <v>88</v>
      </c>
      <c r="D336" s="92" t="s">
        <v>65</v>
      </c>
      <c r="E336" s="41" t="s">
        <v>64</v>
      </c>
      <c r="F336" s="41" t="s">
        <v>6</v>
      </c>
      <c r="G336" s="90" t="s">
        <v>62</v>
      </c>
      <c r="H336" s="90" t="s">
        <v>62</v>
      </c>
      <c r="I336" s="90" t="s">
        <v>62</v>
      </c>
      <c r="J336" s="90" t="s">
        <v>62</v>
      </c>
      <c r="K336" s="90" t="s">
        <v>62</v>
      </c>
      <c r="L336" s="90" t="s">
        <v>62</v>
      </c>
      <c r="M336" s="90" t="s">
        <v>62</v>
      </c>
      <c r="N336" s="62" t="str">
        <f>IFERROR('Equations and POD'!$D$5/G336, G336)</f>
        <v>-</v>
      </c>
      <c r="O336" s="62" t="str">
        <f>IFERROR('Equations and POD'!$D$5/H336, H336)</f>
        <v>-</v>
      </c>
      <c r="P336" s="62" t="str">
        <f>IFERROR('Equations and POD'!$D$5/I336, I336)</f>
        <v>-</v>
      </c>
      <c r="Q336" s="62" t="str">
        <f>IFERROR('Equations and POD'!$D$5/J336, J336)</f>
        <v>-</v>
      </c>
      <c r="R336" s="62" t="str">
        <f>IFERROR('Equations and POD'!$D$5/K336, K336)</f>
        <v>-</v>
      </c>
      <c r="S336" s="62" t="str">
        <f>IFERROR('Equations and POD'!$D$5/L336, L336)</f>
        <v>-</v>
      </c>
      <c r="T336" s="62" t="str">
        <f>IFERROR('Equations and POD'!$D$5/M336, M336)</f>
        <v>-</v>
      </c>
      <c r="U336" s="97" t="s">
        <v>62</v>
      </c>
      <c r="V336" s="97" t="s">
        <v>62</v>
      </c>
      <c r="W336" s="97" t="s">
        <v>62</v>
      </c>
      <c r="X336" s="97" t="s">
        <v>62</v>
      </c>
      <c r="Y336" s="97" t="s">
        <v>62</v>
      </c>
      <c r="Z336" s="97" t="s">
        <v>62</v>
      </c>
      <c r="AA336" s="97" t="s">
        <v>62</v>
      </c>
    </row>
    <row r="337" spans="1:27" x14ac:dyDescent="0.3">
      <c r="A337" s="41" t="s">
        <v>136</v>
      </c>
      <c r="B337" s="92" t="s">
        <v>138</v>
      </c>
      <c r="C337" s="92" t="s">
        <v>88</v>
      </c>
      <c r="D337" s="92" t="s">
        <v>66</v>
      </c>
      <c r="E337" s="41" t="s">
        <v>64</v>
      </c>
      <c r="F337" s="41" t="s">
        <v>6</v>
      </c>
      <c r="G337" s="90" t="s">
        <v>62</v>
      </c>
      <c r="H337" s="90" t="s">
        <v>62</v>
      </c>
      <c r="I337" s="90" t="s">
        <v>62</v>
      </c>
      <c r="J337" s="90" t="s">
        <v>62</v>
      </c>
      <c r="K337" s="90" t="s">
        <v>62</v>
      </c>
      <c r="L337" s="90" t="s">
        <v>62</v>
      </c>
      <c r="M337" s="90" t="s">
        <v>62</v>
      </c>
      <c r="N337" s="62" t="str">
        <f>IFERROR('Equations and POD'!$D$5/G337, G337)</f>
        <v>-</v>
      </c>
      <c r="O337" s="62" t="str">
        <f>IFERROR('Equations and POD'!$D$5/H337, H337)</f>
        <v>-</v>
      </c>
      <c r="P337" s="62" t="str">
        <f>IFERROR('Equations and POD'!$D$5/I337, I337)</f>
        <v>-</v>
      </c>
      <c r="Q337" s="62" t="str">
        <f>IFERROR('Equations and POD'!$D$5/J337, J337)</f>
        <v>-</v>
      </c>
      <c r="R337" s="62" t="str">
        <f>IFERROR('Equations and POD'!$D$5/K337, K337)</f>
        <v>-</v>
      </c>
      <c r="S337" s="62" t="str">
        <f>IFERROR('Equations and POD'!$D$5/L337, L337)</f>
        <v>-</v>
      </c>
      <c r="T337" s="62" t="str">
        <f>IFERROR('Equations and POD'!$D$5/M337, M337)</f>
        <v>-</v>
      </c>
      <c r="U337" s="97" t="s">
        <v>62</v>
      </c>
      <c r="V337" s="97" t="s">
        <v>62</v>
      </c>
      <c r="W337" s="97" t="s">
        <v>62</v>
      </c>
      <c r="X337" s="97" t="s">
        <v>62</v>
      </c>
      <c r="Y337" s="97" t="s">
        <v>62</v>
      </c>
      <c r="Z337" s="97" t="s">
        <v>62</v>
      </c>
      <c r="AA337" s="97" t="s">
        <v>62</v>
      </c>
    </row>
    <row r="338" spans="1:27" x14ac:dyDescent="0.3">
      <c r="A338" s="41" t="s">
        <v>136</v>
      </c>
      <c r="B338" s="92" t="s">
        <v>138</v>
      </c>
      <c r="C338" s="92" t="s">
        <v>88</v>
      </c>
      <c r="D338" s="92" t="s">
        <v>12</v>
      </c>
      <c r="E338" s="92" t="s">
        <v>64</v>
      </c>
      <c r="F338" s="92" t="s">
        <v>6</v>
      </c>
      <c r="G338" s="91" t="s">
        <v>62</v>
      </c>
      <c r="H338" s="91" t="s">
        <v>62</v>
      </c>
      <c r="I338" s="91" t="s">
        <v>62</v>
      </c>
      <c r="J338" s="91" t="s">
        <v>62</v>
      </c>
      <c r="K338" s="90">
        <f t="shared" ref="K338" si="354">SUM(K335:K337)</f>
        <v>3.4119718309859199</v>
      </c>
      <c r="L338" s="90">
        <f t="shared" ref="L338" si="355">SUM(L335:L337)</f>
        <v>3.1202281191806298</v>
      </c>
      <c r="M338" s="90">
        <f t="shared" ref="M338" si="356">SUM(M335:M337)</f>
        <v>3.3343806104129299</v>
      </c>
      <c r="N338" s="62" t="str">
        <f>IFERROR('Equations and POD'!$D$5/G338, G338)</f>
        <v>-</v>
      </c>
      <c r="O338" s="62" t="str">
        <f>IFERROR('Equations and POD'!$D$5/H338, H338)</f>
        <v>-</v>
      </c>
      <c r="P338" s="62" t="str">
        <f>IFERROR('Equations and POD'!$D$5/I338, I338)</f>
        <v>-</v>
      </c>
      <c r="Q338" s="62" t="str">
        <f>IFERROR('Equations and POD'!$D$5/J338, J338)</f>
        <v>-</v>
      </c>
      <c r="R338" s="62">
        <f>IFERROR('Equations and POD'!$D$5/K338, K338)</f>
        <v>3517.0278637770853</v>
      </c>
      <c r="S338" s="62">
        <f>IFERROR('Equations and POD'!$D$5/L338, L338)</f>
        <v>3845.8726547055135</v>
      </c>
      <c r="T338" s="62">
        <f>IFERROR('Equations and POD'!$D$5/M338, M338)</f>
        <v>3598.8692960021499</v>
      </c>
      <c r="U338" s="97" t="s">
        <v>62</v>
      </c>
      <c r="V338" s="97" t="s">
        <v>62</v>
      </c>
      <c r="W338" s="97" t="s">
        <v>62</v>
      </c>
      <c r="X338" s="97" t="s">
        <v>62</v>
      </c>
      <c r="Y338" s="98">
        <v>3500</v>
      </c>
      <c r="Z338" s="98">
        <v>3800</v>
      </c>
      <c r="AA338" s="98">
        <v>3600</v>
      </c>
    </row>
    <row r="339" spans="1:27" x14ac:dyDescent="0.3">
      <c r="A339" s="41" t="s">
        <v>136</v>
      </c>
      <c r="B339" s="92" t="s">
        <v>138</v>
      </c>
      <c r="C339" s="92" t="s">
        <v>88</v>
      </c>
      <c r="D339" s="92" t="s">
        <v>60</v>
      </c>
      <c r="E339" s="41" t="s">
        <v>61</v>
      </c>
      <c r="F339" s="41" t="s">
        <v>10</v>
      </c>
      <c r="G339" s="93" t="s">
        <v>62</v>
      </c>
      <c r="H339" s="93" t="s">
        <v>62</v>
      </c>
      <c r="I339" s="93" t="s">
        <v>62</v>
      </c>
      <c r="J339" s="93" t="s">
        <v>62</v>
      </c>
      <c r="K339" s="100">
        <v>7.2913370634767496</v>
      </c>
      <c r="L339" s="100">
        <v>6.6678847478380696</v>
      </c>
      <c r="M339" s="100">
        <v>7.1255256880057098</v>
      </c>
      <c r="N339" s="62" t="str">
        <f>IFERROR('Equations and POD'!$D$5/G339, G339)</f>
        <v>-</v>
      </c>
      <c r="O339" s="62" t="str">
        <f>IFERROR('Equations and POD'!$D$5/H339, H339)</f>
        <v>-</v>
      </c>
      <c r="P339" s="62" t="str">
        <f>IFERROR('Equations and POD'!$D$5/I339, I339)</f>
        <v>-</v>
      </c>
      <c r="Q339" s="62" t="str">
        <f>IFERROR('Equations and POD'!$D$5/J339, J339)</f>
        <v>-</v>
      </c>
      <c r="R339" s="62">
        <f>IFERROR('Equations and POD'!$D$5/K339, K339)</f>
        <v>1645.7886798444076</v>
      </c>
      <c r="S339" s="62">
        <f>IFERROR('Equations and POD'!$D$5/L339, L339)</f>
        <v>1799.6711781634745</v>
      </c>
      <c r="T339" s="62">
        <f>IFERROR('Equations and POD'!$D$5/M339, M339)</f>
        <v>1684.086273129212</v>
      </c>
      <c r="U339" s="97" t="s">
        <v>62</v>
      </c>
      <c r="V339" s="97" t="s">
        <v>62</v>
      </c>
      <c r="W339" s="97" t="s">
        <v>62</v>
      </c>
      <c r="X339" s="97" t="s">
        <v>62</v>
      </c>
      <c r="Y339" s="98">
        <v>1600</v>
      </c>
      <c r="Z339" s="98">
        <v>1800</v>
      </c>
      <c r="AA339" s="98">
        <v>1700</v>
      </c>
    </row>
    <row r="340" spans="1:27" x14ac:dyDescent="0.3">
      <c r="A340" s="41" t="s">
        <v>136</v>
      </c>
      <c r="B340" s="92" t="s">
        <v>138</v>
      </c>
      <c r="C340" s="92" t="s">
        <v>88</v>
      </c>
      <c r="D340" s="92" t="s">
        <v>65</v>
      </c>
      <c r="E340" s="41" t="s">
        <v>61</v>
      </c>
      <c r="F340" s="41" t="s">
        <v>10</v>
      </c>
      <c r="G340" s="93" t="s">
        <v>62</v>
      </c>
      <c r="H340" s="93" t="s">
        <v>62</v>
      </c>
      <c r="I340" s="93" t="s">
        <v>62</v>
      </c>
      <c r="J340" s="93" t="s">
        <v>62</v>
      </c>
      <c r="K340" s="93" t="s">
        <v>62</v>
      </c>
      <c r="L340" s="93" t="s">
        <v>62</v>
      </c>
      <c r="M340" s="93" t="s">
        <v>62</v>
      </c>
      <c r="N340" s="62" t="str">
        <f>IFERROR('Equations and POD'!$D$5/G340, G340)</f>
        <v>-</v>
      </c>
      <c r="O340" s="62" t="str">
        <f>IFERROR('Equations and POD'!$D$5/H340, H340)</f>
        <v>-</v>
      </c>
      <c r="P340" s="62" t="str">
        <f>IFERROR('Equations and POD'!$D$5/I340, I340)</f>
        <v>-</v>
      </c>
      <c r="Q340" s="62" t="str">
        <f>IFERROR('Equations and POD'!$D$5/J340, J340)</f>
        <v>-</v>
      </c>
      <c r="R340" s="62" t="str">
        <f>IFERROR('Equations and POD'!$D$5/K340, K340)</f>
        <v>-</v>
      </c>
      <c r="S340" s="62" t="str">
        <f>IFERROR('Equations and POD'!$D$5/L340, L340)</f>
        <v>-</v>
      </c>
      <c r="T340" s="62" t="str">
        <f>IFERROR('Equations and POD'!$D$5/M340, M340)</f>
        <v>-</v>
      </c>
      <c r="U340" s="97" t="s">
        <v>62</v>
      </c>
      <c r="V340" s="97" t="s">
        <v>62</v>
      </c>
      <c r="W340" s="97" t="s">
        <v>62</v>
      </c>
      <c r="X340" s="97" t="s">
        <v>62</v>
      </c>
      <c r="Y340" s="97" t="s">
        <v>62</v>
      </c>
      <c r="Z340" s="97" t="s">
        <v>62</v>
      </c>
      <c r="AA340" s="97" t="s">
        <v>62</v>
      </c>
    </row>
    <row r="341" spans="1:27" x14ac:dyDescent="0.3">
      <c r="A341" s="41" t="s">
        <v>136</v>
      </c>
      <c r="B341" s="92" t="s">
        <v>138</v>
      </c>
      <c r="C341" s="92" t="s">
        <v>88</v>
      </c>
      <c r="D341" s="92" t="s">
        <v>66</v>
      </c>
      <c r="E341" s="41" t="s">
        <v>61</v>
      </c>
      <c r="F341" s="41" t="s">
        <v>10</v>
      </c>
      <c r="G341" s="93" t="s">
        <v>62</v>
      </c>
      <c r="H341" s="93" t="s">
        <v>62</v>
      </c>
      <c r="I341" s="93" t="s">
        <v>62</v>
      </c>
      <c r="J341" s="93" t="s">
        <v>62</v>
      </c>
      <c r="K341" s="93" t="s">
        <v>62</v>
      </c>
      <c r="L341" s="93" t="s">
        <v>62</v>
      </c>
      <c r="M341" s="93" t="s">
        <v>62</v>
      </c>
      <c r="N341" s="62" t="str">
        <f>IFERROR('Equations and POD'!$D$5/G341, G341)</f>
        <v>-</v>
      </c>
      <c r="O341" s="62" t="str">
        <f>IFERROR('Equations and POD'!$D$5/H341, H341)</f>
        <v>-</v>
      </c>
      <c r="P341" s="62" t="str">
        <f>IFERROR('Equations and POD'!$D$5/I341, I341)</f>
        <v>-</v>
      </c>
      <c r="Q341" s="62" t="str">
        <f>IFERROR('Equations and POD'!$D$5/J341, J341)</f>
        <v>-</v>
      </c>
      <c r="R341" s="62" t="str">
        <f>IFERROR('Equations and POD'!$D$5/K341, K341)</f>
        <v>-</v>
      </c>
      <c r="S341" s="62" t="str">
        <f>IFERROR('Equations and POD'!$D$5/L341, L341)</f>
        <v>-</v>
      </c>
      <c r="T341" s="62" t="str">
        <f>IFERROR('Equations and POD'!$D$5/M341, M341)</f>
        <v>-</v>
      </c>
      <c r="U341" s="97" t="s">
        <v>62</v>
      </c>
      <c r="V341" s="97" t="s">
        <v>62</v>
      </c>
      <c r="W341" s="97" t="s">
        <v>62</v>
      </c>
      <c r="X341" s="97" t="s">
        <v>62</v>
      </c>
      <c r="Y341" s="97" t="s">
        <v>62</v>
      </c>
      <c r="Z341" s="97" t="s">
        <v>62</v>
      </c>
      <c r="AA341" s="97" t="s">
        <v>62</v>
      </c>
    </row>
    <row r="342" spans="1:27" x14ac:dyDescent="0.3">
      <c r="A342" s="41" t="s">
        <v>136</v>
      </c>
      <c r="B342" s="92" t="s">
        <v>138</v>
      </c>
      <c r="C342" s="92" t="s">
        <v>88</v>
      </c>
      <c r="D342" s="92" t="s">
        <v>12</v>
      </c>
      <c r="E342" s="92" t="s">
        <v>61</v>
      </c>
      <c r="F342" s="92" t="s">
        <v>10</v>
      </c>
      <c r="G342" s="91" t="s">
        <v>62</v>
      </c>
      <c r="H342" s="91" t="s">
        <v>62</v>
      </c>
      <c r="I342" s="91" t="s">
        <v>62</v>
      </c>
      <c r="J342" s="91" t="s">
        <v>62</v>
      </c>
      <c r="K342" s="90">
        <f t="shared" ref="K342" si="357">SUM(K339:K341)</f>
        <v>7.2913370634767496</v>
      </c>
      <c r="L342" s="90">
        <f t="shared" ref="L342" si="358">SUM(L339:L341)</f>
        <v>6.6678847478380696</v>
      </c>
      <c r="M342" s="90">
        <f t="shared" ref="M342" si="359">SUM(M339:M341)</f>
        <v>7.1255256880057098</v>
      </c>
      <c r="N342" s="62" t="str">
        <f>IFERROR('Equations and POD'!$D$5/G342, G342)</f>
        <v>-</v>
      </c>
      <c r="O342" s="62" t="str">
        <f>IFERROR('Equations and POD'!$D$5/H342, H342)</f>
        <v>-</v>
      </c>
      <c r="P342" s="62" t="str">
        <f>IFERROR('Equations and POD'!$D$5/I342, I342)</f>
        <v>-</v>
      </c>
      <c r="Q342" s="62" t="str">
        <f>IFERROR('Equations and POD'!$D$5/J342, J342)</f>
        <v>-</v>
      </c>
      <c r="R342" s="62">
        <f>IFERROR('Equations and POD'!$D$5/K342, K342)</f>
        <v>1645.7886798444076</v>
      </c>
      <c r="S342" s="62">
        <f>IFERROR('Equations and POD'!$D$5/L342, L342)</f>
        <v>1799.6711781634745</v>
      </c>
      <c r="T342" s="62">
        <f>IFERROR('Equations and POD'!$D$5/M342, M342)</f>
        <v>1684.086273129212</v>
      </c>
      <c r="U342" s="97" t="s">
        <v>62</v>
      </c>
      <c r="V342" s="97" t="s">
        <v>62</v>
      </c>
      <c r="W342" s="97" t="s">
        <v>62</v>
      </c>
      <c r="X342" s="97" t="s">
        <v>62</v>
      </c>
      <c r="Y342" s="98">
        <v>1600</v>
      </c>
      <c r="Z342" s="98">
        <v>1800</v>
      </c>
      <c r="AA342" s="98">
        <v>1700</v>
      </c>
    </row>
    <row r="343" spans="1:27" x14ac:dyDescent="0.3">
      <c r="A343" s="41" t="s">
        <v>136</v>
      </c>
      <c r="B343" s="92" t="s">
        <v>138</v>
      </c>
      <c r="C343" s="92" t="s">
        <v>88</v>
      </c>
      <c r="D343" s="92" t="s">
        <v>60</v>
      </c>
      <c r="E343" s="41" t="s">
        <v>63</v>
      </c>
      <c r="F343" s="41" t="s">
        <v>10</v>
      </c>
      <c r="G343" s="93" t="s">
        <v>62</v>
      </c>
      <c r="H343" s="93" t="s">
        <v>62</v>
      </c>
      <c r="I343" s="93" t="s">
        <v>62</v>
      </c>
      <c r="J343" s="93" t="s">
        <v>62</v>
      </c>
      <c r="K343" s="100">
        <v>2.4304456878255798</v>
      </c>
      <c r="L343" s="100">
        <v>2.2226282492793601</v>
      </c>
      <c r="M343" s="100">
        <v>2.3751752293352402</v>
      </c>
      <c r="N343" s="62" t="str">
        <f>IFERROR('Equations and POD'!$D$5/G343, G343)</f>
        <v>-</v>
      </c>
      <c r="O343" s="62" t="str">
        <f>IFERROR('Equations and POD'!$D$5/H343, H343)</f>
        <v>-</v>
      </c>
      <c r="P343" s="62" t="str">
        <f>IFERROR('Equations and POD'!$D$5/I343, I343)</f>
        <v>-</v>
      </c>
      <c r="Q343" s="62" t="str">
        <f>IFERROR('Equations and POD'!$D$5/J343, J343)</f>
        <v>-</v>
      </c>
      <c r="R343" s="62">
        <f>IFERROR('Equations and POD'!$D$5/K343, K343)</f>
        <v>4937.3660395332299</v>
      </c>
      <c r="S343" s="62">
        <f>IFERROR('Equations and POD'!$D$5/L343, L343)</f>
        <v>5399.0135344904147</v>
      </c>
      <c r="T343" s="62">
        <f>IFERROR('Equations and POD'!$D$5/M343, M343)</f>
        <v>5052.2588193876281</v>
      </c>
      <c r="U343" s="97" t="s">
        <v>62</v>
      </c>
      <c r="V343" s="97" t="s">
        <v>62</v>
      </c>
      <c r="W343" s="97" t="s">
        <v>62</v>
      </c>
      <c r="X343" s="97" t="s">
        <v>62</v>
      </c>
      <c r="Y343" s="98">
        <v>4900</v>
      </c>
      <c r="Z343" s="98">
        <v>5400</v>
      </c>
      <c r="AA343" s="98">
        <v>5100</v>
      </c>
    </row>
    <row r="344" spans="1:27" x14ac:dyDescent="0.3">
      <c r="A344" s="41" t="s">
        <v>136</v>
      </c>
      <c r="B344" s="92" t="s">
        <v>138</v>
      </c>
      <c r="C344" s="92" t="s">
        <v>88</v>
      </c>
      <c r="D344" s="92" t="s">
        <v>65</v>
      </c>
      <c r="E344" s="41" t="s">
        <v>63</v>
      </c>
      <c r="F344" s="41" t="s">
        <v>10</v>
      </c>
      <c r="G344" s="93" t="s">
        <v>62</v>
      </c>
      <c r="H344" s="93" t="s">
        <v>62</v>
      </c>
      <c r="I344" s="93" t="s">
        <v>62</v>
      </c>
      <c r="J344" s="93" t="s">
        <v>62</v>
      </c>
      <c r="K344" s="93" t="s">
        <v>62</v>
      </c>
      <c r="L344" s="93" t="s">
        <v>62</v>
      </c>
      <c r="M344" s="93" t="s">
        <v>62</v>
      </c>
      <c r="N344" s="62" t="str">
        <f>IFERROR('Equations and POD'!$D$5/G344, G344)</f>
        <v>-</v>
      </c>
      <c r="O344" s="62" t="str">
        <f>IFERROR('Equations and POD'!$D$5/H344, H344)</f>
        <v>-</v>
      </c>
      <c r="P344" s="62" t="str">
        <f>IFERROR('Equations and POD'!$D$5/I344, I344)</f>
        <v>-</v>
      </c>
      <c r="Q344" s="62" t="str">
        <f>IFERROR('Equations and POD'!$D$5/J344, J344)</f>
        <v>-</v>
      </c>
      <c r="R344" s="62" t="str">
        <f>IFERROR('Equations and POD'!$D$5/K344, K344)</f>
        <v>-</v>
      </c>
      <c r="S344" s="62" t="str">
        <f>IFERROR('Equations and POD'!$D$5/L344, L344)</f>
        <v>-</v>
      </c>
      <c r="T344" s="62" t="str">
        <f>IFERROR('Equations and POD'!$D$5/M344, M344)</f>
        <v>-</v>
      </c>
      <c r="U344" s="97" t="s">
        <v>62</v>
      </c>
      <c r="V344" s="97" t="s">
        <v>62</v>
      </c>
      <c r="W344" s="97" t="s">
        <v>62</v>
      </c>
      <c r="X344" s="97" t="s">
        <v>62</v>
      </c>
      <c r="Y344" s="97" t="s">
        <v>62</v>
      </c>
      <c r="Z344" s="97" t="s">
        <v>62</v>
      </c>
      <c r="AA344" s="97" t="s">
        <v>62</v>
      </c>
    </row>
    <row r="345" spans="1:27" x14ac:dyDescent="0.3">
      <c r="A345" s="41" t="s">
        <v>136</v>
      </c>
      <c r="B345" s="92" t="s">
        <v>138</v>
      </c>
      <c r="C345" s="92" t="s">
        <v>88</v>
      </c>
      <c r="D345" s="92" t="s">
        <v>66</v>
      </c>
      <c r="E345" s="41" t="s">
        <v>63</v>
      </c>
      <c r="F345" s="41" t="s">
        <v>10</v>
      </c>
      <c r="G345" s="93" t="s">
        <v>62</v>
      </c>
      <c r="H345" s="93" t="s">
        <v>62</v>
      </c>
      <c r="I345" s="93" t="s">
        <v>62</v>
      </c>
      <c r="J345" s="93" t="s">
        <v>62</v>
      </c>
      <c r="K345" s="93" t="s">
        <v>62</v>
      </c>
      <c r="L345" s="93" t="s">
        <v>62</v>
      </c>
      <c r="M345" s="93" t="s">
        <v>62</v>
      </c>
      <c r="N345" s="62" t="str">
        <f>IFERROR('Equations and POD'!$D$5/G345, G345)</f>
        <v>-</v>
      </c>
      <c r="O345" s="62" t="str">
        <f>IFERROR('Equations and POD'!$D$5/H345, H345)</f>
        <v>-</v>
      </c>
      <c r="P345" s="62" t="str">
        <f>IFERROR('Equations and POD'!$D$5/I345, I345)</f>
        <v>-</v>
      </c>
      <c r="Q345" s="62" t="str">
        <f>IFERROR('Equations and POD'!$D$5/J345, J345)</f>
        <v>-</v>
      </c>
      <c r="R345" s="62" t="str">
        <f>IFERROR('Equations and POD'!$D$5/K345, K345)</f>
        <v>-</v>
      </c>
      <c r="S345" s="62" t="str">
        <f>IFERROR('Equations and POD'!$D$5/L345, L345)</f>
        <v>-</v>
      </c>
      <c r="T345" s="62" t="str">
        <f>IFERROR('Equations and POD'!$D$5/M345, M345)</f>
        <v>-</v>
      </c>
      <c r="U345" s="97" t="s">
        <v>62</v>
      </c>
      <c r="V345" s="97" t="s">
        <v>62</v>
      </c>
      <c r="W345" s="97" t="s">
        <v>62</v>
      </c>
      <c r="X345" s="97" t="s">
        <v>62</v>
      </c>
      <c r="Y345" s="97" t="s">
        <v>62</v>
      </c>
      <c r="Z345" s="97" t="s">
        <v>62</v>
      </c>
      <c r="AA345" s="97" t="s">
        <v>62</v>
      </c>
    </row>
    <row r="346" spans="1:27" x14ac:dyDescent="0.3">
      <c r="A346" s="41" t="s">
        <v>136</v>
      </c>
      <c r="B346" s="92" t="s">
        <v>138</v>
      </c>
      <c r="C346" s="92" t="s">
        <v>88</v>
      </c>
      <c r="D346" s="92" t="s">
        <v>12</v>
      </c>
      <c r="E346" s="92" t="s">
        <v>63</v>
      </c>
      <c r="F346" s="92" t="s">
        <v>10</v>
      </c>
      <c r="G346" s="91" t="s">
        <v>62</v>
      </c>
      <c r="H346" s="91" t="s">
        <v>62</v>
      </c>
      <c r="I346" s="91" t="s">
        <v>62</v>
      </c>
      <c r="J346" s="91" t="s">
        <v>62</v>
      </c>
      <c r="K346" s="90">
        <f t="shared" ref="K346" si="360">SUM(K343:K345)</f>
        <v>2.4304456878255798</v>
      </c>
      <c r="L346" s="90">
        <f t="shared" ref="L346" si="361">SUM(L343:L345)</f>
        <v>2.2226282492793601</v>
      </c>
      <c r="M346" s="90">
        <f t="shared" ref="M346" si="362">SUM(M343:M345)</f>
        <v>2.3751752293352402</v>
      </c>
      <c r="N346" s="62" t="str">
        <f>IFERROR('Equations and POD'!$D$5/G346, G346)</f>
        <v>-</v>
      </c>
      <c r="O346" s="62" t="str">
        <f>IFERROR('Equations and POD'!$D$5/H346, H346)</f>
        <v>-</v>
      </c>
      <c r="P346" s="62" t="str">
        <f>IFERROR('Equations and POD'!$D$5/I346, I346)</f>
        <v>-</v>
      </c>
      <c r="Q346" s="62" t="str">
        <f>IFERROR('Equations and POD'!$D$5/J346, J346)</f>
        <v>-</v>
      </c>
      <c r="R346" s="62">
        <f>IFERROR('Equations and POD'!$D$5/K346, K346)</f>
        <v>4937.3660395332299</v>
      </c>
      <c r="S346" s="62">
        <f>IFERROR('Equations and POD'!$D$5/L346, L346)</f>
        <v>5399.0135344904147</v>
      </c>
      <c r="T346" s="62">
        <f>IFERROR('Equations and POD'!$D$5/M346, M346)</f>
        <v>5052.2588193876281</v>
      </c>
      <c r="U346" s="97" t="s">
        <v>62</v>
      </c>
      <c r="V346" s="97" t="s">
        <v>62</v>
      </c>
      <c r="W346" s="97" t="s">
        <v>62</v>
      </c>
      <c r="X346" s="97" t="s">
        <v>62</v>
      </c>
      <c r="Y346" s="98">
        <v>4900</v>
      </c>
      <c r="Z346" s="98">
        <v>5400</v>
      </c>
      <c r="AA346" s="98">
        <v>5100</v>
      </c>
    </row>
    <row r="347" spans="1:27" x14ac:dyDescent="0.3">
      <c r="A347" s="41" t="s">
        <v>136</v>
      </c>
      <c r="B347" s="92" t="s">
        <v>138</v>
      </c>
      <c r="C347" s="92" t="s">
        <v>88</v>
      </c>
      <c r="D347" s="92" t="s">
        <v>60</v>
      </c>
      <c r="E347" s="41" t="s">
        <v>64</v>
      </c>
      <c r="F347" s="41" t="s">
        <v>10</v>
      </c>
      <c r="G347" s="93" t="s">
        <v>62</v>
      </c>
      <c r="H347" s="93" t="s">
        <v>62</v>
      </c>
      <c r="I347" s="93" t="s">
        <v>62</v>
      </c>
      <c r="J347" s="93" t="s">
        <v>62</v>
      </c>
      <c r="K347" s="100">
        <v>0.48608913756511701</v>
      </c>
      <c r="L347" s="100">
        <v>0.44452564985587101</v>
      </c>
      <c r="M347" s="100">
        <v>0.47503504586704698</v>
      </c>
      <c r="N347" s="62" t="str">
        <f>IFERROR('Equations and POD'!$D$5/G347, G347)</f>
        <v>-</v>
      </c>
      <c r="O347" s="62" t="str">
        <f>IFERROR('Equations and POD'!$D$5/H347, H347)</f>
        <v>-</v>
      </c>
      <c r="P347" s="62" t="str">
        <f>IFERROR('Equations and POD'!$D$5/I347, I347)</f>
        <v>-</v>
      </c>
      <c r="Q347" s="62" t="str">
        <f>IFERROR('Equations and POD'!$D$5/J347, J347)</f>
        <v>-</v>
      </c>
      <c r="R347" s="62">
        <f>IFERROR('Equations and POD'!$D$5/K347, K347)</f>
        <v>24686.830197666095</v>
      </c>
      <c r="S347" s="62">
        <f>IFERROR('Equations and POD'!$D$5/L347, L347)</f>
        <v>26995.067672452133</v>
      </c>
      <c r="T347" s="62">
        <f>IFERROR('Equations and POD'!$D$5/M347, M347)</f>
        <v>25261.2940969382</v>
      </c>
      <c r="U347" s="97" t="s">
        <v>62</v>
      </c>
      <c r="V347" s="97" t="s">
        <v>62</v>
      </c>
      <c r="W347" s="97" t="s">
        <v>62</v>
      </c>
      <c r="X347" s="97" t="s">
        <v>62</v>
      </c>
      <c r="Y347" s="98">
        <v>25000</v>
      </c>
      <c r="Z347" s="98">
        <v>27000</v>
      </c>
      <c r="AA347" s="98">
        <v>25000</v>
      </c>
    </row>
    <row r="348" spans="1:27" x14ac:dyDescent="0.3">
      <c r="A348" s="41" t="s">
        <v>136</v>
      </c>
      <c r="B348" s="92" t="s">
        <v>138</v>
      </c>
      <c r="C348" s="92" t="s">
        <v>88</v>
      </c>
      <c r="D348" s="92" t="s">
        <v>65</v>
      </c>
      <c r="E348" s="41" t="s">
        <v>64</v>
      </c>
      <c r="F348" s="41" t="s">
        <v>10</v>
      </c>
      <c r="G348" s="93" t="s">
        <v>62</v>
      </c>
      <c r="H348" s="93" t="s">
        <v>62</v>
      </c>
      <c r="I348" s="93" t="s">
        <v>62</v>
      </c>
      <c r="J348" s="93" t="s">
        <v>62</v>
      </c>
      <c r="K348" s="93" t="s">
        <v>62</v>
      </c>
      <c r="L348" s="93" t="s">
        <v>62</v>
      </c>
      <c r="M348" s="93" t="s">
        <v>62</v>
      </c>
      <c r="N348" s="62" t="str">
        <f>IFERROR('Equations and POD'!$D$5/G348, G348)</f>
        <v>-</v>
      </c>
      <c r="O348" s="62" t="str">
        <f>IFERROR('Equations and POD'!$D$5/H348, H348)</f>
        <v>-</v>
      </c>
      <c r="P348" s="62" t="str">
        <f>IFERROR('Equations and POD'!$D$5/I348, I348)</f>
        <v>-</v>
      </c>
      <c r="Q348" s="62" t="str">
        <f>IFERROR('Equations and POD'!$D$5/J348, J348)</f>
        <v>-</v>
      </c>
      <c r="R348" s="62" t="str">
        <f>IFERROR('Equations and POD'!$D$5/K348, K348)</f>
        <v>-</v>
      </c>
      <c r="S348" s="62" t="str">
        <f>IFERROR('Equations and POD'!$D$5/L348, L348)</f>
        <v>-</v>
      </c>
      <c r="T348" s="62" t="str">
        <f>IFERROR('Equations and POD'!$D$5/M348, M348)</f>
        <v>-</v>
      </c>
      <c r="U348" s="97" t="s">
        <v>62</v>
      </c>
      <c r="V348" s="97" t="s">
        <v>62</v>
      </c>
      <c r="W348" s="97" t="s">
        <v>62</v>
      </c>
      <c r="X348" s="97" t="s">
        <v>62</v>
      </c>
      <c r="Y348" s="97" t="s">
        <v>62</v>
      </c>
      <c r="Z348" s="97" t="s">
        <v>62</v>
      </c>
      <c r="AA348" s="97" t="s">
        <v>62</v>
      </c>
    </row>
    <row r="349" spans="1:27" x14ac:dyDescent="0.3">
      <c r="A349" s="41" t="s">
        <v>136</v>
      </c>
      <c r="B349" s="92" t="s">
        <v>138</v>
      </c>
      <c r="C349" s="92" t="s">
        <v>88</v>
      </c>
      <c r="D349" s="92" t="s">
        <v>66</v>
      </c>
      <c r="E349" s="41" t="s">
        <v>64</v>
      </c>
      <c r="F349" s="41" t="s">
        <v>10</v>
      </c>
      <c r="G349" s="93" t="s">
        <v>62</v>
      </c>
      <c r="H349" s="93" t="s">
        <v>62</v>
      </c>
      <c r="I349" s="93" t="s">
        <v>62</v>
      </c>
      <c r="J349" s="93" t="s">
        <v>62</v>
      </c>
      <c r="K349" s="93" t="s">
        <v>62</v>
      </c>
      <c r="L349" s="93" t="s">
        <v>62</v>
      </c>
      <c r="M349" s="93" t="s">
        <v>62</v>
      </c>
      <c r="N349" s="62" t="str">
        <f>IFERROR('Equations and POD'!$D$5/G349, G349)</f>
        <v>-</v>
      </c>
      <c r="O349" s="62" t="str">
        <f>IFERROR('Equations and POD'!$D$5/H349, H349)</f>
        <v>-</v>
      </c>
      <c r="P349" s="62" t="str">
        <f>IFERROR('Equations and POD'!$D$5/I349, I349)</f>
        <v>-</v>
      </c>
      <c r="Q349" s="62" t="str">
        <f>IFERROR('Equations and POD'!$D$5/J349, J349)</f>
        <v>-</v>
      </c>
      <c r="R349" s="62" t="str">
        <f>IFERROR('Equations and POD'!$D$5/K349, K349)</f>
        <v>-</v>
      </c>
      <c r="S349" s="62" t="str">
        <f>IFERROR('Equations and POD'!$D$5/L349, L349)</f>
        <v>-</v>
      </c>
      <c r="T349" s="62" t="str">
        <f>IFERROR('Equations and POD'!$D$5/M349, M349)</f>
        <v>-</v>
      </c>
      <c r="U349" s="97" t="s">
        <v>62</v>
      </c>
      <c r="V349" s="97" t="s">
        <v>62</v>
      </c>
      <c r="W349" s="97" t="s">
        <v>62</v>
      </c>
      <c r="X349" s="97" t="s">
        <v>62</v>
      </c>
      <c r="Y349" s="97" t="s">
        <v>62</v>
      </c>
      <c r="Z349" s="97" t="s">
        <v>62</v>
      </c>
      <c r="AA349" s="97" t="s">
        <v>62</v>
      </c>
    </row>
    <row r="350" spans="1:27" x14ac:dyDescent="0.3">
      <c r="A350" s="41" t="s">
        <v>136</v>
      </c>
      <c r="B350" s="92" t="s">
        <v>138</v>
      </c>
      <c r="C350" s="92" t="s">
        <v>88</v>
      </c>
      <c r="D350" s="92" t="s">
        <v>12</v>
      </c>
      <c r="E350" s="92" t="s">
        <v>64</v>
      </c>
      <c r="F350" s="92" t="s">
        <v>10</v>
      </c>
      <c r="G350" s="91" t="s">
        <v>62</v>
      </c>
      <c r="H350" s="91" t="s">
        <v>62</v>
      </c>
      <c r="I350" s="91" t="s">
        <v>62</v>
      </c>
      <c r="J350" s="91" t="s">
        <v>62</v>
      </c>
      <c r="K350" s="90">
        <f t="shared" ref="K350" si="363">SUM(K347:K349)</f>
        <v>0.48608913756511701</v>
      </c>
      <c r="L350" s="90">
        <f t="shared" ref="L350" si="364">SUM(L347:L349)</f>
        <v>0.44452564985587101</v>
      </c>
      <c r="M350" s="90">
        <f t="shared" ref="M350" si="365">SUM(M347:M349)</f>
        <v>0.47503504586704698</v>
      </c>
      <c r="N350" s="62" t="str">
        <f>IFERROR('Equations and POD'!$D$5/G350, G350)</f>
        <v>-</v>
      </c>
      <c r="O350" s="62" t="str">
        <f>IFERROR('Equations and POD'!$D$5/H350, H350)</f>
        <v>-</v>
      </c>
      <c r="P350" s="62" t="str">
        <f>IFERROR('Equations and POD'!$D$5/I350, I350)</f>
        <v>-</v>
      </c>
      <c r="Q350" s="62" t="str">
        <f>IFERROR('Equations and POD'!$D$5/J350, J350)</f>
        <v>-</v>
      </c>
      <c r="R350" s="62">
        <f>IFERROR('Equations and POD'!$D$5/K350, K350)</f>
        <v>24686.830197666095</v>
      </c>
      <c r="S350" s="62">
        <f>IFERROR('Equations and POD'!$D$5/L350, L350)</f>
        <v>26995.067672452133</v>
      </c>
      <c r="T350" s="62">
        <f>IFERROR('Equations and POD'!$D$5/M350, M350)</f>
        <v>25261.2940969382</v>
      </c>
      <c r="U350" s="97" t="s">
        <v>62</v>
      </c>
      <c r="V350" s="97" t="s">
        <v>62</v>
      </c>
      <c r="W350" s="97" t="s">
        <v>62</v>
      </c>
      <c r="X350" s="97" t="s">
        <v>62</v>
      </c>
      <c r="Y350" s="98">
        <v>25000</v>
      </c>
      <c r="Z350" s="98">
        <v>27000</v>
      </c>
      <c r="AA350" s="98">
        <v>25000</v>
      </c>
    </row>
    <row r="351" spans="1:27" x14ac:dyDescent="0.3">
      <c r="A351" s="41" t="s">
        <v>136</v>
      </c>
      <c r="B351" s="92" t="s">
        <v>139</v>
      </c>
      <c r="C351" s="92" t="s">
        <v>90</v>
      </c>
      <c r="D351" s="92" t="s">
        <v>60</v>
      </c>
      <c r="E351" s="41" t="s">
        <v>61</v>
      </c>
      <c r="F351" s="41" t="s">
        <v>6</v>
      </c>
      <c r="G351" s="63">
        <v>3.42000824468085</v>
      </c>
      <c r="H351" s="63">
        <v>2.9245694444444399</v>
      </c>
      <c r="I351" s="63">
        <v>2.5276868279569902</v>
      </c>
      <c r="J351" s="63">
        <v>2.0378750000000001</v>
      </c>
      <c r="K351" s="63">
        <v>1.61071478873239</v>
      </c>
      <c r="L351" s="63">
        <v>1.4729891759776499</v>
      </c>
      <c r="M351" s="90" t="s">
        <v>62</v>
      </c>
      <c r="N351" s="62">
        <f>IFERROR('Equations and POD'!$D$5/G351, G351)</f>
        <v>3508.7634711593573</v>
      </c>
      <c r="O351" s="62">
        <f>IFERROR('Equations and POD'!$D$5/H351, H351)</f>
        <v>4103.1680826712445</v>
      </c>
      <c r="P351" s="62">
        <f>IFERROR('Equations and POD'!$D$5/I351, I351)</f>
        <v>4747.4235602592562</v>
      </c>
      <c r="Q351" s="62">
        <f>IFERROR('Equations and POD'!$D$5/J351, J351)</f>
        <v>5888.4867815739435</v>
      </c>
      <c r="R351" s="62">
        <f>IFERROR('Equations and POD'!$D$5/K351, K351)</f>
        <v>7450.1085381129651</v>
      </c>
      <c r="S351" s="62">
        <f>IFERROR('Equations and POD'!$D$5/L351, L351)</f>
        <v>8146.6993754624027</v>
      </c>
      <c r="T351" s="62" t="str">
        <f>IFERROR('Equations and POD'!$D$5/M351, M351)</f>
        <v>-</v>
      </c>
      <c r="U351" s="98">
        <v>3500</v>
      </c>
      <c r="V351" s="98">
        <v>4100</v>
      </c>
      <c r="W351" s="98">
        <v>4700</v>
      </c>
      <c r="X351" s="98">
        <v>5900</v>
      </c>
      <c r="Y351" s="98">
        <v>7500</v>
      </c>
      <c r="Z351" s="98">
        <v>8100</v>
      </c>
      <c r="AA351" s="97" t="s">
        <v>62</v>
      </c>
    </row>
    <row r="352" spans="1:27" x14ac:dyDescent="0.3">
      <c r="A352" s="41" t="s">
        <v>136</v>
      </c>
      <c r="B352" s="92" t="s">
        <v>139</v>
      </c>
      <c r="C352" s="92" t="s">
        <v>90</v>
      </c>
      <c r="D352" s="92" t="s">
        <v>65</v>
      </c>
      <c r="E352" s="41" t="s">
        <v>61</v>
      </c>
      <c r="F352" s="41" t="s">
        <v>6</v>
      </c>
      <c r="G352" s="90">
        <v>0.45534911815714302</v>
      </c>
      <c r="H352" s="90">
        <v>0.32224561898047299</v>
      </c>
      <c r="I352" s="90">
        <v>0.32370080350715502</v>
      </c>
      <c r="J352" s="90">
        <v>0.102003300320628</v>
      </c>
      <c r="K352" s="90">
        <v>5.71131293620721E-2</v>
      </c>
      <c r="L352" s="90">
        <v>4.5309345411261998E-2</v>
      </c>
      <c r="M352" s="90">
        <v>2.0284260469984699E-2</v>
      </c>
      <c r="N352" s="62">
        <f>IFERROR('Equations and POD'!$D$5/G352, G352)</f>
        <v>26353.405599127011</v>
      </c>
      <c r="O352" s="62">
        <f>IFERROR('Equations and POD'!$D$5/H352, H352)</f>
        <v>37238.675386699855</v>
      </c>
      <c r="P352" s="62">
        <f>IFERROR('Equations and POD'!$D$5/I352, I352)</f>
        <v>37071.270352082254</v>
      </c>
      <c r="Q352" s="62">
        <f>IFERROR('Equations and POD'!$D$5/J352, J352)</f>
        <v>117643.25234850519</v>
      </c>
      <c r="R352" s="62">
        <f>IFERROR('Equations and POD'!$D$5/K352, K352)</f>
        <v>210109.30645955823</v>
      </c>
      <c r="S352" s="62">
        <f>IFERROR('Equations and POD'!$D$5/L352, L352)</f>
        <v>264846.02439251536</v>
      </c>
      <c r="T352" s="62">
        <f>IFERROR('Equations and POD'!$D$5/M352, M352)</f>
        <v>591591.69336031761</v>
      </c>
      <c r="U352" s="98">
        <v>26000</v>
      </c>
      <c r="V352" s="98">
        <v>37000</v>
      </c>
      <c r="W352" s="98">
        <v>37000</v>
      </c>
      <c r="X352" s="98">
        <v>120000</v>
      </c>
      <c r="Y352" s="98">
        <v>210000</v>
      </c>
      <c r="Z352" s="98">
        <v>260000</v>
      </c>
      <c r="AA352" s="98">
        <v>590000</v>
      </c>
    </row>
    <row r="353" spans="1:27" x14ac:dyDescent="0.3">
      <c r="A353" s="41" t="s">
        <v>136</v>
      </c>
      <c r="B353" s="92" t="s">
        <v>139</v>
      </c>
      <c r="C353" s="92" t="s">
        <v>90</v>
      </c>
      <c r="D353" s="92" t="s">
        <v>66</v>
      </c>
      <c r="E353" s="41" t="s">
        <v>61</v>
      </c>
      <c r="F353" s="41" t="s">
        <v>6</v>
      </c>
      <c r="G353" s="63">
        <v>7.2863301131688596</v>
      </c>
      <c r="H353" s="63">
        <v>6.8639341645793701</v>
      </c>
      <c r="I353" s="63">
        <v>5.5797142241096802</v>
      </c>
      <c r="J353" s="63">
        <v>3.8852457535354898</v>
      </c>
      <c r="K353" s="63">
        <v>2.7407399093778202</v>
      </c>
      <c r="L353" s="63">
        <v>2.34677525626959</v>
      </c>
      <c r="M353" s="63">
        <v>1.88414992817704</v>
      </c>
      <c r="N353" s="62">
        <f>IFERROR('Equations and POD'!$D$5/G353, G353)</f>
        <v>1646.9196170939258</v>
      </c>
      <c r="O353" s="62">
        <f>IFERROR('Equations and POD'!$D$5/H353, H353)</f>
        <v>1748.2685166073959</v>
      </c>
      <c r="P353" s="62">
        <f>IFERROR('Equations and POD'!$D$5/I353, I353)</f>
        <v>2150.6477783662413</v>
      </c>
      <c r="Q353" s="62">
        <f>IFERROR('Equations and POD'!$D$5/J353, J353)</f>
        <v>3088.6077126730679</v>
      </c>
      <c r="R353" s="62">
        <f>IFERROR('Equations and POD'!$D$5/K353, K353)</f>
        <v>4378.3797064947103</v>
      </c>
      <c r="S353" s="62">
        <f>IFERROR('Equations and POD'!$D$5/L353, L353)</f>
        <v>5113.3997462863472</v>
      </c>
      <c r="T353" s="62">
        <f>IFERROR('Equations and POD'!$D$5/M353, M353)</f>
        <v>6368.9199147810314</v>
      </c>
      <c r="U353" s="98">
        <v>1600</v>
      </c>
      <c r="V353" s="98">
        <v>1700</v>
      </c>
      <c r="W353" s="98">
        <v>2200</v>
      </c>
      <c r="X353" s="98">
        <v>3100</v>
      </c>
      <c r="Y353" s="98">
        <v>4400</v>
      </c>
      <c r="Z353" s="98">
        <v>5100</v>
      </c>
      <c r="AA353" s="98">
        <v>6400</v>
      </c>
    </row>
    <row r="354" spans="1:27" x14ac:dyDescent="0.3">
      <c r="A354" s="41" t="s">
        <v>136</v>
      </c>
      <c r="B354" s="92" t="s">
        <v>139</v>
      </c>
      <c r="C354" s="92" t="s">
        <v>90</v>
      </c>
      <c r="D354" s="92" t="s">
        <v>12</v>
      </c>
      <c r="E354" s="92" t="s">
        <v>61</v>
      </c>
      <c r="F354" s="92" t="s">
        <v>6</v>
      </c>
      <c r="G354" s="90">
        <f>SUM(G351:G353)</f>
        <v>11.161687476006852</v>
      </c>
      <c r="H354" s="90">
        <f t="shared" ref="H354" si="366">SUM(H351:H353)</f>
        <v>10.110749228004284</v>
      </c>
      <c r="I354" s="90">
        <f t="shared" ref="I354" si="367">SUM(I351:I353)</f>
        <v>8.4311018555738251</v>
      </c>
      <c r="J354" s="90">
        <f t="shared" ref="J354" si="368">SUM(J351:J353)</f>
        <v>6.0251240538561177</v>
      </c>
      <c r="K354" s="90">
        <f t="shared" ref="K354" si="369">SUM(K351:K353)</f>
        <v>4.4085678274722824</v>
      </c>
      <c r="L354" s="90">
        <f t="shared" ref="L354" si="370">SUM(L351:L353)</f>
        <v>3.8650737776585018</v>
      </c>
      <c r="M354" s="90">
        <f t="shared" ref="M354" si="371">SUM(M351:M353)</f>
        <v>1.9044341886470246</v>
      </c>
      <c r="N354" s="62">
        <f>IFERROR('Equations and POD'!$D$5/G354, G354)</f>
        <v>1075.1062530459828</v>
      </c>
      <c r="O354" s="62">
        <f>IFERROR('Equations and POD'!$D$5/H354, H354)</f>
        <v>1186.8556651333965</v>
      </c>
      <c r="P354" s="62">
        <f>IFERROR('Equations and POD'!$D$5/I354, I354)</f>
        <v>1423.3015097625425</v>
      </c>
      <c r="Q354" s="62">
        <f>IFERROR('Equations and POD'!$D$5/J354, J354)</f>
        <v>1991.6602368244889</v>
      </c>
      <c r="R354" s="62">
        <f>IFERROR('Equations and POD'!$D$5/K354, K354)</f>
        <v>2721.9724113625302</v>
      </c>
      <c r="S354" s="62">
        <f>IFERROR('Equations and POD'!$D$5/L354, L354)</f>
        <v>3104.7272808514704</v>
      </c>
      <c r="T354" s="62">
        <f>IFERROR('Equations and POD'!$D$5/M354, M354)</f>
        <v>6301.0841075717144</v>
      </c>
      <c r="U354" s="98">
        <v>1100</v>
      </c>
      <c r="V354" s="98">
        <v>1200</v>
      </c>
      <c r="W354" s="98">
        <v>1400</v>
      </c>
      <c r="X354" s="98">
        <v>2000</v>
      </c>
      <c r="Y354" s="98">
        <v>2700</v>
      </c>
      <c r="Z354" s="98">
        <v>3100</v>
      </c>
      <c r="AA354" s="98">
        <v>6300</v>
      </c>
    </row>
    <row r="355" spans="1:27" x14ac:dyDescent="0.3">
      <c r="A355" s="41" t="s">
        <v>136</v>
      </c>
      <c r="B355" s="92" t="s">
        <v>139</v>
      </c>
      <c r="C355" s="92" t="s">
        <v>90</v>
      </c>
      <c r="D355" s="92" t="s">
        <v>60</v>
      </c>
      <c r="E355" s="41" t="s">
        <v>63</v>
      </c>
      <c r="F355" s="41" t="s">
        <v>6</v>
      </c>
      <c r="G355" s="63">
        <v>2.1967936170212798</v>
      </c>
      <c r="H355" s="63">
        <v>1.87855555555556</v>
      </c>
      <c r="I355" s="63">
        <v>1.6236236559139801</v>
      </c>
      <c r="J355" s="63">
        <v>1.3089999999999999</v>
      </c>
      <c r="K355" s="63">
        <v>1.03461971830986</v>
      </c>
      <c r="L355" s="93">
        <v>0.94615363128491603</v>
      </c>
      <c r="M355" s="90" t="s">
        <v>62</v>
      </c>
      <c r="N355" s="62">
        <f>IFERROR('Equations and POD'!$D$5/G355, G355)</f>
        <v>5462.5067676003537</v>
      </c>
      <c r="O355" s="62">
        <f>IFERROR('Equations and POD'!$D$5/H355, H355)</f>
        <v>6387.8866741586171</v>
      </c>
      <c r="P355" s="62">
        <f>IFERROR('Equations and POD'!$D$5/I355, I355)</f>
        <v>7390.8753154036103</v>
      </c>
      <c r="Q355" s="62">
        <f>IFERROR('Equations and POD'!$D$5/J355, J355)</f>
        <v>9167.3032849503434</v>
      </c>
      <c r="R355" s="62">
        <f>IFERROR('Equations and POD'!$D$5/K355, K355)</f>
        <v>11598.464428653098</v>
      </c>
      <c r="S355" s="62">
        <f>IFERROR('Equations and POD'!$D$5/L355, L355)</f>
        <v>12682.929709526667</v>
      </c>
      <c r="T355" s="62" t="str">
        <f>IFERROR('Equations and POD'!$D$5/M355, M355)</f>
        <v>-</v>
      </c>
      <c r="U355" s="98">
        <v>5500</v>
      </c>
      <c r="V355" s="98">
        <v>6400</v>
      </c>
      <c r="W355" s="98">
        <v>7400</v>
      </c>
      <c r="X355" s="98">
        <v>9200</v>
      </c>
      <c r="Y355" s="98">
        <v>12000</v>
      </c>
      <c r="Z355" s="98">
        <v>13000</v>
      </c>
      <c r="AA355" s="97" t="s">
        <v>62</v>
      </c>
    </row>
    <row r="356" spans="1:27" x14ac:dyDescent="0.3">
      <c r="A356" s="41" t="s">
        <v>136</v>
      </c>
      <c r="B356" s="92" t="s">
        <v>139</v>
      </c>
      <c r="C356" s="92" t="s">
        <v>90</v>
      </c>
      <c r="D356" s="92" t="s">
        <v>65</v>
      </c>
      <c r="E356" s="41" t="s">
        <v>63</v>
      </c>
      <c r="F356" s="41" t="s">
        <v>6</v>
      </c>
      <c r="G356" s="90">
        <v>6.6716172316747799E-2</v>
      </c>
      <c r="H356" s="90">
        <v>5.2373608573849997E-2</v>
      </c>
      <c r="I356" s="90">
        <v>4.7752764021262502E-2</v>
      </c>
      <c r="J356" s="90">
        <v>1.50916022012492E-2</v>
      </c>
      <c r="K356" s="90">
        <v>8.4503538915441604E-3</v>
      </c>
      <c r="L356" s="90">
        <v>6.70399341288798E-3</v>
      </c>
      <c r="M356" s="90">
        <v>3.0017803965746801E-3</v>
      </c>
      <c r="N356" s="62">
        <f>IFERROR('Equations and POD'!$D$5/G356, G356)</f>
        <v>179866.43392890861</v>
      </c>
      <c r="O356" s="62">
        <f>IFERROR('Equations and POD'!$D$5/H356, H356)</f>
        <v>229123.03212942192</v>
      </c>
      <c r="P356" s="62">
        <f>IFERROR('Equations and POD'!$D$5/I356, I356)</f>
        <v>251294.35428401284</v>
      </c>
      <c r="Q356" s="62">
        <f>IFERROR('Equations and POD'!$D$5/J356, J356)</f>
        <v>795144.20271471946</v>
      </c>
      <c r="R356" s="62">
        <f>IFERROR('Equations and POD'!$D$5/K356, K356)</f>
        <v>1420058.8701980624</v>
      </c>
      <c r="S356" s="62">
        <f>IFERROR('Equations and POD'!$D$5/L356, L356)</f>
        <v>1789977.8924201806</v>
      </c>
      <c r="T356" s="62">
        <f>IFERROR('Equations and POD'!$D$5/M356, M356)</f>
        <v>3997627.5458701621</v>
      </c>
      <c r="U356" s="98">
        <v>180000</v>
      </c>
      <c r="V356" s="98">
        <v>230000</v>
      </c>
      <c r="W356" s="98">
        <v>250000</v>
      </c>
      <c r="X356" s="98">
        <v>800000</v>
      </c>
      <c r="Y356" s="98">
        <v>1400000</v>
      </c>
      <c r="Z356" s="98">
        <v>1800000</v>
      </c>
      <c r="AA356" s="98">
        <v>4000000</v>
      </c>
    </row>
    <row r="357" spans="1:27" x14ac:dyDescent="0.3">
      <c r="A357" s="41" t="s">
        <v>136</v>
      </c>
      <c r="B357" s="92" t="s">
        <v>139</v>
      </c>
      <c r="C357" s="92" t="s">
        <v>90</v>
      </c>
      <c r="D357" s="92" t="s">
        <v>66</v>
      </c>
      <c r="E357" s="41" t="s">
        <v>63</v>
      </c>
      <c r="F357" s="41" t="s">
        <v>6</v>
      </c>
      <c r="G357" s="63">
        <v>1.0733222102893101</v>
      </c>
      <c r="H357" s="63">
        <v>1.01110063288124</v>
      </c>
      <c r="I357" s="93">
        <v>0.82192696608410198</v>
      </c>
      <c r="J357" s="93">
        <v>0.57232111295164301</v>
      </c>
      <c r="K357" s="90">
        <v>0.403728210453283</v>
      </c>
      <c r="L357" s="90">
        <v>0.345694741521406</v>
      </c>
      <c r="M357" s="90">
        <v>0.27754712372589901</v>
      </c>
      <c r="N357" s="62">
        <f>IFERROR('Equations and POD'!$D$5/G357, G357)</f>
        <v>11180.24008537515</v>
      </c>
      <c r="O357" s="62">
        <f>IFERROR('Equations and POD'!$D$5/H357, H357)</f>
        <v>11868.254859859706</v>
      </c>
      <c r="P357" s="62">
        <f>IFERROR('Equations and POD'!$D$5/I357, I357)</f>
        <v>14599.837327605243</v>
      </c>
      <c r="Q357" s="62">
        <f>IFERROR('Equations and POD'!$D$5/J357, J357)</f>
        <v>20967.250252418897</v>
      </c>
      <c r="R357" s="62">
        <f>IFERROR('Equations and POD'!$D$5/K357, K357)</f>
        <v>29722.96631569809</v>
      </c>
      <c r="S357" s="62">
        <f>IFERROR('Equations and POD'!$D$5/L357, L357)</f>
        <v>34712.706207759715</v>
      </c>
      <c r="T357" s="62">
        <f>IFERROR('Equations and POD'!$D$5/M357, M357)</f>
        <v>43235.901128815167</v>
      </c>
      <c r="U357" s="98">
        <v>11000</v>
      </c>
      <c r="V357" s="98">
        <v>12000</v>
      </c>
      <c r="W357" s="98">
        <v>15000</v>
      </c>
      <c r="X357" s="98">
        <v>21000</v>
      </c>
      <c r="Y357" s="98">
        <v>30000</v>
      </c>
      <c r="Z357" s="98">
        <v>35000</v>
      </c>
      <c r="AA357" s="98">
        <v>43000</v>
      </c>
    </row>
    <row r="358" spans="1:27" x14ac:dyDescent="0.3">
      <c r="A358" s="41" t="s">
        <v>136</v>
      </c>
      <c r="B358" s="92" t="s">
        <v>139</v>
      </c>
      <c r="C358" s="92" t="s">
        <v>90</v>
      </c>
      <c r="D358" s="92" t="s">
        <v>12</v>
      </c>
      <c r="E358" s="92" t="s">
        <v>63</v>
      </c>
      <c r="F358" s="92" t="s">
        <v>6</v>
      </c>
      <c r="G358" s="90">
        <f>SUM(G355:G357)</f>
        <v>3.3368319996273379</v>
      </c>
      <c r="H358" s="90">
        <f t="shared" ref="H358" si="372">SUM(H355:H357)</f>
        <v>2.9420297970106501</v>
      </c>
      <c r="I358" s="90">
        <f t="shared" ref="I358" si="373">SUM(I355:I357)</f>
        <v>2.4933033860193445</v>
      </c>
      <c r="J358" s="90">
        <f t="shared" ref="J358" si="374">SUM(J355:J357)</f>
        <v>1.8964127151528922</v>
      </c>
      <c r="K358" s="90">
        <f t="shared" ref="K358" si="375">SUM(K355:K357)</f>
        <v>1.446798282654687</v>
      </c>
      <c r="L358" s="90">
        <f t="shared" ref="L358" si="376">SUM(L355:L357)</f>
        <v>1.29855236621921</v>
      </c>
      <c r="M358" s="90">
        <f t="shared" ref="M358" si="377">SUM(M355:M357)</f>
        <v>0.28054890412247369</v>
      </c>
      <c r="N358" s="62">
        <f>IFERROR('Equations and POD'!$D$5/G358, G358)</f>
        <v>3596.2254022198831</v>
      </c>
      <c r="O358" s="62">
        <f>IFERROR('Equations and POD'!$D$5/H358, H358)</f>
        <v>4078.8166089252427</v>
      </c>
      <c r="P358" s="62">
        <f>IFERROR('Equations and POD'!$D$5/I358, I358)</f>
        <v>4812.8920320276247</v>
      </c>
      <c r="Q358" s="62">
        <f>IFERROR('Equations and POD'!$D$5/J358, J358)</f>
        <v>6327.7365228130411</v>
      </c>
      <c r="R358" s="62">
        <f>IFERROR('Equations and POD'!$D$5/K358, K358)</f>
        <v>8294.1762814243593</v>
      </c>
      <c r="S358" s="62">
        <f>IFERROR('Equations and POD'!$D$5/L358, L358)</f>
        <v>9241.0597463531685</v>
      </c>
      <c r="T358" s="62">
        <f>IFERROR('Equations and POD'!$D$5/M358, M358)</f>
        <v>42773.291300262565</v>
      </c>
      <c r="U358" s="98">
        <v>3600</v>
      </c>
      <c r="V358" s="98">
        <v>4100</v>
      </c>
      <c r="W358" s="98">
        <v>4800</v>
      </c>
      <c r="X358" s="98">
        <v>6300</v>
      </c>
      <c r="Y358" s="98">
        <v>8300</v>
      </c>
      <c r="Z358" s="98">
        <v>9200</v>
      </c>
      <c r="AA358" s="98">
        <v>43000</v>
      </c>
    </row>
    <row r="359" spans="1:27" x14ac:dyDescent="0.3">
      <c r="A359" s="41" t="s">
        <v>136</v>
      </c>
      <c r="B359" s="92" t="s">
        <v>139</v>
      </c>
      <c r="C359" s="92" t="s">
        <v>90</v>
      </c>
      <c r="D359" s="92" t="s">
        <v>60</v>
      </c>
      <c r="E359" s="41" t="s">
        <v>64</v>
      </c>
      <c r="F359" s="41" t="s">
        <v>6</v>
      </c>
      <c r="G359" s="63">
        <v>0.59912553191489404</v>
      </c>
      <c r="H359" s="63">
        <v>0.51233333333333297</v>
      </c>
      <c r="I359" s="90">
        <v>0.442806451612903</v>
      </c>
      <c r="J359" s="90">
        <v>0.35699999999999998</v>
      </c>
      <c r="K359" s="90">
        <v>0.28216901408450701</v>
      </c>
      <c r="L359" s="90">
        <v>0.25804189944134098</v>
      </c>
      <c r="M359" s="90" t="s">
        <v>62</v>
      </c>
      <c r="N359" s="62">
        <f>IFERROR('Equations and POD'!$D$5/G359, G359)</f>
        <v>20029.191481201313</v>
      </c>
      <c r="O359" s="62">
        <f>IFERROR('Equations and POD'!$D$5/H359, H359)</f>
        <v>23422.251138581669</v>
      </c>
      <c r="P359" s="62">
        <f>IFERROR('Equations and POD'!$D$5/I359, I359)</f>
        <v>27099.876156479942</v>
      </c>
      <c r="Q359" s="62">
        <f>IFERROR('Equations and POD'!$D$5/J359, J359)</f>
        <v>33613.445378151264</v>
      </c>
      <c r="R359" s="62">
        <f>IFERROR('Equations and POD'!$D$5/K359, K359)</f>
        <v>42527.7029050614</v>
      </c>
      <c r="S359" s="62">
        <f>IFERROR('Equations and POD'!$D$5/L359, L359)</f>
        <v>46504.075601597731</v>
      </c>
      <c r="T359" s="62" t="str">
        <f>IFERROR('Equations and POD'!$D$5/M359, M359)</f>
        <v>-</v>
      </c>
      <c r="U359" s="98">
        <v>20000</v>
      </c>
      <c r="V359" s="98">
        <v>23000</v>
      </c>
      <c r="W359" s="98">
        <v>27000</v>
      </c>
      <c r="X359" s="98">
        <v>34000</v>
      </c>
      <c r="Y359" s="98">
        <v>43000</v>
      </c>
      <c r="Z359" s="98">
        <v>47000</v>
      </c>
      <c r="AA359" s="97" t="s">
        <v>62</v>
      </c>
    </row>
    <row r="360" spans="1:27" x14ac:dyDescent="0.3">
      <c r="A360" s="41" t="s">
        <v>136</v>
      </c>
      <c r="B360" s="92" t="s">
        <v>139</v>
      </c>
      <c r="C360" s="92" t="s">
        <v>90</v>
      </c>
      <c r="D360" s="92" t="s">
        <v>65</v>
      </c>
      <c r="E360" s="41" t="s">
        <v>64</v>
      </c>
      <c r="F360" s="41" t="s">
        <v>6</v>
      </c>
      <c r="G360" s="90">
        <v>1.3381626097695399E-3</v>
      </c>
      <c r="H360" s="90">
        <v>1.89480242009934E-3</v>
      </c>
      <c r="I360" s="90">
        <v>1.8421009977033799E-3</v>
      </c>
      <c r="J360" s="90">
        <v>6.3291025932837397E-4</v>
      </c>
      <c r="K360" s="90">
        <v>3.5452424705834801E-4</v>
      </c>
      <c r="L360" s="90">
        <v>2.81298731155182E-4</v>
      </c>
      <c r="M360" s="90">
        <v>1.2615198664323301E-4</v>
      </c>
      <c r="N360" s="62">
        <f>IFERROR('Equations and POD'!$D$5/G360, G360)</f>
        <v>8967520.0251385402</v>
      </c>
      <c r="O360" s="62">
        <f>IFERROR('Equations and POD'!$D$5/H360, H360)</f>
        <v>6333114.1404024959</v>
      </c>
      <c r="P360" s="62">
        <f>IFERROR('Equations and POD'!$D$5/I360, I360)</f>
        <v>6514300.7983606076</v>
      </c>
      <c r="Q360" s="62">
        <f>IFERROR('Equations and POD'!$D$5/J360, J360)</f>
        <v>18960033.943412535</v>
      </c>
      <c r="R360" s="62">
        <f>IFERROR('Equations and POD'!$D$5/K360, K360)</f>
        <v>33848178.508436479</v>
      </c>
      <c r="S360" s="62">
        <f>IFERROR('Equations and POD'!$D$5/L360, L360)</f>
        <v>42659275.250623323</v>
      </c>
      <c r="T360" s="62">
        <f>IFERROR('Equations and POD'!$D$5/M360, M360)</f>
        <v>95123353.339942813</v>
      </c>
      <c r="U360" s="98">
        <v>9000000</v>
      </c>
      <c r="V360" s="98">
        <v>6300000</v>
      </c>
      <c r="W360" s="98">
        <v>6500000</v>
      </c>
      <c r="X360" s="98">
        <v>19000000</v>
      </c>
      <c r="Y360" s="98">
        <v>34000000</v>
      </c>
      <c r="Z360" s="98">
        <v>43000000</v>
      </c>
      <c r="AA360" s="98">
        <v>95000000</v>
      </c>
    </row>
    <row r="361" spans="1:27" x14ac:dyDescent="0.3">
      <c r="A361" s="41" t="s">
        <v>136</v>
      </c>
      <c r="B361" s="92" t="s">
        <v>139</v>
      </c>
      <c r="C361" s="92" t="s">
        <v>90</v>
      </c>
      <c r="D361" s="92" t="s">
        <v>66</v>
      </c>
      <c r="E361" s="41" t="s">
        <v>64</v>
      </c>
      <c r="F361" s="41" t="s">
        <v>6</v>
      </c>
      <c r="G361" s="90">
        <v>4.3192922384601602E-2</v>
      </c>
      <c r="H361" s="90">
        <v>4.0688984855059403E-2</v>
      </c>
      <c r="I361" s="90">
        <v>3.3076207043467698E-2</v>
      </c>
      <c r="J361" s="90">
        <v>2.3031500861354401E-2</v>
      </c>
      <c r="K361" s="90">
        <v>1.6246939727337099E-2</v>
      </c>
      <c r="L361" s="90">
        <v>1.3911541190668401E-2</v>
      </c>
      <c r="M361" s="90">
        <v>1.11691263427138E-2</v>
      </c>
      <c r="N361" s="62">
        <f>IFERROR('Equations and POD'!$D$5/G361, G361)</f>
        <v>277823.29459323717</v>
      </c>
      <c r="O361" s="62">
        <f>IFERROR('Equations and POD'!$D$5/H361, H361)</f>
        <v>294920.11272205238</v>
      </c>
      <c r="P361" s="62">
        <f>IFERROR('Equations and POD'!$D$5/I361, I361)</f>
        <v>362798.55136442889</v>
      </c>
      <c r="Q361" s="62">
        <f>IFERROR('Equations and POD'!$D$5/J361, J361)</f>
        <v>521025.53247562534</v>
      </c>
      <c r="R361" s="62">
        <f>IFERROR('Equations and POD'!$D$5/K361, K361)</f>
        <v>738600.63503582776</v>
      </c>
      <c r="S361" s="62">
        <f>IFERROR('Equations and POD'!$D$5/L361, L361)</f>
        <v>862593.14015109802</v>
      </c>
      <c r="T361" s="62">
        <f>IFERROR('Equations and POD'!$D$5/M361, M361)</f>
        <v>1074390.2102807013</v>
      </c>
      <c r="U361" s="98">
        <v>280000</v>
      </c>
      <c r="V361" s="98">
        <v>290000</v>
      </c>
      <c r="W361" s="98">
        <v>360000</v>
      </c>
      <c r="X361" s="98">
        <v>520000</v>
      </c>
      <c r="Y361" s="98">
        <v>740000</v>
      </c>
      <c r="Z361" s="98">
        <v>860000</v>
      </c>
      <c r="AA361" s="98">
        <v>1100000</v>
      </c>
    </row>
    <row r="362" spans="1:27" x14ac:dyDescent="0.3">
      <c r="A362" s="41" t="s">
        <v>136</v>
      </c>
      <c r="B362" s="92" t="s">
        <v>139</v>
      </c>
      <c r="C362" s="92" t="s">
        <v>90</v>
      </c>
      <c r="D362" s="92" t="s">
        <v>12</v>
      </c>
      <c r="E362" s="92" t="s">
        <v>64</v>
      </c>
      <c r="F362" s="92" t="s">
        <v>6</v>
      </c>
      <c r="G362" s="90">
        <f>SUM(G359:G361)</f>
        <v>0.64365661690926512</v>
      </c>
      <c r="H362" s="90">
        <f t="shared" ref="H362" si="378">SUM(H359:H361)</f>
        <v>0.55491712060849174</v>
      </c>
      <c r="I362" s="90">
        <f t="shared" ref="I362" si="379">SUM(I359:I361)</f>
        <v>0.47772475965407407</v>
      </c>
      <c r="J362" s="90">
        <f t="shared" ref="J362" si="380">SUM(J359:J361)</f>
        <v>0.38066441112068278</v>
      </c>
      <c r="K362" s="90">
        <f t="shared" ref="K362" si="381">SUM(K359:K361)</f>
        <v>0.29877047805890244</v>
      </c>
      <c r="L362" s="90">
        <f t="shared" ref="L362" si="382">SUM(L359:L361)</f>
        <v>0.27223473936316456</v>
      </c>
      <c r="M362" s="90">
        <f t="shared" ref="M362" si="383">SUM(M359:M361)</f>
        <v>1.1295278329357034E-2</v>
      </c>
      <c r="N362" s="62">
        <f>IFERROR('Equations and POD'!$D$5/G362, G362)</f>
        <v>18643.481143131965</v>
      </c>
      <c r="O362" s="62">
        <f>IFERROR('Equations and POD'!$D$5/H362, H362)</f>
        <v>21624.850908981611</v>
      </c>
      <c r="P362" s="62">
        <f>IFERROR('Equations and POD'!$D$5/I362, I362)</f>
        <v>25119.066486504355</v>
      </c>
      <c r="Q362" s="62">
        <f>IFERROR('Equations and POD'!$D$5/J362, J362)</f>
        <v>31523.829518687569</v>
      </c>
      <c r="R362" s="62">
        <f>IFERROR('Equations and POD'!$D$5/K362, K362)</f>
        <v>40164.610901195556</v>
      </c>
      <c r="S362" s="62">
        <f>IFERROR('Equations and POD'!$D$5/L362, L362)</f>
        <v>44079.605813980445</v>
      </c>
      <c r="T362" s="62">
        <f>IFERROR('Equations and POD'!$D$5/M362, M362)</f>
        <v>1062390.8194286241</v>
      </c>
      <c r="U362" s="98">
        <v>19000</v>
      </c>
      <c r="V362" s="98">
        <v>22000</v>
      </c>
      <c r="W362" s="98">
        <v>25000</v>
      </c>
      <c r="X362" s="98">
        <v>32000</v>
      </c>
      <c r="Y362" s="98">
        <v>40000</v>
      </c>
      <c r="Z362" s="98">
        <v>44000</v>
      </c>
      <c r="AA362" s="98">
        <v>1100000</v>
      </c>
    </row>
    <row r="363" spans="1:27" x14ac:dyDescent="0.3">
      <c r="A363" s="41" t="s">
        <v>136</v>
      </c>
      <c r="B363" s="92" t="s">
        <v>139</v>
      </c>
      <c r="C363" s="92" t="s">
        <v>90</v>
      </c>
      <c r="D363" s="92" t="s">
        <v>60</v>
      </c>
      <c r="E363" s="41" t="s">
        <v>61</v>
      </c>
      <c r="F363" s="41" t="s">
        <v>10</v>
      </c>
      <c r="G363" s="100">
        <v>3.42000824468085</v>
      </c>
      <c r="H363" s="100">
        <v>2.9245694444444399</v>
      </c>
      <c r="I363" s="100">
        <v>2.5276868279569902</v>
      </c>
      <c r="J363" s="100">
        <v>2.0378750000000001</v>
      </c>
      <c r="K363" s="100">
        <v>1.61071478873239</v>
      </c>
      <c r="L363" s="100">
        <v>1.4729891759776499</v>
      </c>
      <c r="M363" s="93" t="s">
        <v>62</v>
      </c>
      <c r="N363" s="62">
        <f>IFERROR('Equations and POD'!$D$5/G363, G363)</f>
        <v>3508.7634711593573</v>
      </c>
      <c r="O363" s="62">
        <f>IFERROR('Equations and POD'!$D$5/H363, H363)</f>
        <v>4103.1680826712445</v>
      </c>
      <c r="P363" s="62">
        <f>IFERROR('Equations and POD'!$D$5/I363, I363)</f>
        <v>4747.4235602592562</v>
      </c>
      <c r="Q363" s="62">
        <f>IFERROR('Equations and POD'!$D$5/J363, J363)</f>
        <v>5888.4867815739435</v>
      </c>
      <c r="R363" s="62">
        <f>IFERROR('Equations and POD'!$D$5/K363, K363)</f>
        <v>7450.1085381129651</v>
      </c>
      <c r="S363" s="62">
        <f>IFERROR('Equations and POD'!$D$5/L363, L363)</f>
        <v>8146.6993754624027</v>
      </c>
      <c r="T363" s="62" t="str">
        <f>IFERROR('Equations and POD'!$D$5/M363, M363)</f>
        <v>-</v>
      </c>
      <c r="U363" s="98">
        <v>3500</v>
      </c>
      <c r="V363" s="98">
        <v>4100</v>
      </c>
      <c r="W363" s="98">
        <v>4700</v>
      </c>
      <c r="X363" s="98">
        <v>5900</v>
      </c>
      <c r="Y363" s="98">
        <v>7500</v>
      </c>
      <c r="Z363" s="98">
        <v>8100</v>
      </c>
      <c r="AA363" s="97" t="s">
        <v>62</v>
      </c>
    </row>
    <row r="364" spans="1:27" x14ac:dyDescent="0.3">
      <c r="A364" s="41" t="s">
        <v>136</v>
      </c>
      <c r="B364" s="92" t="s">
        <v>139</v>
      </c>
      <c r="C364" s="92" t="s">
        <v>90</v>
      </c>
      <c r="D364" s="92" t="s">
        <v>65</v>
      </c>
      <c r="E364" s="41" t="s">
        <v>61</v>
      </c>
      <c r="F364" s="41" t="s">
        <v>10</v>
      </c>
      <c r="G364" s="100">
        <v>0.35290649522495698</v>
      </c>
      <c r="H364" s="100">
        <v>0.19542353843171201</v>
      </c>
      <c r="I364" s="100">
        <v>0.18052629490218</v>
      </c>
      <c r="J364" s="100">
        <v>5.17467511311656E-2</v>
      </c>
      <c r="K364" s="100">
        <v>2.8973487807600201E-2</v>
      </c>
      <c r="L364" s="100">
        <v>2.29853464811293E-2</v>
      </c>
      <c r="M364" s="100">
        <v>1.02897698392639E-2</v>
      </c>
      <c r="N364" s="62">
        <f>IFERROR('Equations and POD'!$D$5/G364, G364)</f>
        <v>34003.34128832259</v>
      </c>
      <c r="O364" s="62">
        <f>IFERROR('Equations and POD'!$D$5/H364, H364)</f>
        <v>61405.090176448881</v>
      </c>
      <c r="P364" s="62">
        <f>IFERROR('Equations and POD'!$D$5/I364, I364)</f>
        <v>66472.310897990348</v>
      </c>
      <c r="Q364" s="62">
        <f>IFERROR('Equations and POD'!$D$5/J364, J364)</f>
        <v>231898.61658334604</v>
      </c>
      <c r="R364" s="62">
        <f>IFERROR('Equations and POD'!$D$5/K364, K364)</f>
        <v>414171.7448615976</v>
      </c>
      <c r="S364" s="62">
        <f>IFERROR('Equations and POD'!$D$5/L364, L364)</f>
        <v>522071.74731309182</v>
      </c>
      <c r="T364" s="62">
        <f>IFERROR('Equations and POD'!$D$5/M364, M364)</f>
        <v>1166206.8430539789</v>
      </c>
      <c r="U364" s="98">
        <v>34000</v>
      </c>
      <c r="V364" s="98">
        <v>61000</v>
      </c>
      <c r="W364" s="98">
        <v>66000</v>
      </c>
      <c r="X364" s="98">
        <v>230000</v>
      </c>
      <c r="Y364" s="98">
        <v>410000</v>
      </c>
      <c r="Z364" s="98">
        <v>520000</v>
      </c>
      <c r="AA364" s="98">
        <v>1200000</v>
      </c>
    </row>
    <row r="365" spans="1:27" x14ac:dyDescent="0.3">
      <c r="A365" s="41" t="s">
        <v>136</v>
      </c>
      <c r="B365" s="92" t="s">
        <v>139</v>
      </c>
      <c r="C365" s="92" t="s">
        <v>90</v>
      </c>
      <c r="D365" s="92" t="s">
        <v>66</v>
      </c>
      <c r="E365" s="41" t="s">
        <v>61</v>
      </c>
      <c r="F365" s="41" t="s">
        <v>10</v>
      </c>
      <c r="G365" s="100">
        <v>2.8921288211026099</v>
      </c>
      <c r="H365" s="100">
        <v>2.7244691792995601</v>
      </c>
      <c r="I365" s="100">
        <v>2.2147297844628699</v>
      </c>
      <c r="J365" s="100">
        <v>1.5421523656412599</v>
      </c>
      <c r="K365" s="100">
        <v>1.08786903145271</v>
      </c>
      <c r="L365" s="100">
        <v>0.93149449035269805</v>
      </c>
      <c r="M365" s="100">
        <v>0.74786678971772902</v>
      </c>
      <c r="N365" s="62">
        <f>IFERROR('Equations and POD'!$D$5/G365, G365)</f>
        <v>4149.192771926756</v>
      </c>
      <c r="O365" s="62">
        <f>IFERROR('Equations and POD'!$D$5/H365, H365)</f>
        <v>4404.5277117376336</v>
      </c>
      <c r="P365" s="62">
        <f>IFERROR('Equations and POD'!$D$5/I365, I365)</f>
        <v>5418.2682168201009</v>
      </c>
      <c r="Q365" s="62">
        <f>IFERROR('Equations and POD'!$D$5/J365, J365)</f>
        <v>7781.3322907364891</v>
      </c>
      <c r="R365" s="62">
        <f>IFERROR('Equations and POD'!$D$5/K365, K365)</f>
        <v>11030.739595533421</v>
      </c>
      <c r="S365" s="62">
        <f>IFERROR('Equations and POD'!$D$5/L365, L365)</f>
        <v>12882.523862762042</v>
      </c>
      <c r="T365" s="62">
        <f>IFERROR('Equations and POD'!$D$5/M365, M365)</f>
        <v>16045.638294126175</v>
      </c>
      <c r="U365" s="98">
        <v>4100</v>
      </c>
      <c r="V365" s="98">
        <v>4400</v>
      </c>
      <c r="W365" s="98">
        <v>5400</v>
      </c>
      <c r="X365" s="98">
        <v>7800</v>
      </c>
      <c r="Y365" s="98">
        <v>11000</v>
      </c>
      <c r="Z365" s="98">
        <v>13000</v>
      </c>
      <c r="AA365" s="98">
        <v>16000</v>
      </c>
    </row>
    <row r="366" spans="1:27" x14ac:dyDescent="0.3">
      <c r="A366" s="41" t="s">
        <v>136</v>
      </c>
      <c r="B366" s="92" t="s">
        <v>139</v>
      </c>
      <c r="C366" s="92" t="s">
        <v>90</v>
      </c>
      <c r="D366" s="92" t="s">
        <v>12</v>
      </c>
      <c r="E366" s="92" t="s">
        <v>61</v>
      </c>
      <c r="F366" s="92" t="s">
        <v>10</v>
      </c>
      <c r="G366" s="90">
        <f>SUM(G363:G365)</f>
        <v>6.6650435610084173</v>
      </c>
      <c r="H366" s="90">
        <f t="shared" ref="H366" si="384">SUM(H363:H365)</f>
        <v>5.844462162175712</v>
      </c>
      <c r="I366" s="90">
        <f t="shared" ref="I366" si="385">SUM(I363:I365)</f>
        <v>4.9229429073220405</v>
      </c>
      <c r="J366" s="90">
        <f t="shared" ref="J366" si="386">SUM(J363:J365)</f>
        <v>3.6317741167724256</v>
      </c>
      <c r="K366" s="90">
        <f t="shared" ref="K366" si="387">SUM(K363:K365)</f>
        <v>2.7275573079927002</v>
      </c>
      <c r="L366" s="90">
        <f t="shared" ref="L366" si="388">SUM(L363:L365)</f>
        <v>2.4274690128114775</v>
      </c>
      <c r="M366" s="90">
        <f t="shared" ref="M366" si="389">SUM(M363:M365)</f>
        <v>0.7581565595569929</v>
      </c>
      <c r="N366" s="62">
        <f>IFERROR('Equations and POD'!$D$5/G366, G366)</f>
        <v>1800.4383452498257</v>
      </c>
      <c r="O366" s="62">
        <f>IFERROR('Equations and POD'!$D$5/H366, H366)</f>
        <v>2053.2257147050759</v>
      </c>
      <c r="P366" s="62">
        <f>IFERROR('Equations and POD'!$D$5/I366, I366)</f>
        <v>2437.5663553099589</v>
      </c>
      <c r="Q366" s="62">
        <f>IFERROR('Equations and POD'!$D$5/J366, J366)</f>
        <v>3304.1702523791473</v>
      </c>
      <c r="R366" s="62">
        <f>IFERROR('Equations and POD'!$D$5/K366, K366)</f>
        <v>4399.5409243412732</v>
      </c>
      <c r="S366" s="62">
        <f>IFERROR('Equations and POD'!$D$5/L366, L366)</f>
        <v>4943.4204666125415</v>
      </c>
      <c r="T366" s="62">
        <f>IFERROR('Equations and POD'!$D$5/M366, M366)</f>
        <v>15827.865430606915</v>
      </c>
      <c r="U366" s="98">
        <v>1800</v>
      </c>
      <c r="V366" s="98">
        <v>2100</v>
      </c>
      <c r="W366" s="98">
        <v>2400</v>
      </c>
      <c r="X366" s="98">
        <v>3300</v>
      </c>
      <c r="Y366" s="98">
        <v>4400</v>
      </c>
      <c r="Z366" s="98">
        <v>4900</v>
      </c>
      <c r="AA366" s="98">
        <v>16000</v>
      </c>
    </row>
    <row r="367" spans="1:27" x14ac:dyDescent="0.3">
      <c r="A367" s="41" t="s">
        <v>136</v>
      </c>
      <c r="B367" s="92" t="s">
        <v>139</v>
      </c>
      <c r="C367" s="92" t="s">
        <v>90</v>
      </c>
      <c r="D367" s="92" t="s">
        <v>60</v>
      </c>
      <c r="E367" s="41" t="s">
        <v>63</v>
      </c>
      <c r="F367" s="41" t="s">
        <v>10</v>
      </c>
      <c r="G367" s="100">
        <v>2.1967936170212798</v>
      </c>
      <c r="H367" s="100">
        <v>1.87855555555556</v>
      </c>
      <c r="I367" s="100">
        <v>1.6236236559139801</v>
      </c>
      <c r="J367" s="100">
        <v>1.3089999999999999</v>
      </c>
      <c r="K367" s="100">
        <v>1.03461971830986</v>
      </c>
      <c r="L367" s="100">
        <v>0.94615363128491603</v>
      </c>
      <c r="M367" s="93" t="s">
        <v>62</v>
      </c>
      <c r="N367" s="62">
        <f>IFERROR('Equations and POD'!$D$5/G367, G367)</f>
        <v>5462.5067676003537</v>
      </c>
      <c r="O367" s="62">
        <f>IFERROR('Equations and POD'!$D$5/H367, H367)</f>
        <v>6387.8866741586171</v>
      </c>
      <c r="P367" s="62">
        <f>IFERROR('Equations and POD'!$D$5/I367, I367)</f>
        <v>7390.8753154036103</v>
      </c>
      <c r="Q367" s="62">
        <f>IFERROR('Equations and POD'!$D$5/J367, J367)</f>
        <v>9167.3032849503434</v>
      </c>
      <c r="R367" s="62">
        <f>IFERROR('Equations and POD'!$D$5/K367, K367)</f>
        <v>11598.464428653098</v>
      </c>
      <c r="S367" s="62">
        <f>IFERROR('Equations and POD'!$D$5/L367, L367)</f>
        <v>12682.929709526667</v>
      </c>
      <c r="T367" s="62" t="str">
        <f>IFERROR('Equations and POD'!$D$5/M367, M367)</f>
        <v>-</v>
      </c>
      <c r="U367" s="98">
        <v>5500</v>
      </c>
      <c r="V367" s="98">
        <v>6400</v>
      </c>
      <c r="W367" s="98">
        <v>7400</v>
      </c>
      <c r="X367" s="98">
        <v>9200</v>
      </c>
      <c r="Y367" s="98">
        <v>12000</v>
      </c>
      <c r="Z367" s="98">
        <v>13000</v>
      </c>
      <c r="AA367" s="97" t="s">
        <v>62</v>
      </c>
    </row>
    <row r="368" spans="1:27" x14ac:dyDescent="0.3">
      <c r="A368" s="41" t="s">
        <v>136</v>
      </c>
      <c r="B368" s="92" t="s">
        <v>139</v>
      </c>
      <c r="C368" s="92" t="s">
        <v>90</v>
      </c>
      <c r="D368" s="92" t="s">
        <v>65</v>
      </c>
      <c r="E368" s="41" t="s">
        <v>63</v>
      </c>
      <c r="F368" s="41" t="s">
        <v>10</v>
      </c>
      <c r="G368" s="100">
        <v>5.1562820438401803E-2</v>
      </c>
      <c r="H368" s="100">
        <v>3.36148385797072E-2</v>
      </c>
      <c r="I368" s="100">
        <v>2.65760451804073E-2</v>
      </c>
      <c r="J368" s="100">
        <v>7.6575189198649796E-3</v>
      </c>
      <c r="K368" s="100">
        <v>4.2876529188870197E-3</v>
      </c>
      <c r="L368" s="100">
        <v>3.4015372110137001E-3</v>
      </c>
      <c r="M368" s="100">
        <v>1.5229559517450301E-3</v>
      </c>
      <c r="N368" s="62">
        <f>IFERROR('Equations and POD'!$D$5/G368, G368)</f>
        <v>232725.82643797563</v>
      </c>
      <c r="O368" s="62">
        <f>IFERROR('Equations and POD'!$D$5/H368, H368)</f>
        <v>356985.20376784523</v>
      </c>
      <c r="P368" s="62">
        <f>IFERROR('Equations and POD'!$D$5/I368, I368)</f>
        <v>451534.45211805927</v>
      </c>
      <c r="Q368" s="62">
        <f>IFERROR('Equations and POD'!$D$5/J368, J368)</f>
        <v>1567087.2152688836</v>
      </c>
      <c r="R368" s="62">
        <f>IFERROR('Equations and POD'!$D$5/K368, K368)</f>
        <v>2798733.9989998387</v>
      </c>
      <c r="S368" s="62">
        <f>IFERROR('Equations and POD'!$D$5/L368, L368)</f>
        <v>3527816.7650630674</v>
      </c>
      <c r="T368" s="62">
        <f>IFERROR('Equations and POD'!$D$5/M368, M368)</f>
        <v>7879413.7061220882</v>
      </c>
      <c r="U368" s="98">
        <v>230000</v>
      </c>
      <c r="V368" s="98">
        <v>360000</v>
      </c>
      <c r="W368" s="98">
        <v>450000</v>
      </c>
      <c r="X368" s="98">
        <v>1600000</v>
      </c>
      <c r="Y368" s="98">
        <v>2800000</v>
      </c>
      <c r="Z368" s="98">
        <v>3500000</v>
      </c>
      <c r="AA368" s="98">
        <v>7900000</v>
      </c>
    </row>
    <row r="369" spans="1:27" x14ac:dyDescent="0.3">
      <c r="A369" s="41" t="s">
        <v>136</v>
      </c>
      <c r="B369" s="92" t="s">
        <v>139</v>
      </c>
      <c r="C369" s="92" t="s">
        <v>90</v>
      </c>
      <c r="D369" s="92" t="s">
        <v>66</v>
      </c>
      <c r="E369" s="41" t="s">
        <v>63</v>
      </c>
      <c r="F369" s="41" t="s">
        <v>10</v>
      </c>
      <c r="G369" s="100">
        <v>0.42602982057559102</v>
      </c>
      <c r="H369" s="100">
        <v>0.40133243967265902</v>
      </c>
      <c r="I369" s="100">
        <v>0.326244434830677</v>
      </c>
      <c r="J369" s="100">
        <v>0.22716930547509001</v>
      </c>
      <c r="K369" s="100">
        <v>0.16025034739042099</v>
      </c>
      <c r="L369" s="100">
        <v>0.13721533691601501</v>
      </c>
      <c r="M369" s="100">
        <v>0.110165754690145</v>
      </c>
      <c r="N369" s="62">
        <f>IFERROR('Equations and POD'!$D$5/G369, G369)</f>
        <v>28167.042353484325</v>
      </c>
      <c r="O369" s="62">
        <f>IFERROR('Equations and POD'!$D$5/H369, H369)</f>
        <v>29900.398806006375</v>
      </c>
      <c r="P369" s="62">
        <f>IFERROR('Equations and POD'!$D$5/I369, I369)</f>
        <v>36782.23662643649</v>
      </c>
      <c r="Q369" s="62">
        <f>IFERROR('Equations and POD'!$D$5/J369, J369)</f>
        <v>52824.037890611267</v>
      </c>
      <c r="R369" s="62">
        <f>IFERROR('Equations and POD'!$D$5/K369, K369)</f>
        <v>74882.832988587354</v>
      </c>
      <c r="S369" s="62">
        <f>IFERROR('Equations and POD'!$D$5/L369, L369)</f>
        <v>87453.780821489403</v>
      </c>
      <c r="T369" s="62">
        <f>IFERROR('Equations and POD'!$D$5/M369, M369)</f>
        <v>108926.77160658051</v>
      </c>
      <c r="U369" s="98">
        <v>28000</v>
      </c>
      <c r="V369" s="98">
        <v>30000</v>
      </c>
      <c r="W369" s="98">
        <v>37000</v>
      </c>
      <c r="X369" s="98">
        <v>53000</v>
      </c>
      <c r="Y369" s="98">
        <v>75000</v>
      </c>
      <c r="Z369" s="98">
        <v>87000</v>
      </c>
      <c r="AA369" s="98">
        <v>110000</v>
      </c>
    </row>
    <row r="370" spans="1:27" x14ac:dyDescent="0.3">
      <c r="A370" s="41" t="s">
        <v>136</v>
      </c>
      <c r="B370" s="92" t="s">
        <v>139</v>
      </c>
      <c r="C370" s="92" t="s">
        <v>90</v>
      </c>
      <c r="D370" s="92" t="s">
        <v>12</v>
      </c>
      <c r="E370" s="92" t="s">
        <v>63</v>
      </c>
      <c r="F370" s="92" t="s">
        <v>10</v>
      </c>
      <c r="G370" s="90">
        <f>SUM(G367:G369)</f>
        <v>2.6743862580352724</v>
      </c>
      <c r="H370" s="90">
        <f t="shared" ref="H370" si="390">SUM(H367:H369)</f>
        <v>2.3135028338079264</v>
      </c>
      <c r="I370" s="90">
        <f t="shared" ref="I370" si="391">SUM(I367:I369)</f>
        <v>1.9764441359250644</v>
      </c>
      <c r="J370" s="90">
        <f t="shared" ref="J370" si="392">SUM(J367:J369)</f>
        <v>1.5438268243949549</v>
      </c>
      <c r="K370" s="90">
        <f t="shared" ref="K370" si="393">SUM(K367:K369)</f>
        <v>1.1991577186191682</v>
      </c>
      <c r="L370" s="90">
        <f t="shared" ref="L370" si="394">SUM(L367:L369)</f>
        <v>1.0867705054119448</v>
      </c>
      <c r="M370" s="90">
        <f t="shared" ref="M370" si="395">SUM(M367:M369)</f>
        <v>0.11168871064189004</v>
      </c>
      <c r="N370" s="62">
        <f>IFERROR('Equations and POD'!$D$5/G370, G370)</f>
        <v>4487.0107913341408</v>
      </c>
      <c r="O370" s="62">
        <f>IFERROR('Equations and POD'!$D$5/H370, H370)</f>
        <v>5186.9398319467427</v>
      </c>
      <c r="P370" s="62">
        <f>IFERROR('Equations and POD'!$D$5/I370, I370)</f>
        <v>6071.5098301442567</v>
      </c>
      <c r="Q370" s="62">
        <f>IFERROR('Equations and POD'!$D$5/J370, J370)</f>
        <v>7772.8925358600054</v>
      </c>
      <c r="R370" s="62">
        <f>IFERROR('Equations and POD'!$D$5/K370, K370)</f>
        <v>10007.023941619636</v>
      </c>
      <c r="S370" s="62">
        <f>IFERROR('Equations and POD'!$D$5/L370, L370)</f>
        <v>11041.889654017939</v>
      </c>
      <c r="T370" s="62">
        <f>IFERROR('Equations and POD'!$D$5/M370, M370)</f>
        <v>107441.47668134395</v>
      </c>
      <c r="U370" s="98">
        <v>4500</v>
      </c>
      <c r="V370" s="98">
        <v>5200</v>
      </c>
      <c r="W370" s="98">
        <v>6100</v>
      </c>
      <c r="X370" s="98">
        <v>7800</v>
      </c>
      <c r="Y370" s="98">
        <v>10000</v>
      </c>
      <c r="Z370" s="98">
        <v>11000</v>
      </c>
      <c r="AA370" s="98">
        <v>110000</v>
      </c>
    </row>
    <row r="371" spans="1:27" x14ac:dyDescent="0.3">
      <c r="A371" s="41" t="s">
        <v>136</v>
      </c>
      <c r="B371" s="92" t="s">
        <v>139</v>
      </c>
      <c r="C371" s="92" t="s">
        <v>90</v>
      </c>
      <c r="D371" s="92" t="s">
        <v>60</v>
      </c>
      <c r="E371" s="41" t="s">
        <v>64</v>
      </c>
      <c r="F371" s="41" t="s">
        <v>10</v>
      </c>
      <c r="G371" s="100">
        <v>0.59912553191489404</v>
      </c>
      <c r="H371" s="100">
        <v>0.51233333333333297</v>
      </c>
      <c r="I371" s="100">
        <v>0.442806451612903</v>
      </c>
      <c r="J371" s="100">
        <v>0.35699999999999998</v>
      </c>
      <c r="K371" s="100">
        <v>0.28216901408450701</v>
      </c>
      <c r="L371" s="100">
        <v>0.25804189944134098</v>
      </c>
      <c r="M371" s="93" t="s">
        <v>62</v>
      </c>
      <c r="N371" s="62">
        <f>IFERROR('Equations and POD'!$D$5/G371, G371)</f>
        <v>20029.191481201313</v>
      </c>
      <c r="O371" s="62">
        <f>IFERROR('Equations and POD'!$D$5/H371, H371)</f>
        <v>23422.251138581669</v>
      </c>
      <c r="P371" s="62">
        <f>IFERROR('Equations and POD'!$D$5/I371, I371)</f>
        <v>27099.876156479942</v>
      </c>
      <c r="Q371" s="62">
        <f>IFERROR('Equations and POD'!$D$5/J371, J371)</f>
        <v>33613.445378151264</v>
      </c>
      <c r="R371" s="62">
        <f>IFERROR('Equations and POD'!$D$5/K371, K371)</f>
        <v>42527.7029050614</v>
      </c>
      <c r="S371" s="62">
        <f>IFERROR('Equations and POD'!$D$5/L371, L371)</f>
        <v>46504.075601597731</v>
      </c>
      <c r="T371" s="62" t="str">
        <f>IFERROR('Equations and POD'!$D$5/M371, M371)</f>
        <v>-</v>
      </c>
      <c r="U371" s="98">
        <v>20000</v>
      </c>
      <c r="V371" s="98">
        <v>23000</v>
      </c>
      <c r="W371" s="98">
        <v>27000</v>
      </c>
      <c r="X371" s="98">
        <v>34000</v>
      </c>
      <c r="Y371" s="98">
        <v>43000</v>
      </c>
      <c r="Z371" s="98">
        <v>47000</v>
      </c>
      <c r="AA371" s="97" t="s">
        <v>62</v>
      </c>
    </row>
    <row r="372" spans="1:27" x14ac:dyDescent="0.3">
      <c r="A372" s="41" t="s">
        <v>136</v>
      </c>
      <c r="B372" s="92" t="s">
        <v>139</v>
      </c>
      <c r="C372" s="92" t="s">
        <v>90</v>
      </c>
      <c r="D372" s="92" t="s">
        <v>65</v>
      </c>
      <c r="E372" s="41" t="s">
        <v>64</v>
      </c>
      <c r="F372" s="41" t="s">
        <v>10</v>
      </c>
      <c r="G372" s="100">
        <v>7.0391934330077703E-4</v>
      </c>
      <c r="H372" s="100">
        <v>1.10996414022344E-3</v>
      </c>
      <c r="I372" s="100">
        <v>9.5641098620019203E-4</v>
      </c>
      <c r="J372" s="100">
        <v>3.2171221745317503E-4</v>
      </c>
      <c r="K372" s="100">
        <v>1.80188300764915E-4</v>
      </c>
      <c r="L372" s="100">
        <v>1.4296548788890701E-4</v>
      </c>
      <c r="M372" s="100">
        <v>6.4087313664688297E-5</v>
      </c>
      <c r="N372" s="62">
        <f>IFERROR('Equations and POD'!$D$5/G372, G372)</f>
        <v>17047407.65288578</v>
      </c>
      <c r="O372" s="62">
        <f>IFERROR('Equations and POD'!$D$5/H372, H372)</f>
        <v>10811160.077283537</v>
      </c>
      <c r="P372" s="62">
        <f>IFERROR('Equations and POD'!$D$5/I372, I372)</f>
        <v>12546907.316148508</v>
      </c>
      <c r="Q372" s="62">
        <f>IFERROR('Equations and POD'!$D$5/J372, J372)</f>
        <v>37300417.419635579</v>
      </c>
      <c r="R372" s="62">
        <f>IFERROR('Equations and POD'!$D$5/K372, K372)</f>
        <v>66596998.523538746</v>
      </c>
      <c r="S372" s="62">
        <f>IFERROR('Equations and POD'!$D$5/L372, L372)</f>
        <v>83936341.400973216</v>
      </c>
      <c r="T372" s="62">
        <f>IFERROR('Equations and POD'!$D$5/M372, M372)</f>
        <v>187244546.75671518</v>
      </c>
      <c r="U372" s="98">
        <v>17000000</v>
      </c>
      <c r="V372" s="98">
        <v>11000000</v>
      </c>
      <c r="W372" s="98">
        <v>13000000</v>
      </c>
      <c r="X372" s="98">
        <v>37000000</v>
      </c>
      <c r="Y372" s="98">
        <v>67000000</v>
      </c>
      <c r="Z372" s="98">
        <v>84000000</v>
      </c>
      <c r="AA372" s="98">
        <v>190000000</v>
      </c>
    </row>
    <row r="373" spans="1:27" x14ac:dyDescent="0.3">
      <c r="A373" s="41" t="s">
        <v>136</v>
      </c>
      <c r="B373" s="92" t="s">
        <v>139</v>
      </c>
      <c r="C373" s="92" t="s">
        <v>90</v>
      </c>
      <c r="D373" s="92" t="s">
        <v>66</v>
      </c>
      <c r="E373" s="41" t="s">
        <v>64</v>
      </c>
      <c r="F373" s="41" t="s">
        <v>10</v>
      </c>
      <c r="G373" s="100">
        <v>1.7144823642453799E-2</v>
      </c>
      <c r="H373" s="100">
        <v>1.6150920822601399E-2</v>
      </c>
      <c r="I373" s="100">
        <v>1.3129135636437301E-2</v>
      </c>
      <c r="J373" s="100">
        <v>9.1420306543026908E-3</v>
      </c>
      <c r="K373" s="100">
        <v>6.4489944411373302E-3</v>
      </c>
      <c r="L373" s="100">
        <v>5.5219908063866303E-3</v>
      </c>
      <c r="M373" s="100">
        <v>4.4334277658040896E-3</v>
      </c>
      <c r="N373" s="62">
        <f>IFERROR('Equations and POD'!$D$5/G373, G373)</f>
        <v>699919.71047667996</v>
      </c>
      <c r="O373" s="62">
        <f>IFERROR('Equations and POD'!$D$5/H373, H373)</f>
        <v>742991.69265986048</v>
      </c>
      <c r="P373" s="62">
        <f>IFERROR('Equations and POD'!$D$5/I373, I373)</f>
        <v>913997.71716093714</v>
      </c>
      <c r="Q373" s="62">
        <f>IFERROR('Equations and POD'!$D$5/J373, J373)</f>
        <v>1312618.6570324185</v>
      </c>
      <c r="R373" s="62">
        <f>IFERROR('Equations and POD'!$D$5/K373, K373)</f>
        <v>1860755.2091305116</v>
      </c>
      <c r="S373" s="62">
        <f>IFERROR('Equations and POD'!$D$5/L373, L373)</f>
        <v>2173129.2971587395</v>
      </c>
      <c r="T373" s="62">
        <f>IFERROR('Equations and POD'!$D$5/M373, M373)</f>
        <v>2706709.2628774485</v>
      </c>
      <c r="U373" s="98">
        <v>700000</v>
      </c>
      <c r="V373" s="98">
        <v>740000</v>
      </c>
      <c r="W373" s="98">
        <v>910000</v>
      </c>
      <c r="X373" s="98">
        <v>1300000</v>
      </c>
      <c r="Y373" s="98">
        <v>1900000</v>
      </c>
      <c r="Z373" s="98">
        <v>2200000</v>
      </c>
      <c r="AA373" s="98">
        <v>2700000</v>
      </c>
    </row>
    <row r="374" spans="1:27" x14ac:dyDescent="0.3">
      <c r="A374" s="41" t="s">
        <v>136</v>
      </c>
      <c r="B374" s="92" t="s">
        <v>139</v>
      </c>
      <c r="C374" s="92" t="s">
        <v>90</v>
      </c>
      <c r="D374" s="92" t="s">
        <v>12</v>
      </c>
      <c r="E374" s="92" t="s">
        <v>64</v>
      </c>
      <c r="F374" s="92" t="s">
        <v>10</v>
      </c>
      <c r="G374" s="90">
        <f>SUM(G371:G373)</f>
        <v>0.61697427490064871</v>
      </c>
      <c r="H374" s="90">
        <f t="shared" ref="H374" si="396">SUM(H371:H373)</f>
        <v>0.52959421829615783</v>
      </c>
      <c r="I374" s="90">
        <f t="shared" ref="I374" si="397">SUM(I371:I373)</f>
        <v>0.4568919982355405</v>
      </c>
      <c r="J374" s="90">
        <f t="shared" ref="J374" si="398">SUM(J371:J373)</f>
        <v>0.36646374287175587</v>
      </c>
      <c r="K374" s="90">
        <f t="shared" ref="K374" si="399">SUM(K371:K373)</f>
        <v>0.28879819682640928</v>
      </c>
      <c r="L374" s="90">
        <f t="shared" ref="L374" si="400">SUM(L371:L373)</f>
        <v>0.26370685573561653</v>
      </c>
      <c r="M374" s="90">
        <f t="shared" ref="M374" si="401">SUM(M371:M373)</f>
        <v>4.4975150794687776E-3</v>
      </c>
      <c r="N374" s="62">
        <f>IFERROR('Equations and POD'!$D$5/G374, G374)</f>
        <v>19449.75745047451</v>
      </c>
      <c r="O374" s="62">
        <f>IFERROR('Equations and POD'!$D$5/H374, H374)</f>
        <v>22658.857641246759</v>
      </c>
      <c r="P374" s="62">
        <f>IFERROR('Equations and POD'!$D$5/I374, I374)</f>
        <v>26264.412697842145</v>
      </c>
      <c r="Q374" s="62">
        <f>IFERROR('Equations and POD'!$D$5/J374, J374)</f>
        <v>32745.39496312301</v>
      </c>
      <c r="R374" s="62">
        <f>IFERROR('Equations and POD'!$D$5/K374, K374)</f>
        <v>41551.505971531238</v>
      </c>
      <c r="S374" s="62">
        <f>IFERROR('Equations and POD'!$D$5/L374, L374)</f>
        <v>45505.074058562925</v>
      </c>
      <c r="T374" s="62">
        <f>IFERROR('Equations and POD'!$D$5/M374, M374)</f>
        <v>2668140.0257622651</v>
      </c>
      <c r="U374" s="98">
        <v>19000</v>
      </c>
      <c r="V374" s="98">
        <v>23000</v>
      </c>
      <c r="W374" s="98">
        <v>26000</v>
      </c>
      <c r="X374" s="98">
        <v>33000</v>
      </c>
      <c r="Y374" s="98">
        <v>42000</v>
      </c>
      <c r="Z374" s="98">
        <v>46000</v>
      </c>
      <c r="AA374" s="98">
        <v>2700000</v>
      </c>
    </row>
    <row r="375" spans="1:27" x14ac:dyDescent="0.3">
      <c r="A375" s="41" t="s">
        <v>136</v>
      </c>
      <c r="B375" s="92" t="s">
        <v>139</v>
      </c>
      <c r="C375" s="92" t="s">
        <v>91</v>
      </c>
      <c r="D375" s="92" t="s">
        <v>60</v>
      </c>
      <c r="E375" s="41" t="s">
        <v>61</v>
      </c>
      <c r="F375" s="41" t="s">
        <v>6</v>
      </c>
      <c r="G375" s="63">
        <v>3.42000824468085</v>
      </c>
      <c r="H375" s="63">
        <v>2.9245694444444399</v>
      </c>
      <c r="I375" s="63">
        <v>2.5276868279569902</v>
      </c>
      <c r="J375" s="63">
        <v>2.0378750000000001</v>
      </c>
      <c r="K375" s="63">
        <v>1.61071478873239</v>
      </c>
      <c r="L375" s="63">
        <v>1.4729891759776499</v>
      </c>
      <c r="M375" s="90" t="s">
        <v>62</v>
      </c>
      <c r="N375" s="62">
        <f>IFERROR('Equations and POD'!$D$5/G375, G375)</f>
        <v>3508.7634711593573</v>
      </c>
      <c r="O375" s="62">
        <f>IFERROR('Equations and POD'!$D$5/H375, H375)</f>
        <v>4103.1680826712445</v>
      </c>
      <c r="P375" s="62">
        <f>IFERROR('Equations and POD'!$D$5/I375, I375)</f>
        <v>4747.4235602592562</v>
      </c>
      <c r="Q375" s="62">
        <f>IFERROR('Equations and POD'!$D$5/J375, J375)</f>
        <v>5888.4867815739435</v>
      </c>
      <c r="R375" s="62">
        <f>IFERROR('Equations and POD'!$D$5/K375, K375)</f>
        <v>7450.1085381129651</v>
      </c>
      <c r="S375" s="62">
        <f>IFERROR('Equations and POD'!$D$5/L375, L375)</f>
        <v>8146.6993754624027</v>
      </c>
      <c r="T375" s="62" t="str">
        <f>IFERROR('Equations and POD'!$D$5/M375, M375)</f>
        <v>-</v>
      </c>
      <c r="U375" s="98">
        <v>3500</v>
      </c>
      <c r="V375" s="98">
        <v>4100</v>
      </c>
      <c r="W375" s="98">
        <v>4700</v>
      </c>
      <c r="X375" s="98">
        <v>5900</v>
      </c>
      <c r="Y375" s="98">
        <v>7500</v>
      </c>
      <c r="Z375" s="98">
        <v>8100</v>
      </c>
      <c r="AA375" s="97" t="s">
        <v>62</v>
      </c>
    </row>
    <row r="376" spans="1:27" x14ac:dyDescent="0.3">
      <c r="A376" s="41" t="s">
        <v>136</v>
      </c>
      <c r="B376" s="92" t="s">
        <v>139</v>
      </c>
      <c r="C376" s="92" t="s">
        <v>91</v>
      </c>
      <c r="D376" s="92" t="s">
        <v>65</v>
      </c>
      <c r="E376" s="41" t="s">
        <v>61</v>
      </c>
      <c r="F376" s="41" t="s">
        <v>6</v>
      </c>
      <c r="G376" s="90">
        <v>0.28901033804991999</v>
      </c>
      <c r="H376" s="90">
        <v>0.116319601964832</v>
      </c>
      <c r="I376" s="90">
        <v>9.1221023149815297E-2</v>
      </c>
      <c r="J376" s="90">
        <v>2.0400660848066701E-2</v>
      </c>
      <c r="K376" s="90">
        <v>1.14226263113606E-2</v>
      </c>
      <c r="L376" s="90">
        <v>9.0618694304817598E-3</v>
      </c>
      <c r="M376" s="90">
        <v>4.0568522499025601E-3</v>
      </c>
      <c r="N376" s="62">
        <f>IFERROR('Equations and POD'!$D$5/G376, G376)</f>
        <v>41521.006068396324</v>
      </c>
      <c r="O376" s="62">
        <f>IFERROR('Equations and POD'!$D$5/H376, H376)</f>
        <v>103164.03939920696</v>
      </c>
      <c r="P376" s="62">
        <f>IFERROR('Equations and POD'!$D$5/I376, I376)</f>
        <v>131548.62317529594</v>
      </c>
      <c r="Q376" s="62">
        <f>IFERROR('Equations and POD'!$D$5/J376, J376)</f>
        <v>588216.23913899821</v>
      </c>
      <c r="R376" s="62">
        <f>IFERROR('Equations and POD'!$D$5/K376, K376)</f>
        <v>1050546.4919276193</v>
      </c>
      <c r="S376" s="62">
        <f>IFERROR('Equations and POD'!$D$5/L376, L376)</f>
        <v>1324230.0710750849</v>
      </c>
      <c r="T376" s="62">
        <f>IFERROR('Equations and POD'!$D$5/M376, M376)</f>
        <v>2957958.3531266693</v>
      </c>
      <c r="U376" s="98">
        <v>42000</v>
      </c>
      <c r="V376" s="98">
        <v>100000</v>
      </c>
      <c r="W376" s="98">
        <v>130000</v>
      </c>
      <c r="X376" s="98">
        <v>590000</v>
      </c>
      <c r="Y376" s="98">
        <v>1100000</v>
      </c>
      <c r="Z376" s="98">
        <v>1300000</v>
      </c>
      <c r="AA376" s="98">
        <v>3000000</v>
      </c>
    </row>
    <row r="377" spans="1:27" x14ac:dyDescent="0.3">
      <c r="A377" s="41" t="s">
        <v>136</v>
      </c>
      <c r="B377" s="92" t="s">
        <v>139</v>
      </c>
      <c r="C377" s="92" t="s">
        <v>91</v>
      </c>
      <c r="D377" s="92" t="s">
        <v>66</v>
      </c>
      <c r="E377" s="41" t="s">
        <v>61</v>
      </c>
      <c r="F377" s="41" t="s">
        <v>6</v>
      </c>
      <c r="G377" s="63">
        <v>1.45726602263956</v>
      </c>
      <c r="H377" s="63">
        <v>1.37278683292132</v>
      </c>
      <c r="I377" s="63">
        <v>1.11594284482636</v>
      </c>
      <c r="J377" s="93">
        <v>0.77704915071018199</v>
      </c>
      <c r="K377" s="93">
        <v>0.54814798187773806</v>
      </c>
      <c r="L377" s="90">
        <v>0.46935505125578098</v>
      </c>
      <c r="M377" s="90">
        <v>0.37682998563690301</v>
      </c>
      <c r="N377" s="62">
        <f>IFERROR('Equations and POD'!$D$5/G377, G377)</f>
        <v>8234.5980854369227</v>
      </c>
      <c r="O377" s="62">
        <f>IFERROR('Equations and POD'!$D$5/H377, H377)</f>
        <v>8741.3425830023007</v>
      </c>
      <c r="P377" s="62">
        <f>IFERROR('Equations and POD'!$D$5/I377, I377)</f>
        <v>10753.238891788578</v>
      </c>
      <c r="Q377" s="62">
        <f>IFERROR('Equations and POD'!$D$5/J377, J377)</f>
        <v>15443.038563304048</v>
      </c>
      <c r="R377" s="62">
        <f>IFERROR('Equations and POD'!$D$5/K377, K377)</f>
        <v>21891.898532386727</v>
      </c>
      <c r="S377" s="62">
        <f>IFERROR('Equations and POD'!$D$5/L377, L377)</f>
        <v>25566.998731330255</v>
      </c>
      <c r="T377" s="62">
        <f>IFERROR('Equations and POD'!$D$5/M377, M377)</f>
        <v>31844.599573778818</v>
      </c>
      <c r="U377" s="98">
        <v>8200</v>
      </c>
      <c r="V377" s="98">
        <v>8700</v>
      </c>
      <c r="W377" s="98">
        <v>11000</v>
      </c>
      <c r="X377" s="98">
        <v>15000</v>
      </c>
      <c r="Y377" s="98">
        <v>22000</v>
      </c>
      <c r="Z377" s="98">
        <v>26000</v>
      </c>
      <c r="AA377" s="98">
        <v>32000</v>
      </c>
    </row>
    <row r="378" spans="1:27" x14ac:dyDescent="0.3">
      <c r="A378" s="41" t="s">
        <v>136</v>
      </c>
      <c r="B378" s="92" t="s">
        <v>139</v>
      </c>
      <c r="C378" s="92" t="s">
        <v>91</v>
      </c>
      <c r="D378" s="92" t="s">
        <v>12</v>
      </c>
      <c r="E378" s="92" t="s">
        <v>61</v>
      </c>
      <c r="F378" s="92" t="s">
        <v>6</v>
      </c>
      <c r="G378" s="90">
        <f>SUM(G375:G377)</f>
        <v>5.16628460537033</v>
      </c>
      <c r="H378" s="90">
        <f t="shared" ref="H378" si="402">SUM(H375:H377)</f>
        <v>4.4136758793305919</v>
      </c>
      <c r="I378" s="90">
        <f t="shared" ref="I378" si="403">SUM(I375:I377)</f>
        <v>3.7348506959331655</v>
      </c>
      <c r="J378" s="90">
        <f t="shared" ref="J378" si="404">SUM(J375:J377)</f>
        <v>2.835324811558249</v>
      </c>
      <c r="K378" s="90">
        <f t="shared" ref="K378" si="405">SUM(K375:K377)</f>
        <v>2.1702853969214888</v>
      </c>
      <c r="L378" s="90">
        <f t="shared" ref="L378" si="406">SUM(L375:L377)</f>
        <v>1.9514060966639126</v>
      </c>
      <c r="M378" s="90">
        <f t="shared" ref="M378" si="407">SUM(M375:M377)</f>
        <v>0.38088683788680555</v>
      </c>
      <c r="N378" s="62">
        <f>IFERROR('Equations and POD'!$D$5/G378, G378)</f>
        <v>2322.7524065410671</v>
      </c>
      <c r="O378" s="62">
        <f>IFERROR('Equations and POD'!$D$5/H378, H378)</f>
        <v>2718.822208082031</v>
      </c>
      <c r="P378" s="62">
        <f>IFERROR('Equations and POD'!$D$5/I378, I378)</f>
        <v>3212.9798422910608</v>
      </c>
      <c r="Q378" s="62">
        <f>IFERROR('Equations and POD'!$D$5/J378, J378)</f>
        <v>4232.3193276064176</v>
      </c>
      <c r="R378" s="62">
        <f>IFERROR('Equations and POD'!$D$5/K378, K378)</f>
        <v>5529.2267169201741</v>
      </c>
      <c r="S378" s="62">
        <f>IFERROR('Equations and POD'!$D$5/L378, L378)</f>
        <v>6149.4119653079779</v>
      </c>
      <c r="T378" s="62">
        <f>IFERROR('Equations and POD'!$D$5/M378, M378)</f>
        <v>31505.420524839032</v>
      </c>
      <c r="U378" s="98">
        <v>2300</v>
      </c>
      <c r="V378" s="98">
        <v>2700</v>
      </c>
      <c r="W378" s="98">
        <v>3200</v>
      </c>
      <c r="X378" s="98">
        <v>4200</v>
      </c>
      <c r="Y378" s="98">
        <v>5500</v>
      </c>
      <c r="Z378" s="98">
        <v>6100</v>
      </c>
      <c r="AA378" s="98">
        <v>32000</v>
      </c>
    </row>
    <row r="379" spans="1:27" x14ac:dyDescent="0.3">
      <c r="A379" s="41" t="s">
        <v>136</v>
      </c>
      <c r="B379" s="92" t="s">
        <v>139</v>
      </c>
      <c r="C379" s="92" t="s">
        <v>91</v>
      </c>
      <c r="D379" s="92" t="s">
        <v>60</v>
      </c>
      <c r="E379" s="41" t="s">
        <v>63</v>
      </c>
      <c r="F379" s="41" t="s">
        <v>6</v>
      </c>
      <c r="G379" s="63">
        <v>2.1967936170212798</v>
      </c>
      <c r="H379" s="63">
        <v>1.87855555555556</v>
      </c>
      <c r="I379" s="63">
        <v>1.6236236559139801</v>
      </c>
      <c r="J379" s="63">
        <v>1.3089999999999999</v>
      </c>
      <c r="K379" s="63">
        <v>1.03461971830986</v>
      </c>
      <c r="L379" s="93">
        <v>0.94615363128491603</v>
      </c>
      <c r="M379" s="90" t="s">
        <v>62</v>
      </c>
      <c r="N379" s="62">
        <f>IFERROR('Equations and POD'!$D$5/G379, G379)</f>
        <v>5462.5067676003537</v>
      </c>
      <c r="O379" s="62">
        <f>IFERROR('Equations and POD'!$D$5/H379, H379)</f>
        <v>6387.8866741586171</v>
      </c>
      <c r="P379" s="62">
        <f>IFERROR('Equations and POD'!$D$5/I379, I379)</f>
        <v>7390.8753154036103</v>
      </c>
      <c r="Q379" s="62">
        <f>IFERROR('Equations and POD'!$D$5/J379, J379)</f>
        <v>9167.3032849503434</v>
      </c>
      <c r="R379" s="62">
        <f>IFERROR('Equations and POD'!$D$5/K379, K379)</f>
        <v>11598.464428653098</v>
      </c>
      <c r="S379" s="62">
        <f>IFERROR('Equations and POD'!$D$5/L379, L379)</f>
        <v>12682.929709526667</v>
      </c>
      <c r="T379" s="62" t="str">
        <f>IFERROR('Equations and POD'!$D$5/M379, M379)</f>
        <v>-</v>
      </c>
      <c r="U379" s="98">
        <v>5500</v>
      </c>
      <c r="V379" s="98">
        <v>6400</v>
      </c>
      <c r="W379" s="98">
        <v>7400</v>
      </c>
      <c r="X379" s="98">
        <v>9200</v>
      </c>
      <c r="Y379" s="98">
        <v>12000</v>
      </c>
      <c r="Z379" s="98">
        <v>13000</v>
      </c>
      <c r="AA379" s="97" t="s">
        <v>62</v>
      </c>
    </row>
    <row r="380" spans="1:27" x14ac:dyDescent="0.3">
      <c r="A380" s="41" t="s">
        <v>136</v>
      </c>
      <c r="B380" s="92" t="s">
        <v>139</v>
      </c>
      <c r="C380" s="92" t="s">
        <v>91</v>
      </c>
      <c r="D380" s="92" t="s">
        <v>65</v>
      </c>
      <c r="E380" s="41" t="s">
        <v>63</v>
      </c>
      <c r="F380" s="41" t="s">
        <v>6</v>
      </c>
      <c r="G380" s="90">
        <v>4.6207954749516202E-2</v>
      </c>
      <c r="H380" s="90">
        <v>2.6985488417155399E-2</v>
      </c>
      <c r="I380" s="90">
        <v>1.9091781380433701E-2</v>
      </c>
      <c r="J380" s="90">
        <v>5.0305340056093903E-3</v>
      </c>
      <c r="K380" s="90">
        <v>2.8167845960851601E-3</v>
      </c>
      <c r="L380" s="90">
        <v>2.23466444364586E-3</v>
      </c>
      <c r="M380" s="90">
        <v>1.0005934532814999E-3</v>
      </c>
      <c r="N380" s="62">
        <f>IFERROR('Equations and POD'!$D$5/G380, G380)</f>
        <v>259695.54517289341</v>
      </c>
      <c r="O380" s="62">
        <f>IFERROR('Equations and POD'!$D$5/H380, H380)</f>
        <v>444683.4466917144</v>
      </c>
      <c r="P380" s="62">
        <f>IFERROR('Equations and POD'!$D$5/I380, I380)</f>
        <v>628542.70960269088</v>
      </c>
      <c r="Q380" s="62">
        <f>IFERROR('Equations and POD'!$D$5/J380, J380)</f>
        <v>2385432.6372944061</v>
      </c>
      <c r="R380" s="62">
        <f>IFERROR('Equations and POD'!$D$5/K380, K380)</f>
        <v>4260176.6626663283</v>
      </c>
      <c r="S380" s="62">
        <f>IFERROR('Equations and POD'!$D$5/L380, L380)</f>
        <v>5369933.74290324</v>
      </c>
      <c r="T380" s="62">
        <f>IFERROR('Equations and POD'!$D$5/M380, M380)</f>
        <v>11992882.78435698</v>
      </c>
      <c r="U380" s="98">
        <v>260000</v>
      </c>
      <c r="V380" s="98">
        <v>440000</v>
      </c>
      <c r="W380" s="98">
        <v>630000</v>
      </c>
      <c r="X380" s="98">
        <v>2400000</v>
      </c>
      <c r="Y380" s="98">
        <v>4300000</v>
      </c>
      <c r="Z380" s="98">
        <v>5400000</v>
      </c>
      <c r="AA380" s="98">
        <v>12000000</v>
      </c>
    </row>
    <row r="381" spans="1:27" x14ac:dyDescent="0.3">
      <c r="A381" s="41" t="s">
        <v>136</v>
      </c>
      <c r="B381" s="92" t="s">
        <v>139</v>
      </c>
      <c r="C381" s="92" t="s">
        <v>91</v>
      </c>
      <c r="D381" s="92" t="s">
        <v>66</v>
      </c>
      <c r="E381" s="41" t="s">
        <v>63</v>
      </c>
      <c r="F381" s="41" t="s">
        <v>6</v>
      </c>
      <c r="G381" s="90">
        <v>0.35777407009512302</v>
      </c>
      <c r="H381" s="90">
        <v>0.33703354429250698</v>
      </c>
      <c r="I381" s="90">
        <v>0.273975655360361</v>
      </c>
      <c r="J381" s="90">
        <v>0.190773704316513</v>
      </c>
      <c r="K381" s="90">
        <v>0.1345760701506</v>
      </c>
      <c r="L381" s="90">
        <v>0.11523158050671201</v>
      </c>
      <c r="M381" s="90">
        <v>9.2515707908293193E-2</v>
      </c>
      <c r="N381" s="62">
        <f>IFERROR('Equations and POD'!$D$5/G381, G381)</f>
        <v>33540.720256248605</v>
      </c>
      <c r="O381" s="62">
        <f>IFERROR('Equations and POD'!$D$5/H381, H381)</f>
        <v>35604.764579710078</v>
      </c>
      <c r="P381" s="62">
        <f>IFERROR('Equations and POD'!$D$5/I381, I381)</f>
        <v>43799.511982976604</v>
      </c>
      <c r="Q381" s="62">
        <f>IFERROR('Equations and POD'!$D$5/J381, J381)</f>
        <v>62901.750757487927</v>
      </c>
      <c r="R381" s="62">
        <f>IFERROR('Equations and POD'!$D$5/K381, K381)</f>
        <v>89168.898947421811</v>
      </c>
      <c r="S381" s="62">
        <f>IFERROR('Equations and POD'!$D$5/L381, L381)</f>
        <v>104138.11862366172</v>
      </c>
      <c r="T381" s="62">
        <f>IFERROR('Equations and POD'!$D$5/M381, M381)</f>
        <v>129707.70338692192</v>
      </c>
      <c r="U381" s="98">
        <v>34000</v>
      </c>
      <c r="V381" s="98">
        <v>36000</v>
      </c>
      <c r="W381" s="98">
        <v>44000</v>
      </c>
      <c r="X381" s="98">
        <v>63000</v>
      </c>
      <c r="Y381" s="98">
        <v>89000</v>
      </c>
      <c r="Z381" s="98">
        <v>100000</v>
      </c>
      <c r="AA381" s="98">
        <v>130000</v>
      </c>
    </row>
    <row r="382" spans="1:27" x14ac:dyDescent="0.3">
      <c r="A382" s="41" t="s">
        <v>136</v>
      </c>
      <c r="B382" s="92" t="s">
        <v>139</v>
      </c>
      <c r="C382" s="92" t="s">
        <v>91</v>
      </c>
      <c r="D382" s="92" t="s">
        <v>12</v>
      </c>
      <c r="E382" s="92" t="s">
        <v>63</v>
      </c>
      <c r="F382" s="92" t="s">
        <v>6</v>
      </c>
      <c r="G382" s="90">
        <f>SUM(G379:G381)</f>
        <v>2.6007756418659191</v>
      </c>
      <c r="H382" s="90">
        <f t="shared" ref="H382" si="408">SUM(H379:H381)</f>
        <v>2.2425745882652226</v>
      </c>
      <c r="I382" s="90">
        <f t="shared" ref="I382" si="409">SUM(I379:I381)</f>
        <v>1.9166910926547747</v>
      </c>
      <c r="J382" s="90">
        <f t="shared" ref="J382" si="410">SUM(J379:J381)</f>
        <v>1.5048042383221223</v>
      </c>
      <c r="K382" s="90">
        <f t="shared" ref="K382" si="411">SUM(K379:K381)</f>
        <v>1.1720125730565452</v>
      </c>
      <c r="L382" s="90">
        <f t="shared" ref="L382" si="412">SUM(L379:L381)</f>
        <v>1.0636198762352738</v>
      </c>
      <c r="M382" s="90">
        <f t="shared" ref="M382" si="413">SUM(M379:M381)</f>
        <v>9.3516301361574697E-2</v>
      </c>
      <c r="N382" s="62">
        <f>IFERROR('Equations and POD'!$D$5/G382, G382)</f>
        <v>4614.0081469659699</v>
      </c>
      <c r="O382" s="62">
        <f>IFERROR('Equations and POD'!$D$5/H382, H382)</f>
        <v>5350.9925880694036</v>
      </c>
      <c r="P382" s="62">
        <f>IFERROR('Equations and POD'!$D$5/I382, I382)</f>
        <v>6260.789777751309</v>
      </c>
      <c r="Q382" s="62">
        <f>IFERROR('Equations and POD'!$D$5/J382, J382)</f>
        <v>7974.4591983473993</v>
      </c>
      <c r="R382" s="62">
        <f>IFERROR('Equations and POD'!$D$5/K382, K382)</f>
        <v>10238.798009397333</v>
      </c>
      <c r="S382" s="62">
        <f>IFERROR('Equations and POD'!$D$5/L382, L382)</f>
        <v>11282.226167561377</v>
      </c>
      <c r="T382" s="62">
        <f>IFERROR('Equations and POD'!$D$5/M382, M382)</f>
        <v>128319.87391805393</v>
      </c>
      <c r="U382" s="98">
        <v>4600</v>
      </c>
      <c r="V382" s="98">
        <v>5400</v>
      </c>
      <c r="W382" s="98">
        <v>6300</v>
      </c>
      <c r="X382" s="98">
        <v>8000</v>
      </c>
      <c r="Y382" s="98">
        <v>10000</v>
      </c>
      <c r="Z382" s="98">
        <v>11000</v>
      </c>
      <c r="AA382" s="98">
        <v>130000</v>
      </c>
    </row>
    <row r="383" spans="1:27" x14ac:dyDescent="0.3">
      <c r="A383" s="41" t="s">
        <v>136</v>
      </c>
      <c r="B383" s="92" t="s">
        <v>139</v>
      </c>
      <c r="C383" s="92" t="s">
        <v>91</v>
      </c>
      <c r="D383" s="92" t="s">
        <v>60</v>
      </c>
      <c r="E383" s="41" t="s">
        <v>64</v>
      </c>
      <c r="F383" s="41" t="s">
        <v>6</v>
      </c>
      <c r="G383" s="93">
        <v>0.59912553191489404</v>
      </c>
      <c r="H383" s="93">
        <v>0.51233333333333297</v>
      </c>
      <c r="I383" s="90">
        <v>0.442806451612903</v>
      </c>
      <c r="J383" s="90">
        <v>0.35699999999999998</v>
      </c>
      <c r="K383" s="90">
        <v>0.28216901408450701</v>
      </c>
      <c r="L383" s="90">
        <v>0.25804189944134098</v>
      </c>
      <c r="M383" s="90" t="s">
        <v>62</v>
      </c>
      <c r="N383" s="62">
        <f>IFERROR('Equations and POD'!$D$5/G383, G383)</f>
        <v>20029.191481201313</v>
      </c>
      <c r="O383" s="62">
        <f>IFERROR('Equations and POD'!$D$5/H383, H383)</f>
        <v>23422.251138581669</v>
      </c>
      <c r="P383" s="62">
        <f>IFERROR('Equations and POD'!$D$5/I383, I383)</f>
        <v>27099.876156479942</v>
      </c>
      <c r="Q383" s="62">
        <f>IFERROR('Equations and POD'!$D$5/J383, J383)</f>
        <v>33613.445378151264</v>
      </c>
      <c r="R383" s="62">
        <f>IFERROR('Equations and POD'!$D$5/K383, K383)</f>
        <v>42527.7029050614</v>
      </c>
      <c r="S383" s="62">
        <f>IFERROR('Equations and POD'!$D$5/L383, L383)</f>
        <v>46504.075601597731</v>
      </c>
      <c r="T383" s="62" t="str">
        <f>IFERROR('Equations and POD'!$D$5/M383, M383)</f>
        <v>-</v>
      </c>
      <c r="U383" s="98">
        <v>20000</v>
      </c>
      <c r="V383" s="98">
        <v>23000</v>
      </c>
      <c r="W383" s="98">
        <v>27000</v>
      </c>
      <c r="X383" s="98">
        <v>34000</v>
      </c>
      <c r="Y383" s="98">
        <v>43000</v>
      </c>
      <c r="Z383" s="98">
        <v>47000</v>
      </c>
      <c r="AA383" s="97" t="s">
        <v>62</v>
      </c>
    </row>
    <row r="384" spans="1:27" x14ac:dyDescent="0.3">
      <c r="A384" s="41" t="s">
        <v>136</v>
      </c>
      <c r="B384" s="92" t="s">
        <v>139</v>
      </c>
      <c r="C384" s="92" t="s">
        <v>91</v>
      </c>
      <c r="D384" s="92" t="s">
        <v>65</v>
      </c>
      <c r="E384" s="41" t="s">
        <v>64</v>
      </c>
      <c r="F384" s="41" t="s">
        <v>6</v>
      </c>
      <c r="G384" s="90">
        <v>1.3381626097695399E-3</v>
      </c>
      <c r="H384" s="90">
        <v>1.89480242009934E-3</v>
      </c>
      <c r="I384" s="90">
        <v>1.8421009977033799E-3</v>
      </c>
      <c r="J384" s="90">
        <v>6.3291025932837397E-4</v>
      </c>
      <c r="K384" s="90">
        <v>3.5452424705834801E-4</v>
      </c>
      <c r="L384" s="90">
        <v>2.81298731155182E-4</v>
      </c>
      <c r="M384" s="90">
        <v>1.2615198664323301E-4</v>
      </c>
      <c r="N384" s="62">
        <f>IFERROR('Equations and POD'!$D$5/G384, G384)</f>
        <v>8967520.0251385402</v>
      </c>
      <c r="O384" s="62">
        <f>IFERROR('Equations and POD'!$D$5/H384, H384)</f>
        <v>6333114.1404024959</v>
      </c>
      <c r="P384" s="62">
        <f>IFERROR('Equations and POD'!$D$5/I384, I384)</f>
        <v>6514300.7983606076</v>
      </c>
      <c r="Q384" s="62">
        <f>IFERROR('Equations and POD'!$D$5/J384, J384)</f>
        <v>18960033.943412535</v>
      </c>
      <c r="R384" s="62">
        <f>IFERROR('Equations and POD'!$D$5/K384, K384)</f>
        <v>33848178.508436479</v>
      </c>
      <c r="S384" s="62">
        <f>IFERROR('Equations and POD'!$D$5/L384, L384)</f>
        <v>42659275.250623323</v>
      </c>
      <c r="T384" s="62">
        <f>IFERROR('Equations and POD'!$D$5/M384, M384)</f>
        <v>95123353.339942813</v>
      </c>
      <c r="U384" s="98">
        <v>9000000</v>
      </c>
      <c r="V384" s="98">
        <v>6300000</v>
      </c>
      <c r="W384" s="98">
        <v>6500000</v>
      </c>
      <c r="X384" s="98">
        <v>19000000</v>
      </c>
      <c r="Y384" s="98">
        <v>34000000</v>
      </c>
      <c r="Z384" s="98">
        <v>43000000</v>
      </c>
      <c r="AA384" s="98">
        <v>95000000</v>
      </c>
    </row>
    <row r="385" spans="1:27" x14ac:dyDescent="0.3">
      <c r="A385" s="41" t="s">
        <v>136</v>
      </c>
      <c r="B385" s="92" t="s">
        <v>139</v>
      </c>
      <c r="C385" s="92" t="s">
        <v>91</v>
      </c>
      <c r="D385" s="92" t="s">
        <v>66</v>
      </c>
      <c r="E385" s="41" t="s">
        <v>64</v>
      </c>
      <c r="F385" s="41" t="s">
        <v>6</v>
      </c>
      <c r="G385" s="90">
        <v>4.3192922384601602E-2</v>
      </c>
      <c r="H385" s="90">
        <v>4.0688984855059403E-2</v>
      </c>
      <c r="I385" s="90">
        <v>3.3076207043467698E-2</v>
      </c>
      <c r="J385" s="90">
        <v>2.3031500861354401E-2</v>
      </c>
      <c r="K385" s="90">
        <v>1.6246939727337099E-2</v>
      </c>
      <c r="L385" s="90">
        <v>1.3911541190668401E-2</v>
      </c>
      <c r="M385" s="90">
        <v>1.11691263427138E-2</v>
      </c>
      <c r="N385" s="62">
        <f>IFERROR('Equations and POD'!$D$5/G385, G385)</f>
        <v>277823.29459323717</v>
      </c>
      <c r="O385" s="62">
        <f>IFERROR('Equations and POD'!$D$5/H385, H385)</f>
        <v>294920.11272205238</v>
      </c>
      <c r="P385" s="62">
        <f>IFERROR('Equations and POD'!$D$5/I385, I385)</f>
        <v>362798.55136442889</v>
      </c>
      <c r="Q385" s="62">
        <f>IFERROR('Equations and POD'!$D$5/J385, J385)</f>
        <v>521025.53247562534</v>
      </c>
      <c r="R385" s="62">
        <f>IFERROR('Equations and POD'!$D$5/K385, K385)</f>
        <v>738600.63503582776</v>
      </c>
      <c r="S385" s="62">
        <f>IFERROR('Equations and POD'!$D$5/L385, L385)</f>
        <v>862593.14015109802</v>
      </c>
      <c r="T385" s="62">
        <f>IFERROR('Equations and POD'!$D$5/M385, M385)</f>
        <v>1074390.2102807013</v>
      </c>
      <c r="U385" s="98">
        <v>280000</v>
      </c>
      <c r="V385" s="98">
        <v>290000</v>
      </c>
      <c r="W385" s="98">
        <v>360000</v>
      </c>
      <c r="X385" s="98">
        <v>520000</v>
      </c>
      <c r="Y385" s="98">
        <v>740000</v>
      </c>
      <c r="Z385" s="98">
        <v>860000</v>
      </c>
      <c r="AA385" s="98">
        <v>1100000</v>
      </c>
    </row>
    <row r="386" spans="1:27" x14ac:dyDescent="0.3">
      <c r="A386" s="41" t="s">
        <v>136</v>
      </c>
      <c r="B386" s="92" t="s">
        <v>139</v>
      </c>
      <c r="C386" s="92" t="s">
        <v>91</v>
      </c>
      <c r="D386" s="92" t="s">
        <v>12</v>
      </c>
      <c r="E386" s="92" t="s">
        <v>64</v>
      </c>
      <c r="F386" s="92" t="s">
        <v>6</v>
      </c>
      <c r="G386" s="90">
        <f>SUM(G383:G385)</f>
        <v>0.64365661690926512</v>
      </c>
      <c r="H386" s="90">
        <f t="shared" ref="H386" si="414">SUM(H383:H385)</f>
        <v>0.55491712060849174</v>
      </c>
      <c r="I386" s="90">
        <f t="shared" ref="I386" si="415">SUM(I383:I385)</f>
        <v>0.47772475965407407</v>
      </c>
      <c r="J386" s="90">
        <f t="shared" ref="J386" si="416">SUM(J383:J385)</f>
        <v>0.38066441112068278</v>
      </c>
      <c r="K386" s="90">
        <f t="shared" ref="K386" si="417">SUM(K383:K385)</f>
        <v>0.29877047805890244</v>
      </c>
      <c r="L386" s="90">
        <f t="shared" ref="L386" si="418">SUM(L383:L385)</f>
        <v>0.27223473936316456</v>
      </c>
      <c r="M386" s="90">
        <f t="shared" ref="M386" si="419">SUM(M383:M385)</f>
        <v>1.1295278329357034E-2</v>
      </c>
      <c r="N386" s="62">
        <f>IFERROR('Equations and POD'!$D$5/G386, G386)</f>
        <v>18643.481143131965</v>
      </c>
      <c r="O386" s="62">
        <f>IFERROR('Equations and POD'!$D$5/H386, H386)</f>
        <v>21624.850908981611</v>
      </c>
      <c r="P386" s="62">
        <f>IFERROR('Equations and POD'!$D$5/I386, I386)</f>
        <v>25119.066486504355</v>
      </c>
      <c r="Q386" s="62">
        <f>IFERROR('Equations and POD'!$D$5/J386, J386)</f>
        <v>31523.829518687569</v>
      </c>
      <c r="R386" s="62">
        <f>IFERROR('Equations and POD'!$D$5/K386, K386)</f>
        <v>40164.610901195556</v>
      </c>
      <c r="S386" s="62">
        <f>IFERROR('Equations and POD'!$D$5/L386, L386)</f>
        <v>44079.605813980445</v>
      </c>
      <c r="T386" s="62">
        <f>IFERROR('Equations and POD'!$D$5/M386, M386)</f>
        <v>1062390.8194286241</v>
      </c>
      <c r="U386" s="98">
        <v>19000</v>
      </c>
      <c r="V386" s="98">
        <v>22000</v>
      </c>
      <c r="W386" s="98">
        <v>25000</v>
      </c>
      <c r="X386" s="98">
        <v>32000</v>
      </c>
      <c r="Y386" s="98">
        <v>40000</v>
      </c>
      <c r="Z386" s="98">
        <v>44000</v>
      </c>
      <c r="AA386" s="98">
        <v>1100000</v>
      </c>
    </row>
    <row r="387" spans="1:27" x14ac:dyDescent="0.3">
      <c r="A387" s="41" t="s">
        <v>136</v>
      </c>
      <c r="B387" s="92" t="s">
        <v>139</v>
      </c>
      <c r="C387" s="92" t="s">
        <v>91</v>
      </c>
      <c r="D387" s="92" t="s">
        <v>60</v>
      </c>
      <c r="E387" s="41" t="s">
        <v>61</v>
      </c>
      <c r="F387" s="41" t="s">
        <v>10</v>
      </c>
      <c r="G387" s="100">
        <v>3.42000824468085</v>
      </c>
      <c r="H387" s="100">
        <v>2.9245694444444399</v>
      </c>
      <c r="I387" s="100">
        <v>2.5276868279569902</v>
      </c>
      <c r="J387" s="100">
        <v>2.0378750000000001</v>
      </c>
      <c r="K387" s="100">
        <v>1.61071478873239</v>
      </c>
      <c r="L387" s="100">
        <v>1.4729891759776499</v>
      </c>
      <c r="M387" s="93" t="s">
        <v>62</v>
      </c>
      <c r="N387" s="62">
        <f>IFERROR('Equations and POD'!$D$5/G387, G387)</f>
        <v>3508.7634711593573</v>
      </c>
      <c r="O387" s="62">
        <f>IFERROR('Equations and POD'!$D$5/H387, H387)</f>
        <v>4103.1680826712445</v>
      </c>
      <c r="P387" s="62">
        <f>IFERROR('Equations and POD'!$D$5/I387, I387)</f>
        <v>4747.4235602592562</v>
      </c>
      <c r="Q387" s="62">
        <f>IFERROR('Equations and POD'!$D$5/J387, J387)</f>
        <v>5888.4867815739435</v>
      </c>
      <c r="R387" s="62">
        <f>IFERROR('Equations and POD'!$D$5/K387, K387)</f>
        <v>7450.1085381129651</v>
      </c>
      <c r="S387" s="62">
        <f>IFERROR('Equations and POD'!$D$5/L387, L387)</f>
        <v>8146.6993754624027</v>
      </c>
      <c r="T387" s="62" t="str">
        <f>IFERROR('Equations and POD'!$D$5/M387, M387)</f>
        <v>-</v>
      </c>
      <c r="U387" s="98">
        <v>3500</v>
      </c>
      <c r="V387" s="98">
        <v>4100</v>
      </c>
      <c r="W387" s="98">
        <v>4700</v>
      </c>
      <c r="X387" s="98">
        <v>5900</v>
      </c>
      <c r="Y387" s="98">
        <v>7500</v>
      </c>
      <c r="Z387" s="98">
        <v>8100</v>
      </c>
      <c r="AA387" s="97" t="s">
        <v>62</v>
      </c>
    </row>
    <row r="388" spans="1:27" x14ac:dyDescent="0.3">
      <c r="A388" s="41" t="s">
        <v>136</v>
      </c>
      <c r="B388" s="92" t="s">
        <v>139</v>
      </c>
      <c r="C388" s="92" t="s">
        <v>91</v>
      </c>
      <c r="D388" s="92" t="s">
        <v>65</v>
      </c>
      <c r="E388" s="41" t="s">
        <v>61</v>
      </c>
      <c r="F388" s="41" t="s">
        <v>10</v>
      </c>
      <c r="G388" s="100">
        <v>0.26852181211134601</v>
      </c>
      <c r="H388" s="100">
        <v>9.09551841811721E-2</v>
      </c>
      <c r="I388" s="100">
        <v>6.2586119539092905E-2</v>
      </c>
      <c r="J388" s="100">
        <v>1.0349350346837699E-2</v>
      </c>
      <c r="K388" s="100">
        <v>5.7946976290472801E-3</v>
      </c>
      <c r="L388" s="100">
        <v>4.59706934979668E-3</v>
      </c>
      <c r="M388" s="100">
        <v>2.0579539918340901E-3</v>
      </c>
      <c r="N388" s="62">
        <f>IFERROR('Equations and POD'!$D$5/G388, G388)</f>
        <v>44689.107025033954</v>
      </c>
      <c r="O388" s="62">
        <f>IFERROR('Equations and POD'!$D$5/H388, H388)</f>
        <v>131933.10648568862</v>
      </c>
      <c r="P388" s="62">
        <f>IFERROR('Equations and POD'!$D$5/I388, I388)</f>
        <v>191735.80481378926</v>
      </c>
      <c r="Q388" s="62">
        <f>IFERROR('Equations and POD'!$D$5/J388, J388)</f>
        <v>1159493.0694047541</v>
      </c>
      <c r="R388" s="62">
        <f>IFERROR('Equations and POD'!$D$5/K388, K388)</f>
        <v>2070858.7001756895</v>
      </c>
      <c r="S388" s="62">
        <f>IFERROR('Equations and POD'!$D$5/L388, L388)</f>
        <v>2610358.706146284</v>
      </c>
      <c r="T388" s="62">
        <f>IFERROR('Equations and POD'!$D$5/M388, M388)</f>
        <v>5831034.1473209308</v>
      </c>
      <c r="U388" s="98">
        <v>45000</v>
      </c>
      <c r="V388" s="98">
        <v>130000</v>
      </c>
      <c r="W388" s="98">
        <v>190000</v>
      </c>
      <c r="X388" s="98">
        <v>1200000</v>
      </c>
      <c r="Y388" s="98">
        <v>2100000</v>
      </c>
      <c r="Z388" s="98">
        <v>2600000</v>
      </c>
      <c r="AA388" s="98">
        <v>5800000</v>
      </c>
    </row>
    <row r="389" spans="1:27" x14ac:dyDescent="0.3">
      <c r="A389" s="41" t="s">
        <v>136</v>
      </c>
      <c r="B389" s="92" t="s">
        <v>139</v>
      </c>
      <c r="C389" s="92" t="s">
        <v>91</v>
      </c>
      <c r="D389" s="92" t="s">
        <v>66</v>
      </c>
      <c r="E389" s="41" t="s">
        <v>61</v>
      </c>
      <c r="F389" s="41" t="s">
        <v>10</v>
      </c>
      <c r="G389" s="100">
        <v>0.57842576421062597</v>
      </c>
      <c r="H389" s="100">
        <v>0.54489383585058904</v>
      </c>
      <c r="I389" s="100">
        <v>0.442945956884995</v>
      </c>
      <c r="J389" s="100">
        <v>0.308430473122975</v>
      </c>
      <c r="K389" s="100">
        <v>0.21757380628681999</v>
      </c>
      <c r="L389" s="100">
        <v>0.186298898067352</v>
      </c>
      <c r="M389" s="100">
        <v>0.149573357940987</v>
      </c>
      <c r="N389" s="62">
        <f>IFERROR('Equations and POD'!$D$5/G389, G389)</f>
        <v>20745.963859988715</v>
      </c>
      <c r="O389" s="62">
        <f>IFERROR('Equations and POD'!$D$5/H389, H389)</f>
        <v>22022.63855906497</v>
      </c>
      <c r="P389" s="62">
        <f>IFERROR('Equations and POD'!$D$5/I389, I389)</f>
        <v>27091.341084564046</v>
      </c>
      <c r="Q389" s="62">
        <f>IFERROR('Equations and POD'!$D$5/J389, J389)</f>
        <v>38906.661454348105</v>
      </c>
      <c r="R389" s="62">
        <f>IFERROR('Equations and POD'!$D$5/K389, K389)</f>
        <v>55153.697978610609</v>
      </c>
      <c r="S389" s="62">
        <f>IFERROR('Equations and POD'!$D$5/L389, L389)</f>
        <v>64412.619314912321</v>
      </c>
      <c r="T389" s="62">
        <f>IFERROR('Equations and POD'!$D$5/M389, M389)</f>
        <v>80228.191472003367</v>
      </c>
      <c r="U389" s="98">
        <v>21000</v>
      </c>
      <c r="V389" s="98">
        <v>22000</v>
      </c>
      <c r="W389" s="98">
        <v>27000</v>
      </c>
      <c r="X389" s="98">
        <v>39000</v>
      </c>
      <c r="Y389" s="98">
        <v>55000</v>
      </c>
      <c r="Z389" s="98">
        <v>64000</v>
      </c>
      <c r="AA389" s="98">
        <v>80000</v>
      </c>
    </row>
    <row r="390" spans="1:27" x14ac:dyDescent="0.3">
      <c r="A390" s="41" t="s">
        <v>136</v>
      </c>
      <c r="B390" s="92" t="s">
        <v>139</v>
      </c>
      <c r="C390" s="92" t="s">
        <v>91</v>
      </c>
      <c r="D390" s="92" t="s">
        <v>12</v>
      </c>
      <c r="E390" s="92" t="s">
        <v>61</v>
      </c>
      <c r="F390" s="92" t="s">
        <v>10</v>
      </c>
      <c r="G390" s="90">
        <f>SUM(G387:G389)</f>
        <v>4.2669558210028216</v>
      </c>
      <c r="H390" s="90">
        <f t="shared" ref="H390" si="420">SUM(H387:H389)</f>
        <v>3.5604184644762009</v>
      </c>
      <c r="I390" s="90">
        <f t="shared" ref="I390" si="421">SUM(I387:I389)</f>
        <v>3.0332189043810782</v>
      </c>
      <c r="J390" s="90">
        <f t="shared" ref="J390" si="422">SUM(J387:J389)</f>
        <v>2.3566548234698126</v>
      </c>
      <c r="K390" s="90">
        <f t="shared" ref="K390" si="423">SUM(K387:K389)</f>
        <v>1.8340832926482573</v>
      </c>
      <c r="L390" s="90">
        <f t="shared" ref="L390" si="424">SUM(L387:L389)</f>
        <v>1.6638851433947988</v>
      </c>
      <c r="M390" s="90">
        <f t="shared" ref="M390" si="425">SUM(M387:M389)</f>
        <v>0.15163131193282109</v>
      </c>
      <c r="N390" s="62">
        <f>IFERROR('Equations and POD'!$D$5/G390, G390)</f>
        <v>2812.3094082515613</v>
      </c>
      <c r="O390" s="62">
        <f>IFERROR('Equations and POD'!$D$5/H390, H390)</f>
        <v>3370.3903402729397</v>
      </c>
      <c r="P390" s="62">
        <f>IFERROR('Equations and POD'!$D$5/I390, I390)</f>
        <v>3956.193198805272</v>
      </c>
      <c r="Q390" s="62">
        <f>IFERROR('Equations and POD'!$D$5/J390, J390)</f>
        <v>5091.9633543667805</v>
      </c>
      <c r="R390" s="62">
        <f>IFERROR('Equations and POD'!$D$5/K390, K390)</f>
        <v>6542.7780996102092</v>
      </c>
      <c r="S390" s="62">
        <f>IFERROR('Equations and POD'!$D$5/L390, L390)</f>
        <v>7212.0362680302487</v>
      </c>
      <c r="T390" s="62">
        <f>IFERROR('Equations and POD'!$D$5/M390, M390)</f>
        <v>79139.327141853748</v>
      </c>
      <c r="U390" s="98">
        <v>2800</v>
      </c>
      <c r="V390" s="98">
        <v>3400</v>
      </c>
      <c r="W390" s="98">
        <v>4000</v>
      </c>
      <c r="X390" s="98">
        <v>5100</v>
      </c>
      <c r="Y390" s="98">
        <v>6500</v>
      </c>
      <c r="Z390" s="98">
        <v>7200</v>
      </c>
      <c r="AA390" s="98">
        <v>79000</v>
      </c>
    </row>
    <row r="391" spans="1:27" x14ac:dyDescent="0.3">
      <c r="A391" s="41" t="s">
        <v>136</v>
      </c>
      <c r="B391" s="92" t="s">
        <v>139</v>
      </c>
      <c r="C391" s="92" t="s">
        <v>91</v>
      </c>
      <c r="D391" s="92" t="s">
        <v>60</v>
      </c>
      <c r="E391" s="41" t="s">
        <v>63</v>
      </c>
      <c r="F391" s="41" t="s">
        <v>10</v>
      </c>
      <c r="G391" s="100">
        <v>2.1967936170212798</v>
      </c>
      <c r="H391" s="100">
        <v>1.87855555555556</v>
      </c>
      <c r="I391" s="100">
        <v>1.6236236559139801</v>
      </c>
      <c r="J391" s="100">
        <v>1.3089999999999999</v>
      </c>
      <c r="K391" s="100">
        <v>1.03461971830986</v>
      </c>
      <c r="L391" s="100">
        <v>0.94615363128491603</v>
      </c>
      <c r="M391" s="93" t="s">
        <v>62</v>
      </c>
      <c r="N391" s="62">
        <f>IFERROR('Equations and POD'!$D$5/G391, G391)</f>
        <v>5462.5067676003537</v>
      </c>
      <c r="O391" s="62">
        <f>IFERROR('Equations and POD'!$D$5/H391, H391)</f>
        <v>6387.8866741586171</v>
      </c>
      <c r="P391" s="62">
        <f>IFERROR('Equations and POD'!$D$5/I391, I391)</f>
        <v>7390.8753154036103</v>
      </c>
      <c r="Q391" s="62">
        <f>IFERROR('Equations and POD'!$D$5/J391, J391)</f>
        <v>9167.3032849503434</v>
      </c>
      <c r="R391" s="62">
        <f>IFERROR('Equations and POD'!$D$5/K391, K391)</f>
        <v>11598.464428653098</v>
      </c>
      <c r="S391" s="62">
        <f>IFERROR('Equations and POD'!$D$5/L391, L391)</f>
        <v>12682.929709526667</v>
      </c>
      <c r="T391" s="62" t="str">
        <f>IFERROR('Equations and POD'!$D$5/M391, M391)</f>
        <v>-</v>
      </c>
      <c r="U391" s="98">
        <v>5500</v>
      </c>
      <c r="V391" s="98">
        <v>6400</v>
      </c>
      <c r="W391" s="98">
        <v>7400</v>
      </c>
      <c r="X391" s="98">
        <v>9200</v>
      </c>
      <c r="Y391" s="98">
        <v>12000</v>
      </c>
      <c r="Z391" s="98">
        <v>13000</v>
      </c>
      <c r="AA391" s="97" t="s">
        <v>62</v>
      </c>
    </row>
    <row r="392" spans="1:27" x14ac:dyDescent="0.3">
      <c r="A392" s="41" t="s">
        <v>136</v>
      </c>
      <c r="B392" s="92" t="s">
        <v>139</v>
      </c>
      <c r="C392" s="92" t="s">
        <v>91</v>
      </c>
      <c r="D392" s="92" t="s">
        <v>65</v>
      </c>
      <c r="E392" s="41" t="s">
        <v>63</v>
      </c>
      <c r="F392" s="41" t="s">
        <v>10</v>
      </c>
      <c r="G392" s="100">
        <v>4.1156837483650698E-2</v>
      </c>
      <c r="H392" s="100">
        <v>2.0732565119061099E-2</v>
      </c>
      <c r="I392" s="100">
        <v>1.2032875137691501E-2</v>
      </c>
      <c r="J392" s="100">
        <v>2.5525062583578902E-3</v>
      </c>
      <c r="K392" s="100">
        <v>1.42921761260523E-3</v>
      </c>
      <c r="L392" s="100">
        <v>1.13384571556584E-3</v>
      </c>
      <c r="M392" s="100">
        <v>5.0765197431696003E-4</v>
      </c>
      <c r="N392" s="62">
        <f>IFERROR('Equations and POD'!$D$5/G392, G392)</f>
        <v>291567.59201352455</v>
      </c>
      <c r="O392" s="62">
        <f>IFERROR('Equations and POD'!$D$5/H392, H392)</f>
        <v>578799.5808086209</v>
      </c>
      <c r="P392" s="62">
        <f>IFERROR('Equations and POD'!$D$5/I392, I392)</f>
        <v>997267.89006656245</v>
      </c>
      <c r="Q392" s="62">
        <f>IFERROR('Equations and POD'!$D$5/J392, J392)</f>
        <v>4701261.7346999133</v>
      </c>
      <c r="R392" s="62">
        <f>IFERROR('Equations and POD'!$D$5/K392, K392)</f>
        <v>8396202.155755667</v>
      </c>
      <c r="S392" s="62">
        <f>IFERROR('Equations and POD'!$D$5/L392, L392)</f>
        <v>10583450.495300818</v>
      </c>
      <c r="T392" s="62">
        <f>IFERROR('Equations and POD'!$D$5/M392, M392)</f>
        <v>23638241.565288629</v>
      </c>
      <c r="U392" s="98">
        <v>290000</v>
      </c>
      <c r="V392" s="98">
        <v>580000</v>
      </c>
      <c r="W392" s="98">
        <v>1000000</v>
      </c>
      <c r="X392" s="98">
        <v>4700000</v>
      </c>
      <c r="Y392" s="98">
        <v>8400000</v>
      </c>
      <c r="Z392" s="98">
        <v>11000000</v>
      </c>
      <c r="AA392" s="98">
        <v>24000000</v>
      </c>
    </row>
    <row r="393" spans="1:27" x14ac:dyDescent="0.3">
      <c r="A393" s="41" t="s">
        <v>136</v>
      </c>
      <c r="B393" s="92" t="s">
        <v>139</v>
      </c>
      <c r="C393" s="92" t="s">
        <v>91</v>
      </c>
      <c r="D393" s="92" t="s">
        <v>66</v>
      </c>
      <c r="E393" s="41" t="s">
        <v>63</v>
      </c>
      <c r="F393" s="41" t="s">
        <v>10</v>
      </c>
      <c r="G393" s="100">
        <v>0.142009940199294</v>
      </c>
      <c r="H393" s="100">
        <v>0.13377747989788499</v>
      </c>
      <c r="I393" s="100">
        <v>0.108748144949249</v>
      </c>
      <c r="J393" s="100">
        <v>7.5723101828991696E-2</v>
      </c>
      <c r="K393" s="100">
        <v>5.3416782466268298E-2</v>
      </c>
      <c r="L393" s="100">
        <v>4.5738445641064697E-2</v>
      </c>
      <c r="M393" s="100">
        <v>3.6721918231969498E-2</v>
      </c>
      <c r="N393" s="62">
        <f>IFERROR('Equations and POD'!$D$5/G393, G393)</f>
        <v>84501.127056031663</v>
      </c>
      <c r="O393" s="62">
        <f>IFERROR('Equations and POD'!$D$5/H393, H393)</f>
        <v>89701.196413326354</v>
      </c>
      <c r="P393" s="62">
        <f>IFERROR('Equations and POD'!$D$5/I393, I393)</f>
        <v>110346.70987353583</v>
      </c>
      <c r="Q393" s="62">
        <f>IFERROR('Equations and POD'!$D$5/J393, J393)</f>
        <v>158472.11366354284</v>
      </c>
      <c r="R393" s="62">
        <f>IFERROR('Equations and POD'!$D$5/K393, K393)</f>
        <v>224648.498954009</v>
      </c>
      <c r="S393" s="62">
        <f>IFERROR('Equations and POD'!$D$5/L393, L393)</f>
        <v>262361.3424507415</v>
      </c>
      <c r="T393" s="62">
        <f>IFERROR('Equations and POD'!$D$5/M393, M393)</f>
        <v>326780.31480264547</v>
      </c>
      <c r="U393" s="98">
        <v>85000</v>
      </c>
      <c r="V393" s="98">
        <v>90000</v>
      </c>
      <c r="W393" s="98">
        <v>110000</v>
      </c>
      <c r="X393" s="98">
        <v>160000</v>
      </c>
      <c r="Y393" s="98">
        <v>220000</v>
      </c>
      <c r="Z393" s="98">
        <v>260000</v>
      </c>
      <c r="AA393" s="98">
        <v>330000</v>
      </c>
    </row>
    <row r="394" spans="1:27" x14ac:dyDescent="0.3">
      <c r="A394" s="41" t="s">
        <v>136</v>
      </c>
      <c r="B394" s="92" t="s">
        <v>139</v>
      </c>
      <c r="C394" s="92" t="s">
        <v>91</v>
      </c>
      <c r="D394" s="92" t="s">
        <v>12</v>
      </c>
      <c r="E394" s="92" t="s">
        <v>63</v>
      </c>
      <c r="F394" s="92" t="s">
        <v>10</v>
      </c>
      <c r="G394" s="90">
        <f>SUM(G391:G393)</f>
        <v>2.3799603947042245</v>
      </c>
      <c r="H394" s="90">
        <f t="shared" ref="H394" si="426">SUM(H391:H393)</f>
        <v>2.0330656005725061</v>
      </c>
      <c r="I394" s="90">
        <f t="shared" ref="I394" si="427">SUM(I391:I393)</f>
        <v>1.7444046760009204</v>
      </c>
      <c r="J394" s="90">
        <f t="shared" ref="J394" si="428">SUM(J391:J393)</f>
        <v>1.3872756080873494</v>
      </c>
      <c r="K394" s="90">
        <f t="shared" ref="K394" si="429">SUM(K391:K393)</f>
        <v>1.0894657183887335</v>
      </c>
      <c r="L394" s="90">
        <f t="shared" ref="L394" si="430">SUM(L391:L393)</f>
        <v>0.99302592264154654</v>
      </c>
      <c r="M394" s="90">
        <f t="shared" ref="M394" si="431">SUM(M391:M393)</f>
        <v>3.7229570206286457E-2</v>
      </c>
      <c r="N394" s="62">
        <f>IFERROR('Equations and POD'!$D$5/G394, G394)</f>
        <v>5042.1007117184945</v>
      </c>
      <c r="O394" s="62">
        <f>IFERROR('Equations and POD'!$D$5/H394, H394)</f>
        <v>5902.4165263633549</v>
      </c>
      <c r="P394" s="62">
        <f>IFERROR('Equations and POD'!$D$5/I394, I394)</f>
        <v>6879.137716776946</v>
      </c>
      <c r="Q394" s="62">
        <f>IFERROR('Equations and POD'!$D$5/J394, J394)</f>
        <v>8650.047568085276</v>
      </c>
      <c r="R394" s="62">
        <f>IFERROR('Equations and POD'!$D$5/K394, K394)</f>
        <v>11014.573288040136</v>
      </c>
      <c r="S394" s="62">
        <f>IFERROR('Equations and POD'!$D$5/L394, L394)</f>
        <v>12084.276680389996</v>
      </c>
      <c r="T394" s="62">
        <f>IFERROR('Equations and POD'!$D$5/M394, M394)</f>
        <v>322324.43011049647</v>
      </c>
      <c r="U394" s="98">
        <v>5000</v>
      </c>
      <c r="V394" s="98">
        <v>5900</v>
      </c>
      <c r="W394" s="98">
        <v>6900</v>
      </c>
      <c r="X394" s="98">
        <v>8700</v>
      </c>
      <c r="Y394" s="98">
        <v>11000</v>
      </c>
      <c r="Z394" s="98">
        <v>12000</v>
      </c>
      <c r="AA394" s="98">
        <v>320000</v>
      </c>
    </row>
    <row r="395" spans="1:27" x14ac:dyDescent="0.3">
      <c r="A395" s="41" t="s">
        <v>136</v>
      </c>
      <c r="B395" s="92" t="s">
        <v>139</v>
      </c>
      <c r="C395" s="92" t="s">
        <v>91</v>
      </c>
      <c r="D395" s="92" t="s">
        <v>60</v>
      </c>
      <c r="E395" s="41" t="s">
        <v>64</v>
      </c>
      <c r="F395" s="41" t="s">
        <v>10</v>
      </c>
      <c r="G395" s="100">
        <v>0.59912553191489404</v>
      </c>
      <c r="H395" s="100">
        <v>0.51233333333333297</v>
      </c>
      <c r="I395" s="100">
        <v>0.442806451612903</v>
      </c>
      <c r="J395" s="100">
        <v>0.35699999999999998</v>
      </c>
      <c r="K395" s="100">
        <v>0.28216901408450701</v>
      </c>
      <c r="L395" s="100">
        <v>0.25804189944134098</v>
      </c>
      <c r="M395" s="93" t="s">
        <v>62</v>
      </c>
      <c r="N395" s="62">
        <f>IFERROR('Equations and POD'!$D$5/G395, G395)</f>
        <v>20029.191481201313</v>
      </c>
      <c r="O395" s="62">
        <f>IFERROR('Equations and POD'!$D$5/H395, H395)</f>
        <v>23422.251138581669</v>
      </c>
      <c r="P395" s="62">
        <f>IFERROR('Equations and POD'!$D$5/I395, I395)</f>
        <v>27099.876156479942</v>
      </c>
      <c r="Q395" s="62">
        <f>IFERROR('Equations and POD'!$D$5/J395, J395)</f>
        <v>33613.445378151264</v>
      </c>
      <c r="R395" s="62">
        <f>IFERROR('Equations and POD'!$D$5/K395, K395)</f>
        <v>42527.7029050614</v>
      </c>
      <c r="S395" s="62">
        <f>IFERROR('Equations and POD'!$D$5/L395, L395)</f>
        <v>46504.075601597731</v>
      </c>
      <c r="T395" s="62" t="str">
        <f>IFERROR('Equations and POD'!$D$5/M395, M395)</f>
        <v>-</v>
      </c>
      <c r="U395" s="98">
        <v>20000</v>
      </c>
      <c r="V395" s="98">
        <v>23000</v>
      </c>
      <c r="W395" s="98">
        <v>27000</v>
      </c>
      <c r="X395" s="98">
        <v>34000</v>
      </c>
      <c r="Y395" s="98">
        <v>43000</v>
      </c>
      <c r="Z395" s="98">
        <v>47000</v>
      </c>
      <c r="AA395" s="97" t="s">
        <v>62</v>
      </c>
    </row>
    <row r="396" spans="1:27" x14ac:dyDescent="0.3">
      <c r="A396" s="41" t="s">
        <v>136</v>
      </c>
      <c r="B396" s="92" t="s">
        <v>139</v>
      </c>
      <c r="C396" s="92" t="s">
        <v>91</v>
      </c>
      <c r="D396" s="92" t="s">
        <v>65</v>
      </c>
      <c r="E396" s="41" t="s">
        <v>64</v>
      </c>
      <c r="F396" s="41" t="s">
        <v>10</v>
      </c>
      <c r="G396" s="100">
        <v>7.0391934330077703E-4</v>
      </c>
      <c r="H396" s="100">
        <v>1.10996414022344E-3</v>
      </c>
      <c r="I396" s="100">
        <v>9.5641098620019203E-4</v>
      </c>
      <c r="J396" s="100">
        <v>3.2171221745317503E-4</v>
      </c>
      <c r="K396" s="100">
        <v>1.80188300764915E-4</v>
      </c>
      <c r="L396" s="100">
        <v>1.4296548788890701E-4</v>
      </c>
      <c r="M396" s="100">
        <v>6.4087313664688297E-5</v>
      </c>
      <c r="N396" s="62">
        <f>IFERROR('Equations and POD'!$D$5/G396, G396)</f>
        <v>17047407.65288578</v>
      </c>
      <c r="O396" s="62">
        <f>IFERROR('Equations and POD'!$D$5/H396, H396)</f>
        <v>10811160.077283537</v>
      </c>
      <c r="P396" s="62">
        <f>IFERROR('Equations and POD'!$D$5/I396, I396)</f>
        <v>12546907.316148508</v>
      </c>
      <c r="Q396" s="62">
        <f>IFERROR('Equations and POD'!$D$5/J396, J396)</f>
        <v>37300417.419635579</v>
      </c>
      <c r="R396" s="62">
        <f>IFERROR('Equations and POD'!$D$5/K396, K396)</f>
        <v>66596998.523538746</v>
      </c>
      <c r="S396" s="62">
        <f>IFERROR('Equations and POD'!$D$5/L396, L396)</f>
        <v>83936341.400973216</v>
      </c>
      <c r="T396" s="62">
        <f>IFERROR('Equations and POD'!$D$5/M396, M396)</f>
        <v>187244546.75671518</v>
      </c>
      <c r="U396" s="98">
        <v>17000000</v>
      </c>
      <c r="V396" s="98">
        <v>11000000</v>
      </c>
      <c r="W396" s="98">
        <v>13000000</v>
      </c>
      <c r="X396" s="98">
        <v>37000000</v>
      </c>
      <c r="Y396" s="98">
        <v>67000000</v>
      </c>
      <c r="Z396" s="98">
        <v>84000000</v>
      </c>
      <c r="AA396" s="98">
        <v>190000000</v>
      </c>
    </row>
    <row r="397" spans="1:27" x14ac:dyDescent="0.3">
      <c r="A397" s="41" t="s">
        <v>136</v>
      </c>
      <c r="B397" s="92" t="s">
        <v>139</v>
      </c>
      <c r="C397" s="92" t="s">
        <v>91</v>
      </c>
      <c r="D397" s="92" t="s">
        <v>66</v>
      </c>
      <c r="E397" s="41" t="s">
        <v>64</v>
      </c>
      <c r="F397" s="41" t="s">
        <v>10</v>
      </c>
      <c r="G397" s="100">
        <v>1.7144823642453799E-2</v>
      </c>
      <c r="H397" s="100">
        <v>1.6150920822601399E-2</v>
      </c>
      <c r="I397" s="100">
        <v>1.3129135636437301E-2</v>
      </c>
      <c r="J397" s="100">
        <v>9.1420306543026908E-3</v>
      </c>
      <c r="K397" s="100">
        <v>6.4489944411373302E-3</v>
      </c>
      <c r="L397" s="100">
        <v>5.5219908063866303E-3</v>
      </c>
      <c r="M397" s="100">
        <v>4.4334277658040896E-3</v>
      </c>
      <c r="N397" s="62">
        <f>IFERROR('Equations and POD'!$D$5/G397, G397)</f>
        <v>699919.71047667996</v>
      </c>
      <c r="O397" s="62">
        <f>IFERROR('Equations and POD'!$D$5/H397, H397)</f>
        <v>742991.69265986048</v>
      </c>
      <c r="P397" s="62">
        <f>IFERROR('Equations and POD'!$D$5/I397, I397)</f>
        <v>913997.71716093714</v>
      </c>
      <c r="Q397" s="62">
        <f>IFERROR('Equations and POD'!$D$5/J397, J397)</f>
        <v>1312618.6570324185</v>
      </c>
      <c r="R397" s="62">
        <f>IFERROR('Equations and POD'!$D$5/K397, K397)</f>
        <v>1860755.2091305116</v>
      </c>
      <c r="S397" s="62">
        <f>IFERROR('Equations and POD'!$D$5/L397, L397)</f>
        <v>2173129.2971587395</v>
      </c>
      <c r="T397" s="62">
        <f>IFERROR('Equations and POD'!$D$5/M397, M397)</f>
        <v>2706709.2628774485</v>
      </c>
      <c r="U397" s="98">
        <v>700000</v>
      </c>
      <c r="V397" s="98">
        <v>740000</v>
      </c>
      <c r="W397" s="98">
        <v>910000</v>
      </c>
      <c r="X397" s="98">
        <v>1300000</v>
      </c>
      <c r="Y397" s="98">
        <v>1900000</v>
      </c>
      <c r="Z397" s="98">
        <v>2200000</v>
      </c>
      <c r="AA397" s="98">
        <v>2700000</v>
      </c>
    </row>
    <row r="398" spans="1:27" x14ac:dyDescent="0.3">
      <c r="A398" s="41" t="s">
        <v>136</v>
      </c>
      <c r="B398" s="92" t="s">
        <v>139</v>
      </c>
      <c r="C398" s="92" t="s">
        <v>91</v>
      </c>
      <c r="D398" s="92" t="s">
        <v>12</v>
      </c>
      <c r="E398" s="92" t="s">
        <v>64</v>
      </c>
      <c r="F398" s="92" t="s">
        <v>10</v>
      </c>
      <c r="G398" s="90">
        <f>SUM(G395:G397)</f>
        <v>0.61697427490064871</v>
      </c>
      <c r="H398" s="90">
        <f t="shared" ref="H398" si="432">SUM(H395:H397)</f>
        <v>0.52959421829615783</v>
      </c>
      <c r="I398" s="90">
        <f t="shared" ref="I398" si="433">SUM(I395:I397)</f>
        <v>0.4568919982355405</v>
      </c>
      <c r="J398" s="90">
        <f t="shared" ref="J398" si="434">SUM(J395:J397)</f>
        <v>0.36646374287175587</v>
      </c>
      <c r="K398" s="90">
        <f t="shared" ref="K398" si="435">SUM(K395:K397)</f>
        <v>0.28879819682640928</v>
      </c>
      <c r="L398" s="90">
        <f t="shared" ref="L398" si="436">SUM(L395:L397)</f>
        <v>0.26370685573561653</v>
      </c>
      <c r="M398" s="90">
        <f t="shared" ref="M398" si="437">SUM(M395:M397)</f>
        <v>4.4975150794687776E-3</v>
      </c>
      <c r="N398" s="62">
        <f>IFERROR('Equations and POD'!$D$5/G398, G398)</f>
        <v>19449.75745047451</v>
      </c>
      <c r="O398" s="62">
        <f>IFERROR('Equations and POD'!$D$5/H398, H398)</f>
        <v>22658.857641246759</v>
      </c>
      <c r="P398" s="62">
        <f>IFERROR('Equations and POD'!$D$5/I398, I398)</f>
        <v>26264.412697842145</v>
      </c>
      <c r="Q398" s="62">
        <f>IFERROR('Equations and POD'!$D$5/J398, J398)</f>
        <v>32745.39496312301</v>
      </c>
      <c r="R398" s="62">
        <f>IFERROR('Equations and POD'!$D$5/K398, K398)</f>
        <v>41551.505971531238</v>
      </c>
      <c r="S398" s="62">
        <f>IFERROR('Equations and POD'!$D$5/L398, L398)</f>
        <v>45505.074058562925</v>
      </c>
      <c r="T398" s="62">
        <f>IFERROR('Equations and POD'!$D$5/M398, M398)</f>
        <v>2668140.0257622651</v>
      </c>
      <c r="U398" s="98">
        <v>19000</v>
      </c>
      <c r="V398" s="98">
        <v>23000</v>
      </c>
      <c r="W398" s="98">
        <v>26000</v>
      </c>
      <c r="X398" s="98">
        <v>33000</v>
      </c>
      <c r="Y398" s="98">
        <v>42000</v>
      </c>
      <c r="Z398" s="98">
        <v>46000</v>
      </c>
      <c r="AA398" s="98">
        <v>2700000</v>
      </c>
    </row>
    <row r="399" spans="1:27" x14ac:dyDescent="0.3">
      <c r="A399" s="41" t="s">
        <v>136</v>
      </c>
      <c r="B399" s="92" t="s">
        <v>139</v>
      </c>
      <c r="C399" s="92" t="s">
        <v>92</v>
      </c>
      <c r="D399" s="92" t="s">
        <v>60</v>
      </c>
      <c r="E399" s="41" t="s">
        <v>61</v>
      </c>
      <c r="F399" s="41" t="s">
        <v>6</v>
      </c>
      <c r="G399" s="90" t="s">
        <v>62</v>
      </c>
      <c r="H399" s="90" t="s">
        <v>62</v>
      </c>
      <c r="I399" s="63">
        <v>1.7100127016129001</v>
      </c>
      <c r="J399" s="63">
        <v>1.6107471933962301</v>
      </c>
      <c r="K399" s="63">
        <v>1.2581079005281699</v>
      </c>
      <c r="L399" s="63">
        <v>1.1089197905027901</v>
      </c>
      <c r="M399" s="63">
        <v>1.1392335703125001</v>
      </c>
      <c r="N399" s="62" t="str">
        <f>IFERROR('Equations and POD'!$D$5/G399, G399)</f>
        <v>-</v>
      </c>
      <c r="O399" s="62" t="str">
        <f>IFERROR('Equations and POD'!$D$5/H399, H399)</f>
        <v>-</v>
      </c>
      <c r="P399" s="62">
        <f>IFERROR('Equations and POD'!$D$5/I399, I399)</f>
        <v>7017.49173481664</v>
      </c>
      <c r="Q399" s="62">
        <f>IFERROR('Equations and POD'!$D$5/J399, J399)</f>
        <v>7449.9586584398921</v>
      </c>
      <c r="R399" s="62">
        <f>IFERROR('Equations and POD'!$D$5/K399, K399)</f>
        <v>9538.1326156224331</v>
      </c>
      <c r="S399" s="62">
        <f>IFERROR('Equations and POD'!$D$5/L399, L399)</f>
        <v>10821.341726220917</v>
      </c>
      <c r="T399" s="62">
        <f>IFERROR('Equations and POD'!$D$5/M399, M399)</f>
        <v>10533.397463619609</v>
      </c>
      <c r="U399" s="97" t="s">
        <v>62</v>
      </c>
      <c r="V399" s="97" t="s">
        <v>62</v>
      </c>
      <c r="W399" s="98">
        <v>7000</v>
      </c>
      <c r="X399" s="98">
        <v>7400</v>
      </c>
      <c r="Y399" s="98">
        <v>9500</v>
      </c>
      <c r="Z399" s="98">
        <v>11000</v>
      </c>
      <c r="AA399" s="98">
        <v>11000</v>
      </c>
    </row>
    <row r="400" spans="1:27" x14ac:dyDescent="0.3">
      <c r="A400" s="41" t="s">
        <v>136</v>
      </c>
      <c r="B400" s="92" t="s">
        <v>139</v>
      </c>
      <c r="C400" s="92" t="s">
        <v>92</v>
      </c>
      <c r="D400" s="92" t="s">
        <v>65</v>
      </c>
      <c r="E400" s="41" t="s">
        <v>61</v>
      </c>
      <c r="F400" s="41" t="s">
        <v>6</v>
      </c>
      <c r="G400" s="90" t="s">
        <v>62</v>
      </c>
      <c r="H400" s="90" t="s">
        <v>62</v>
      </c>
      <c r="I400" s="90">
        <v>5.8064516129032297E-3</v>
      </c>
      <c r="J400" s="90">
        <v>2.5471698113207499E-3</v>
      </c>
      <c r="K400" s="90">
        <v>1.4260563380281701E-3</v>
      </c>
      <c r="L400" s="90">
        <v>5.65642458100559E-4</v>
      </c>
      <c r="M400" s="90">
        <v>5.0624999999999997E-4</v>
      </c>
      <c r="N400" s="62" t="str">
        <f>IFERROR('Equations and POD'!$D$5/G400, G400)</f>
        <v>-</v>
      </c>
      <c r="O400" s="62" t="str">
        <f>IFERROR('Equations and POD'!$D$5/H400, H400)</f>
        <v>-</v>
      </c>
      <c r="P400" s="62">
        <f>IFERROR('Equations and POD'!$D$5/I400, I400)</f>
        <v>2066666.6666666653</v>
      </c>
      <c r="Q400" s="62">
        <f>IFERROR('Equations and POD'!$D$5/J400, J400)</f>
        <v>4711111.1111111203</v>
      </c>
      <c r="R400" s="62">
        <f>IFERROR('Equations and POD'!$D$5/K400, K400)</f>
        <v>8414814.8148148078</v>
      </c>
      <c r="S400" s="62">
        <f>IFERROR('Equations and POD'!$D$5/L400, L400)</f>
        <v>21214814.814814802</v>
      </c>
      <c r="T400" s="62">
        <f>IFERROR('Equations and POD'!$D$5/M400, M400)</f>
        <v>23703703.703703705</v>
      </c>
      <c r="U400" s="97" t="s">
        <v>62</v>
      </c>
      <c r="V400" s="97" t="s">
        <v>62</v>
      </c>
      <c r="W400" s="98">
        <v>2100000</v>
      </c>
      <c r="X400" s="98">
        <v>4700000</v>
      </c>
      <c r="Y400" s="98">
        <v>8400000</v>
      </c>
      <c r="Z400" s="98">
        <v>21000000</v>
      </c>
      <c r="AA400" s="98">
        <v>24000000</v>
      </c>
    </row>
    <row r="401" spans="1:27" x14ac:dyDescent="0.3">
      <c r="A401" s="41" t="s">
        <v>136</v>
      </c>
      <c r="B401" s="92" t="s">
        <v>139</v>
      </c>
      <c r="C401" s="92" t="s">
        <v>92</v>
      </c>
      <c r="D401" s="92" t="s">
        <v>66</v>
      </c>
      <c r="E401" s="41" t="s">
        <v>61</v>
      </c>
      <c r="F401" s="41" t="s">
        <v>6</v>
      </c>
      <c r="G401" s="90" t="s">
        <v>62</v>
      </c>
      <c r="H401" s="90" t="s">
        <v>62</v>
      </c>
      <c r="I401" s="90">
        <v>6.2661290322580604E-3</v>
      </c>
      <c r="J401" s="90">
        <v>4.1603773584905704E-3</v>
      </c>
      <c r="K401" s="90">
        <v>8.1522887323943593E-3</v>
      </c>
      <c r="L401" s="90">
        <v>4.31145251396648E-3</v>
      </c>
      <c r="M401" s="90">
        <v>3.9532500000000002E-3</v>
      </c>
      <c r="N401" s="62" t="str">
        <f>IFERROR('Equations and POD'!$D$5/G401, G401)</f>
        <v>-</v>
      </c>
      <c r="O401" s="62" t="str">
        <f>IFERROR('Equations and POD'!$D$5/H401, H401)</f>
        <v>-</v>
      </c>
      <c r="P401" s="62">
        <f>IFERROR('Equations and POD'!$D$5/I401, I401)</f>
        <v>1915057.9150579162</v>
      </c>
      <c r="Q401" s="62">
        <f>IFERROR('Equations and POD'!$D$5/J401, J401)</f>
        <v>2884353.7414965956</v>
      </c>
      <c r="R401" s="62">
        <f>IFERROR('Equations and POD'!$D$5/K401, K401)</f>
        <v>1471979.2678976364</v>
      </c>
      <c r="S401" s="62">
        <f>IFERROR('Equations and POD'!$D$5/L401, L401)</f>
        <v>2783284.7424684162</v>
      </c>
      <c r="T401" s="62">
        <f>IFERROR('Equations and POD'!$D$5/M401, M401)</f>
        <v>3035477.1390627963</v>
      </c>
      <c r="U401" s="97" t="s">
        <v>62</v>
      </c>
      <c r="V401" s="97" t="s">
        <v>62</v>
      </c>
      <c r="W401" s="98">
        <v>1900000</v>
      </c>
      <c r="X401" s="98">
        <v>2900000</v>
      </c>
      <c r="Y401" s="98">
        <v>1500000</v>
      </c>
      <c r="Z401" s="98">
        <v>2800000</v>
      </c>
      <c r="AA401" s="98">
        <v>3000000</v>
      </c>
    </row>
    <row r="402" spans="1:27" x14ac:dyDescent="0.3">
      <c r="A402" s="41" t="s">
        <v>136</v>
      </c>
      <c r="B402" s="92" t="s">
        <v>139</v>
      </c>
      <c r="C402" s="92" t="s">
        <v>92</v>
      </c>
      <c r="D402" s="92" t="s">
        <v>12</v>
      </c>
      <c r="E402" s="92" t="s">
        <v>61</v>
      </c>
      <c r="F402" s="92" t="s">
        <v>6</v>
      </c>
      <c r="G402" s="91" t="s">
        <v>62</v>
      </c>
      <c r="H402" s="91" t="s">
        <v>62</v>
      </c>
      <c r="I402" s="90">
        <f t="shared" ref="I402" si="438">SUM(I399:I401)</f>
        <v>1.7220852822580615</v>
      </c>
      <c r="J402" s="90">
        <f t="shared" ref="J402" si="439">SUM(J399:J401)</f>
        <v>1.6174547405660415</v>
      </c>
      <c r="K402" s="90">
        <f t="shared" ref="K402" si="440">SUM(K399:K401)</f>
        <v>1.2676862455985924</v>
      </c>
      <c r="L402" s="90">
        <f t="shared" ref="L402" si="441">SUM(L399:L401)</f>
        <v>1.1137968854748572</v>
      </c>
      <c r="M402" s="90">
        <f t="shared" ref="M402" si="442">SUM(M399:M401)</f>
        <v>1.1436930703124999</v>
      </c>
      <c r="N402" s="62" t="str">
        <f>IFERROR('Equations and POD'!$D$5/G402, G402)</f>
        <v>-</v>
      </c>
      <c r="O402" s="62" t="str">
        <f>IFERROR('Equations and POD'!$D$5/H402, H402)</f>
        <v>-</v>
      </c>
      <c r="P402" s="62">
        <f>IFERROR('Equations and POD'!$D$5/I402, I402)</f>
        <v>6968.2960092807707</v>
      </c>
      <c r="Q402" s="62">
        <f>IFERROR('Equations and POD'!$D$5/J402, J402)</f>
        <v>7419.0638532491494</v>
      </c>
      <c r="R402" s="62">
        <f>IFERROR('Equations and POD'!$D$5/K402, K402)</f>
        <v>9466.064684115654</v>
      </c>
      <c r="S402" s="62">
        <f>IFERROR('Equations and POD'!$D$5/L402, L402)</f>
        <v>10773.957223703233</v>
      </c>
      <c r="T402" s="62">
        <f>IFERROR('Equations and POD'!$D$5/M402, M402)</f>
        <v>10492.325529891643</v>
      </c>
      <c r="U402" s="97" t="s">
        <v>62</v>
      </c>
      <c r="V402" s="97" t="s">
        <v>62</v>
      </c>
      <c r="W402" s="98">
        <v>7000</v>
      </c>
      <c r="X402" s="98">
        <v>7400</v>
      </c>
      <c r="Y402" s="98">
        <v>9500</v>
      </c>
      <c r="Z402" s="98">
        <v>11000</v>
      </c>
      <c r="AA402" s="98">
        <v>10000</v>
      </c>
    </row>
    <row r="403" spans="1:27" x14ac:dyDescent="0.3">
      <c r="A403" s="41" t="s">
        <v>136</v>
      </c>
      <c r="B403" s="92" t="s">
        <v>139</v>
      </c>
      <c r="C403" s="92" t="s">
        <v>92</v>
      </c>
      <c r="D403" s="92" t="s">
        <v>60</v>
      </c>
      <c r="E403" s="41" t="s">
        <v>63</v>
      </c>
      <c r="F403" s="41" t="s">
        <v>6</v>
      </c>
      <c r="G403" s="90" t="s">
        <v>62</v>
      </c>
      <c r="H403" s="90" t="s">
        <v>62</v>
      </c>
      <c r="I403" s="90">
        <v>0.24831488709677399</v>
      </c>
      <c r="J403" s="90">
        <v>0.227526877358491</v>
      </c>
      <c r="K403" s="90">
        <v>0.17473165669014101</v>
      </c>
      <c r="L403" s="90">
        <v>0.15390731564245799</v>
      </c>
      <c r="M403" s="90">
        <v>0.158027675625</v>
      </c>
      <c r="N403" s="62" t="str">
        <f>IFERROR('Equations and POD'!$D$5/G403, G403)</f>
        <v>-</v>
      </c>
      <c r="O403" s="62" t="str">
        <f>IFERROR('Equations and POD'!$D$5/H403, H403)</f>
        <v>-</v>
      </c>
      <c r="P403" s="62">
        <f>IFERROR('Equations and POD'!$D$5/I403, I403)</f>
        <v>48325.73729388736</v>
      </c>
      <c r="Q403" s="62">
        <f>IFERROR('Equations and POD'!$D$5/J403, J403)</f>
        <v>52741.021805053904</v>
      </c>
      <c r="R403" s="62">
        <f>IFERROR('Equations and POD'!$D$5/K403, K403)</f>
        <v>68676.736816386416</v>
      </c>
      <c r="S403" s="62">
        <f>IFERROR('Equations and POD'!$D$5/L403, L403)</f>
        <v>77969.003292066991</v>
      </c>
      <c r="T403" s="62">
        <f>IFERROR('Equations and POD'!$D$5/M403, M403)</f>
        <v>75936.065961484011</v>
      </c>
      <c r="U403" s="97" t="s">
        <v>62</v>
      </c>
      <c r="V403" s="97" t="s">
        <v>62</v>
      </c>
      <c r="W403" s="98">
        <v>48000</v>
      </c>
      <c r="X403" s="98">
        <v>53000</v>
      </c>
      <c r="Y403" s="98">
        <v>69000</v>
      </c>
      <c r="Z403" s="98">
        <v>78000</v>
      </c>
      <c r="AA403" s="98">
        <v>76000</v>
      </c>
    </row>
    <row r="404" spans="1:27" x14ac:dyDescent="0.3">
      <c r="A404" s="41" t="s">
        <v>136</v>
      </c>
      <c r="B404" s="92" t="s">
        <v>139</v>
      </c>
      <c r="C404" s="92" t="s">
        <v>92</v>
      </c>
      <c r="D404" s="92" t="s">
        <v>65</v>
      </c>
      <c r="E404" s="41" t="s">
        <v>63</v>
      </c>
      <c r="F404" s="41" t="s">
        <v>6</v>
      </c>
      <c r="G404" s="90" t="s">
        <v>62</v>
      </c>
      <c r="H404" s="90" t="s">
        <v>62</v>
      </c>
      <c r="I404" s="90">
        <v>3.29032258064516E-3</v>
      </c>
      <c r="J404" s="90">
        <v>1.44339622641509E-3</v>
      </c>
      <c r="K404" s="90">
        <v>8.0809859154929603E-4</v>
      </c>
      <c r="L404" s="90">
        <v>3.2053072625698301E-4</v>
      </c>
      <c r="M404" s="90">
        <v>2.8687500000000002E-4</v>
      </c>
      <c r="N404" s="62" t="str">
        <f>IFERROR('Equations and POD'!$D$5/G404, G404)</f>
        <v>-</v>
      </c>
      <c r="O404" s="62" t="str">
        <f>IFERROR('Equations and POD'!$D$5/H404, H404)</f>
        <v>-</v>
      </c>
      <c r="P404" s="62">
        <f>IFERROR('Equations and POD'!$D$5/I404, I404)</f>
        <v>3647058.823529413</v>
      </c>
      <c r="Q404" s="62">
        <f>IFERROR('Equations and POD'!$D$5/J404, J404)</f>
        <v>8313725.4901961032</v>
      </c>
      <c r="R404" s="62">
        <f>IFERROR('Equations and POD'!$D$5/K404, K404)</f>
        <v>14849673.202614374</v>
      </c>
      <c r="S404" s="62">
        <f>IFERROR('Equations and POD'!$D$5/L404, L404)</f>
        <v>37437908.496732056</v>
      </c>
      <c r="T404" s="62">
        <f>IFERROR('Equations and POD'!$D$5/M404, M404)</f>
        <v>41830065.359477118</v>
      </c>
      <c r="U404" s="97" t="s">
        <v>62</v>
      </c>
      <c r="V404" s="97" t="s">
        <v>62</v>
      </c>
      <c r="W404" s="98">
        <v>3600000</v>
      </c>
      <c r="X404" s="98">
        <v>8300000</v>
      </c>
      <c r="Y404" s="98">
        <v>15000000</v>
      </c>
      <c r="Z404" s="98">
        <v>37000000</v>
      </c>
      <c r="AA404" s="98">
        <v>42000000</v>
      </c>
    </row>
    <row r="405" spans="1:27" x14ac:dyDescent="0.3">
      <c r="A405" s="41" t="s">
        <v>136</v>
      </c>
      <c r="B405" s="92" t="s">
        <v>139</v>
      </c>
      <c r="C405" s="92" t="s">
        <v>92</v>
      </c>
      <c r="D405" s="92" t="s">
        <v>66</v>
      </c>
      <c r="E405" s="41" t="s">
        <v>63</v>
      </c>
      <c r="F405" s="41" t="s">
        <v>6</v>
      </c>
      <c r="G405" s="90" t="s">
        <v>62</v>
      </c>
      <c r="H405" s="90" t="s">
        <v>62</v>
      </c>
      <c r="I405" s="90">
        <v>6.60032258064516E-4</v>
      </c>
      <c r="J405" s="90">
        <v>4.3822641509433998E-4</v>
      </c>
      <c r="K405" s="90">
        <v>8.5870774647887297E-4</v>
      </c>
      <c r="L405" s="90">
        <v>4.5413966480446901E-4</v>
      </c>
      <c r="M405" s="90">
        <v>4.1640900000000002E-4</v>
      </c>
      <c r="N405" s="62" t="str">
        <f>IFERROR('Equations and POD'!$D$5/G405, G405)</f>
        <v>-</v>
      </c>
      <c r="O405" s="62" t="str">
        <f>IFERROR('Equations and POD'!$D$5/H405, H405)</f>
        <v>-</v>
      </c>
      <c r="P405" s="62">
        <f>IFERROR('Equations and POD'!$D$5/I405, I405)</f>
        <v>18180929.573334642</v>
      </c>
      <c r="Q405" s="62">
        <f>IFERROR('Equations and POD'!$D$5/J405, J405)</f>
        <v>27383105.14079047</v>
      </c>
      <c r="R405" s="62">
        <f>IFERROR('Equations and POD'!$D$5/K405, K405)</f>
        <v>13974486.720547175</v>
      </c>
      <c r="S405" s="62">
        <f>IFERROR('Equations and POD'!$D$5/L405, L405)</f>
        <v>26423589.327231813</v>
      </c>
      <c r="T405" s="62">
        <f>IFERROR('Equations and POD'!$D$5/M405, M405)</f>
        <v>28817820.940469585</v>
      </c>
      <c r="U405" s="97" t="s">
        <v>62</v>
      </c>
      <c r="V405" s="97" t="s">
        <v>62</v>
      </c>
      <c r="W405" s="98">
        <v>18000000</v>
      </c>
      <c r="X405" s="98">
        <v>27000000</v>
      </c>
      <c r="Y405" s="98">
        <v>14000000</v>
      </c>
      <c r="Z405" s="98">
        <v>26000000</v>
      </c>
      <c r="AA405" s="98">
        <v>29000000</v>
      </c>
    </row>
    <row r="406" spans="1:27" x14ac:dyDescent="0.3">
      <c r="A406" s="41" t="s">
        <v>136</v>
      </c>
      <c r="B406" s="92" t="s">
        <v>139</v>
      </c>
      <c r="C406" s="92" t="s">
        <v>92</v>
      </c>
      <c r="D406" s="92" t="s">
        <v>12</v>
      </c>
      <c r="E406" s="92" t="s">
        <v>63</v>
      </c>
      <c r="F406" s="92" t="s">
        <v>6</v>
      </c>
      <c r="G406" s="91" t="s">
        <v>62</v>
      </c>
      <c r="H406" s="91" t="s">
        <v>62</v>
      </c>
      <c r="I406" s="90">
        <f t="shared" ref="I406" si="443">SUM(I403:I405)</f>
        <v>0.25226524193548366</v>
      </c>
      <c r="J406" s="90">
        <f t="shared" ref="J406" si="444">SUM(J403:J405)</f>
        <v>0.22940850000000043</v>
      </c>
      <c r="K406" s="90">
        <f t="shared" ref="K406" si="445">SUM(K403:K405)</f>
        <v>0.17639846302816917</v>
      </c>
      <c r="L406" s="90">
        <f t="shared" ref="L406" si="446">SUM(L403:L405)</f>
        <v>0.15468198603351946</v>
      </c>
      <c r="M406" s="90">
        <f t="shared" ref="M406" si="447">SUM(M403:M405)</f>
        <v>0.158730959625</v>
      </c>
      <c r="N406" s="62" t="str">
        <f>IFERROR('Equations and POD'!$D$5/G406, G406)</f>
        <v>-</v>
      </c>
      <c r="O406" s="62" t="str">
        <f>IFERROR('Equations and POD'!$D$5/H406, H406)</f>
        <v>-</v>
      </c>
      <c r="P406" s="62">
        <f>IFERROR('Equations and POD'!$D$5/I406, I406)</f>
        <v>47568.979015622674</v>
      </c>
      <c r="Q406" s="62">
        <f>IFERROR('Equations and POD'!$D$5/J406, J406)</f>
        <v>52308.436696983663</v>
      </c>
      <c r="R406" s="62">
        <f>IFERROR('Equations and POD'!$D$5/K406, K406)</f>
        <v>68027.803610078583</v>
      </c>
      <c r="S406" s="62">
        <f>IFERROR('Equations and POD'!$D$5/L406, L406)</f>
        <v>77578.522927676982</v>
      </c>
      <c r="T406" s="62">
        <f>IFERROR('Equations and POD'!$D$5/M406, M406)</f>
        <v>75599.618551729654</v>
      </c>
      <c r="U406" s="97" t="s">
        <v>62</v>
      </c>
      <c r="V406" s="97" t="s">
        <v>62</v>
      </c>
      <c r="W406" s="98">
        <v>48000</v>
      </c>
      <c r="X406" s="98">
        <v>52000</v>
      </c>
      <c r="Y406" s="98">
        <v>68000</v>
      </c>
      <c r="Z406" s="98">
        <v>78000</v>
      </c>
      <c r="AA406" s="98">
        <v>76000</v>
      </c>
    </row>
    <row r="407" spans="1:27" x14ac:dyDescent="0.3">
      <c r="A407" s="41" t="s">
        <v>136</v>
      </c>
      <c r="B407" s="92" t="s">
        <v>139</v>
      </c>
      <c r="C407" s="92" t="s">
        <v>92</v>
      </c>
      <c r="D407" s="92" t="s">
        <v>60</v>
      </c>
      <c r="E407" s="41" t="s">
        <v>64</v>
      </c>
      <c r="F407" s="41" t="s">
        <v>6</v>
      </c>
      <c r="G407" s="90" t="s">
        <v>62</v>
      </c>
      <c r="H407" s="90" t="s">
        <v>62</v>
      </c>
      <c r="I407" s="90">
        <v>2.2615335483870999E-2</v>
      </c>
      <c r="J407" s="90">
        <v>2.0276886792452799E-2</v>
      </c>
      <c r="K407" s="90">
        <v>1.53273485915493E-2</v>
      </c>
      <c r="L407" s="90">
        <v>1.34825229050279E-2</v>
      </c>
      <c r="M407" s="90">
        <v>1.3906766250000001E-2</v>
      </c>
      <c r="N407" s="62" t="str">
        <f>IFERROR('Equations and POD'!$D$5/G407, G407)</f>
        <v>-</v>
      </c>
      <c r="O407" s="62" t="str">
        <f>IFERROR('Equations and POD'!$D$5/H407, H407)</f>
        <v>-</v>
      </c>
      <c r="P407" s="62">
        <f>IFERROR('Equations and POD'!$D$5/I407, I407)</f>
        <v>530613.39764595858</v>
      </c>
      <c r="Q407" s="62">
        <f>IFERROR('Equations and POD'!$D$5/J407, J407)</f>
        <v>591806.82531928353</v>
      </c>
      <c r="R407" s="62">
        <f>IFERROR('Equations and POD'!$D$5/K407, K407)</f>
        <v>782914.27433288586</v>
      </c>
      <c r="S407" s="62">
        <f>IFERROR('Equations and POD'!$D$5/L407, L407)</f>
        <v>890041.13581182656</v>
      </c>
      <c r="T407" s="62">
        <f>IFERROR('Equations and POD'!$D$5/M407, M407)</f>
        <v>862889.31476071943</v>
      </c>
      <c r="U407" s="97" t="s">
        <v>62</v>
      </c>
      <c r="V407" s="97" t="s">
        <v>62</v>
      </c>
      <c r="W407" s="98">
        <v>530000</v>
      </c>
      <c r="X407" s="98">
        <v>590000</v>
      </c>
      <c r="Y407" s="98">
        <v>780000</v>
      </c>
      <c r="Z407" s="98">
        <v>890000</v>
      </c>
      <c r="AA407" s="98">
        <v>860000</v>
      </c>
    </row>
    <row r="408" spans="1:27" x14ac:dyDescent="0.3">
      <c r="A408" s="41" t="s">
        <v>136</v>
      </c>
      <c r="B408" s="92" t="s">
        <v>139</v>
      </c>
      <c r="C408" s="92" t="s">
        <v>92</v>
      </c>
      <c r="D408" s="92" t="s">
        <v>65</v>
      </c>
      <c r="E408" s="41" t="s">
        <v>64</v>
      </c>
      <c r="F408" s="41" t="s">
        <v>6</v>
      </c>
      <c r="G408" s="90" t="s">
        <v>62</v>
      </c>
      <c r="H408" s="90" t="s">
        <v>62</v>
      </c>
      <c r="I408" s="90">
        <v>7.7419354838709697E-4</v>
      </c>
      <c r="J408" s="90">
        <v>3.3962264150943399E-4</v>
      </c>
      <c r="K408" s="90">
        <v>1.90140845070423E-4</v>
      </c>
      <c r="L408" s="90">
        <v>7.5418994413407794E-5</v>
      </c>
      <c r="M408" s="90">
        <v>6.7500000000000001E-5</v>
      </c>
      <c r="N408" s="62" t="str">
        <f>IFERROR('Equations and POD'!$D$5/G408, G408)</f>
        <v>-</v>
      </c>
      <c r="O408" s="62" t="str">
        <f>IFERROR('Equations and POD'!$D$5/H408, H408)</f>
        <v>-</v>
      </c>
      <c r="P408" s="62">
        <f>IFERROR('Equations and POD'!$D$5/I408, I408)</f>
        <v>15499999.999999996</v>
      </c>
      <c r="Q408" s="62">
        <f>IFERROR('Equations and POD'!$D$5/J408, J408)</f>
        <v>35333333.333333328</v>
      </c>
      <c r="R408" s="62">
        <f>IFERROR('Equations and POD'!$D$5/K408, K408)</f>
        <v>63111111.111110955</v>
      </c>
      <c r="S408" s="62">
        <f>IFERROR('Equations and POD'!$D$5/L408, L408)</f>
        <v>159111111.11111116</v>
      </c>
      <c r="T408" s="62">
        <f>IFERROR('Equations and POD'!$D$5/M408, M408)</f>
        <v>177777777.77777776</v>
      </c>
      <c r="U408" s="97" t="s">
        <v>62</v>
      </c>
      <c r="V408" s="97" t="s">
        <v>62</v>
      </c>
      <c r="W408" s="98">
        <v>16000000</v>
      </c>
      <c r="X408" s="98">
        <v>35000000</v>
      </c>
      <c r="Y408" s="98">
        <v>63000000</v>
      </c>
      <c r="Z408" s="98">
        <v>160000000</v>
      </c>
      <c r="AA408" s="98">
        <v>180000000</v>
      </c>
    </row>
    <row r="409" spans="1:27" x14ac:dyDescent="0.3">
      <c r="A409" s="41" t="s">
        <v>136</v>
      </c>
      <c r="B409" s="92" t="s">
        <v>139</v>
      </c>
      <c r="C409" s="92" t="s">
        <v>92</v>
      </c>
      <c r="D409" s="92" t="s">
        <v>66</v>
      </c>
      <c r="E409" s="41" t="s">
        <v>64</v>
      </c>
      <c r="F409" s="41" t="s">
        <v>6</v>
      </c>
      <c r="G409" s="90" t="s">
        <v>62</v>
      </c>
      <c r="H409" s="90" t="s">
        <v>62</v>
      </c>
      <c r="I409" s="90">
        <v>4.01032258064516E-4</v>
      </c>
      <c r="J409" s="90">
        <v>2.6626415094339602E-4</v>
      </c>
      <c r="K409" s="90">
        <v>5.2174647887323904E-4</v>
      </c>
      <c r="L409" s="90">
        <v>2.7593296089385499E-4</v>
      </c>
      <c r="M409" s="90">
        <v>2.5300799999999999E-4</v>
      </c>
      <c r="N409" s="62" t="str">
        <f>IFERROR('Equations and POD'!$D$5/G409, G409)</f>
        <v>-</v>
      </c>
      <c r="O409" s="62" t="str">
        <f>IFERROR('Equations and POD'!$D$5/H409, H409)</f>
        <v>-</v>
      </c>
      <c r="P409" s="62">
        <f>IFERROR('Equations and POD'!$D$5/I409, I409)</f>
        <v>29922779.922779933</v>
      </c>
      <c r="Q409" s="62">
        <f>IFERROR('Equations and POD'!$D$5/J409, J409)</f>
        <v>45068027.210884392</v>
      </c>
      <c r="R409" s="62">
        <f>IFERROR('Equations and POD'!$D$5/K409, K409)</f>
        <v>22999676.060900569</v>
      </c>
      <c r="S409" s="62">
        <f>IFERROR('Equations and POD'!$D$5/L409, L409)</f>
        <v>43488824.101068959</v>
      </c>
      <c r="T409" s="62">
        <f>IFERROR('Equations and POD'!$D$5/M409, M409)</f>
        <v>47429330.297856197</v>
      </c>
      <c r="U409" s="97" t="s">
        <v>62</v>
      </c>
      <c r="V409" s="97" t="s">
        <v>62</v>
      </c>
      <c r="W409" s="98">
        <v>30000000</v>
      </c>
      <c r="X409" s="98">
        <v>45000000</v>
      </c>
      <c r="Y409" s="98">
        <v>23000000</v>
      </c>
      <c r="Z409" s="98">
        <v>43000000</v>
      </c>
      <c r="AA409" s="98">
        <v>47000000</v>
      </c>
    </row>
    <row r="410" spans="1:27" x14ac:dyDescent="0.3">
      <c r="A410" s="41" t="s">
        <v>136</v>
      </c>
      <c r="B410" s="92" t="s">
        <v>139</v>
      </c>
      <c r="C410" s="92" t="s">
        <v>92</v>
      </c>
      <c r="D410" s="92" t="s">
        <v>12</v>
      </c>
      <c r="E410" s="92" t="s">
        <v>64</v>
      </c>
      <c r="F410" s="92" t="s">
        <v>6</v>
      </c>
      <c r="G410" s="91" t="s">
        <v>62</v>
      </c>
      <c r="H410" s="91" t="s">
        <v>62</v>
      </c>
      <c r="I410" s="90">
        <f t="shared" ref="I410" si="448">SUM(I407:I409)</f>
        <v>2.3790561290322611E-2</v>
      </c>
      <c r="J410" s="90">
        <f t="shared" ref="J410" si="449">SUM(J407:J409)</f>
        <v>2.0882773584905628E-2</v>
      </c>
      <c r="K410" s="90">
        <f t="shared" ref="K410" si="450">SUM(K407:K409)</f>
        <v>1.6039235915492962E-2</v>
      </c>
      <c r="L410" s="90">
        <f t="shared" ref="L410" si="451">SUM(L407:L409)</f>
        <v>1.3833874860335164E-2</v>
      </c>
      <c r="M410" s="90">
        <f t="shared" ref="M410" si="452">SUM(M407:M409)</f>
        <v>1.4227274250000001E-2</v>
      </c>
      <c r="N410" s="62" t="str">
        <f>IFERROR('Equations and POD'!$D$5/G410, G410)</f>
        <v>-</v>
      </c>
      <c r="O410" s="62" t="str">
        <f>IFERROR('Equations and POD'!$D$5/H410, H410)</f>
        <v>-</v>
      </c>
      <c r="P410" s="62">
        <f>IFERROR('Equations and POD'!$D$5/I410, I410)</f>
        <v>504401.71854546748</v>
      </c>
      <c r="Q410" s="62">
        <f>IFERROR('Equations and POD'!$D$5/J410, J410)</f>
        <v>574636.3121359403</v>
      </c>
      <c r="R410" s="62">
        <f>IFERROR('Equations and POD'!$D$5/K410, K410)</f>
        <v>748165.31555650372</v>
      </c>
      <c r="S410" s="62">
        <f>IFERROR('Equations and POD'!$D$5/L410, L410)</f>
        <v>867435.92241149326</v>
      </c>
      <c r="T410" s="62">
        <f>IFERROR('Equations and POD'!$D$5/M410, M410)</f>
        <v>843450.38895978255</v>
      </c>
      <c r="U410" s="97" t="s">
        <v>62</v>
      </c>
      <c r="V410" s="97" t="s">
        <v>62</v>
      </c>
      <c r="W410" s="98">
        <v>500000</v>
      </c>
      <c r="X410" s="98">
        <v>570000</v>
      </c>
      <c r="Y410" s="98">
        <v>750000</v>
      </c>
      <c r="Z410" s="98">
        <v>870000</v>
      </c>
      <c r="AA410" s="98">
        <v>840000</v>
      </c>
    </row>
    <row r="411" spans="1:27" x14ac:dyDescent="0.3">
      <c r="A411" s="41" t="s">
        <v>136</v>
      </c>
      <c r="B411" s="92" t="s">
        <v>139</v>
      </c>
      <c r="C411" s="92" t="s">
        <v>92</v>
      </c>
      <c r="D411" s="92" t="s">
        <v>60</v>
      </c>
      <c r="E411" s="41" t="s">
        <v>61</v>
      </c>
      <c r="F411" s="41" t="s">
        <v>10</v>
      </c>
      <c r="G411" s="93" t="s">
        <v>62</v>
      </c>
      <c r="H411" s="93" t="s">
        <v>62</v>
      </c>
      <c r="I411" s="100">
        <v>0.36542737185152402</v>
      </c>
      <c r="J411" s="100">
        <v>0.344214468725769</v>
      </c>
      <c r="K411" s="100">
        <v>0.47566819252845799</v>
      </c>
      <c r="L411" s="100">
        <v>0.419262824902426</v>
      </c>
      <c r="M411" s="100">
        <v>0.24345265338184899</v>
      </c>
      <c r="N411" s="62" t="str">
        <f>IFERROR('Equations and POD'!$D$5/G411, G411)</f>
        <v>-</v>
      </c>
      <c r="O411" s="62" t="str">
        <f>IFERROR('Equations and POD'!$D$5/H411, H411)</f>
        <v>-</v>
      </c>
      <c r="P411" s="62">
        <f>IFERROR('Equations and POD'!$D$5/I411, I411)</f>
        <v>32838.262605231699</v>
      </c>
      <c r="Q411" s="62">
        <f>IFERROR('Equations and POD'!$D$5/J411, J411)</f>
        <v>34861.986029879059</v>
      </c>
      <c r="R411" s="62">
        <f>IFERROR('Equations and POD'!$D$5/K411, K411)</f>
        <v>25227.669599291257</v>
      </c>
      <c r="S411" s="62">
        <f>IFERROR('Equations and POD'!$D$5/L411, L411)</f>
        <v>28621.664710656689</v>
      </c>
      <c r="T411" s="62">
        <f>IFERROR('Equations and POD'!$D$5/M411, M411)</f>
        <v>49290.898387450805</v>
      </c>
      <c r="U411" s="97" t="s">
        <v>62</v>
      </c>
      <c r="V411" s="97" t="s">
        <v>62</v>
      </c>
      <c r="W411" s="98">
        <v>33000</v>
      </c>
      <c r="X411" s="98">
        <v>35000</v>
      </c>
      <c r="Y411" s="98">
        <v>25000</v>
      </c>
      <c r="Z411" s="98">
        <v>29000</v>
      </c>
      <c r="AA411" s="98">
        <v>49000</v>
      </c>
    </row>
    <row r="412" spans="1:27" x14ac:dyDescent="0.3">
      <c r="A412" s="41" t="s">
        <v>136</v>
      </c>
      <c r="B412" s="92" t="s">
        <v>139</v>
      </c>
      <c r="C412" s="92" t="s">
        <v>92</v>
      </c>
      <c r="D412" s="92" t="s">
        <v>65</v>
      </c>
      <c r="E412" s="41" t="s">
        <v>61</v>
      </c>
      <c r="F412" s="41" t="s">
        <v>10</v>
      </c>
      <c r="G412" s="93" t="s">
        <v>62</v>
      </c>
      <c r="H412" s="93" t="s">
        <v>62</v>
      </c>
      <c r="I412" s="100">
        <v>1.24083075563411E-3</v>
      </c>
      <c r="J412" s="100">
        <v>5.4432669940553103E-4</v>
      </c>
      <c r="K412" s="100">
        <v>5.3916650588462303E-4</v>
      </c>
      <c r="L412" s="100">
        <v>2.13859340322951E-4</v>
      </c>
      <c r="M412" s="100">
        <v>1.08184931506849E-4</v>
      </c>
      <c r="N412" s="62" t="str">
        <f>IFERROR('Equations and POD'!$D$5/G412, G412)</f>
        <v>-</v>
      </c>
      <c r="O412" s="62" t="str">
        <f>IFERROR('Equations and POD'!$D$5/H412, H412)</f>
        <v>-</v>
      </c>
      <c r="P412" s="62">
        <f>IFERROR('Equations and POD'!$D$5/I412, I412)</f>
        <v>9670940.1709402017</v>
      </c>
      <c r="Q412" s="62">
        <f>IFERROR('Equations and POD'!$D$5/J412, J412)</f>
        <v>22045584.045584049</v>
      </c>
      <c r="R412" s="62">
        <f>IFERROR('Equations and POD'!$D$5/K412, K412)</f>
        <v>22256575.415995695</v>
      </c>
      <c r="S412" s="62">
        <f>IFERROR('Equations and POD'!$D$5/L412, L412)</f>
        <v>56111647.879763804</v>
      </c>
      <c r="T412" s="62">
        <f>IFERROR('Equations and POD'!$D$5/M412, M412)</f>
        <v>110921177.58784458</v>
      </c>
      <c r="U412" s="97" t="s">
        <v>62</v>
      </c>
      <c r="V412" s="97" t="s">
        <v>62</v>
      </c>
      <c r="W412" s="98">
        <v>9700000</v>
      </c>
      <c r="X412" s="98">
        <v>22000000</v>
      </c>
      <c r="Y412" s="98">
        <v>22000000</v>
      </c>
      <c r="Z412" s="98">
        <v>56000000</v>
      </c>
      <c r="AA412" s="98">
        <v>110000000</v>
      </c>
    </row>
    <row r="413" spans="1:27" x14ac:dyDescent="0.3">
      <c r="A413" s="41" t="s">
        <v>136</v>
      </c>
      <c r="B413" s="92" t="s">
        <v>139</v>
      </c>
      <c r="C413" s="92" t="s">
        <v>92</v>
      </c>
      <c r="D413" s="92" t="s">
        <v>66</v>
      </c>
      <c r="E413" s="41" t="s">
        <v>61</v>
      </c>
      <c r="F413" s="41" t="s">
        <v>10</v>
      </c>
      <c r="G413" s="93" t="s">
        <v>62</v>
      </c>
      <c r="H413" s="93" t="s">
        <v>62</v>
      </c>
      <c r="I413" s="100">
        <v>1.3390631904551501E-3</v>
      </c>
      <c r="J413" s="100">
        <v>8.8906694236236695E-4</v>
      </c>
      <c r="K413" s="100">
        <v>3.0822351919737598E-3</v>
      </c>
      <c r="L413" s="100">
        <v>1.63008341623938E-3</v>
      </c>
      <c r="M413" s="100">
        <v>8.4480410958904096E-4</v>
      </c>
      <c r="N413" s="62" t="str">
        <f>IFERROR('Equations and POD'!$D$5/G413, G413)</f>
        <v>-</v>
      </c>
      <c r="O413" s="62" t="str">
        <f>IFERROR('Equations and POD'!$D$5/H413, H413)</f>
        <v>-</v>
      </c>
      <c r="P413" s="62">
        <f>IFERROR('Equations and POD'!$D$5/I413, I413)</f>
        <v>8961488.9614889473</v>
      </c>
      <c r="Q413" s="62">
        <f>IFERROR('Equations and POD'!$D$5/J413, J413)</f>
        <v>13497296.354439221</v>
      </c>
      <c r="R413" s="62">
        <f>IFERROR('Equations and POD'!$D$5/K413, K413)</f>
        <v>3893278.4984249054</v>
      </c>
      <c r="S413" s="62">
        <f>IFERROR('Equations and POD'!$D$5/L413, L413)</f>
        <v>7361586.4565287884</v>
      </c>
      <c r="T413" s="62">
        <f>IFERROR('Equations and POD'!$D$5/M413, M413)</f>
        <v>14204476.35587078</v>
      </c>
      <c r="U413" s="97" t="s">
        <v>62</v>
      </c>
      <c r="V413" s="97" t="s">
        <v>62</v>
      </c>
      <c r="W413" s="98">
        <v>9000000</v>
      </c>
      <c r="X413" s="98">
        <v>13000000</v>
      </c>
      <c r="Y413" s="98">
        <v>3900000</v>
      </c>
      <c r="Z413" s="98">
        <v>7400000</v>
      </c>
      <c r="AA413" s="98">
        <v>14000000</v>
      </c>
    </row>
    <row r="414" spans="1:27" x14ac:dyDescent="0.3">
      <c r="A414" s="41" t="s">
        <v>136</v>
      </c>
      <c r="B414" s="92" t="s">
        <v>139</v>
      </c>
      <c r="C414" s="92" t="s">
        <v>92</v>
      </c>
      <c r="D414" s="92" t="s">
        <v>12</v>
      </c>
      <c r="E414" s="92" t="s">
        <v>61</v>
      </c>
      <c r="F414" s="92" t="s">
        <v>10</v>
      </c>
      <c r="G414" s="91" t="s">
        <v>62</v>
      </c>
      <c r="H414" s="91" t="s">
        <v>62</v>
      </c>
      <c r="I414" s="90">
        <f t="shared" ref="I414" si="453">SUM(I411:I413)</f>
        <v>0.36800726579761328</v>
      </c>
      <c r="J414" s="90">
        <f t="shared" ref="J414" si="454">SUM(J411:J413)</f>
        <v>0.34564786236753686</v>
      </c>
      <c r="K414" s="90">
        <f t="shared" ref="K414" si="455">SUM(K411:K413)</f>
        <v>0.4792895942263164</v>
      </c>
      <c r="L414" s="90">
        <f t="shared" ref="L414" si="456">SUM(L411:L413)</f>
        <v>0.42110676765898836</v>
      </c>
      <c r="M414" s="90">
        <f t="shared" ref="M414" si="457">SUM(M411:M413)</f>
        <v>0.24440564242294488</v>
      </c>
      <c r="N414" s="62" t="str">
        <f>IFERROR('Equations and POD'!$D$5/G414, G414)</f>
        <v>-</v>
      </c>
      <c r="O414" s="62" t="str">
        <f>IFERROR('Equations and POD'!$D$5/H414, H414)</f>
        <v>-</v>
      </c>
      <c r="P414" s="62">
        <f>IFERROR('Equations and POD'!$D$5/I414, I414)</f>
        <v>32608.051838301031</v>
      </c>
      <c r="Q414" s="62">
        <f>IFERROR('Equations and POD'!$D$5/J414, J414)</f>
        <v>34717.414185076232</v>
      </c>
      <c r="R414" s="62">
        <f>IFERROR('Equations and POD'!$D$5/K414, K414)</f>
        <v>25037.055142769706</v>
      </c>
      <c r="S414" s="62">
        <f>IFERROR('Equations and POD'!$D$5/L414, L414)</f>
        <v>28496.336135157017</v>
      </c>
      <c r="T414" s="62">
        <f>IFERROR('Equations and POD'!$D$5/M414, M414)</f>
        <v>49098.70280013403</v>
      </c>
      <c r="U414" s="97" t="s">
        <v>62</v>
      </c>
      <c r="V414" s="97" t="s">
        <v>62</v>
      </c>
      <c r="W414" s="98">
        <v>33000</v>
      </c>
      <c r="X414" s="98">
        <v>35000</v>
      </c>
      <c r="Y414" s="98">
        <v>25000</v>
      </c>
      <c r="Z414" s="98">
        <v>28000</v>
      </c>
      <c r="AA414" s="98">
        <v>49000</v>
      </c>
    </row>
    <row r="415" spans="1:27" x14ac:dyDescent="0.3">
      <c r="A415" s="41" t="s">
        <v>136</v>
      </c>
      <c r="B415" s="92" t="s">
        <v>139</v>
      </c>
      <c r="C415" s="92" t="s">
        <v>92</v>
      </c>
      <c r="D415" s="92" t="s">
        <v>60</v>
      </c>
      <c r="E415" s="41" t="s">
        <v>63</v>
      </c>
      <c r="F415" s="41" t="s">
        <v>10</v>
      </c>
      <c r="G415" s="93" t="s">
        <v>62</v>
      </c>
      <c r="H415" s="93" t="s">
        <v>62</v>
      </c>
      <c r="I415" s="100">
        <v>5.3064551215201101E-2</v>
      </c>
      <c r="J415" s="100">
        <v>4.8622182010855497E-2</v>
      </c>
      <c r="K415" s="100">
        <v>6.6062927734902605E-2</v>
      </c>
      <c r="L415" s="100">
        <v>5.8189615229203399E-2</v>
      </c>
      <c r="M415" s="100">
        <v>3.37702978047945E-2</v>
      </c>
      <c r="N415" s="62" t="str">
        <f>IFERROR('Equations and POD'!$D$5/G415, G415)</f>
        <v>-</v>
      </c>
      <c r="O415" s="62" t="str">
        <f>IFERROR('Equations and POD'!$D$5/H415, H415)</f>
        <v>-</v>
      </c>
      <c r="P415" s="62">
        <f>IFERROR('Equations and POD'!$D$5/I415, I415)</f>
        <v>226139.668106011</v>
      </c>
      <c r="Q415" s="62">
        <f>IFERROR('Equations and POD'!$D$5/J415, J415)</f>
        <v>246800.93536980412</v>
      </c>
      <c r="R415" s="62">
        <f>IFERROR('Equations and POD'!$D$5/K415, K415)</f>
        <v>181644.99230421052</v>
      </c>
      <c r="S415" s="62">
        <f>IFERROR('Equations and POD'!$D$5/L415, L415)</f>
        <v>206222.36377974204</v>
      </c>
      <c r="T415" s="62">
        <f>IFERROR('Equations and POD'!$D$5/M415, M415)</f>
        <v>355341.8471274575</v>
      </c>
      <c r="U415" s="97" t="s">
        <v>62</v>
      </c>
      <c r="V415" s="97" t="s">
        <v>62</v>
      </c>
      <c r="W415" s="98">
        <v>230000</v>
      </c>
      <c r="X415" s="98">
        <v>250000</v>
      </c>
      <c r="Y415" s="98">
        <v>180000</v>
      </c>
      <c r="Z415" s="98">
        <v>210000</v>
      </c>
      <c r="AA415" s="98">
        <v>360000</v>
      </c>
    </row>
    <row r="416" spans="1:27" x14ac:dyDescent="0.3">
      <c r="A416" s="41" t="s">
        <v>136</v>
      </c>
      <c r="B416" s="92" t="s">
        <v>139</v>
      </c>
      <c r="C416" s="92" t="s">
        <v>92</v>
      </c>
      <c r="D416" s="92" t="s">
        <v>65</v>
      </c>
      <c r="E416" s="41" t="s">
        <v>63</v>
      </c>
      <c r="F416" s="41" t="s">
        <v>10</v>
      </c>
      <c r="G416" s="93" t="s">
        <v>62</v>
      </c>
      <c r="H416" s="93" t="s">
        <v>62</v>
      </c>
      <c r="I416" s="100">
        <v>7.0313742819266497E-4</v>
      </c>
      <c r="J416" s="100">
        <v>3.0845179632980099E-4</v>
      </c>
      <c r="K416" s="100">
        <v>3.0552768666795301E-4</v>
      </c>
      <c r="L416" s="100">
        <v>1.21186959516339E-4</v>
      </c>
      <c r="M416" s="100">
        <v>6.1304794520547994E-5</v>
      </c>
      <c r="N416" s="62" t="str">
        <f>IFERROR('Equations and POD'!$D$5/G416, G416)</f>
        <v>-</v>
      </c>
      <c r="O416" s="62" t="str">
        <f>IFERROR('Equations and POD'!$D$5/H416, H416)</f>
        <v>-</v>
      </c>
      <c r="P416" s="62">
        <f>IFERROR('Equations and POD'!$D$5/I416, I416)</f>
        <v>17066365.00754147</v>
      </c>
      <c r="Q416" s="62">
        <f>IFERROR('Equations and POD'!$D$5/J416, J416)</f>
        <v>38903971.845148318</v>
      </c>
      <c r="R416" s="62">
        <f>IFERROR('Equations and POD'!$D$5/K416, K416)</f>
        <v>39276309.557639472</v>
      </c>
      <c r="S416" s="62">
        <f>IFERROR('Equations and POD'!$D$5/L416, L416)</f>
        <v>99020555.081936046</v>
      </c>
      <c r="T416" s="62">
        <f>IFERROR('Equations and POD'!$D$5/M416, M416)</f>
        <v>195743254.56678382</v>
      </c>
      <c r="U416" s="97" t="s">
        <v>62</v>
      </c>
      <c r="V416" s="97" t="s">
        <v>62</v>
      </c>
      <c r="W416" s="98">
        <v>17000000</v>
      </c>
      <c r="X416" s="98">
        <v>39000000</v>
      </c>
      <c r="Y416" s="98">
        <v>39000000</v>
      </c>
      <c r="Z416" s="98">
        <v>99000000</v>
      </c>
      <c r="AA416" s="98">
        <v>200000000</v>
      </c>
    </row>
    <row r="417" spans="1:27" x14ac:dyDescent="0.3">
      <c r="A417" s="41" t="s">
        <v>136</v>
      </c>
      <c r="B417" s="92" t="s">
        <v>139</v>
      </c>
      <c r="C417" s="92" t="s">
        <v>92</v>
      </c>
      <c r="D417" s="92" t="s">
        <v>66</v>
      </c>
      <c r="E417" s="41" t="s">
        <v>63</v>
      </c>
      <c r="F417" s="41" t="s">
        <v>10</v>
      </c>
      <c r="G417" s="93" t="s">
        <v>62</v>
      </c>
      <c r="H417" s="93" t="s">
        <v>62</v>
      </c>
      <c r="I417" s="100">
        <v>1.4104798939460901E-4</v>
      </c>
      <c r="J417" s="100">
        <v>9.3648384595502697E-5</v>
      </c>
      <c r="K417" s="100">
        <v>3.2466210688790302E-4</v>
      </c>
      <c r="L417" s="100">
        <v>1.71702119843882E-4</v>
      </c>
      <c r="M417" s="100">
        <v>8.8986032876712303E-5</v>
      </c>
      <c r="N417" s="62" t="str">
        <f>IFERROR('Equations and POD'!$D$5/G417, G417)</f>
        <v>-</v>
      </c>
      <c r="O417" s="62" t="str">
        <f>IFERROR('Equations and POD'!$D$5/H417, H417)</f>
        <v>-</v>
      </c>
      <c r="P417" s="62">
        <f>IFERROR('Equations and POD'!$D$5/I417, I417)</f>
        <v>85077426.849578694</v>
      </c>
      <c r="Q417" s="62">
        <f>IFERROR('Equations and POD'!$D$5/J417, J417)</f>
        <v>128138889.44087861</v>
      </c>
      <c r="R417" s="62">
        <f>IFERROR('Equations and POD'!$D$5/K417, K417)</f>
        <v>36961504.731881976</v>
      </c>
      <c r="S417" s="62">
        <f>IFERROR('Equations and POD'!$D$5/L417, L417)</f>
        <v>69888479.017678112</v>
      </c>
      <c r="T417" s="62">
        <f>IFERROR('Equations and POD'!$D$5/M417, M417)</f>
        <v>134852623.63168463</v>
      </c>
      <c r="U417" s="97" t="s">
        <v>62</v>
      </c>
      <c r="V417" s="97" t="s">
        <v>62</v>
      </c>
      <c r="W417" s="98">
        <v>85000000</v>
      </c>
      <c r="X417" s="98">
        <v>130000000</v>
      </c>
      <c r="Y417" s="98">
        <v>37000000</v>
      </c>
      <c r="Z417" s="98">
        <v>70000000</v>
      </c>
      <c r="AA417" s="98">
        <v>130000000</v>
      </c>
    </row>
    <row r="418" spans="1:27" x14ac:dyDescent="0.3">
      <c r="A418" s="41" t="s">
        <v>136</v>
      </c>
      <c r="B418" s="92" t="s">
        <v>139</v>
      </c>
      <c r="C418" s="92" t="s">
        <v>92</v>
      </c>
      <c r="D418" s="92" t="s">
        <v>12</v>
      </c>
      <c r="E418" s="92" t="s">
        <v>63</v>
      </c>
      <c r="F418" s="92" t="s">
        <v>10</v>
      </c>
      <c r="G418" s="91" t="s">
        <v>62</v>
      </c>
      <c r="H418" s="91" t="s">
        <v>62</v>
      </c>
      <c r="I418" s="90">
        <f t="shared" ref="I418" si="458">SUM(I415:I417)</f>
        <v>5.3908736632788376E-2</v>
      </c>
      <c r="J418" s="90">
        <f t="shared" ref="J418" si="459">SUM(J415:J417)</f>
        <v>4.9024282191780802E-2</v>
      </c>
      <c r="K418" s="90">
        <f t="shared" ref="K418" si="460">SUM(K415:K417)</f>
        <v>6.6693117528458468E-2</v>
      </c>
      <c r="L418" s="90">
        <f t="shared" ref="L418" si="461">SUM(L415:L417)</f>
        <v>5.8482504308563617E-2</v>
      </c>
      <c r="M418" s="90">
        <f t="shared" ref="M418" si="462">SUM(M415:M417)</f>
        <v>3.3920588632191759E-2</v>
      </c>
      <c r="N418" s="62" t="str">
        <f>IFERROR('Equations and POD'!$D$5/G418, G418)</f>
        <v>-</v>
      </c>
      <c r="O418" s="62" t="str">
        <f>IFERROR('Equations and POD'!$D$5/H418, H418)</f>
        <v>-</v>
      </c>
      <c r="P418" s="62">
        <f>IFERROR('Equations and POD'!$D$5/I418, I418)</f>
        <v>222598.42744490062</v>
      </c>
      <c r="Q418" s="62">
        <f>IFERROR('Equations and POD'!$D$5/J418, J418)</f>
        <v>244776.65890255233</v>
      </c>
      <c r="R418" s="62">
        <f>IFERROR('Equations and POD'!$D$5/K418, K418)</f>
        <v>179928.61099767164</v>
      </c>
      <c r="S418" s="62">
        <f>IFERROR('Equations and POD'!$D$5/L418, L418)</f>
        <v>205189.57151160907</v>
      </c>
      <c r="T418" s="62">
        <f>IFERROR('Equations and POD'!$D$5/M418, M418)</f>
        <v>353767.44578694028</v>
      </c>
      <c r="U418" s="97" t="s">
        <v>62</v>
      </c>
      <c r="V418" s="97" t="s">
        <v>62</v>
      </c>
      <c r="W418" s="98">
        <v>220000</v>
      </c>
      <c r="X418" s="98">
        <v>240000</v>
      </c>
      <c r="Y418" s="98">
        <v>180000</v>
      </c>
      <c r="Z418" s="98">
        <v>210000</v>
      </c>
      <c r="AA418" s="98">
        <v>350000</v>
      </c>
    </row>
    <row r="419" spans="1:27" x14ac:dyDescent="0.3">
      <c r="A419" s="41" t="s">
        <v>136</v>
      </c>
      <c r="B419" s="92" t="s">
        <v>139</v>
      </c>
      <c r="C419" s="92" t="s">
        <v>92</v>
      </c>
      <c r="D419" s="92" t="s">
        <v>60</v>
      </c>
      <c r="E419" s="41" t="s">
        <v>64</v>
      </c>
      <c r="F419" s="41" t="s">
        <v>10</v>
      </c>
      <c r="G419" s="93" t="s">
        <v>62</v>
      </c>
      <c r="H419" s="93" t="s">
        <v>62</v>
      </c>
      <c r="I419" s="100">
        <v>4.8328662129915999E-3</v>
      </c>
      <c r="J419" s="100">
        <v>4.3331429309899196E-3</v>
      </c>
      <c r="K419" s="100">
        <v>5.7949975496816497E-3</v>
      </c>
      <c r="L419" s="100">
        <v>5.0975018106681003E-3</v>
      </c>
      <c r="M419" s="100">
        <v>2.9718568972602701E-3</v>
      </c>
      <c r="N419" s="62" t="str">
        <f>IFERROR('Equations and POD'!$D$5/G419, G419)</f>
        <v>-</v>
      </c>
      <c r="O419" s="62" t="str">
        <f>IFERROR('Equations and POD'!$D$5/H419, H419)</f>
        <v>-</v>
      </c>
      <c r="P419" s="62">
        <f>IFERROR('Equations and POD'!$D$5/I419, I419)</f>
        <v>2482998.5915484014</v>
      </c>
      <c r="Q419" s="62">
        <f>IFERROR('Equations and POD'!$D$5/J419, J419)</f>
        <v>2769352.4518145919</v>
      </c>
      <c r="R419" s="62">
        <f>IFERROR('Equations and POD'!$D$5/K419, K419)</f>
        <v>2070751.5226920543</v>
      </c>
      <c r="S419" s="62">
        <f>IFERROR('Equations and POD'!$D$5/L419, L419)</f>
        <v>2354094.3084877939</v>
      </c>
      <c r="T419" s="62">
        <f>IFERROR('Equations and POD'!$D$5/M419, M419)</f>
        <v>4037879.4857392693</v>
      </c>
      <c r="U419" s="97" t="s">
        <v>62</v>
      </c>
      <c r="V419" s="97" t="s">
        <v>62</v>
      </c>
      <c r="W419" s="98">
        <v>2500000</v>
      </c>
      <c r="X419" s="98">
        <v>2800000</v>
      </c>
      <c r="Y419" s="98">
        <v>2100000</v>
      </c>
      <c r="Z419" s="98">
        <v>2400000</v>
      </c>
      <c r="AA419" s="98">
        <v>4000000</v>
      </c>
    </row>
    <row r="420" spans="1:27" x14ac:dyDescent="0.3">
      <c r="A420" s="41" t="s">
        <v>136</v>
      </c>
      <c r="B420" s="92" t="s">
        <v>139</v>
      </c>
      <c r="C420" s="92" t="s">
        <v>92</v>
      </c>
      <c r="D420" s="92" t="s">
        <v>65</v>
      </c>
      <c r="E420" s="41" t="s">
        <v>64</v>
      </c>
      <c r="F420" s="41" t="s">
        <v>10</v>
      </c>
      <c r="G420" s="93" t="s">
        <v>62</v>
      </c>
      <c r="H420" s="93" t="s">
        <v>62</v>
      </c>
      <c r="I420" s="100">
        <v>1.6544410075121501E-4</v>
      </c>
      <c r="J420" s="100">
        <v>7.2576893254070799E-5</v>
      </c>
      <c r="K420" s="100">
        <v>7.1888867451283005E-5</v>
      </c>
      <c r="L420" s="100">
        <v>2.8514578709726799E-5</v>
      </c>
      <c r="M420" s="100">
        <v>1.4424657534246601E-5</v>
      </c>
      <c r="N420" s="62" t="str">
        <f>IFERROR('Equations and POD'!$D$5/G420, G420)</f>
        <v>-</v>
      </c>
      <c r="O420" s="62" t="str">
        <f>IFERROR('Equations and POD'!$D$5/H420, H420)</f>
        <v>-</v>
      </c>
      <c r="P420" s="62">
        <f>IFERROR('Equations and POD'!$D$5/I420, I420)</f>
        <v>72532051.28205137</v>
      </c>
      <c r="Q420" s="62">
        <f>IFERROR('Equations and POD'!$D$5/J420, J420)</f>
        <v>165341880.34188038</v>
      </c>
      <c r="R420" s="62">
        <f>IFERROR('Equations and POD'!$D$5/K420, K420)</f>
        <v>166924315.61996788</v>
      </c>
      <c r="S420" s="62">
        <f>IFERROR('Equations and POD'!$D$5/L420, L420)</f>
        <v>420837359.09822857</v>
      </c>
      <c r="T420" s="62">
        <f>IFERROR('Equations and POD'!$D$5/M420, M420)</f>
        <v>831908831.9088304</v>
      </c>
      <c r="U420" s="97" t="s">
        <v>62</v>
      </c>
      <c r="V420" s="97" t="s">
        <v>62</v>
      </c>
      <c r="W420" s="98">
        <v>73000000</v>
      </c>
      <c r="X420" s="98">
        <v>170000000</v>
      </c>
      <c r="Y420" s="98">
        <v>170000000</v>
      </c>
      <c r="Z420" s="98">
        <v>420000000</v>
      </c>
      <c r="AA420" s="98">
        <v>830000000</v>
      </c>
    </row>
    <row r="421" spans="1:27" x14ac:dyDescent="0.3">
      <c r="A421" s="41" t="s">
        <v>136</v>
      </c>
      <c r="B421" s="92" t="s">
        <v>139</v>
      </c>
      <c r="C421" s="92" t="s">
        <v>92</v>
      </c>
      <c r="D421" s="92" t="s">
        <v>66</v>
      </c>
      <c r="E421" s="41" t="s">
        <v>64</v>
      </c>
      <c r="F421" s="41" t="s">
        <v>10</v>
      </c>
      <c r="G421" s="93" t="s">
        <v>62</v>
      </c>
      <c r="H421" s="93" t="s">
        <v>62</v>
      </c>
      <c r="I421" s="100">
        <v>8.5700044189129497E-5</v>
      </c>
      <c r="J421" s="100">
        <v>5.69002843111915E-5</v>
      </c>
      <c r="K421" s="100">
        <v>1.9726305228632101E-4</v>
      </c>
      <c r="L421" s="100">
        <v>1.0432533863932E-4</v>
      </c>
      <c r="M421" s="100">
        <v>5.4067463013698599E-5</v>
      </c>
      <c r="N421" s="62" t="str">
        <f>IFERROR('Equations and POD'!$D$5/G421, G421)</f>
        <v>-</v>
      </c>
      <c r="O421" s="62" t="str">
        <f>IFERROR('Equations and POD'!$D$5/H421, H421)</f>
        <v>-</v>
      </c>
      <c r="P421" s="62">
        <f>IFERROR('Equations and POD'!$D$5/I421, I421)</f>
        <v>140023265.02326497</v>
      </c>
      <c r="Q421" s="62">
        <f>IFERROR('Equations and POD'!$D$5/J421, J421)</f>
        <v>210895255.53811276</v>
      </c>
      <c r="R421" s="62">
        <f>IFERROR('Equations and POD'!$D$5/K421, K421)</f>
        <v>60832476.537889034</v>
      </c>
      <c r="S421" s="62">
        <f>IFERROR('Equations and POD'!$D$5/L421, L421)</f>
        <v>115024788.38326268</v>
      </c>
      <c r="T421" s="62">
        <f>IFERROR('Equations and POD'!$D$5/M421, M421)</f>
        <v>221944943.06048104</v>
      </c>
      <c r="U421" s="97" t="s">
        <v>62</v>
      </c>
      <c r="V421" s="97" t="s">
        <v>62</v>
      </c>
      <c r="W421" s="98">
        <v>140000000</v>
      </c>
      <c r="X421" s="98">
        <v>210000000</v>
      </c>
      <c r="Y421" s="98">
        <v>61000000</v>
      </c>
      <c r="Z421" s="98">
        <v>120000000</v>
      </c>
      <c r="AA421" s="98">
        <v>220000000</v>
      </c>
    </row>
    <row r="422" spans="1:27" x14ac:dyDescent="0.3">
      <c r="A422" s="41" t="s">
        <v>136</v>
      </c>
      <c r="B422" s="92" t="s">
        <v>139</v>
      </c>
      <c r="C422" s="92" t="s">
        <v>92</v>
      </c>
      <c r="D422" s="92" t="s">
        <v>12</v>
      </c>
      <c r="E422" s="92" t="s">
        <v>64</v>
      </c>
      <c r="F422" s="92" t="s">
        <v>10</v>
      </c>
      <c r="G422" s="91" t="s">
        <v>62</v>
      </c>
      <c r="H422" s="91" t="s">
        <v>62</v>
      </c>
      <c r="I422" s="90">
        <f t="shared" ref="I422" si="463">SUM(I419:I421)</f>
        <v>5.0840103579319444E-3</v>
      </c>
      <c r="J422" s="90">
        <f t="shared" ref="J422" si="464">SUM(J419:J421)</f>
        <v>4.4626201085551818E-3</v>
      </c>
      <c r="K422" s="90">
        <f t="shared" ref="K422" si="465">SUM(K419:K421)</f>
        <v>6.064149469419253E-3</v>
      </c>
      <c r="L422" s="90">
        <f t="shared" ref="L422" si="466">SUM(L419:L421)</f>
        <v>5.2303417280171478E-3</v>
      </c>
      <c r="M422" s="90">
        <f t="shared" ref="M422" si="467">SUM(M419:M421)</f>
        <v>3.0403490178082153E-3</v>
      </c>
      <c r="N422" s="62" t="str">
        <f>IFERROR('Equations and POD'!$D$5/G422, G422)</f>
        <v>-</v>
      </c>
      <c r="O422" s="62" t="str">
        <f>IFERROR('Equations and POD'!$D$5/H422, H422)</f>
        <v>-</v>
      </c>
      <c r="P422" s="62">
        <f>IFERROR('Equations and POD'!$D$5/I422, I422)</f>
        <v>2360341.375244821</v>
      </c>
      <c r="Q422" s="62">
        <f>IFERROR('Equations and POD'!$D$5/J422, J422)</f>
        <v>2689003.2555079218</v>
      </c>
      <c r="R422" s="62">
        <f>IFERROR('Equations and POD'!$D$5/K422, K422)</f>
        <v>1978843.0447690147</v>
      </c>
      <c r="S422" s="62">
        <f>IFERROR('Equations and POD'!$D$5/L422, L422)</f>
        <v>2294305.1571028549</v>
      </c>
      <c r="T422" s="62">
        <f>IFERROR('Equations and POD'!$D$5/M422, M422)</f>
        <v>3946915.2816707827</v>
      </c>
      <c r="U422" s="97" t="s">
        <v>62</v>
      </c>
      <c r="V422" s="97" t="s">
        <v>62</v>
      </c>
      <c r="W422" s="98">
        <v>2400000</v>
      </c>
      <c r="X422" s="98">
        <v>2700000</v>
      </c>
      <c r="Y422" s="98">
        <v>2000000</v>
      </c>
      <c r="Z422" s="98">
        <v>2300000</v>
      </c>
      <c r="AA422" s="98">
        <v>3900000</v>
      </c>
    </row>
    <row r="423" spans="1:27" x14ac:dyDescent="0.3">
      <c r="A423" s="41" t="s">
        <v>136</v>
      </c>
      <c r="B423" s="41" t="s">
        <v>137</v>
      </c>
      <c r="C423" s="92" t="s">
        <v>93</v>
      </c>
      <c r="D423" s="92" t="s">
        <v>60</v>
      </c>
      <c r="E423" s="41" t="s">
        <v>61</v>
      </c>
      <c r="F423" s="41" t="s">
        <v>6</v>
      </c>
      <c r="G423" s="63">
        <v>5.9912553191489399</v>
      </c>
      <c r="H423" s="63">
        <v>5.1233333333333304</v>
      </c>
      <c r="I423" s="63">
        <v>4.4280645161290302</v>
      </c>
      <c r="J423" s="63">
        <v>3.57</v>
      </c>
      <c r="K423" s="63">
        <v>2.8216901408450701</v>
      </c>
      <c r="L423" s="63">
        <v>2.5804189944134102</v>
      </c>
      <c r="M423" s="63">
        <v>2.7575224416517101</v>
      </c>
      <c r="N423" s="62">
        <f>IFERROR('Equations and POD'!$D$5/G423, G423)</f>
        <v>2002.9191481201312</v>
      </c>
      <c r="O423" s="62">
        <f>IFERROR('Equations and POD'!$D$5/H423, H423)</f>
        <v>2342.2251138581664</v>
      </c>
      <c r="P423" s="62">
        <f>IFERROR('Equations and POD'!$D$5/I423, I423)</f>
        <v>2709.9876156479941</v>
      </c>
      <c r="Q423" s="62">
        <f>IFERROR('Equations and POD'!$D$5/J423, J423)</f>
        <v>3361.3445378151264</v>
      </c>
      <c r="R423" s="62">
        <f>IFERROR('Equations and POD'!$D$5/K423, K423)</f>
        <v>4252.7702905061396</v>
      </c>
      <c r="S423" s="62">
        <f>IFERROR('Equations and POD'!$D$5/L423, L423)</f>
        <v>4650.4075601597724</v>
      </c>
      <c r="T423" s="62">
        <f>IFERROR('Equations and POD'!$D$5/M423, M423)</f>
        <v>4351.7324895503662</v>
      </c>
      <c r="U423" s="98">
        <v>2000</v>
      </c>
      <c r="V423" s="98">
        <v>2300</v>
      </c>
      <c r="W423" s="98">
        <v>2700</v>
      </c>
      <c r="X423" s="98">
        <v>3400</v>
      </c>
      <c r="Y423" s="98">
        <v>4300</v>
      </c>
      <c r="Z423" s="98">
        <v>4700</v>
      </c>
      <c r="AA423" s="98">
        <v>4400</v>
      </c>
    </row>
    <row r="424" spans="1:27" x14ac:dyDescent="0.3">
      <c r="A424" s="41" t="s">
        <v>136</v>
      </c>
      <c r="B424" s="41" t="s">
        <v>137</v>
      </c>
      <c r="C424" s="92" t="s">
        <v>93</v>
      </c>
      <c r="D424" s="92" t="s">
        <v>65</v>
      </c>
      <c r="E424" s="41" t="s">
        <v>61</v>
      </c>
      <c r="F424" s="41" t="s">
        <v>6</v>
      </c>
      <c r="G424" s="90" t="s">
        <v>62</v>
      </c>
      <c r="H424" s="90" t="s">
        <v>62</v>
      </c>
      <c r="I424" s="90" t="s">
        <v>62</v>
      </c>
      <c r="J424" s="90" t="s">
        <v>62</v>
      </c>
      <c r="K424" s="90" t="s">
        <v>62</v>
      </c>
      <c r="L424" s="90" t="s">
        <v>62</v>
      </c>
      <c r="M424" s="90" t="s">
        <v>62</v>
      </c>
      <c r="N424" s="62" t="str">
        <f>IFERROR('Equations and POD'!$D$5/G424, G424)</f>
        <v>-</v>
      </c>
      <c r="O424" s="62" t="str">
        <f>IFERROR('Equations and POD'!$D$5/H424, H424)</f>
        <v>-</v>
      </c>
      <c r="P424" s="62" t="str">
        <f>IFERROR('Equations and POD'!$D$5/I424, I424)</f>
        <v>-</v>
      </c>
      <c r="Q424" s="62" t="str">
        <f>IFERROR('Equations and POD'!$D$5/J424, J424)</f>
        <v>-</v>
      </c>
      <c r="R424" s="62" t="str">
        <f>IFERROR('Equations and POD'!$D$5/K424, K424)</f>
        <v>-</v>
      </c>
      <c r="S424" s="62" t="str">
        <f>IFERROR('Equations and POD'!$D$5/L424, L424)</f>
        <v>-</v>
      </c>
      <c r="T424" s="62" t="str">
        <f>IFERROR('Equations and POD'!$D$5/M424, M424)</f>
        <v>-</v>
      </c>
      <c r="U424" s="97" t="s">
        <v>62</v>
      </c>
      <c r="V424" s="97" t="s">
        <v>62</v>
      </c>
      <c r="W424" s="97" t="s">
        <v>62</v>
      </c>
      <c r="X424" s="97" t="s">
        <v>62</v>
      </c>
      <c r="Y424" s="97" t="s">
        <v>62</v>
      </c>
      <c r="Z424" s="97" t="s">
        <v>62</v>
      </c>
      <c r="AA424" s="97" t="s">
        <v>62</v>
      </c>
    </row>
    <row r="425" spans="1:27" x14ac:dyDescent="0.3">
      <c r="A425" s="41" t="s">
        <v>136</v>
      </c>
      <c r="B425" s="41" t="s">
        <v>137</v>
      </c>
      <c r="C425" s="92" t="s">
        <v>93</v>
      </c>
      <c r="D425" s="92" t="s">
        <v>66</v>
      </c>
      <c r="E425" s="41" t="s">
        <v>61</v>
      </c>
      <c r="F425" s="41" t="s">
        <v>6</v>
      </c>
      <c r="G425" s="90" t="s">
        <v>62</v>
      </c>
      <c r="H425" s="90" t="s">
        <v>62</v>
      </c>
      <c r="I425" s="90" t="s">
        <v>62</v>
      </c>
      <c r="J425" s="90" t="s">
        <v>62</v>
      </c>
      <c r="K425" s="90" t="s">
        <v>62</v>
      </c>
      <c r="L425" s="90" t="s">
        <v>62</v>
      </c>
      <c r="M425" s="90" t="s">
        <v>62</v>
      </c>
      <c r="N425" s="62" t="str">
        <f>IFERROR('Equations and POD'!$D$5/G425, G425)</f>
        <v>-</v>
      </c>
      <c r="O425" s="62" t="str">
        <f>IFERROR('Equations and POD'!$D$5/H425, H425)</f>
        <v>-</v>
      </c>
      <c r="P425" s="62" t="str">
        <f>IFERROR('Equations and POD'!$D$5/I425, I425)</f>
        <v>-</v>
      </c>
      <c r="Q425" s="62" t="str">
        <f>IFERROR('Equations and POD'!$D$5/J425, J425)</f>
        <v>-</v>
      </c>
      <c r="R425" s="62" t="str">
        <f>IFERROR('Equations and POD'!$D$5/K425, K425)</f>
        <v>-</v>
      </c>
      <c r="S425" s="62" t="str">
        <f>IFERROR('Equations and POD'!$D$5/L425, L425)</f>
        <v>-</v>
      </c>
      <c r="T425" s="62" t="str">
        <f>IFERROR('Equations and POD'!$D$5/M425, M425)</f>
        <v>-</v>
      </c>
      <c r="U425" s="97" t="s">
        <v>62</v>
      </c>
      <c r="V425" s="97" t="s">
        <v>62</v>
      </c>
      <c r="W425" s="97" t="s">
        <v>62</v>
      </c>
      <c r="X425" s="97" t="s">
        <v>62</v>
      </c>
      <c r="Y425" s="97" t="s">
        <v>62</v>
      </c>
      <c r="Z425" s="97" t="s">
        <v>62</v>
      </c>
      <c r="AA425" s="97" t="s">
        <v>62</v>
      </c>
    </row>
    <row r="426" spans="1:27" x14ac:dyDescent="0.3">
      <c r="A426" s="41" t="s">
        <v>136</v>
      </c>
      <c r="B426" s="41" t="s">
        <v>137</v>
      </c>
      <c r="C426" s="41" t="s">
        <v>93</v>
      </c>
      <c r="D426" s="92" t="s">
        <v>12</v>
      </c>
      <c r="E426" s="92" t="s">
        <v>61</v>
      </c>
      <c r="F426" s="92" t="s">
        <v>6</v>
      </c>
      <c r="G426" s="90">
        <f>SUM(G423:G425)</f>
        <v>5.9912553191489399</v>
      </c>
      <c r="H426" s="90">
        <f t="shared" ref="H426" si="468">SUM(H423:H425)</f>
        <v>5.1233333333333304</v>
      </c>
      <c r="I426" s="90">
        <f t="shared" ref="I426" si="469">SUM(I423:I425)</f>
        <v>4.4280645161290302</v>
      </c>
      <c r="J426" s="90">
        <f t="shared" ref="J426" si="470">SUM(J423:J425)</f>
        <v>3.57</v>
      </c>
      <c r="K426" s="90">
        <f t="shared" ref="K426" si="471">SUM(K423:K425)</f>
        <v>2.8216901408450701</v>
      </c>
      <c r="L426" s="90">
        <f t="shared" ref="L426" si="472">SUM(L423:L425)</f>
        <v>2.5804189944134102</v>
      </c>
      <c r="M426" s="90">
        <f t="shared" ref="M426" si="473">SUM(M423:M425)</f>
        <v>2.7575224416517101</v>
      </c>
      <c r="N426" s="62">
        <f>IFERROR('Equations and POD'!$D$5/G426, G426)</f>
        <v>2002.9191481201312</v>
      </c>
      <c r="O426" s="62">
        <f>IFERROR('Equations and POD'!$D$5/H426, H426)</f>
        <v>2342.2251138581664</v>
      </c>
      <c r="P426" s="62">
        <f>IFERROR('Equations and POD'!$D$5/I426, I426)</f>
        <v>2709.9876156479941</v>
      </c>
      <c r="Q426" s="62">
        <f>IFERROR('Equations and POD'!$D$5/J426, J426)</f>
        <v>3361.3445378151264</v>
      </c>
      <c r="R426" s="62">
        <f>IFERROR('Equations and POD'!$D$5/K426, K426)</f>
        <v>4252.7702905061396</v>
      </c>
      <c r="S426" s="62">
        <f>IFERROR('Equations and POD'!$D$5/L426, L426)</f>
        <v>4650.4075601597724</v>
      </c>
      <c r="T426" s="62">
        <f>IFERROR('Equations and POD'!$D$5/M426, M426)</f>
        <v>4351.7324895503662</v>
      </c>
      <c r="U426" s="98">
        <v>2000</v>
      </c>
      <c r="V426" s="98">
        <v>2300</v>
      </c>
      <c r="W426" s="98">
        <v>2700</v>
      </c>
      <c r="X426" s="98">
        <v>3400</v>
      </c>
      <c r="Y426" s="98">
        <v>4300</v>
      </c>
      <c r="Z426" s="98">
        <v>4700</v>
      </c>
      <c r="AA426" s="98">
        <v>4400</v>
      </c>
    </row>
    <row r="427" spans="1:27" x14ac:dyDescent="0.3">
      <c r="A427" s="41" t="s">
        <v>136</v>
      </c>
      <c r="B427" s="41" t="s">
        <v>137</v>
      </c>
      <c r="C427" s="92" t="s">
        <v>93</v>
      </c>
      <c r="D427" s="92" t="s">
        <v>60</v>
      </c>
      <c r="E427" s="41" t="s">
        <v>63</v>
      </c>
      <c r="F427" s="41" t="s">
        <v>6</v>
      </c>
      <c r="G427" s="63">
        <v>1.4978138297872301</v>
      </c>
      <c r="H427" s="63">
        <v>1.2808333333333299</v>
      </c>
      <c r="I427" s="63">
        <v>1.10701612903226</v>
      </c>
      <c r="J427" s="93">
        <v>0.89249999999999996</v>
      </c>
      <c r="K427" s="93">
        <v>0.70542253521126796</v>
      </c>
      <c r="L427" s="93">
        <v>0.64510474860335199</v>
      </c>
      <c r="M427" s="93">
        <v>0.68938061041292698</v>
      </c>
      <c r="N427" s="62">
        <f>IFERROR('Equations and POD'!$D$5/G427, G427)</f>
        <v>8011.6765924805513</v>
      </c>
      <c r="O427" s="62">
        <f>IFERROR('Equations and POD'!$D$5/H427, H427)</f>
        <v>9368.9004554326857</v>
      </c>
      <c r="P427" s="62">
        <f>IFERROR('Equations and POD'!$D$5/I427, I427)</f>
        <v>10839.950462591953</v>
      </c>
      <c r="Q427" s="62">
        <f>IFERROR('Equations and POD'!$D$5/J427, J427)</f>
        <v>13445.378151260506</v>
      </c>
      <c r="R427" s="62">
        <f>IFERROR('Equations and POD'!$D$5/K427, K427)</f>
        <v>17011.081162024551</v>
      </c>
      <c r="S427" s="62">
        <f>IFERROR('Equations and POD'!$D$5/L427, L427)</f>
        <v>18601.630240639104</v>
      </c>
      <c r="T427" s="62">
        <f>IFERROR('Equations and POD'!$D$5/M427, M427)</f>
        <v>17406.929958201479</v>
      </c>
      <c r="U427" s="98">
        <v>8000</v>
      </c>
      <c r="V427" s="98">
        <v>9400</v>
      </c>
      <c r="W427" s="98">
        <v>11000</v>
      </c>
      <c r="X427" s="98">
        <v>13000</v>
      </c>
      <c r="Y427" s="98">
        <v>17000</v>
      </c>
      <c r="Z427" s="98">
        <v>19000</v>
      </c>
      <c r="AA427" s="98">
        <v>17000</v>
      </c>
    </row>
    <row r="428" spans="1:27" x14ac:dyDescent="0.3">
      <c r="A428" s="41" t="s">
        <v>136</v>
      </c>
      <c r="B428" s="41" t="s">
        <v>137</v>
      </c>
      <c r="C428" s="92" t="s">
        <v>93</v>
      </c>
      <c r="D428" s="92" t="s">
        <v>65</v>
      </c>
      <c r="E428" s="41" t="s">
        <v>63</v>
      </c>
      <c r="F428" s="41" t="s">
        <v>6</v>
      </c>
      <c r="G428" s="90" t="s">
        <v>62</v>
      </c>
      <c r="H428" s="90" t="s">
        <v>62</v>
      </c>
      <c r="I428" s="90" t="s">
        <v>62</v>
      </c>
      <c r="J428" s="90" t="s">
        <v>62</v>
      </c>
      <c r="K428" s="90" t="s">
        <v>62</v>
      </c>
      <c r="L428" s="90" t="s">
        <v>62</v>
      </c>
      <c r="M428" s="90" t="s">
        <v>62</v>
      </c>
      <c r="N428" s="62" t="str">
        <f>IFERROR('Equations and POD'!$D$5/G428, G428)</f>
        <v>-</v>
      </c>
      <c r="O428" s="62" t="str">
        <f>IFERROR('Equations and POD'!$D$5/H428, H428)</f>
        <v>-</v>
      </c>
      <c r="P428" s="62" t="str">
        <f>IFERROR('Equations and POD'!$D$5/I428, I428)</f>
        <v>-</v>
      </c>
      <c r="Q428" s="62" t="str">
        <f>IFERROR('Equations and POD'!$D$5/J428, J428)</f>
        <v>-</v>
      </c>
      <c r="R428" s="62" t="str">
        <f>IFERROR('Equations and POD'!$D$5/K428, K428)</f>
        <v>-</v>
      </c>
      <c r="S428" s="62" t="str">
        <f>IFERROR('Equations and POD'!$D$5/L428, L428)</f>
        <v>-</v>
      </c>
      <c r="T428" s="62" t="str">
        <f>IFERROR('Equations and POD'!$D$5/M428, M428)</f>
        <v>-</v>
      </c>
      <c r="U428" s="97" t="s">
        <v>62</v>
      </c>
      <c r="V428" s="97" t="s">
        <v>62</v>
      </c>
      <c r="W428" s="97" t="s">
        <v>62</v>
      </c>
      <c r="X428" s="97" t="s">
        <v>62</v>
      </c>
      <c r="Y428" s="97" t="s">
        <v>62</v>
      </c>
      <c r="Z428" s="97" t="s">
        <v>62</v>
      </c>
      <c r="AA428" s="97" t="s">
        <v>62</v>
      </c>
    </row>
    <row r="429" spans="1:27" x14ac:dyDescent="0.3">
      <c r="A429" s="41" t="s">
        <v>136</v>
      </c>
      <c r="B429" s="41" t="s">
        <v>137</v>
      </c>
      <c r="C429" s="92" t="s">
        <v>93</v>
      </c>
      <c r="D429" s="92" t="s">
        <v>66</v>
      </c>
      <c r="E429" s="41" t="s">
        <v>63</v>
      </c>
      <c r="F429" s="41" t="s">
        <v>6</v>
      </c>
      <c r="G429" s="90" t="s">
        <v>62</v>
      </c>
      <c r="H429" s="90" t="s">
        <v>62</v>
      </c>
      <c r="I429" s="90" t="s">
        <v>62</v>
      </c>
      <c r="J429" s="90" t="s">
        <v>62</v>
      </c>
      <c r="K429" s="90" t="s">
        <v>62</v>
      </c>
      <c r="L429" s="90" t="s">
        <v>62</v>
      </c>
      <c r="M429" s="90" t="s">
        <v>62</v>
      </c>
      <c r="N429" s="62" t="str">
        <f>IFERROR('Equations and POD'!$D$5/G429, G429)</f>
        <v>-</v>
      </c>
      <c r="O429" s="62" t="str">
        <f>IFERROR('Equations and POD'!$D$5/H429, H429)</f>
        <v>-</v>
      </c>
      <c r="P429" s="62" t="str">
        <f>IFERROR('Equations and POD'!$D$5/I429, I429)</f>
        <v>-</v>
      </c>
      <c r="Q429" s="62" t="str">
        <f>IFERROR('Equations and POD'!$D$5/J429, J429)</f>
        <v>-</v>
      </c>
      <c r="R429" s="62" t="str">
        <f>IFERROR('Equations and POD'!$D$5/K429, K429)</f>
        <v>-</v>
      </c>
      <c r="S429" s="62" t="str">
        <f>IFERROR('Equations and POD'!$D$5/L429, L429)</f>
        <v>-</v>
      </c>
      <c r="T429" s="62" t="str">
        <f>IFERROR('Equations and POD'!$D$5/M429, M429)</f>
        <v>-</v>
      </c>
      <c r="U429" s="97" t="s">
        <v>62</v>
      </c>
      <c r="V429" s="97" t="s">
        <v>62</v>
      </c>
      <c r="W429" s="97" t="s">
        <v>62</v>
      </c>
      <c r="X429" s="97" t="s">
        <v>62</v>
      </c>
      <c r="Y429" s="97" t="s">
        <v>62</v>
      </c>
      <c r="Z429" s="97" t="s">
        <v>62</v>
      </c>
      <c r="AA429" s="97" t="s">
        <v>62</v>
      </c>
    </row>
    <row r="430" spans="1:27" x14ac:dyDescent="0.3">
      <c r="A430" s="41" t="s">
        <v>136</v>
      </c>
      <c r="B430" s="41" t="s">
        <v>137</v>
      </c>
      <c r="C430" s="41" t="s">
        <v>93</v>
      </c>
      <c r="D430" s="92" t="s">
        <v>12</v>
      </c>
      <c r="E430" s="92" t="s">
        <v>63</v>
      </c>
      <c r="F430" s="92" t="s">
        <v>6</v>
      </c>
      <c r="G430" s="90">
        <f>SUM(G427:G429)</f>
        <v>1.4978138297872301</v>
      </c>
      <c r="H430" s="90">
        <f t="shared" ref="H430" si="474">SUM(H427:H429)</f>
        <v>1.2808333333333299</v>
      </c>
      <c r="I430" s="90">
        <f t="shared" ref="I430" si="475">SUM(I427:I429)</f>
        <v>1.10701612903226</v>
      </c>
      <c r="J430" s="90">
        <f t="shared" ref="J430" si="476">SUM(J427:J429)</f>
        <v>0.89249999999999996</v>
      </c>
      <c r="K430" s="90">
        <f t="shared" ref="K430" si="477">SUM(K427:K429)</f>
        <v>0.70542253521126796</v>
      </c>
      <c r="L430" s="90">
        <f t="shared" ref="L430" si="478">SUM(L427:L429)</f>
        <v>0.64510474860335199</v>
      </c>
      <c r="M430" s="90">
        <f t="shared" ref="M430" si="479">SUM(M427:M429)</f>
        <v>0.68938061041292698</v>
      </c>
      <c r="N430" s="62">
        <f>IFERROR('Equations and POD'!$D$5/G430, G430)</f>
        <v>8011.6765924805513</v>
      </c>
      <c r="O430" s="62">
        <f>IFERROR('Equations and POD'!$D$5/H430, H430)</f>
        <v>9368.9004554326857</v>
      </c>
      <c r="P430" s="62">
        <f>IFERROR('Equations and POD'!$D$5/I430, I430)</f>
        <v>10839.950462591953</v>
      </c>
      <c r="Q430" s="62">
        <f>IFERROR('Equations and POD'!$D$5/J430, J430)</f>
        <v>13445.378151260506</v>
      </c>
      <c r="R430" s="62">
        <f>IFERROR('Equations and POD'!$D$5/K430, K430)</f>
        <v>17011.081162024551</v>
      </c>
      <c r="S430" s="62">
        <f>IFERROR('Equations and POD'!$D$5/L430, L430)</f>
        <v>18601.630240639104</v>
      </c>
      <c r="T430" s="62">
        <f>IFERROR('Equations and POD'!$D$5/M430, M430)</f>
        <v>17406.929958201479</v>
      </c>
      <c r="U430" s="98">
        <v>8000</v>
      </c>
      <c r="V430" s="98">
        <v>9400</v>
      </c>
      <c r="W430" s="98">
        <v>11000</v>
      </c>
      <c r="X430" s="98">
        <v>13000</v>
      </c>
      <c r="Y430" s="98">
        <v>17000</v>
      </c>
      <c r="Z430" s="98">
        <v>19000</v>
      </c>
      <c r="AA430" s="98">
        <v>17000</v>
      </c>
    </row>
    <row r="431" spans="1:27" x14ac:dyDescent="0.3">
      <c r="A431" s="41" t="s">
        <v>136</v>
      </c>
      <c r="B431" s="41" t="s">
        <v>137</v>
      </c>
      <c r="C431" s="92" t="s">
        <v>93</v>
      </c>
      <c r="D431" s="92" t="s">
        <v>60</v>
      </c>
      <c r="E431" s="41" t="s">
        <v>64</v>
      </c>
      <c r="F431" s="41" t="s">
        <v>6</v>
      </c>
      <c r="G431" s="93">
        <v>0.14978138297872301</v>
      </c>
      <c r="H431" s="93">
        <v>0.12808333333333299</v>
      </c>
      <c r="I431" s="93">
        <v>0.110701612903226</v>
      </c>
      <c r="J431" s="93">
        <v>8.9249999999999996E-2</v>
      </c>
      <c r="K431" s="93">
        <v>7.0542253521126794E-2</v>
      </c>
      <c r="L431" s="93">
        <v>6.4510474860335204E-2</v>
      </c>
      <c r="M431" s="93">
        <v>6.89380610412927E-2</v>
      </c>
      <c r="N431" s="62">
        <f>IFERROR('Equations and POD'!$D$5/G431, G431)</f>
        <v>80116.765924805513</v>
      </c>
      <c r="O431" s="62">
        <f>IFERROR('Equations and POD'!$D$5/H431, H431)</f>
        <v>93689.004554326864</v>
      </c>
      <c r="P431" s="62">
        <f>IFERROR('Equations and POD'!$D$5/I431, I431)</f>
        <v>108399.50462591954</v>
      </c>
      <c r="Q431" s="62">
        <f>IFERROR('Equations and POD'!$D$5/J431, J431)</f>
        <v>134453.78151260506</v>
      </c>
      <c r="R431" s="62">
        <f>IFERROR('Equations and POD'!$D$5/K431, K431)</f>
        <v>170110.81162024551</v>
      </c>
      <c r="S431" s="62">
        <f>IFERROR('Equations and POD'!$D$5/L431, L431)</f>
        <v>186016.30240639104</v>
      </c>
      <c r="T431" s="62">
        <f>IFERROR('Equations and POD'!$D$5/M431, M431)</f>
        <v>174069.29958201476</v>
      </c>
      <c r="U431" s="98">
        <v>80000</v>
      </c>
      <c r="V431" s="98">
        <v>94000</v>
      </c>
      <c r="W431" s="98">
        <v>110000</v>
      </c>
      <c r="X431" s="98">
        <v>130000</v>
      </c>
      <c r="Y431" s="98">
        <v>170000</v>
      </c>
      <c r="Z431" s="98">
        <v>190000</v>
      </c>
      <c r="AA431" s="98">
        <v>170000</v>
      </c>
    </row>
    <row r="432" spans="1:27" x14ac:dyDescent="0.3">
      <c r="A432" s="41" t="s">
        <v>136</v>
      </c>
      <c r="B432" s="41" t="s">
        <v>137</v>
      </c>
      <c r="C432" s="92" t="s">
        <v>93</v>
      </c>
      <c r="D432" s="92" t="s">
        <v>65</v>
      </c>
      <c r="E432" s="41" t="s">
        <v>64</v>
      </c>
      <c r="F432" s="41" t="s">
        <v>6</v>
      </c>
      <c r="G432" s="90" t="s">
        <v>62</v>
      </c>
      <c r="H432" s="90" t="s">
        <v>62</v>
      </c>
      <c r="I432" s="90" t="s">
        <v>62</v>
      </c>
      <c r="J432" s="90" t="s">
        <v>62</v>
      </c>
      <c r="K432" s="90" t="s">
        <v>62</v>
      </c>
      <c r="L432" s="90" t="s">
        <v>62</v>
      </c>
      <c r="M432" s="90" t="s">
        <v>62</v>
      </c>
      <c r="N432" s="62" t="str">
        <f>IFERROR('Equations and POD'!$D$5/G432, G432)</f>
        <v>-</v>
      </c>
      <c r="O432" s="62" t="str">
        <f>IFERROR('Equations and POD'!$D$5/H432, H432)</f>
        <v>-</v>
      </c>
      <c r="P432" s="62" t="str">
        <f>IFERROR('Equations and POD'!$D$5/I432, I432)</f>
        <v>-</v>
      </c>
      <c r="Q432" s="62" t="str">
        <f>IFERROR('Equations and POD'!$D$5/J432, J432)</f>
        <v>-</v>
      </c>
      <c r="R432" s="62" t="str">
        <f>IFERROR('Equations and POD'!$D$5/K432, K432)</f>
        <v>-</v>
      </c>
      <c r="S432" s="62" t="str">
        <f>IFERROR('Equations and POD'!$D$5/L432, L432)</f>
        <v>-</v>
      </c>
      <c r="T432" s="62" t="str">
        <f>IFERROR('Equations and POD'!$D$5/M432, M432)</f>
        <v>-</v>
      </c>
      <c r="U432" s="97" t="s">
        <v>62</v>
      </c>
      <c r="V432" s="97" t="s">
        <v>62</v>
      </c>
      <c r="W432" s="97" t="s">
        <v>62</v>
      </c>
      <c r="X432" s="97" t="s">
        <v>62</v>
      </c>
      <c r="Y432" s="97" t="s">
        <v>62</v>
      </c>
      <c r="Z432" s="97" t="s">
        <v>62</v>
      </c>
      <c r="AA432" s="97" t="s">
        <v>62</v>
      </c>
    </row>
    <row r="433" spans="1:27" x14ac:dyDescent="0.3">
      <c r="A433" s="41" t="s">
        <v>136</v>
      </c>
      <c r="B433" s="41" t="s">
        <v>137</v>
      </c>
      <c r="C433" s="92" t="s">
        <v>93</v>
      </c>
      <c r="D433" s="92" t="s">
        <v>66</v>
      </c>
      <c r="E433" s="41" t="s">
        <v>64</v>
      </c>
      <c r="F433" s="41" t="s">
        <v>6</v>
      </c>
      <c r="G433" s="90" t="s">
        <v>62</v>
      </c>
      <c r="H433" s="90" t="s">
        <v>62</v>
      </c>
      <c r="I433" s="90" t="s">
        <v>62</v>
      </c>
      <c r="J433" s="90" t="s">
        <v>62</v>
      </c>
      <c r="K433" s="90" t="s">
        <v>62</v>
      </c>
      <c r="L433" s="90" t="s">
        <v>62</v>
      </c>
      <c r="M433" s="90" t="s">
        <v>62</v>
      </c>
      <c r="N433" s="62" t="str">
        <f>IFERROR('Equations and POD'!$D$5/G433, G433)</f>
        <v>-</v>
      </c>
      <c r="O433" s="62" t="str">
        <f>IFERROR('Equations and POD'!$D$5/H433, H433)</f>
        <v>-</v>
      </c>
      <c r="P433" s="62" t="str">
        <f>IFERROR('Equations and POD'!$D$5/I433, I433)</f>
        <v>-</v>
      </c>
      <c r="Q433" s="62" t="str">
        <f>IFERROR('Equations and POD'!$D$5/J433, J433)</f>
        <v>-</v>
      </c>
      <c r="R433" s="62" t="str">
        <f>IFERROR('Equations and POD'!$D$5/K433, K433)</f>
        <v>-</v>
      </c>
      <c r="S433" s="62" t="str">
        <f>IFERROR('Equations and POD'!$D$5/L433, L433)</f>
        <v>-</v>
      </c>
      <c r="T433" s="62" t="str">
        <f>IFERROR('Equations and POD'!$D$5/M433, M433)</f>
        <v>-</v>
      </c>
      <c r="U433" s="97" t="s">
        <v>62</v>
      </c>
      <c r="V433" s="97" t="s">
        <v>62</v>
      </c>
      <c r="W433" s="97" t="s">
        <v>62</v>
      </c>
      <c r="X433" s="97" t="s">
        <v>62</v>
      </c>
      <c r="Y433" s="97" t="s">
        <v>62</v>
      </c>
      <c r="Z433" s="97" t="s">
        <v>62</v>
      </c>
      <c r="AA433" s="97" t="s">
        <v>62</v>
      </c>
    </row>
    <row r="434" spans="1:27" x14ac:dyDescent="0.3">
      <c r="A434" s="41" t="s">
        <v>136</v>
      </c>
      <c r="B434" s="41" t="s">
        <v>137</v>
      </c>
      <c r="C434" s="41" t="s">
        <v>93</v>
      </c>
      <c r="D434" s="92" t="s">
        <v>12</v>
      </c>
      <c r="E434" s="92" t="s">
        <v>64</v>
      </c>
      <c r="F434" s="92" t="s">
        <v>6</v>
      </c>
      <c r="G434" s="90">
        <f>SUM(G431:G433)</f>
        <v>0.14978138297872301</v>
      </c>
      <c r="H434" s="90">
        <f t="shared" ref="H434" si="480">SUM(H431:H433)</f>
        <v>0.12808333333333299</v>
      </c>
      <c r="I434" s="90">
        <f t="shared" ref="I434" si="481">SUM(I431:I433)</f>
        <v>0.110701612903226</v>
      </c>
      <c r="J434" s="90">
        <f t="shared" ref="J434" si="482">SUM(J431:J433)</f>
        <v>8.9249999999999996E-2</v>
      </c>
      <c r="K434" s="90">
        <f t="shared" ref="K434" si="483">SUM(K431:K433)</f>
        <v>7.0542253521126794E-2</v>
      </c>
      <c r="L434" s="90">
        <f t="shared" ref="L434" si="484">SUM(L431:L433)</f>
        <v>6.4510474860335204E-2</v>
      </c>
      <c r="M434" s="90">
        <f t="shared" ref="M434" si="485">SUM(M431:M433)</f>
        <v>6.89380610412927E-2</v>
      </c>
      <c r="N434" s="62">
        <f>IFERROR('Equations and POD'!$D$5/G434, G434)</f>
        <v>80116.765924805513</v>
      </c>
      <c r="O434" s="62">
        <f>IFERROR('Equations and POD'!$D$5/H434, H434)</f>
        <v>93689.004554326864</v>
      </c>
      <c r="P434" s="62">
        <f>IFERROR('Equations and POD'!$D$5/I434, I434)</f>
        <v>108399.50462591954</v>
      </c>
      <c r="Q434" s="62">
        <f>IFERROR('Equations and POD'!$D$5/J434, J434)</f>
        <v>134453.78151260506</v>
      </c>
      <c r="R434" s="62">
        <f>IFERROR('Equations and POD'!$D$5/K434, K434)</f>
        <v>170110.81162024551</v>
      </c>
      <c r="S434" s="62">
        <f>IFERROR('Equations and POD'!$D$5/L434, L434)</f>
        <v>186016.30240639104</v>
      </c>
      <c r="T434" s="62">
        <f>IFERROR('Equations and POD'!$D$5/M434, M434)</f>
        <v>174069.29958201476</v>
      </c>
      <c r="U434" s="98">
        <v>80000</v>
      </c>
      <c r="V434" s="98">
        <v>94000</v>
      </c>
      <c r="W434" s="98">
        <v>110000</v>
      </c>
      <c r="X434" s="98">
        <v>130000</v>
      </c>
      <c r="Y434" s="98">
        <v>170000</v>
      </c>
      <c r="Z434" s="98">
        <v>190000</v>
      </c>
      <c r="AA434" s="98">
        <v>170000</v>
      </c>
    </row>
    <row r="435" spans="1:27" x14ac:dyDescent="0.3">
      <c r="A435" s="41" t="s">
        <v>136</v>
      </c>
      <c r="B435" s="41" t="s">
        <v>137</v>
      </c>
      <c r="C435" s="92" t="s">
        <v>93</v>
      </c>
      <c r="D435" s="92" t="s">
        <v>60</v>
      </c>
      <c r="E435" s="41" t="s">
        <v>61</v>
      </c>
      <c r="F435" s="41" t="s">
        <v>10</v>
      </c>
      <c r="G435" s="100">
        <v>5.9912553191489399</v>
      </c>
      <c r="H435" s="100">
        <v>5.1233333333333304</v>
      </c>
      <c r="I435" s="100">
        <v>4.4280645161290302</v>
      </c>
      <c r="J435" s="100">
        <v>3.57</v>
      </c>
      <c r="K435" s="100">
        <v>2.8216901408450701</v>
      </c>
      <c r="L435" s="100">
        <v>2.5804189944134102</v>
      </c>
      <c r="M435" s="100">
        <v>2.7575224416517101</v>
      </c>
      <c r="N435" s="62">
        <f>IFERROR('Equations and POD'!$D$5/G435, G435)</f>
        <v>2002.9191481201312</v>
      </c>
      <c r="O435" s="62">
        <f>IFERROR('Equations and POD'!$D$5/H435, H435)</f>
        <v>2342.2251138581664</v>
      </c>
      <c r="P435" s="62">
        <f>IFERROR('Equations and POD'!$D$5/I435, I435)</f>
        <v>2709.9876156479941</v>
      </c>
      <c r="Q435" s="62">
        <f>IFERROR('Equations and POD'!$D$5/J435, J435)</f>
        <v>3361.3445378151264</v>
      </c>
      <c r="R435" s="62">
        <f>IFERROR('Equations and POD'!$D$5/K435, K435)</f>
        <v>4252.7702905061396</v>
      </c>
      <c r="S435" s="62">
        <f>IFERROR('Equations and POD'!$D$5/L435, L435)</f>
        <v>4650.4075601597724</v>
      </c>
      <c r="T435" s="62">
        <f>IFERROR('Equations and POD'!$D$5/M435, M435)</f>
        <v>4351.7324895503662</v>
      </c>
      <c r="U435" s="98">
        <v>2000</v>
      </c>
      <c r="V435" s="98">
        <v>2300</v>
      </c>
      <c r="W435" s="98">
        <v>2700</v>
      </c>
      <c r="X435" s="98">
        <v>3400</v>
      </c>
      <c r="Y435" s="98">
        <v>4300</v>
      </c>
      <c r="Z435" s="98">
        <v>4700</v>
      </c>
      <c r="AA435" s="98">
        <v>4400</v>
      </c>
    </row>
    <row r="436" spans="1:27" x14ac:dyDescent="0.3">
      <c r="A436" s="41" t="s">
        <v>136</v>
      </c>
      <c r="B436" s="41" t="s">
        <v>137</v>
      </c>
      <c r="C436" s="92" t="s">
        <v>93</v>
      </c>
      <c r="D436" s="92" t="s">
        <v>65</v>
      </c>
      <c r="E436" s="41" t="s">
        <v>61</v>
      </c>
      <c r="F436" s="41" t="s">
        <v>10</v>
      </c>
      <c r="G436" s="93" t="s">
        <v>62</v>
      </c>
      <c r="H436" s="93" t="s">
        <v>62</v>
      </c>
      <c r="I436" s="93" t="s">
        <v>62</v>
      </c>
      <c r="J436" s="93" t="s">
        <v>62</v>
      </c>
      <c r="K436" s="93" t="s">
        <v>62</v>
      </c>
      <c r="L436" s="93" t="s">
        <v>62</v>
      </c>
      <c r="M436" s="93" t="s">
        <v>62</v>
      </c>
      <c r="N436" s="62" t="str">
        <f>IFERROR('Equations and POD'!$D$5/G436, G436)</f>
        <v>-</v>
      </c>
      <c r="O436" s="62" t="str">
        <f>IFERROR('Equations and POD'!$D$5/H436, H436)</f>
        <v>-</v>
      </c>
      <c r="P436" s="62" t="str">
        <f>IFERROR('Equations and POD'!$D$5/I436, I436)</f>
        <v>-</v>
      </c>
      <c r="Q436" s="62" t="str">
        <f>IFERROR('Equations and POD'!$D$5/J436, J436)</f>
        <v>-</v>
      </c>
      <c r="R436" s="62" t="str">
        <f>IFERROR('Equations and POD'!$D$5/K436, K436)</f>
        <v>-</v>
      </c>
      <c r="S436" s="62" t="str">
        <f>IFERROR('Equations and POD'!$D$5/L436, L436)</f>
        <v>-</v>
      </c>
      <c r="T436" s="62" t="str">
        <f>IFERROR('Equations and POD'!$D$5/M436, M436)</f>
        <v>-</v>
      </c>
      <c r="U436" s="97" t="s">
        <v>62</v>
      </c>
      <c r="V436" s="97" t="s">
        <v>62</v>
      </c>
      <c r="W436" s="97" t="s">
        <v>62</v>
      </c>
      <c r="X436" s="97" t="s">
        <v>62</v>
      </c>
      <c r="Y436" s="97" t="s">
        <v>62</v>
      </c>
      <c r="Z436" s="97" t="s">
        <v>62</v>
      </c>
      <c r="AA436" s="97" t="s">
        <v>62</v>
      </c>
    </row>
    <row r="437" spans="1:27" x14ac:dyDescent="0.3">
      <c r="A437" s="41" t="s">
        <v>136</v>
      </c>
      <c r="B437" s="41" t="s">
        <v>137</v>
      </c>
      <c r="C437" s="92" t="s">
        <v>93</v>
      </c>
      <c r="D437" s="92" t="s">
        <v>66</v>
      </c>
      <c r="E437" s="41" t="s">
        <v>61</v>
      </c>
      <c r="F437" s="41" t="s">
        <v>10</v>
      </c>
      <c r="G437" s="93" t="s">
        <v>62</v>
      </c>
      <c r="H437" s="93" t="s">
        <v>62</v>
      </c>
      <c r="I437" s="93" t="s">
        <v>62</v>
      </c>
      <c r="J437" s="93" t="s">
        <v>62</v>
      </c>
      <c r="K437" s="93" t="s">
        <v>62</v>
      </c>
      <c r="L437" s="93" t="s">
        <v>62</v>
      </c>
      <c r="M437" s="93" t="s">
        <v>62</v>
      </c>
      <c r="N437" s="62" t="str">
        <f>IFERROR('Equations and POD'!$D$5/G437, G437)</f>
        <v>-</v>
      </c>
      <c r="O437" s="62" t="str">
        <f>IFERROR('Equations and POD'!$D$5/H437, H437)</f>
        <v>-</v>
      </c>
      <c r="P437" s="62" t="str">
        <f>IFERROR('Equations and POD'!$D$5/I437, I437)</f>
        <v>-</v>
      </c>
      <c r="Q437" s="62" t="str">
        <f>IFERROR('Equations and POD'!$D$5/J437, J437)</f>
        <v>-</v>
      </c>
      <c r="R437" s="62" t="str">
        <f>IFERROR('Equations and POD'!$D$5/K437, K437)</f>
        <v>-</v>
      </c>
      <c r="S437" s="62" t="str">
        <f>IFERROR('Equations and POD'!$D$5/L437, L437)</f>
        <v>-</v>
      </c>
      <c r="T437" s="62" t="str">
        <f>IFERROR('Equations and POD'!$D$5/M437, M437)</f>
        <v>-</v>
      </c>
      <c r="U437" s="97" t="s">
        <v>62</v>
      </c>
      <c r="V437" s="97" t="s">
        <v>62</v>
      </c>
      <c r="W437" s="97" t="s">
        <v>62</v>
      </c>
      <c r="X437" s="97" t="s">
        <v>62</v>
      </c>
      <c r="Y437" s="97" t="s">
        <v>62</v>
      </c>
      <c r="Z437" s="97" t="s">
        <v>62</v>
      </c>
      <c r="AA437" s="97" t="s">
        <v>62</v>
      </c>
    </row>
    <row r="438" spans="1:27" x14ac:dyDescent="0.3">
      <c r="A438" s="41" t="s">
        <v>136</v>
      </c>
      <c r="B438" s="41" t="s">
        <v>137</v>
      </c>
      <c r="C438" s="41" t="s">
        <v>93</v>
      </c>
      <c r="D438" s="92" t="s">
        <v>12</v>
      </c>
      <c r="E438" s="92" t="s">
        <v>61</v>
      </c>
      <c r="F438" s="92" t="s">
        <v>10</v>
      </c>
      <c r="G438" s="90">
        <f>SUM(G435:G437)</f>
        <v>5.9912553191489399</v>
      </c>
      <c r="H438" s="90">
        <f t="shared" ref="H438" si="486">SUM(H435:H437)</f>
        <v>5.1233333333333304</v>
      </c>
      <c r="I438" s="90">
        <f t="shared" ref="I438" si="487">SUM(I435:I437)</f>
        <v>4.4280645161290302</v>
      </c>
      <c r="J438" s="90">
        <f t="shared" ref="J438" si="488">SUM(J435:J437)</f>
        <v>3.57</v>
      </c>
      <c r="K438" s="90">
        <f t="shared" ref="K438" si="489">SUM(K435:K437)</f>
        <v>2.8216901408450701</v>
      </c>
      <c r="L438" s="90">
        <f t="shared" ref="L438" si="490">SUM(L435:L437)</f>
        <v>2.5804189944134102</v>
      </c>
      <c r="M438" s="90">
        <f t="shared" ref="M438" si="491">SUM(M435:M437)</f>
        <v>2.7575224416517101</v>
      </c>
      <c r="N438" s="62">
        <f>IFERROR('Equations and POD'!$D$5/G438, G438)</f>
        <v>2002.9191481201312</v>
      </c>
      <c r="O438" s="62">
        <f>IFERROR('Equations and POD'!$D$5/H438, H438)</f>
        <v>2342.2251138581664</v>
      </c>
      <c r="P438" s="62">
        <f>IFERROR('Equations and POD'!$D$5/I438, I438)</f>
        <v>2709.9876156479941</v>
      </c>
      <c r="Q438" s="62">
        <f>IFERROR('Equations and POD'!$D$5/J438, J438)</f>
        <v>3361.3445378151264</v>
      </c>
      <c r="R438" s="62">
        <f>IFERROR('Equations and POD'!$D$5/K438, K438)</f>
        <v>4252.7702905061396</v>
      </c>
      <c r="S438" s="62">
        <f>IFERROR('Equations and POD'!$D$5/L438, L438)</f>
        <v>4650.4075601597724</v>
      </c>
      <c r="T438" s="62">
        <f>IFERROR('Equations and POD'!$D$5/M438, M438)</f>
        <v>4351.7324895503662</v>
      </c>
      <c r="U438" s="98">
        <v>2000</v>
      </c>
      <c r="V438" s="98">
        <v>2300</v>
      </c>
      <c r="W438" s="98">
        <v>2700</v>
      </c>
      <c r="X438" s="98">
        <v>3400</v>
      </c>
      <c r="Y438" s="98">
        <v>4300</v>
      </c>
      <c r="Z438" s="98">
        <v>4700</v>
      </c>
      <c r="AA438" s="98">
        <v>4400</v>
      </c>
    </row>
    <row r="439" spans="1:27" x14ac:dyDescent="0.3">
      <c r="A439" s="41" t="s">
        <v>136</v>
      </c>
      <c r="B439" s="41" t="s">
        <v>137</v>
      </c>
      <c r="C439" s="92" t="s">
        <v>93</v>
      </c>
      <c r="D439" s="92" t="s">
        <v>60</v>
      </c>
      <c r="E439" s="41" t="s">
        <v>63</v>
      </c>
      <c r="F439" s="41" t="s">
        <v>10</v>
      </c>
      <c r="G439" s="101">
        <v>1.4978138297872301</v>
      </c>
      <c r="H439" s="101">
        <v>1.2808333333333299</v>
      </c>
      <c r="I439" s="101">
        <v>1.10701612903226</v>
      </c>
      <c r="J439" s="101">
        <v>0.89249999999999996</v>
      </c>
      <c r="K439" s="101">
        <v>0.70542253521126796</v>
      </c>
      <c r="L439" s="101">
        <v>0.64510474860335199</v>
      </c>
      <c r="M439" s="101">
        <v>0.68938061041292698</v>
      </c>
      <c r="N439" s="62">
        <f>IFERROR('Equations and POD'!$D$5/G439, G439)</f>
        <v>8011.6765924805513</v>
      </c>
      <c r="O439" s="62">
        <f>IFERROR('Equations and POD'!$D$5/H439, H439)</f>
        <v>9368.9004554326857</v>
      </c>
      <c r="P439" s="62">
        <f>IFERROR('Equations and POD'!$D$5/I439, I439)</f>
        <v>10839.950462591953</v>
      </c>
      <c r="Q439" s="62">
        <f>IFERROR('Equations and POD'!$D$5/J439, J439)</f>
        <v>13445.378151260506</v>
      </c>
      <c r="R439" s="62">
        <f>IFERROR('Equations and POD'!$D$5/K439, K439)</f>
        <v>17011.081162024551</v>
      </c>
      <c r="S439" s="62">
        <f>IFERROR('Equations and POD'!$D$5/L439, L439)</f>
        <v>18601.630240639104</v>
      </c>
      <c r="T439" s="62">
        <f>IFERROR('Equations and POD'!$D$5/M439, M439)</f>
        <v>17406.929958201479</v>
      </c>
      <c r="U439" s="98">
        <v>8000</v>
      </c>
      <c r="V439" s="98">
        <v>9400</v>
      </c>
      <c r="W439" s="98">
        <v>11000</v>
      </c>
      <c r="X439" s="98">
        <v>13000</v>
      </c>
      <c r="Y439" s="98">
        <v>17000</v>
      </c>
      <c r="Z439" s="98">
        <v>19000</v>
      </c>
      <c r="AA439" s="98">
        <v>17000</v>
      </c>
    </row>
    <row r="440" spans="1:27" x14ac:dyDescent="0.3">
      <c r="A440" s="41" t="s">
        <v>136</v>
      </c>
      <c r="B440" s="41" t="s">
        <v>137</v>
      </c>
      <c r="C440" s="92" t="s">
        <v>93</v>
      </c>
      <c r="D440" s="92" t="s">
        <v>65</v>
      </c>
      <c r="E440" s="41" t="s">
        <v>63</v>
      </c>
      <c r="F440" s="41" t="s">
        <v>10</v>
      </c>
      <c r="G440" s="93" t="s">
        <v>62</v>
      </c>
      <c r="H440" s="93" t="s">
        <v>62</v>
      </c>
      <c r="I440" s="93" t="s">
        <v>62</v>
      </c>
      <c r="J440" s="93" t="s">
        <v>62</v>
      </c>
      <c r="K440" s="93" t="s">
        <v>62</v>
      </c>
      <c r="L440" s="93" t="s">
        <v>62</v>
      </c>
      <c r="M440" s="93" t="s">
        <v>62</v>
      </c>
      <c r="N440" s="62" t="str">
        <f>IFERROR('Equations and POD'!$D$5/G440, G440)</f>
        <v>-</v>
      </c>
      <c r="O440" s="62" t="str">
        <f>IFERROR('Equations and POD'!$D$5/H440, H440)</f>
        <v>-</v>
      </c>
      <c r="P440" s="62" t="str">
        <f>IFERROR('Equations and POD'!$D$5/I440, I440)</f>
        <v>-</v>
      </c>
      <c r="Q440" s="62" t="str">
        <f>IFERROR('Equations and POD'!$D$5/J440, J440)</f>
        <v>-</v>
      </c>
      <c r="R440" s="62" t="str">
        <f>IFERROR('Equations and POD'!$D$5/K440, K440)</f>
        <v>-</v>
      </c>
      <c r="S440" s="62" t="str">
        <f>IFERROR('Equations and POD'!$D$5/L440, L440)</f>
        <v>-</v>
      </c>
      <c r="T440" s="62" t="str">
        <f>IFERROR('Equations and POD'!$D$5/M440, M440)</f>
        <v>-</v>
      </c>
      <c r="U440" s="97" t="s">
        <v>62</v>
      </c>
      <c r="V440" s="97" t="s">
        <v>62</v>
      </c>
      <c r="W440" s="97" t="s">
        <v>62</v>
      </c>
      <c r="X440" s="97" t="s">
        <v>62</v>
      </c>
      <c r="Y440" s="97" t="s">
        <v>62</v>
      </c>
      <c r="Z440" s="97" t="s">
        <v>62</v>
      </c>
      <c r="AA440" s="97" t="s">
        <v>62</v>
      </c>
    </row>
    <row r="441" spans="1:27" x14ac:dyDescent="0.3">
      <c r="A441" s="41" t="s">
        <v>136</v>
      </c>
      <c r="B441" s="41" t="s">
        <v>137</v>
      </c>
      <c r="C441" s="92" t="s">
        <v>93</v>
      </c>
      <c r="D441" s="92" t="s">
        <v>66</v>
      </c>
      <c r="E441" s="41" t="s">
        <v>63</v>
      </c>
      <c r="F441" s="41" t="s">
        <v>10</v>
      </c>
      <c r="G441" s="93" t="s">
        <v>62</v>
      </c>
      <c r="H441" s="93" t="s">
        <v>62</v>
      </c>
      <c r="I441" s="93" t="s">
        <v>62</v>
      </c>
      <c r="J441" s="93" t="s">
        <v>62</v>
      </c>
      <c r="K441" s="93" t="s">
        <v>62</v>
      </c>
      <c r="L441" s="93" t="s">
        <v>62</v>
      </c>
      <c r="M441" s="93" t="s">
        <v>62</v>
      </c>
      <c r="N441" s="62" t="str">
        <f>IFERROR('Equations and POD'!$D$5/G441, G441)</f>
        <v>-</v>
      </c>
      <c r="O441" s="62" t="str">
        <f>IFERROR('Equations and POD'!$D$5/H441, H441)</f>
        <v>-</v>
      </c>
      <c r="P441" s="62" t="str">
        <f>IFERROR('Equations and POD'!$D$5/I441, I441)</f>
        <v>-</v>
      </c>
      <c r="Q441" s="62" t="str">
        <f>IFERROR('Equations and POD'!$D$5/J441, J441)</f>
        <v>-</v>
      </c>
      <c r="R441" s="62" t="str">
        <f>IFERROR('Equations and POD'!$D$5/K441, K441)</f>
        <v>-</v>
      </c>
      <c r="S441" s="62" t="str">
        <f>IFERROR('Equations and POD'!$D$5/L441, L441)</f>
        <v>-</v>
      </c>
      <c r="T441" s="62" t="str">
        <f>IFERROR('Equations and POD'!$D$5/M441, M441)</f>
        <v>-</v>
      </c>
      <c r="U441" s="97" t="s">
        <v>62</v>
      </c>
      <c r="V441" s="97" t="s">
        <v>62</v>
      </c>
      <c r="W441" s="97" t="s">
        <v>62</v>
      </c>
      <c r="X441" s="97" t="s">
        <v>62</v>
      </c>
      <c r="Y441" s="97" t="s">
        <v>62</v>
      </c>
      <c r="Z441" s="97" t="s">
        <v>62</v>
      </c>
      <c r="AA441" s="97" t="s">
        <v>62</v>
      </c>
    </row>
    <row r="442" spans="1:27" x14ac:dyDescent="0.3">
      <c r="A442" s="41" t="s">
        <v>136</v>
      </c>
      <c r="B442" s="41" t="s">
        <v>137</v>
      </c>
      <c r="C442" s="41" t="s">
        <v>93</v>
      </c>
      <c r="D442" s="92" t="s">
        <v>12</v>
      </c>
      <c r="E442" s="92" t="s">
        <v>63</v>
      </c>
      <c r="F442" s="92" t="s">
        <v>10</v>
      </c>
      <c r="G442" s="90">
        <f>SUM(G439:G441)</f>
        <v>1.4978138297872301</v>
      </c>
      <c r="H442" s="90">
        <f t="shared" ref="H442" si="492">SUM(H439:H441)</f>
        <v>1.2808333333333299</v>
      </c>
      <c r="I442" s="90">
        <f t="shared" ref="I442" si="493">SUM(I439:I441)</f>
        <v>1.10701612903226</v>
      </c>
      <c r="J442" s="90">
        <f t="shared" ref="J442" si="494">SUM(J439:J441)</f>
        <v>0.89249999999999996</v>
      </c>
      <c r="K442" s="90">
        <f t="shared" ref="K442" si="495">SUM(K439:K441)</f>
        <v>0.70542253521126796</v>
      </c>
      <c r="L442" s="90">
        <f t="shared" ref="L442" si="496">SUM(L439:L441)</f>
        <v>0.64510474860335199</v>
      </c>
      <c r="M442" s="90">
        <f t="shared" ref="M442" si="497">SUM(M439:M441)</f>
        <v>0.68938061041292698</v>
      </c>
      <c r="N442" s="62">
        <f>IFERROR('Equations and POD'!$D$5/G442, G442)</f>
        <v>8011.6765924805513</v>
      </c>
      <c r="O442" s="62">
        <f>IFERROR('Equations and POD'!$D$5/H442, H442)</f>
        <v>9368.9004554326857</v>
      </c>
      <c r="P442" s="62">
        <f>IFERROR('Equations and POD'!$D$5/I442, I442)</f>
        <v>10839.950462591953</v>
      </c>
      <c r="Q442" s="62">
        <f>IFERROR('Equations and POD'!$D$5/J442, J442)</f>
        <v>13445.378151260506</v>
      </c>
      <c r="R442" s="62">
        <f>IFERROR('Equations and POD'!$D$5/K442, K442)</f>
        <v>17011.081162024551</v>
      </c>
      <c r="S442" s="62">
        <f>IFERROR('Equations and POD'!$D$5/L442, L442)</f>
        <v>18601.630240639104</v>
      </c>
      <c r="T442" s="62">
        <f>IFERROR('Equations and POD'!$D$5/M442, M442)</f>
        <v>17406.929958201479</v>
      </c>
      <c r="U442" s="98">
        <v>8000</v>
      </c>
      <c r="V442" s="98">
        <v>9400</v>
      </c>
      <c r="W442" s="98">
        <v>11000</v>
      </c>
      <c r="X442" s="98">
        <v>13000</v>
      </c>
      <c r="Y442" s="98">
        <v>17000</v>
      </c>
      <c r="Z442" s="98">
        <v>19000</v>
      </c>
      <c r="AA442" s="98">
        <v>17000</v>
      </c>
    </row>
    <row r="443" spans="1:27" x14ac:dyDescent="0.3">
      <c r="A443" s="41" t="s">
        <v>136</v>
      </c>
      <c r="B443" s="41" t="s">
        <v>137</v>
      </c>
      <c r="C443" s="92" t="s">
        <v>93</v>
      </c>
      <c r="D443" s="92" t="s">
        <v>60</v>
      </c>
      <c r="E443" s="41" t="s">
        <v>64</v>
      </c>
      <c r="F443" s="41" t="s">
        <v>10</v>
      </c>
      <c r="G443" s="100">
        <v>0.14978138297872301</v>
      </c>
      <c r="H443" s="100">
        <v>0.12808333333333299</v>
      </c>
      <c r="I443" s="100">
        <v>0.110701612903226</v>
      </c>
      <c r="J443" s="100">
        <v>8.9249999999999996E-2</v>
      </c>
      <c r="K443" s="100">
        <v>7.0542253521126794E-2</v>
      </c>
      <c r="L443" s="100">
        <v>6.4510474860335204E-2</v>
      </c>
      <c r="M443" s="100">
        <v>6.89380610412927E-2</v>
      </c>
      <c r="N443" s="62">
        <f>IFERROR('Equations and POD'!$D$5/G443, G443)</f>
        <v>80116.765924805513</v>
      </c>
      <c r="O443" s="62">
        <f>IFERROR('Equations and POD'!$D$5/H443, H443)</f>
        <v>93689.004554326864</v>
      </c>
      <c r="P443" s="62">
        <f>IFERROR('Equations and POD'!$D$5/I443, I443)</f>
        <v>108399.50462591954</v>
      </c>
      <c r="Q443" s="62">
        <f>IFERROR('Equations and POD'!$D$5/J443, J443)</f>
        <v>134453.78151260506</v>
      </c>
      <c r="R443" s="62">
        <f>IFERROR('Equations and POD'!$D$5/K443, K443)</f>
        <v>170110.81162024551</v>
      </c>
      <c r="S443" s="62">
        <f>IFERROR('Equations and POD'!$D$5/L443, L443)</f>
        <v>186016.30240639104</v>
      </c>
      <c r="T443" s="62">
        <f>IFERROR('Equations and POD'!$D$5/M443, M443)</f>
        <v>174069.29958201476</v>
      </c>
      <c r="U443" s="98">
        <v>80000</v>
      </c>
      <c r="V443" s="98">
        <v>94000</v>
      </c>
      <c r="W443" s="98">
        <v>110000</v>
      </c>
      <c r="X443" s="98">
        <v>130000</v>
      </c>
      <c r="Y443" s="98">
        <v>170000</v>
      </c>
      <c r="Z443" s="98">
        <v>190000</v>
      </c>
      <c r="AA443" s="98">
        <v>170000</v>
      </c>
    </row>
    <row r="444" spans="1:27" x14ac:dyDescent="0.3">
      <c r="A444" s="41" t="s">
        <v>136</v>
      </c>
      <c r="B444" s="41" t="s">
        <v>137</v>
      </c>
      <c r="C444" s="92" t="s">
        <v>93</v>
      </c>
      <c r="D444" s="92" t="s">
        <v>65</v>
      </c>
      <c r="E444" s="41" t="s">
        <v>64</v>
      </c>
      <c r="F444" s="41" t="s">
        <v>10</v>
      </c>
      <c r="G444" s="93" t="s">
        <v>62</v>
      </c>
      <c r="H444" s="93" t="s">
        <v>62</v>
      </c>
      <c r="I444" s="93" t="s">
        <v>62</v>
      </c>
      <c r="J444" s="93" t="s">
        <v>62</v>
      </c>
      <c r="K444" s="93" t="s">
        <v>62</v>
      </c>
      <c r="L444" s="93" t="s">
        <v>62</v>
      </c>
      <c r="M444" s="93" t="s">
        <v>62</v>
      </c>
      <c r="N444" s="62" t="str">
        <f>IFERROR('Equations and POD'!$D$5/G444, G444)</f>
        <v>-</v>
      </c>
      <c r="O444" s="62" t="str">
        <f>IFERROR('Equations and POD'!$D$5/H444, H444)</f>
        <v>-</v>
      </c>
      <c r="P444" s="62" t="str">
        <f>IFERROR('Equations and POD'!$D$5/I444, I444)</f>
        <v>-</v>
      </c>
      <c r="Q444" s="62" t="str">
        <f>IFERROR('Equations and POD'!$D$5/J444, J444)</f>
        <v>-</v>
      </c>
      <c r="R444" s="62" t="str">
        <f>IFERROR('Equations and POD'!$D$5/K444, K444)</f>
        <v>-</v>
      </c>
      <c r="S444" s="62" t="str">
        <f>IFERROR('Equations and POD'!$D$5/L444, L444)</f>
        <v>-</v>
      </c>
      <c r="T444" s="62" t="str">
        <f>IFERROR('Equations and POD'!$D$5/M444, M444)</f>
        <v>-</v>
      </c>
      <c r="U444" s="97" t="s">
        <v>62</v>
      </c>
      <c r="V444" s="97" t="s">
        <v>62</v>
      </c>
      <c r="W444" s="97" t="s">
        <v>62</v>
      </c>
      <c r="X444" s="97" t="s">
        <v>62</v>
      </c>
      <c r="Y444" s="97" t="s">
        <v>62</v>
      </c>
      <c r="Z444" s="97" t="s">
        <v>62</v>
      </c>
      <c r="AA444" s="97" t="s">
        <v>62</v>
      </c>
    </row>
    <row r="445" spans="1:27" x14ac:dyDescent="0.3">
      <c r="A445" s="41" t="s">
        <v>136</v>
      </c>
      <c r="B445" s="41" t="s">
        <v>137</v>
      </c>
      <c r="C445" s="92" t="s">
        <v>93</v>
      </c>
      <c r="D445" s="92" t="s">
        <v>66</v>
      </c>
      <c r="E445" s="41" t="s">
        <v>64</v>
      </c>
      <c r="F445" s="41" t="s">
        <v>10</v>
      </c>
      <c r="G445" s="93" t="s">
        <v>62</v>
      </c>
      <c r="H445" s="93" t="s">
        <v>62</v>
      </c>
      <c r="I445" s="93" t="s">
        <v>62</v>
      </c>
      <c r="J445" s="93" t="s">
        <v>62</v>
      </c>
      <c r="K445" s="93" t="s">
        <v>62</v>
      </c>
      <c r="L445" s="93" t="s">
        <v>62</v>
      </c>
      <c r="M445" s="93" t="s">
        <v>62</v>
      </c>
      <c r="N445" s="62" t="str">
        <f>IFERROR('Equations and POD'!$D$5/G445, G445)</f>
        <v>-</v>
      </c>
      <c r="O445" s="62" t="str">
        <f>IFERROR('Equations and POD'!$D$5/H445, H445)</f>
        <v>-</v>
      </c>
      <c r="P445" s="62" t="str">
        <f>IFERROR('Equations and POD'!$D$5/I445, I445)</f>
        <v>-</v>
      </c>
      <c r="Q445" s="62" t="str">
        <f>IFERROR('Equations and POD'!$D$5/J445, J445)</f>
        <v>-</v>
      </c>
      <c r="R445" s="62" t="str">
        <f>IFERROR('Equations and POD'!$D$5/K445, K445)</f>
        <v>-</v>
      </c>
      <c r="S445" s="62" t="str">
        <f>IFERROR('Equations and POD'!$D$5/L445, L445)</f>
        <v>-</v>
      </c>
      <c r="T445" s="62" t="str">
        <f>IFERROR('Equations and POD'!$D$5/M445, M445)</f>
        <v>-</v>
      </c>
      <c r="U445" s="97" t="s">
        <v>62</v>
      </c>
      <c r="V445" s="97" t="s">
        <v>62</v>
      </c>
      <c r="W445" s="97" t="s">
        <v>62</v>
      </c>
      <c r="X445" s="97" t="s">
        <v>62</v>
      </c>
      <c r="Y445" s="97" t="s">
        <v>62</v>
      </c>
      <c r="Z445" s="97" t="s">
        <v>62</v>
      </c>
      <c r="AA445" s="97" t="s">
        <v>62</v>
      </c>
    </row>
    <row r="446" spans="1:27" x14ac:dyDescent="0.3">
      <c r="A446" s="41" t="s">
        <v>136</v>
      </c>
      <c r="B446" s="41" t="s">
        <v>137</v>
      </c>
      <c r="C446" s="41" t="s">
        <v>93</v>
      </c>
      <c r="D446" s="92" t="s">
        <v>12</v>
      </c>
      <c r="E446" s="92" t="s">
        <v>64</v>
      </c>
      <c r="F446" s="92" t="s">
        <v>10</v>
      </c>
      <c r="G446" s="90">
        <f>SUM(G443:G445)</f>
        <v>0.14978138297872301</v>
      </c>
      <c r="H446" s="90">
        <f t="shared" ref="H446" si="498">SUM(H443:H445)</f>
        <v>0.12808333333333299</v>
      </c>
      <c r="I446" s="90">
        <f t="shared" ref="I446" si="499">SUM(I443:I445)</f>
        <v>0.110701612903226</v>
      </c>
      <c r="J446" s="90">
        <f t="shared" ref="J446" si="500">SUM(J443:J445)</f>
        <v>8.9249999999999996E-2</v>
      </c>
      <c r="K446" s="90">
        <f t="shared" ref="K446" si="501">SUM(K443:K445)</f>
        <v>7.0542253521126794E-2</v>
      </c>
      <c r="L446" s="90">
        <f t="shared" ref="L446" si="502">SUM(L443:L445)</f>
        <v>6.4510474860335204E-2</v>
      </c>
      <c r="M446" s="90">
        <f t="shared" ref="M446" si="503">SUM(M443:M445)</f>
        <v>6.89380610412927E-2</v>
      </c>
      <c r="N446" s="62">
        <f>IFERROR('Equations and POD'!$D$5/G446, G446)</f>
        <v>80116.765924805513</v>
      </c>
      <c r="O446" s="62">
        <f>IFERROR('Equations and POD'!$D$5/H446, H446)</f>
        <v>93689.004554326864</v>
      </c>
      <c r="P446" s="62">
        <f>IFERROR('Equations and POD'!$D$5/I446, I446)</f>
        <v>108399.50462591954</v>
      </c>
      <c r="Q446" s="62">
        <f>IFERROR('Equations and POD'!$D$5/J446, J446)</f>
        <v>134453.78151260506</v>
      </c>
      <c r="R446" s="62">
        <f>IFERROR('Equations and POD'!$D$5/K446, K446)</f>
        <v>170110.81162024551</v>
      </c>
      <c r="S446" s="62">
        <f>IFERROR('Equations and POD'!$D$5/L446, L446)</f>
        <v>186016.30240639104</v>
      </c>
      <c r="T446" s="62">
        <f>IFERROR('Equations and POD'!$D$5/M446, M446)</f>
        <v>174069.29958201476</v>
      </c>
      <c r="U446" s="98">
        <v>80000</v>
      </c>
      <c r="V446" s="98">
        <v>94000</v>
      </c>
      <c r="W446" s="98">
        <v>110000</v>
      </c>
      <c r="X446" s="98">
        <v>130000</v>
      </c>
      <c r="Y446" s="98">
        <v>170000</v>
      </c>
      <c r="Z446" s="98">
        <v>190000</v>
      </c>
      <c r="AA446" s="98">
        <v>170000</v>
      </c>
    </row>
    <row r="447" spans="1:27" x14ac:dyDescent="0.3">
      <c r="A447" s="41" t="s">
        <v>136</v>
      </c>
      <c r="B447" s="92" t="s">
        <v>140</v>
      </c>
      <c r="C447" s="92" t="s">
        <v>94</v>
      </c>
      <c r="D447" s="92" t="s">
        <v>60</v>
      </c>
      <c r="E447" s="41" t="s">
        <v>61</v>
      </c>
      <c r="F447" s="41" t="s">
        <v>6</v>
      </c>
      <c r="G447" s="63">
        <v>5.9912553191489399</v>
      </c>
      <c r="H447" s="63">
        <v>5.1233333333333304</v>
      </c>
      <c r="I447" s="63">
        <v>4.4280645161290302</v>
      </c>
      <c r="J447" s="63">
        <v>3.57</v>
      </c>
      <c r="K447" s="63">
        <v>2.8216901408450701</v>
      </c>
      <c r="L447" s="63">
        <v>2.5804189944134102</v>
      </c>
      <c r="M447" s="63">
        <v>2.7575224416517101</v>
      </c>
      <c r="N447" s="62">
        <f>IFERROR('Equations and POD'!$D$5/G447, G447)</f>
        <v>2002.9191481201312</v>
      </c>
      <c r="O447" s="62">
        <f>IFERROR('Equations and POD'!$D$5/H447, H447)</f>
        <v>2342.2251138581664</v>
      </c>
      <c r="P447" s="62">
        <f>IFERROR('Equations and POD'!$D$5/I447, I447)</f>
        <v>2709.9876156479941</v>
      </c>
      <c r="Q447" s="62">
        <f>IFERROR('Equations and POD'!$D$5/J447, J447)</f>
        <v>3361.3445378151264</v>
      </c>
      <c r="R447" s="62">
        <f>IFERROR('Equations and POD'!$D$5/K447, K447)</f>
        <v>4252.7702905061396</v>
      </c>
      <c r="S447" s="62">
        <f>IFERROR('Equations and POD'!$D$5/L447, L447)</f>
        <v>4650.4075601597724</v>
      </c>
      <c r="T447" s="62">
        <f>IFERROR('Equations and POD'!$D$5/M447, M447)</f>
        <v>4351.7324895503662</v>
      </c>
      <c r="U447" s="98">
        <v>2000</v>
      </c>
      <c r="V447" s="98">
        <v>2300</v>
      </c>
      <c r="W447" s="98">
        <v>2700</v>
      </c>
      <c r="X447" s="98">
        <v>3400</v>
      </c>
      <c r="Y447" s="98">
        <v>4300</v>
      </c>
      <c r="Z447" s="98">
        <v>4700</v>
      </c>
      <c r="AA447" s="98">
        <v>4400</v>
      </c>
    </row>
    <row r="448" spans="1:27" x14ac:dyDescent="0.3">
      <c r="A448" s="41" t="s">
        <v>136</v>
      </c>
      <c r="B448" s="92" t="s">
        <v>140</v>
      </c>
      <c r="C448" s="92" t="s">
        <v>94</v>
      </c>
      <c r="D448" s="92" t="s">
        <v>65</v>
      </c>
      <c r="E448" s="41" t="s">
        <v>61</v>
      </c>
      <c r="F448" s="41" t="s">
        <v>6</v>
      </c>
      <c r="G448" s="90" t="s">
        <v>62</v>
      </c>
      <c r="H448" s="90" t="s">
        <v>62</v>
      </c>
      <c r="I448" s="90" t="s">
        <v>62</v>
      </c>
      <c r="J448" s="90" t="s">
        <v>62</v>
      </c>
      <c r="K448" s="90" t="s">
        <v>62</v>
      </c>
      <c r="L448" s="90" t="s">
        <v>62</v>
      </c>
      <c r="M448" s="90" t="s">
        <v>62</v>
      </c>
      <c r="N448" s="62" t="str">
        <f>IFERROR('Equations and POD'!$D$5/G448, G448)</f>
        <v>-</v>
      </c>
      <c r="O448" s="62" t="str">
        <f>IFERROR('Equations and POD'!$D$5/H448, H448)</f>
        <v>-</v>
      </c>
      <c r="P448" s="62" t="str">
        <f>IFERROR('Equations and POD'!$D$5/I448, I448)</f>
        <v>-</v>
      </c>
      <c r="Q448" s="62" t="str">
        <f>IFERROR('Equations and POD'!$D$5/J448, J448)</f>
        <v>-</v>
      </c>
      <c r="R448" s="62" t="str">
        <f>IFERROR('Equations and POD'!$D$5/K448, K448)</f>
        <v>-</v>
      </c>
      <c r="S448" s="62" t="str">
        <f>IFERROR('Equations and POD'!$D$5/L448, L448)</f>
        <v>-</v>
      </c>
      <c r="T448" s="62" t="str">
        <f>IFERROR('Equations and POD'!$D$5/M448, M448)</f>
        <v>-</v>
      </c>
      <c r="U448" s="97" t="s">
        <v>62</v>
      </c>
      <c r="V448" s="97" t="s">
        <v>62</v>
      </c>
      <c r="W448" s="97" t="s">
        <v>62</v>
      </c>
      <c r="X448" s="97" t="s">
        <v>62</v>
      </c>
      <c r="Y448" s="97" t="s">
        <v>62</v>
      </c>
      <c r="Z448" s="97" t="s">
        <v>62</v>
      </c>
      <c r="AA448" s="97" t="s">
        <v>62</v>
      </c>
    </row>
    <row r="449" spans="1:27" x14ac:dyDescent="0.3">
      <c r="A449" s="41" t="s">
        <v>136</v>
      </c>
      <c r="B449" s="92" t="s">
        <v>140</v>
      </c>
      <c r="C449" s="92" t="s">
        <v>94</v>
      </c>
      <c r="D449" s="92" t="s">
        <v>66</v>
      </c>
      <c r="E449" s="41" t="s">
        <v>61</v>
      </c>
      <c r="F449" s="41" t="s">
        <v>6</v>
      </c>
      <c r="G449" s="90" t="s">
        <v>62</v>
      </c>
      <c r="H449" s="90" t="s">
        <v>62</v>
      </c>
      <c r="I449" s="90" t="s">
        <v>62</v>
      </c>
      <c r="J449" s="90" t="s">
        <v>62</v>
      </c>
      <c r="K449" s="90" t="s">
        <v>62</v>
      </c>
      <c r="L449" s="90" t="s">
        <v>62</v>
      </c>
      <c r="M449" s="90" t="s">
        <v>62</v>
      </c>
      <c r="N449" s="62" t="str">
        <f>IFERROR('Equations and POD'!$D$5/G449, G449)</f>
        <v>-</v>
      </c>
      <c r="O449" s="62" t="str">
        <f>IFERROR('Equations and POD'!$D$5/H449, H449)</f>
        <v>-</v>
      </c>
      <c r="P449" s="62" t="str">
        <f>IFERROR('Equations and POD'!$D$5/I449, I449)</f>
        <v>-</v>
      </c>
      <c r="Q449" s="62" t="str">
        <f>IFERROR('Equations and POD'!$D$5/J449, J449)</f>
        <v>-</v>
      </c>
      <c r="R449" s="62" t="str">
        <f>IFERROR('Equations and POD'!$D$5/K449, K449)</f>
        <v>-</v>
      </c>
      <c r="S449" s="62" t="str">
        <f>IFERROR('Equations and POD'!$D$5/L449, L449)</f>
        <v>-</v>
      </c>
      <c r="T449" s="62" t="str">
        <f>IFERROR('Equations and POD'!$D$5/M449, M449)</f>
        <v>-</v>
      </c>
      <c r="U449" s="97" t="s">
        <v>62</v>
      </c>
      <c r="V449" s="97" t="s">
        <v>62</v>
      </c>
      <c r="W449" s="97" t="s">
        <v>62</v>
      </c>
      <c r="X449" s="97" t="s">
        <v>62</v>
      </c>
      <c r="Y449" s="97" t="s">
        <v>62</v>
      </c>
      <c r="Z449" s="97" t="s">
        <v>62</v>
      </c>
      <c r="AA449" s="97" t="s">
        <v>62</v>
      </c>
    </row>
    <row r="450" spans="1:27" x14ac:dyDescent="0.3">
      <c r="A450" s="41" t="s">
        <v>136</v>
      </c>
      <c r="B450" s="92" t="s">
        <v>140</v>
      </c>
      <c r="C450" s="41" t="s">
        <v>94</v>
      </c>
      <c r="D450" s="92" t="s">
        <v>12</v>
      </c>
      <c r="E450" s="92" t="s">
        <v>61</v>
      </c>
      <c r="F450" s="92" t="s">
        <v>6</v>
      </c>
      <c r="G450" s="90">
        <f>SUM(G447:G449)</f>
        <v>5.9912553191489399</v>
      </c>
      <c r="H450" s="90">
        <f t="shared" ref="H450" si="504">SUM(H447:H449)</f>
        <v>5.1233333333333304</v>
      </c>
      <c r="I450" s="90">
        <f t="shared" ref="I450" si="505">SUM(I447:I449)</f>
        <v>4.4280645161290302</v>
      </c>
      <c r="J450" s="90">
        <f t="shared" ref="J450" si="506">SUM(J447:J449)</f>
        <v>3.57</v>
      </c>
      <c r="K450" s="90">
        <f t="shared" ref="K450" si="507">SUM(K447:K449)</f>
        <v>2.8216901408450701</v>
      </c>
      <c r="L450" s="90">
        <f t="shared" ref="L450" si="508">SUM(L447:L449)</f>
        <v>2.5804189944134102</v>
      </c>
      <c r="M450" s="90">
        <f t="shared" ref="M450" si="509">SUM(M447:M449)</f>
        <v>2.7575224416517101</v>
      </c>
      <c r="N450" s="62">
        <f>IFERROR('Equations and POD'!$D$5/G450, G450)</f>
        <v>2002.9191481201312</v>
      </c>
      <c r="O450" s="62">
        <f>IFERROR('Equations and POD'!$D$5/H450, H450)</f>
        <v>2342.2251138581664</v>
      </c>
      <c r="P450" s="62">
        <f>IFERROR('Equations and POD'!$D$5/I450, I450)</f>
        <v>2709.9876156479941</v>
      </c>
      <c r="Q450" s="62">
        <f>IFERROR('Equations and POD'!$D$5/J450, J450)</f>
        <v>3361.3445378151264</v>
      </c>
      <c r="R450" s="62">
        <f>IFERROR('Equations and POD'!$D$5/K450, K450)</f>
        <v>4252.7702905061396</v>
      </c>
      <c r="S450" s="62">
        <f>IFERROR('Equations and POD'!$D$5/L450, L450)</f>
        <v>4650.4075601597724</v>
      </c>
      <c r="T450" s="62">
        <f>IFERROR('Equations and POD'!$D$5/M450, M450)</f>
        <v>4351.7324895503662</v>
      </c>
      <c r="U450" s="98">
        <v>2000</v>
      </c>
      <c r="V450" s="98">
        <v>2300</v>
      </c>
      <c r="W450" s="98">
        <v>2700</v>
      </c>
      <c r="X450" s="98">
        <v>3400</v>
      </c>
      <c r="Y450" s="98">
        <v>4300</v>
      </c>
      <c r="Z450" s="98">
        <v>4700</v>
      </c>
      <c r="AA450" s="98">
        <v>4400</v>
      </c>
    </row>
    <row r="451" spans="1:27" x14ac:dyDescent="0.3">
      <c r="A451" s="41" t="s">
        <v>136</v>
      </c>
      <c r="B451" s="92" t="s">
        <v>140</v>
      </c>
      <c r="C451" s="92" t="s">
        <v>94</v>
      </c>
      <c r="D451" s="92" t="s">
        <v>60</v>
      </c>
      <c r="E451" s="41" t="s">
        <v>63</v>
      </c>
      <c r="F451" s="41" t="s">
        <v>6</v>
      </c>
      <c r="G451" s="63">
        <v>1.4978138297872301</v>
      </c>
      <c r="H451" s="63">
        <v>1.2808333333333299</v>
      </c>
      <c r="I451" s="63">
        <v>1.10701612903226</v>
      </c>
      <c r="J451" s="93">
        <v>0.89249999999999996</v>
      </c>
      <c r="K451" s="93">
        <v>0.70542253521126796</v>
      </c>
      <c r="L451" s="93">
        <v>0.64510474860335199</v>
      </c>
      <c r="M451" s="93">
        <v>0.68938061041292698</v>
      </c>
      <c r="N451" s="62">
        <f>IFERROR('Equations and POD'!$D$5/G451, G451)</f>
        <v>8011.6765924805513</v>
      </c>
      <c r="O451" s="62">
        <f>IFERROR('Equations and POD'!$D$5/H451, H451)</f>
        <v>9368.9004554326857</v>
      </c>
      <c r="P451" s="62">
        <f>IFERROR('Equations and POD'!$D$5/I451, I451)</f>
        <v>10839.950462591953</v>
      </c>
      <c r="Q451" s="62">
        <f>IFERROR('Equations and POD'!$D$5/J451, J451)</f>
        <v>13445.378151260506</v>
      </c>
      <c r="R451" s="62">
        <f>IFERROR('Equations and POD'!$D$5/K451, K451)</f>
        <v>17011.081162024551</v>
      </c>
      <c r="S451" s="62">
        <f>IFERROR('Equations and POD'!$D$5/L451, L451)</f>
        <v>18601.630240639104</v>
      </c>
      <c r="T451" s="62">
        <f>IFERROR('Equations and POD'!$D$5/M451, M451)</f>
        <v>17406.929958201479</v>
      </c>
      <c r="U451" s="98">
        <v>8000</v>
      </c>
      <c r="V451" s="98">
        <v>9400</v>
      </c>
      <c r="W451" s="98">
        <v>11000</v>
      </c>
      <c r="X451" s="98">
        <v>13000</v>
      </c>
      <c r="Y451" s="98">
        <v>17000</v>
      </c>
      <c r="Z451" s="98">
        <v>19000</v>
      </c>
      <c r="AA451" s="98">
        <v>17000</v>
      </c>
    </row>
    <row r="452" spans="1:27" x14ac:dyDescent="0.3">
      <c r="A452" s="41" t="s">
        <v>136</v>
      </c>
      <c r="B452" s="92" t="s">
        <v>140</v>
      </c>
      <c r="C452" s="92" t="s">
        <v>94</v>
      </c>
      <c r="D452" s="92" t="s">
        <v>65</v>
      </c>
      <c r="E452" s="41" t="s">
        <v>63</v>
      </c>
      <c r="F452" s="41" t="s">
        <v>6</v>
      </c>
      <c r="G452" s="90" t="s">
        <v>62</v>
      </c>
      <c r="H452" s="90" t="s">
        <v>62</v>
      </c>
      <c r="I452" s="90" t="s">
        <v>62</v>
      </c>
      <c r="J452" s="90" t="s">
        <v>62</v>
      </c>
      <c r="K452" s="90" t="s">
        <v>62</v>
      </c>
      <c r="L452" s="90" t="s">
        <v>62</v>
      </c>
      <c r="M452" s="90" t="s">
        <v>62</v>
      </c>
      <c r="N452" s="62" t="str">
        <f>IFERROR('Equations and POD'!$D$5/G452, G452)</f>
        <v>-</v>
      </c>
      <c r="O452" s="62" t="str">
        <f>IFERROR('Equations and POD'!$D$5/H452, H452)</f>
        <v>-</v>
      </c>
      <c r="P452" s="62" t="str">
        <f>IFERROR('Equations and POD'!$D$5/I452, I452)</f>
        <v>-</v>
      </c>
      <c r="Q452" s="62" t="str">
        <f>IFERROR('Equations and POD'!$D$5/J452, J452)</f>
        <v>-</v>
      </c>
      <c r="R452" s="62" t="str">
        <f>IFERROR('Equations and POD'!$D$5/K452, K452)</f>
        <v>-</v>
      </c>
      <c r="S452" s="62" t="str">
        <f>IFERROR('Equations and POD'!$D$5/L452, L452)</f>
        <v>-</v>
      </c>
      <c r="T452" s="62" t="str">
        <f>IFERROR('Equations and POD'!$D$5/M452, M452)</f>
        <v>-</v>
      </c>
      <c r="U452" s="97" t="s">
        <v>62</v>
      </c>
      <c r="V452" s="97" t="s">
        <v>62</v>
      </c>
      <c r="W452" s="97" t="s">
        <v>62</v>
      </c>
      <c r="X452" s="97" t="s">
        <v>62</v>
      </c>
      <c r="Y452" s="97" t="s">
        <v>62</v>
      </c>
      <c r="Z452" s="97" t="s">
        <v>62</v>
      </c>
      <c r="AA452" s="97" t="s">
        <v>62</v>
      </c>
    </row>
    <row r="453" spans="1:27" x14ac:dyDescent="0.3">
      <c r="A453" s="41" t="s">
        <v>136</v>
      </c>
      <c r="B453" s="92" t="s">
        <v>140</v>
      </c>
      <c r="C453" s="92" t="s">
        <v>94</v>
      </c>
      <c r="D453" s="92" t="s">
        <v>66</v>
      </c>
      <c r="E453" s="41" t="s">
        <v>63</v>
      </c>
      <c r="F453" s="41" t="s">
        <v>6</v>
      </c>
      <c r="G453" s="90" t="s">
        <v>62</v>
      </c>
      <c r="H453" s="90" t="s">
        <v>62</v>
      </c>
      <c r="I453" s="90" t="s">
        <v>62</v>
      </c>
      <c r="J453" s="90" t="s">
        <v>62</v>
      </c>
      <c r="K453" s="90" t="s">
        <v>62</v>
      </c>
      <c r="L453" s="90" t="s">
        <v>62</v>
      </c>
      <c r="M453" s="90" t="s">
        <v>62</v>
      </c>
      <c r="N453" s="62" t="str">
        <f>IFERROR('Equations and POD'!$D$5/G453, G453)</f>
        <v>-</v>
      </c>
      <c r="O453" s="62" t="str">
        <f>IFERROR('Equations and POD'!$D$5/H453, H453)</f>
        <v>-</v>
      </c>
      <c r="P453" s="62" t="str">
        <f>IFERROR('Equations and POD'!$D$5/I453, I453)</f>
        <v>-</v>
      </c>
      <c r="Q453" s="62" t="str">
        <f>IFERROR('Equations and POD'!$D$5/J453, J453)</f>
        <v>-</v>
      </c>
      <c r="R453" s="62" t="str">
        <f>IFERROR('Equations and POD'!$D$5/K453, K453)</f>
        <v>-</v>
      </c>
      <c r="S453" s="62" t="str">
        <f>IFERROR('Equations and POD'!$D$5/L453, L453)</f>
        <v>-</v>
      </c>
      <c r="T453" s="62" t="str">
        <f>IFERROR('Equations and POD'!$D$5/M453, M453)</f>
        <v>-</v>
      </c>
      <c r="U453" s="97" t="s">
        <v>62</v>
      </c>
      <c r="V453" s="97" t="s">
        <v>62</v>
      </c>
      <c r="W453" s="97" t="s">
        <v>62</v>
      </c>
      <c r="X453" s="97" t="s">
        <v>62</v>
      </c>
      <c r="Y453" s="97" t="s">
        <v>62</v>
      </c>
      <c r="Z453" s="97" t="s">
        <v>62</v>
      </c>
      <c r="AA453" s="97" t="s">
        <v>62</v>
      </c>
    </row>
    <row r="454" spans="1:27" x14ac:dyDescent="0.3">
      <c r="A454" s="41" t="s">
        <v>136</v>
      </c>
      <c r="B454" s="92" t="s">
        <v>140</v>
      </c>
      <c r="C454" s="41" t="s">
        <v>94</v>
      </c>
      <c r="D454" s="92" t="s">
        <v>12</v>
      </c>
      <c r="E454" s="92" t="s">
        <v>63</v>
      </c>
      <c r="F454" s="92" t="s">
        <v>6</v>
      </c>
      <c r="G454" s="90">
        <f>SUM(G451:G453)</f>
        <v>1.4978138297872301</v>
      </c>
      <c r="H454" s="90">
        <f t="shared" ref="H454" si="510">SUM(H451:H453)</f>
        <v>1.2808333333333299</v>
      </c>
      <c r="I454" s="90">
        <f t="shared" ref="I454" si="511">SUM(I451:I453)</f>
        <v>1.10701612903226</v>
      </c>
      <c r="J454" s="90">
        <f t="shared" ref="J454" si="512">SUM(J451:J453)</f>
        <v>0.89249999999999996</v>
      </c>
      <c r="K454" s="90">
        <f t="shared" ref="K454" si="513">SUM(K451:K453)</f>
        <v>0.70542253521126796</v>
      </c>
      <c r="L454" s="90">
        <f t="shared" ref="L454" si="514">SUM(L451:L453)</f>
        <v>0.64510474860335199</v>
      </c>
      <c r="M454" s="90">
        <f t="shared" ref="M454" si="515">SUM(M451:M453)</f>
        <v>0.68938061041292698</v>
      </c>
      <c r="N454" s="62">
        <f>IFERROR('Equations and POD'!$D$5/G454, G454)</f>
        <v>8011.6765924805513</v>
      </c>
      <c r="O454" s="62">
        <f>IFERROR('Equations and POD'!$D$5/H454, H454)</f>
        <v>9368.9004554326857</v>
      </c>
      <c r="P454" s="62">
        <f>IFERROR('Equations and POD'!$D$5/I454, I454)</f>
        <v>10839.950462591953</v>
      </c>
      <c r="Q454" s="62">
        <f>IFERROR('Equations and POD'!$D$5/J454, J454)</f>
        <v>13445.378151260506</v>
      </c>
      <c r="R454" s="62">
        <f>IFERROR('Equations and POD'!$D$5/K454, K454)</f>
        <v>17011.081162024551</v>
      </c>
      <c r="S454" s="62">
        <f>IFERROR('Equations and POD'!$D$5/L454, L454)</f>
        <v>18601.630240639104</v>
      </c>
      <c r="T454" s="62">
        <f>IFERROR('Equations and POD'!$D$5/M454, M454)</f>
        <v>17406.929958201479</v>
      </c>
      <c r="U454" s="98">
        <v>8000</v>
      </c>
      <c r="V454" s="98">
        <v>9400</v>
      </c>
      <c r="W454" s="98">
        <v>11000</v>
      </c>
      <c r="X454" s="98">
        <v>13000</v>
      </c>
      <c r="Y454" s="98">
        <v>17000</v>
      </c>
      <c r="Z454" s="98">
        <v>19000</v>
      </c>
      <c r="AA454" s="98">
        <v>17000</v>
      </c>
    </row>
    <row r="455" spans="1:27" x14ac:dyDescent="0.3">
      <c r="A455" s="41" t="s">
        <v>136</v>
      </c>
      <c r="B455" s="92" t="s">
        <v>140</v>
      </c>
      <c r="C455" s="92" t="s">
        <v>94</v>
      </c>
      <c r="D455" s="92" t="s">
        <v>60</v>
      </c>
      <c r="E455" s="41" t="s">
        <v>64</v>
      </c>
      <c r="F455" s="41" t="s">
        <v>6</v>
      </c>
      <c r="G455" s="93">
        <v>0.14978138297872301</v>
      </c>
      <c r="H455" s="93">
        <v>0.12808333333333299</v>
      </c>
      <c r="I455" s="93">
        <v>0.110701612903226</v>
      </c>
      <c r="J455" s="93">
        <v>8.9249999999999996E-2</v>
      </c>
      <c r="K455" s="93">
        <v>7.0542253521126794E-2</v>
      </c>
      <c r="L455" s="93">
        <v>6.4510474860335204E-2</v>
      </c>
      <c r="M455" s="93">
        <v>6.89380610412927E-2</v>
      </c>
      <c r="N455" s="62">
        <f>IFERROR('Equations and POD'!$D$5/G455, G455)</f>
        <v>80116.765924805513</v>
      </c>
      <c r="O455" s="62">
        <f>IFERROR('Equations and POD'!$D$5/H455, H455)</f>
        <v>93689.004554326864</v>
      </c>
      <c r="P455" s="62">
        <f>IFERROR('Equations and POD'!$D$5/I455, I455)</f>
        <v>108399.50462591954</v>
      </c>
      <c r="Q455" s="62">
        <f>IFERROR('Equations and POD'!$D$5/J455, J455)</f>
        <v>134453.78151260506</v>
      </c>
      <c r="R455" s="62">
        <f>IFERROR('Equations and POD'!$D$5/K455, K455)</f>
        <v>170110.81162024551</v>
      </c>
      <c r="S455" s="62">
        <f>IFERROR('Equations and POD'!$D$5/L455, L455)</f>
        <v>186016.30240639104</v>
      </c>
      <c r="T455" s="62">
        <f>IFERROR('Equations and POD'!$D$5/M455, M455)</f>
        <v>174069.29958201476</v>
      </c>
      <c r="U455" s="98">
        <v>80000</v>
      </c>
      <c r="V455" s="98">
        <v>94000</v>
      </c>
      <c r="W455" s="98">
        <v>110000</v>
      </c>
      <c r="X455" s="98">
        <v>130000</v>
      </c>
      <c r="Y455" s="98">
        <v>170000</v>
      </c>
      <c r="Z455" s="98">
        <v>190000</v>
      </c>
      <c r="AA455" s="98">
        <v>170000</v>
      </c>
    </row>
    <row r="456" spans="1:27" x14ac:dyDescent="0.3">
      <c r="A456" s="41" t="s">
        <v>136</v>
      </c>
      <c r="B456" s="92" t="s">
        <v>140</v>
      </c>
      <c r="C456" s="92" t="s">
        <v>94</v>
      </c>
      <c r="D456" s="92" t="s">
        <v>65</v>
      </c>
      <c r="E456" s="41" t="s">
        <v>64</v>
      </c>
      <c r="F456" s="41" t="s">
        <v>6</v>
      </c>
      <c r="G456" s="90" t="s">
        <v>62</v>
      </c>
      <c r="H456" s="90" t="s">
        <v>62</v>
      </c>
      <c r="I456" s="90" t="s">
        <v>62</v>
      </c>
      <c r="J456" s="90" t="s">
        <v>62</v>
      </c>
      <c r="K456" s="90" t="s">
        <v>62</v>
      </c>
      <c r="L456" s="90" t="s">
        <v>62</v>
      </c>
      <c r="M456" s="90" t="s">
        <v>62</v>
      </c>
      <c r="N456" s="62" t="str">
        <f>IFERROR('Equations and POD'!$D$5/G456, G456)</f>
        <v>-</v>
      </c>
      <c r="O456" s="62" t="str">
        <f>IFERROR('Equations and POD'!$D$5/H456, H456)</f>
        <v>-</v>
      </c>
      <c r="P456" s="62" t="str">
        <f>IFERROR('Equations and POD'!$D$5/I456, I456)</f>
        <v>-</v>
      </c>
      <c r="Q456" s="62" t="str">
        <f>IFERROR('Equations and POD'!$D$5/J456, J456)</f>
        <v>-</v>
      </c>
      <c r="R456" s="62" t="str">
        <f>IFERROR('Equations and POD'!$D$5/K456, K456)</f>
        <v>-</v>
      </c>
      <c r="S456" s="62" t="str">
        <f>IFERROR('Equations and POD'!$D$5/L456, L456)</f>
        <v>-</v>
      </c>
      <c r="T456" s="62" t="str">
        <f>IFERROR('Equations and POD'!$D$5/M456, M456)</f>
        <v>-</v>
      </c>
      <c r="U456" s="97" t="s">
        <v>62</v>
      </c>
      <c r="V456" s="97" t="s">
        <v>62</v>
      </c>
      <c r="W456" s="97" t="s">
        <v>62</v>
      </c>
      <c r="X456" s="97" t="s">
        <v>62</v>
      </c>
      <c r="Y456" s="97" t="s">
        <v>62</v>
      </c>
      <c r="Z456" s="97" t="s">
        <v>62</v>
      </c>
      <c r="AA456" s="97" t="s">
        <v>62</v>
      </c>
    </row>
    <row r="457" spans="1:27" x14ac:dyDescent="0.3">
      <c r="A457" s="41" t="s">
        <v>136</v>
      </c>
      <c r="B457" s="92" t="s">
        <v>140</v>
      </c>
      <c r="C457" s="92" t="s">
        <v>94</v>
      </c>
      <c r="D457" s="92" t="s">
        <v>66</v>
      </c>
      <c r="E457" s="41" t="s">
        <v>64</v>
      </c>
      <c r="F457" s="41" t="s">
        <v>6</v>
      </c>
      <c r="G457" s="90" t="s">
        <v>62</v>
      </c>
      <c r="H457" s="90" t="s">
        <v>62</v>
      </c>
      <c r="I457" s="90" t="s">
        <v>62</v>
      </c>
      <c r="J457" s="90" t="s">
        <v>62</v>
      </c>
      <c r="K457" s="90" t="s">
        <v>62</v>
      </c>
      <c r="L457" s="90" t="s">
        <v>62</v>
      </c>
      <c r="M457" s="90" t="s">
        <v>62</v>
      </c>
      <c r="N457" s="62" t="str">
        <f>IFERROR('Equations and POD'!$D$5/G457, G457)</f>
        <v>-</v>
      </c>
      <c r="O457" s="62" t="str">
        <f>IFERROR('Equations and POD'!$D$5/H457, H457)</f>
        <v>-</v>
      </c>
      <c r="P457" s="62" t="str">
        <f>IFERROR('Equations and POD'!$D$5/I457, I457)</f>
        <v>-</v>
      </c>
      <c r="Q457" s="62" t="str">
        <f>IFERROR('Equations and POD'!$D$5/J457, J457)</f>
        <v>-</v>
      </c>
      <c r="R457" s="62" t="str">
        <f>IFERROR('Equations and POD'!$D$5/K457, K457)</f>
        <v>-</v>
      </c>
      <c r="S457" s="62" t="str">
        <f>IFERROR('Equations and POD'!$D$5/L457, L457)</f>
        <v>-</v>
      </c>
      <c r="T457" s="62" t="str">
        <f>IFERROR('Equations and POD'!$D$5/M457, M457)</f>
        <v>-</v>
      </c>
      <c r="U457" s="97" t="s">
        <v>62</v>
      </c>
      <c r="V457" s="97" t="s">
        <v>62</v>
      </c>
      <c r="W457" s="97" t="s">
        <v>62</v>
      </c>
      <c r="X457" s="97" t="s">
        <v>62</v>
      </c>
      <c r="Y457" s="97" t="s">
        <v>62</v>
      </c>
      <c r="Z457" s="97" t="s">
        <v>62</v>
      </c>
      <c r="AA457" s="97" t="s">
        <v>62</v>
      </c>
    </row>
    <row r="458" spans="1:27" x14ac:dyDescent="0.3">
      <c r="A458" s="41" t="s">
        <v>136</v>
      </c>
      <c r="B458" s="92" t="s">
        <v>140</v>
      </c>
      <c r="C458" s="41" t="s">
        <v>94</v>
      </c>
      <c r="D458" s="92" t="s">
        <v>12</v>
      </c>
      <c r="E458" s="92" t="s">
        <v>64</v>
      </c>
      <c r="F458" s="92" t="s">
        <v>6</v>
      </c>
      <c r="G458" s="90">
        <f>SUM(G455:G457)</f>
        <v>0.14978138297872301</v>
      </c>
      <c r="H458" s="90">
        <f t="shared" ref="H458" si="516">SUM(H455:H457)</f>
        <v>0.12808333333333299</v>
      </c>
      <c r="I458" s="90">
        <f t="shared" ref="I458" si="517">SUM(I455:I457)</f>
        <v>0.110701612903226</v>
      </c>
      <c r="J458" s="90">
        <f t="shared" ref="J458" si="518">SUM(J455:J457)</f>
        <v>8.9249999999999996E-2</v>
      </c>
      <c r="K458" s="90">
        <f t="shared" ref="K458" si="519">SUM(K455:K457)</f>
        <v>7.0542253521126794E-2</v>
      </c>
      <c r="L458" s="90">
        <f t="shared" ref="L458" si="520">SUM(L455:L457)</f>
        <v>6.4510474860335204E-2</v>
      </c>
      <c r="M458" s="90">
        <f t="shared" ref="M458" si="521">SUM(M455:M457)</f>
        <v>6.89380610412927E-2</v>
      </c>
      <c r="N458" s="62">
        <f>IFERROR('Equations and POD'!$D$5/G458, G458)</f>
        <v>80116.765924805513</v>
      </c>
      <c r="O458" s="62">
        <f>IFERROR('Equations and POD'!$D$5/H458, H458)</f>
        <v>93689.004554326864</v>
      </c>
      <c r="P458" s="62">
        <f>IFERROR('Equations and POD'!$D$5/I458, I458)</f>
        <v>108399.50462591954</v>
      </c>
      <c r="Q458" s="62">
        <f>IFERROR('Equations and POD'!$D$5/J458, J458)</f>
        <v>134453.78151260506</v>
      </c>
      <c r="R458" s="62">
        <f>IFERROR('Equations and POD'!$D$5/K458, K458)</f>
        <v>170110.81162024551</v>
      </c>
      <c r="S458" s="62">
        <f>IFERROR('Equations and POD'!$D$5/L458, L458)</f>
        <v>186016.30240639104</v>
      </c>
      <c r="T458" s="62">
        <f>IFERROR('Equations and POD'!$D$5/M458, M458)</f>
        <v>174069.29958201476</v>
      </c>
      <c r="U458" s="98">
        <v>80000</v>
      </c>
      <c r="V458" s="98">
        <v>94000</v>
      </c>
      <c r="W458" s="98">
        <v>110000</v>
      </c>
      <c r="X458" s="98">
        <v>130000</v>
      </c>
      <c r="Y458" s="98">
        <v>170000</v>
      </c>
      <c r="Z458" s="98">
        <v>190000</v>
      </c>
      <c r="AA458" s="98">
        <v>170000</v>
      </c>
    </row>
    <row r="459" spans="1:27" x14ac:dyDescent="0.3">
      <c r="A459" s="41" t="s">
        <v>136</v>
      </c>
      <c r="B459" s="92" t="s">
        <v>140</v>
      </c>
      <c r="C459" s="92" t="s">
        <v>94</v>
      </c>
      <c r="D459" s="92" t="s">
        <v>60</v>
      </c>
      <c r="E459" s="41" t="s">
        <v>61</v>
      </c>
      <c r="F459" s="41" t="s">
        <v>10</v>
      </c>
      <c r="G459" s="100">
        <v>5.9912553191489399</v>
      </c>
      <c r="H459" s="100">
        <v>5.1233333333333304</v>
      </c>
      <c r="I459" s="100">
        <v>4.4280645161290302</v>
      </c>
      <c r="J459" s="100">
        <v>3.57</v>
      </c>
      <c r="K459" s="100">
        <v>2.8216901408450701</v>
      </c>
      <c r="L459" s="100">
        <v>2.5804189944134102</v>
      </c>
      <c r="M459" s="100">
        <v>2.7575224416517101</v>
      </c>
      <c r="N459" s="62">
        <f>IFERROR('Equations and POD'!$D$5/G459, G459)</f>
        <v>2002.9191481201312</v>
      </c>
      <c r="O459" s="62">
        <f>IFERROR('Equations and POD'!$D$5/H459, H459)</f>
        <v>2342.2251138581664</v>
      </c>
      <c r="P459" s="62">
        <f>IFERROR('Equations and POD'!$D$5/I459, I459)</f>
        <v>2709.9876156479941</v>
      </c>
      <c r="Q459" s="62">
        <f>IFERROR('Equations and POD'!$D$5/J459, J459)</f>
        <v>3361.3445378151264</v>
      </c>
      <c r="R459" s="62">
        <f>IFERROR('Equations and POD'!$D$5/K459, K459)</f>
        <v>4252.7702905061396</v>
      </c>
      <c r="S459" s="62">
        <f>IFERROR('Equations and POD'!$D$5/L459, L459)</f>
        <v>4650.4075601597724</v>
      </c>
      <c r="T459" s="62">
        <f>IFERROR('Equations and POD'!$D$5/M459, M459)</f>
        <v>4351.7324895503662</v>
      </c>
      <c r="U459" s="98">
        <v>2000</v>
      </c>
      <c r="V459" s="98">
        <v>2300</v>
      </c>
      <c r="W459" s="98">
        <v>2700</v>
      </c>
      <c r="X459" s="98">
        <v>3400</v>
      </c>
      <c r="Y459" s="98">
        <v>4300</v>
      </c>
      <c r="Z459" s="98">
        <v>4700</v>
      </c>
      <c r="AA459" s="98">
        <v>4400</v>
      </c>
    </row>
    <row r="460" spans="1:27" x14ac:dyDescent="0.3">
      <c r="A460" s="41" t="s">
        <v>136</v>
      </c>
      <c r="B460" s="92" t="s">
        <v>140</v>
      </c>
      <c r="C460" s="41" t="s">
        <v>94</v>
      </c>
      <c r="D460" s="41" t="s">
        <v>65</v>
      </c>
      <c r="E460" s="41" t="s">
        <v>61</v>
      </c>
      <c r="F460" s="41" t="s">
        <v>10</v>
      </c>
      <c r="G460" s="93" t="s">
        <v>62</v>
      </c>
      <c r="H460" s="93" t="s">
        <v>62</v>
      </c>
      <c r="I460" s="93" t="s">
        <v>62</v>
      </c>
      <c r="J460" s="93" t="s">
        <v>62</v>
      </c>
      <c r="K460" s="93" t="s">
        <v>62</v>
      </c>
      <c r="L460" s="93" t="s">
        <v>62</v>
      </c>
      <c r="M460" s="93" t="s">
        <v>62</v>
      </c>
      <c r="N460" s="62" t="str">
        <f>IFERROR('Equations and POD'!$D$5/G460, G460)</f>
        <v>-</v>
      </c>
      <c r="O460" s="62" t="str">
        <f>IFERROR('Equations and POD'!$D$5/H460, H460)</f>
        <v>-</v>
      </c>
      <c r="P460" s="62" t="str">
        <f>IFERROR('Equations and POD'!$D$5/I460, I460)</f>
        <v>-</v>
      </c>
      <c r="Q460" s="62" t="str">
        <f>IFERROR('Equations and POD'!$D$5/J460, J460)</f>
        <v>-</v>
      </c>
      <c r="R460" s="62" t="str">
        <f>IFERROR('Equations and POD'!$D$5/K460, K460)</f>
        <v>-</v>
      </c>
      <c r="S460" s="62" t="str">
        <f>IFERROR('Equations and POD'!$D$5/L460, L460)</f>
        <v>-</v>
      </c>
      <c r="T460" s="62" t="str">
        <f>IFERROR('Equations and POD'!$D$5/M460, M460)</f>
        <v>-</v>
      </c>
      <c r="U460" s="97" t="s">
        <v>62</v>
      </c>
      <c r="V460" s="97" t="s">
        <v>62</v>
      </c>
      <c r="W460" s="97" t="s">
        <v>62</v>
      </c>
      <c r="X460" s="97" t="s">
        <v>62</v>
      </c>
      <c r="Y460" s="97" t="s">
        <v>62</v>
      </c>
      <c r="Z460" s="97" t="s">
        <v>62</v>
      </c>
      <c r="AA460" s="97" t="s">
        <v>62</v>
      </c>
    </row>
    <row r="461" spans="1:27" x14ac:dyDescent="0.3">
      <c r="A461" s="41" t="s">
        <v>136</v>
      </c>
      <c r="B461" s="92" t="s">
        <v>140</v>
      </c>
      <c r="C461" s="41" t="s">
        <v>94</v>
      </c>
      <c r="D461" s="41" t="s">
        <v>66</v>
      </c>
      <c r="E461" s="41" t="s">
        <v>61</v>
      </c>
      <c r="F461" s="41" t="s">
        <v>10</v>
      </c>
      <c r="G461" s="93" t="s">
        <v>62</v>
      </c>
      <c r="H461" s="93" t="s">
        <v>62</v>
      </c>
      <c r="I461" s="93" t="s">
        <v>62</v>
      </c>
      <c r="J461" s="93" t="s">
        <v>62</v>
      </c>
      <c r="K461" s="93" t="s">
        <v>62</v>
      </c>
      <c r="L461" s="93" t="s">
        <v>62</v>
      </c>
      <c r="M461" s="93" t="s">
        <v>62</v>
      </c>
      <c r="N461" s="62" t="str">
        <f>IFERROR('Equations and POD'!$D$5/G461, G461)</f>
        <v>-</v>
      </c>
      <c r="O461" s="62" t="str">
        <f>IFERROR('Equations and POD'!$D$5/H461, H461)</f>
        <v>-</v>
      </c>
      <c r="P461" s="62" t="str">
        <f>IFERROR('Equations and POD'!$D$5/I461, I461)</f>
        <v>-</v>
      </c>
      <c r="Q461" s="62" t="str">
        <f>IFERROR('Equations and POD'!$D$5/J461, J461)</f>
        <v>-</v>
      </c>
      <c r="R461" s="62" t="str">
        <f>IFERROR('Equations and POD'!$D$5/K461, K461)</f>
        <v>-</v>
      </c>
      <c r="S461" s="62" t="str">
        <f>IFERROR('Equations and POD'!$D$5/L461, L461)</f>
        <v>-</v>
      </c>
      <c r="T461" s="62" t="str">
        <f>IFERROR('Equations and POD'!$D$5/M461, M461)</f>
        <v>-</v>
      </c>
      <c r="U461" s="97" t="s">
        <v>62</v>
      </c>
      <c r="V461" s="97" t="s">
        <v>62</v>
      </c>
      <c r="W461" s="97" t="s">
        <v>62</v>
      </c>
      <c r="X461" s="97" t="s">
        <v>62</v>
      </c>
      <c r="Y461" s="97" t="s">
        <v>62</v>
      </c>
      <c r="Z461" s="97" t="s">
        <v>62</v>
      </c>
      <c r="AA461" s="97" t="s">
        <v>62</v>
      </c>
    </row>
    <row r="462" spans="1:27" x14ac:dyDescent="0.3">
      <c r="A462" s="41" t="s">
        <v>136</v>
      </c>
      <c r="B462" s="92" t="s">
        <v>140</v>
      </c>
      <c r="C462" s="41" t="s">
        <v>94</v>
      </c>
      <c r="D462" s="92" t="s">
        <v>12</v>
      </c>
      <c r="E462" s="92" t="s">
        <v>61</v>
      </c>
      <c r="F462" s="92" t="s">
        <v>10</v>
      </c>
      <c r="G462" s="90">
        <f>SUM(G459:G461)</f>
        <v>5.9912553191489399</v>
      </c>
      <c r="H462" s="90">
        <f t="shared" ref="H462" si="522">SUM(H459:H461)</f>
        <v>5.1233333333333304</v>
      </c>
      <c r="I462" s="90">
        <f t="shared" ref="I462" si="523">SUM(I459:I461)</f>
        <v>4.4280645161290302</v>
      </c>
      <c r="J462" s="90">
        <f t="shared" ref="J462" si="524">SUM(J459:J461)</f>
        <v>3.57</v>
      </c>
      <c r="K462" s="90">
        <f t="shared" ref="K462" si="525">SUM(K459:K461)</f>
        <v>2.8216901408450701</v>
      </c>
      <c r="L462" s="90">
        <f t="shared" ref="L462" si="526">SUM(L459:L461)</f>
        <v>2.5804189944134102</v>
      </c>
      <c r="M462" s="90">
        <f t="shared" ref="M462" si="527">SUM(M459:M461)</f>
        <v>2.7575224416517101</v>
      </c>
      <c r="N462" s="62">
        <f>IFERROR('Equations and POD'!$D$5/G462, G462)</f>
        <v>2002.9191481201312</v>
      </c>
      <c r="O462" s="62">
        <f>IFERROR('Equations and POD'!$D$5/H462, H462)</f>
        <v>2342.2251138581664</v>
      </c>
      <c r="P462" s="62">
        <f>IFERROR('Equations and POD'!$D$5/I462, I462)</f>
        <v>2709.9876156479941</v>
      </c>
      <c r="Q462" s="62">
        <f>IFERROR('Equations and POD'!$D$5/J462, J462)</f>
        <v>3361.3445378151264</v>
      </c>
      <c r="R462" s="62">
        <f>IFERROR('Equations and POD'!$D$5/K462, K462)</f>
        <v>4252.7702905061396</v>
      </c>
      <c r="S462" s="62">
        <f>IFERROR('Equations and POD'!$D$5/L462, L462)</f>
        <v>4650.4075601597724</v>
      </c>
      <c r="T462" s="62">
        <f>IFERROR('Equations and POD'!$D$5/M462, M462)</f>
        <v>4351.7324895503662</v>
      </c>
      <c r="U462" s="98">
        <v>2000</v>
      </c>
      <c r="V462" s="98">
        <v>2300</v>
      </c>
      <c r="W462" s="98">
        <v>2700</v>
      </c>
      <c r="X462" s="98">
        <v>3400</v>
      </c>
      <c r="Y462" s="98">
        <v>4300</v>
      </c>
      <c r="Z462" s="98">
        <v>4700</v>
      </c>
      <c r="AA462" s="98">
        <v>4400</v>
      </c>
    </row>
    <row r="463" spans="1:27" x14ac:dyDescent="0.3">
      <c r="A463" s="41" t="s">
        <v>136</v>
      </c>
      <c r="B463" s="92" t="s">
        <v>140</v>
      </c>
      <c r="C463" s="41" t="s">
        <v>94</v>
      </c>
      <c r="D463" s="41" t="s">
        <v>60</v>
      </c>
      <c r="E463" s="41" t="s">
        <v>63</v>
      </c>
      <c r="F463" s="41" t="s">
        <v>10</v>
      </c>
      <c r="G463" s="101">
        <v>1.4978138297872301</v>
      </c>
      <c r="H463" s="101">
        <v>1.2808333333333299</v>
      </c>
      <c r="I463" s="101">
        <v>1.10701612903226</v>
      </c>
      <c r="J463" s="101">
        <v>0.89249999999999996</v>
      </c>
      <c r="K463" s="101">
        <v>0.70542253521126796</v>
      </c>
      <c r="L463" s="101">
        <v>0.64510474860335199</v>
      </c>
      <c r="M463" s="101">
        <v>0.68938061041292698</v>
      </c>
      <c r="N463" s="62">
        <f>IFERROR('Equations and POD'!$D$5/G463, G463)</f>
        <v>8011.6765924805513</v>
      </c>
      <c r="O463" s="62">
        <f>IFERROR('Equations and POD'!$D$5/H463, H463)</f>
        <v>9368.9004554326857</v>
      </c>
      <c r="P463" s="62">
        <f>IFERROR('Equations and POD'!$D$5/I463, I463)</f>
        <v>10839.950462591953</v>
      </c>
      <c r="Q463" s="62">
        <f>IFERROR('Equations and POD'!$D$5/J463, J463)</f>
        <v>13445.378151260506</v>
      </c>
      <c r="R463" s="62">
        <f>IFERROR('Equations and POD'!$D$5/K463, K463)</f>
        <v>17011.081162024551</v>
      </c>
      <c r="S463" s="62">
        <f>IFERROR('Equations and POD'!$D$5/L463, L463)</f>
        <v>18601.630240639104</v>
      </c>
      <c r="T463" s="62">
        <f>IFERROR('Equations and POD'!$D$5/M463, M463)</f>
        <v>17406.929958201479</v>
      </c>
      <c r="U463" s="98">
        <v>8000</v>
      </c>
      <c r="V463" s="98">
        <v>9400</v>
      </c>
      <c r="W463" s="98">
        <v>11000</v>
      </c>
      <c r="X463" s="98">
        <v>13000</v>
      </c>
      <c r="Y463" s="98">
        <v>17000</v>
      </c>
      <c r="Z463" s="98">
        <v>19000</v>
      </c>
      <c r="AA463" s="98">
        <v>17000</v>
      </c>
    </row>
    <row r="464" spans="1:27" x14ac:dyDescent="0.3">
      <c r="A464" s="41" t="s">
        <v>136</v>
      </c>
      <c r="B464" s="92" t="s">
        <v>140</v>
      </c>
      <c r="C464" s="41" t="s">
        <v>94</v>
      </c>
      <c r="D464" s="41" t="s">
        <v>65</v>
      </c>
      <c r="E464" s="41" t="s">
        <v>63</v>
      </c>
      <c r="F464" s="41" t="s">
        <v>10</v>
      </c>
      <c r="G464" s="93" t="s">
        <v>62</v>
      </c>
      <c r="H464" s="93" t="s">
        <v>62</v>
      </c>
      <c r="I464" s="93" t="s">
        <v>62</v>
      </c>
      <c r="J464" s="93" t="s">
        <v>62</v>
      </c>
      <c r="K464" s="93" t="s">
        <v>62</v>
      </c>
      <c r="L464" s="93" t="s">
        <v>62</v>
      </c>
      <c r="M464" s="93" t="s">
        <v>62</v>
      </c>
      <c r="N464" s="62" t="str">
        <f>IFERROR('Equations and POD'!$D$5/G464, G464)</f>
        <v>-</v>
      </c>
      <c r="O464" s="62" t="str">
        <f>IFERROR('Equations and POD'!$D$5/H464, H464)</f>
        <v>-</v>
      </c>
      <c r="P464" s="62" t="str">
        <f>IFERROR('Equations and POD'!$D$5/I464, I464)</f>
        <v>-</v>
      </c>
      <c r="Q464" s="62" t="str">
        <f>IFERROR('Equations and POD'!$D$5/J464, J464)</f>
        <v>-</v>
      </c>
      <c r="R464" s="62" t="str">
        <f>IFERROR('Equations and POD'!$D$5/K464, K464)</f>
        <v>-</v>
      </c>
      <c r="S464" s="62" t="str">
        <f>IFERROR('Equations and POD'!$D$5/L464, L464)</f>
        <v>-</v>
      </c>
      <c r="T464" s="62" t="str">
        <f>IFERROR('Equations and POD'!$D$5/M464, M464)</f>
        <v>-</v>
      </c>
      <c r="U464" s="97" t="s">
        <v>62</v>
      </c>
      <c r="V464" s="97" t="s">
        <v>62</v>
      </c>
      <c r="W464" s="97" t="s">
        <v>62</v>
      </c>
      <c r="X464" s="97" t="s">
        <v>62</v>
      </c>
      <c r="Y464" s="97" t="s">
        <v>62</v>
      </c>
      <c r="Z464" s="97" t="s">
        <v>62</v>
      </c>
      <c r="AA464" s="97" t="s">
        <v>62</v>
      </c>
    </row>
    <row r="465" spans="1:27" x14ac:dyDescent="0.3">
      <c r="A465" s="41" t="s">
        <v>136</v>
      </c>
      <c r="B465" s="92" t="s">
        <v>140</v>
      </c>
      <c r="C465" s="41" t="s">
        <v>94</v>
      </c>
      <c r="D465" s="41" t="s">
        <v>66</v>
      </c>
      <c r="E465" s="41" t="s">
        <v>63</v>
      </c>
      <c r="F465" s="41" t="s">
        <v>10</v>
      </c>
      <c r="G465" s="93" t="s">
        <v>62</v>
      </c>
      <c r="H465" s="93" t="s">
        <v>62</v>
      </c>
      <c r="I465" s="93" t="s">
        <v>62</v>
      </c>
      <c r="J465" s="93" t="s">
        <v>62</v>
      </c>
      <c r="K465" s="93" t="s">
        <v>62</v>
      </c>
      <c r="L465" s="93" t="s">
        <v>62</v>
      </c>
      <c r="M465" s="93" t="s">
        <v>62</v>
      </c>
      <c r="N465" s="62" t="str">
        <f>IFERROR('Equations and POD'!$D$5/G465, G465)</f>
        <v>-</v>
      </c>
      <c r="O465" s="62" t="str">
        <f>IFERROR('Equations and POD'!$D$5/H465, H465)</f>
        <v>-</v>
      </c>
      <c r="P465" s="62" t="str">
        <f>IFERROR('Equations and POD'!$D$5/I465, I465)</f>
        <v>-</v>
      </c>
      <c r="Q465" s="62" t="str">
        <f>IFERROR('Equations and POD'!$D$5/J465, J465)</f>
        <v>-</v>
      </c>
      <c r="R465" s="62" t="str">
        <f>IFERROR('Equations and POD'!$D$5/K465, K465)</f>
        <v>-</v>
      </c>
      <c r="S465" s="62" t="str">
        <f>IFERROR('Equations and POD'!$D$5/L465, L465)</f>
        <v>-</v>
      </c>
      <c r="T465" s="62" t="str">
        <f>IFERROR('Equations and POD'!$D$5/M465, M465)</f>
        <v>-</v>
      </c>
      <c r="U465" s="97" t="s">
        <v>62</v>
      </c>
      <c r="V465" s="97" t="s">
        <v>62</v>
      </c>
      <c r="W465" s="97" t="s">
        <v>62</v>
      </c>
      <c r="X465" s="97" t="s">
        <v>62</v>
      </c>
      <c r="Y465" s="97" t="s">
        <v>62</v>
      </c>
      <c r="Z465" s="97" t="s">
        <v>62</v>
      </c>
      <c r="AA465" s="97" t="s">
        <v>62</v>
      </c>
    </row>
    <row r="466" spans="1:27" x14ac:dyDescent="0.3">
      <c r="A466" s="41" t="s">
        <v>136</v>
      </c>
      <c r="B466" s="92" t="s">
        <v>140</v>
      </c>
      <c r="C466" s="41" t="s">
        <v>94</v>
      </c>
      <c r="D466" s="92" t="s">
        <v>12</v>
      </c>
      <c r="E466" s="92" t="s">
        <v>63</v>
      </c>
      <c r="F466" s="92" t="s">
        <v>10</v>
      </c>
      <c r="G466" s="90">
        <f>SUM(G463:G465)</f>
        <v>1.4978138297872301</v>
      </c>
      <c r="H466" s="90">
        <f t="shared" ref="H466" si="528">SUM(H463:H465)</f>
        <v>1.2808333333333299</v>
      </c>
      <c r="I466" s="90">
        <f t="shared" ref="I466" si="529">SUM(I463:I465)</f>
        <v>1.10701612903226</v>
      </c>
      <c r="J466" s="90">
        <f t="shared" ref="J466" si="530">SUM(J463:J465)</f>
        <v>0.89249999999999996</v>
      </c>
      <c r="K466" s="90">
        <f t="shared" ref="K466" si="531">SUM(K463:K465)</f>
        <v>0.70542253521126796</v>
      </c>
      <c r="L466" s="90">
        <f t="shared" ref="L466" si="532">SUM(L463:L465)</f>
        <v>0.64510474860335199</v>
      </c>
      <c r="M466" s="90">
        <f t="shared" ref="M466" si="533">SUM(M463:M465)</f>
        <v>0.68938061041292698</v>
      </c>
      <c r="N466" s="62">
        <f>IFERROR('Equations and POD'!$D$5/G466, G466)</f>
        <v>8011.6765924805513</v>
      </c>
      <c r="O466" s="62">
        <f>IFERROR('Equations and POD'!$D$5/H466, H466)</f>
        <v>9368.9004554326857</v>
      </c>
      <c r="P466" s="62">
        <f>IFERROR('Equations and POD'!$D$5/I466, I466)</f>
        <v>10839.950462591953</v>
      </c>
      <c r="Q466" s="62">
        <f>IFERROR('Equations and POD'!$D$5/J466, J466)</f>
        <v>13445.378151260506</v>
      </c>
      <c r="R466" s="62">
        <f>IFERROR('Equations and POD'!$D$5/K466, K466)</f>
        <v>17011.081162024551</v>
      </c>
      <c r="S466" s="62">
        <f>IFERROR('Equations and POD'!$D$5/L466, L466)</f>
        <v>18601.630240639104</v>
      </c>
      <c r="T466" s="62">
        <f>IFERROR('Equations and POD'!$D$5/M466, M466)</f>
        <v>17406.929958201479</v>
      </c>
      <c r="U466" s="98">
        <v>8000</v>
      </c>
      <c r="V466" s="98">
        <v>9400</v>
      </c>
      <c r="W466" s="98">
        <v>11000</v>
      </c>
      <c r="X466" s="98">
        <v>13000</v>
      </c>
      <c r="Y466" s="98">
        <v>17000</v>
      </c>
      <c r="Z466" s="98">
        <v>19000</v>
      </c>
      <c r="AA466" s="98">
        <v>17000</v>
      </c>
    </row>
    <row r="467" spans="1:27" x14ac:dyDescent="0.3">
      <c r="A467" s="41" t="s">
        <v>136</v>
      </c>
      <c r="B467" s="92" t="s">
        <v>140</v>
      </c>
      <c r="C467" s="41" t="s">
        <v>94</v>
      </c>
      <c r="D467" s="41" t="s">
        <v>60</v>
      </c>
      <c r="E467" s="41" t="s">
        <v>64</v>
      </c>
      <c r="F467" s="41" t="s">
        <v>10</v>
      </c>
      <c r="G467" s="100">
        <v>0.14978138297872301</v>
      </c>
      <c r="H467" s="100">
        <v>0.12808333333333299</v>
      </c>
      <c r="I467" s="100">
        <v>0.110701612903226</v>
      </c>
      <c r="J467" s="100">
        <v>8.9249999999999996E-2</v>
      </c>
      <c r="K467" s="100">
        <v>7.0542253521126794E-2</v>
      </c>
      <c r="L467" s="100">
        <v>6.4510474860335204E-2</v>
      </c>
      <c r="M467" s="100">
        <v>6.89380610412927E-2</v>
      </c>
      <c r="N467" s="62">
        <f>IFERROR('Equations and POD'!$D$5/G467, G467)</f>
        <v>80116.765924805513</v>
      </c>
      <c r="O467" s="62">
        <f>IFERROR('Equations and POD'!$D$5/H467, H467)</f>
        <v>93689.004554326864</v>
      </c>
      <c r="P467" s="62">
        <f>IFERROR('Equations and POD'!$D$5/I467, I467)</f>
        <v>108399.50462591954</v>
      </c>
      <c r="Q467" s="62">
        <f>IFERROR('Equations and POD'!$D$5/J467, J467)</f>
        <v>134453.78151260506</v>
      </c>
      <c r="R467" s="62">
        <f>IFERROR('Equations and POD'!$D$5/K467, K467)</f>
        <v>170110.81162024551</v>
      </c>
      <c r="S467" s="62">
        <f>IFERROR('Equations and POD'!$D$5/L467, L467)</f>
        <v>186016.30240639104</v>
      </c>
      <c r="T467" s="62">
        <f>IFERROR('Equations and POD'!$D$5/M467, M467)</f>
        <v>174069.29958201476</v>
      </c>
      <c r="U467" s="98">
        <v>80000</v>
      </c>
      <c r="V467" s="98">
        <v>94000</v>
      </c>
      <c r="W467" s="98">
        <v>110000</v>
      </c>
      <c r="X467" s="98">
        <v>130000</v>
      </c>
      <c r="Y467" s="98">
        <v>170000</v>
      </c>
      <c r="Z467" s="98">
        <v>190000</v>
      </c>
      <c r="AA467" s="98">
        <v>170000</v>
      </c>
    </row>
    <row r="468" spans="1:27" x14ac:dyDescent="0.3">
      <c r="A468" s="41" t="s">
        <v>136</v>
      </c>
      <c r="B468" s="92" t="s">
        <v>140</v>
      </c>
      <c r="C468" s="41" t="s">
        <v>94</v>
      </c>
      <c r="D468" s="41" t="s">
        <v>65</v>
      </c>
      <c r="E468" s="41" t="s">
        <v>64</v>
      </c>
      <c r="F468" s="41" t="s">
        <v>10</v>
      </c>
      <c r="G468" s="93" t="s">
        <v>62</v>
      </c>
      <c r="H468" s="93" t="s">
        <v>62</v>
      </c>
      <c r="I468" s="93" t="s">
        <v>62</v>
      </c>
      <c r="J468" s="93" t="s">
        <v>62</v>
      </c>
      <c r="K468" s="93" t="s">
        <v>62</v>
      </c>
      <c r="L468" s="93" t="s">
        <v>62</v>
      </c>
      <c r="M468" s="93" t="s">
        <v>62</v>
      </c>
      <c r="N468" s="62" t="str">
        <f>IFERROR('Equations and POD'!$D$5/G468, G468)</f>
        <v>-</v>
      </c>
      <c r="O468" s="62" t="str">
        <f>IFERROR('Equations and POD'!$D$5/H468, H468)</f>
        <v>-</v>
      </c>
      <c r="P468" s="62" t="str">
        <f>IFERROR('Equations and POD'!$D$5/I468, I468)</f>
        <v>-</v>
      </c>
      <c r="Q468" s="62" t="str">
        <f>IFERROR('Equations and POD'!$D$5/J468, J468)</f>
        <v>-</v>
      </c>
      <c r="R468" s="62" t="str">
        <f>IFERROR('Equations and POD'!$D$5/K468, K468)</f>
        <v>-</v>
      </c>
      <c r="S468" s="62" t="str">
        <f>IFERROR('Equations and POD'!$D$5/L468, L468)</f>
        <v>-</v>
      </c>
      <c r="T468" s="62" t="str">
        <f>IFERROR('Equations and POD'!$D$5/M468, M468)</f>
        <v>-</v>
      </c>
      <c r="U468" s="97" t="s">
        <v>62</v>
      </c>
      <c r="V468" s="97" t="s">
        <v>62</v>
      </c>
      <c r="W468" s="97" t="s">
        <v>62</v>
      </c>
      <c r="X468" s="97" t="s">
        <v>62</v>
      </c>
      <c r="Y468" s="97" t="s">
        <v>62</v>
      </c>
      <c r="Z468" s="97" t="s">
        <v>62</v>
      </c>
      <c r="AA468" s="97" t="s">
        <v>62</v>
      </c>
    </row>
    <row r="469" spans="1:27" x14ac:dyDescent="0.3">
      <c r="A469" s="41" t="s">
        <v>136</v>
      </c>
      <c r="B469" s="92" t="s">
        <v>140</v>
      </c>
      <c r="C469" s="41" t="s">
        <v>94</v>
      </c>
      <c r="D469" s="41" t="s">
        <v>66</v>
      </c>
      <c r="E469" s="41" t="s">
        <v>64</v>
      </c>
      <c r="F469" s="41" t="s">
        <v>10</v>
      </c>
      <c r="G469" s="93" t="s">
        <v>62</v>
      </c>
      <c r="H469" s="93" t="s">
        <v>62</v>
      </c>
      <c r="I469" s="93" t="s">
        <v>62</v>
      </c>
      <c r="J469" s="93" t="s">
        <v>62</v>
      </c>
      <c r="K469" s="93" t="s">
        <v>62</v>
      </c>
      <c r="L469" s="93" t="s">
        <v>62</v>
      </c>
      <c r="M469" s="93" t="s">
        <v>62</v>
      </c>
      <c r="N469" s="62" t="str">
        <f>IFERROR('Equations and POD'!$D$5/G469, G469)</f>
        <v>-</v>
      </c>
      <c r="O469" s="62" t="str">
        <f>IFERROR('Equations and POD'!$D$5/H469, H469)</f>
        <v>-</v>
      </c>
      <c r="P469" s="62" t="str">
        <f>IFERROR('Equations and POD'!$D$5/I469, I469)</f>
        <v>-</v>
      </c>
      <c r="Q469" s="62" t="str">
        <f>IFERROR('Equations and POD'!$D$5/J469, J469)</f>
        <v>-</v>
      </c>
      <c r="R469" s="62" t="str">
        <f>IFERROR('Equations and POD'!$D$5/K469, K469)</f>
        <v>-</v>
      </c>
      <c r="S469" s="62" t="str">
        <f>IFERROR('Equations and POD'!$D$5/L469, L469)</f>
        <v>-</v>
      </c>
      <c r="T469" s="62" t="str">
        <f>IFERROR('Equations and POD'!$D$5/M469, M469)</f>
        <v>-</v>
      </c>
      <c r="U469" s="97" t="s">
        <v>62</v>
      </c>
      <c r="V469" s="97" t="s">
        <v>62</v>
      </c>
      <c r="W469" s="97" t="s">
        <v>62</v>
      </c>
      <c r="X469" s="97" t="s">
        <v>62</v>
      </c>
      <c r="Y469" s="97" t="s">
        <v>62</v>
      </c>
      <c r="Z469" s="97" t="s">
        <v>62</v>
      </c>
      <c r="AA469" s="97" t="s">
        <v>62</v>
      </c>
    </row>
    <row r="470" spans="1:27" x14ac:dyDescent="0.3">
      <c r="A470" s="41" t="s">
        <v>136</v>
      </c>
      <c r="B470" s="92" t="s">
        <v>140</v>
      </c>
      <c r="C470" s="41" t="s">
        <v>94</v>
      </c>
      <c r="D470" s="92" t="s">
        <v>12</v>
      </c>
      <c r="E470" s="92" t="s">
        <v>64</v>
      </c>
      <c r="F470" s="92" t="s">
        <v>10</v>
      </c>
      <c r="G470" s="90">
        <f>SUM(G467:G469)</f>
        <v>0.14978138297872301</v>
      </c>
      <c r="H470" s="90">
        <f t="shared" ref="H470" si="534">SUM(H467:H469)</f>
        <v>0.12808333333333299</v>
      </c>
      <c r="I470" s="90">
        <f t="shared" ref="I470" si="535">SUM(I467:I469)</f>
        <v>0.110701612903226</v>
      </c>
      <c r="J470" s="90">
        <f t="shared" ref="J470" si="536">SUM(J467:J469)</f>
        <v>8.9249999999999996E-2</v>
      </c>
      <c r="K470" s="90">
        <f t="shared" ref="K470" si="537">SUM(K467:K469)</f>
        <v>7.0542253521126794E-2</v>
      </c>
      <c r="L470" s="90">
        <f t="shared" ref="L470" si="538">SUM(L467:L469)</f>
        <v>6.4510474860335204E-2</v>
      </c>
      <c r="M470" s="90">
        <f t="shared" ref="M470" si="539">SUM(M467:M469)</f>
        <v>6.89380610412927E-2</v>
      </c>
      <c r="N470" s="62">
        <f>IFERROR('Equations and POD'!$D$5/G470, G470)</f>
        <v>80116.765924805513</v>
      </c>
      <c r="O470" s="62">
        <f>IFERROR('Equations and POD'!$D$5/H470, H470)</f>
        <v>93689.004554326864</v>
      </c>
      <c r="P470" s="62">
        <f>IFERROR('Equations and POD'!$D$5/I470, I470)</f>
        <v>108399.50462591954</v>
      </c>
      <c r="Q470" s="62">
        <f>IFERROR('Equations and POD'!$D$5/J470, J470)</f>
        <v>134453.78151260506</v>
      </c>
      <c r="R470" s="62">
        <f>IFERROR('Equations and POD'!$D$5/K470, K470)</f>
        <v>170110.81162024551</v>
      </c>
      <c r="S470" s="62">
        <f>IFERROR('Equations and POD'!$D$5/L470, L470)</f>
        <v>186016.30240639104</v>
      </c>
      <c r="T470" s="62">
        <f>IFERROR('Equations and POD'!$D$5/M470, M470)</f>
        <v>174069.29958201476</v>
      </c>
      <c r="U470" s="98">
        <v>80000</v>
      </c>
      <c r="V470" s="98">
        <v>94000</v>
      </c>
      <c r="W470" s="98">
        <v>110000</v>
      </c>
      <c r="X470" s="98">
        <v>130000</v>
      </c>
      <c r="Y470" s="98">
        <v>170000</v>
      </c>
      <c r="Z470" s="98">
        <v>190000</v>
      </c>
      <c r="AA470" s="98">
        <v>170000</v>
      </c>
    </row>
    <row r="471" spans="1:27" x14ac:dyDescent="0.3">
      <c r="G471" s="90"/>
      <c r="H471" s="90"/>
      <c r="I471" s="90"/>
      <c r="J471" s="90"/>
      <c r="K471" s="90"/>
      <c r="L471" s="90"/>
      <c r="M471" s="90"/>
      <c r="U471" s="102"/>
      <c r="V471" s="102"/>
      <c r="W471" s="102"/>
      <c r="X471" s="102"/>
      <c r="Y471" s="102"/>
      <c r="Z471" s="102"/>
      <c r="AA471" s="102"/>
    </row>
  </sheetData>
  <sheetProtection sheet="1" objects="1" scenarios="1" formatCells="0" formatColumns="0" formatRows="0" sort="0" autoFilter="0"/>
  <autoFilter ref="A1:AA470" xr:uid="{7C8D79C4-6E5F-4CEB-B8B4-9E445110764C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</autoFilter>
  <sortState xmlns:xlrd2="http://schemas.microsoft.com/office/spreadsheetml/2017/richdata2" ref="A4:AA470">
    <sortCondition ref="A3:A470"/>
    <sortCondition ref="B3:B470"/>
    <sortCondition ref="C3:C470"/>
    <sortCondition ref="F3:F470"/>
    <sortCondition ref="E3:E470" customList="High,Med,Low"/>
    <sortCondition ref="D3:D470" customList="Dermal,Ingestion,Inhalation,Aggregate"/>
  </sortState>
  <mergeCells count="9">
    <mergeCell ref="G1:M1"/>
    <mergeCell ref="N1:T1"/>
    <mergeCell ref="U1:AA1"/>
    <mergeCell ref="A1:A2"/>
    <mergeCell ref="B1:B2"/>
    <mergeCell ref="C1:C2"/>
    <mergeCell ref="D1:D2"/>
    <mergeCell ref="E1:E2"/>
    <mergeCell ref="F1:F2"/>
  </mergeCells>
  <conditionalFormatting sqref="G3:M470">
    <cfRule type="cellIs" dxfId="14" priority="24" operator="lessThan">
      <formula>1</formula>
    </cfRule>
    <cfRule type="cellIs" dxfId="13" priority="25" operator="between">
      <formula>1</formula>
      <formula>10</formula>
    </cfRule>
    <cfRule type="cellIs" dxfId="12" priority="26" operator="greaterThan">
      <formula>10</formula>
    </cfRule>
  </conditionalFormatting>
  <conditionalFormatting sqref="G471:M471">
    <cfRule type="cellIs" dxfId="11" priority="90" operator="greaterThan">
      <formula>10</formula>
    </cfRule>
    <cfRule type="cellIs" dxfId="10" priority="91" operator="between">
      <formula>0.5</formula>
      <formula>10</formula>
    </cfRule>
    <cfRule type="cellIs" dxfId="9" priority="92" operator="lessThan">
      <formula>0.5</formula>
    </cfRule>
  </conditionalFormatting>
  <conditionalFormatting sqref="N3:T470">
    <cfRule type="cellIs" dxfId="8" priority="71" operator="lessThan">
      <formula>30</formula>
    </cfRule>
  </conditionalFormatting>
  <conditionalFormatting sqref="U3:AA470">
    <cfRule type="cellIs" dxfId="7" priority="1" operator="lessThan">
      <formula>10000</formula>
    </cfRule>
    <cfRule type="cellIs" dxfId="6" priority="2" operator="greaterThan">
      <formula>10000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4C69C-6D99-4C45-951A-8EB21202BA39}">
  <sheetPr codeName="Sheet8"/>
  <dimension ref="A1:L44"/>
  <sheetViews>
    <sheetView workbookViewId="0">
      <selection sqref="A1:A2"/>
    </sheetView>
  </sheetViews>
  <sheetFormatPr defaultColWidth="8.7265625" defaultRowHeight="13" x14ac:dyDescent="0.3"/>
  <cols>
    <col min="1" max="2" width="19.81640625" style="41" customWidth="1"/>
    <col min="3" max="3" width="40.1796875" style="41" customWidth="1"/>
    <col min="4" max="4" width="14.453125" style="41" customWidth="1"/>
    <col min="5" max="5" width="13.453125" style="41" customWidth="1"/>
    <col min="6" max="16384" width="8.7265625" style="41"/>
  </cols>
  <sheetData>
    <row r="1" spans="1:12" x14ac:dyDescent="0.3">
      <c r="A1" s="103" t="s">
        <v>44</v>
      </c>
      <c r="B1" s="103" t="s">
        <v>45</v>
      </c>
      <c r="C1" s="103" t="s">
        <v>46</v>
      </c>
      <c r="D1" s="104" t="s">
        <v>47</v>
      </c>
      <c r="E1" s="103" t="s">
        <v>48</v>
      </c>
      <c r="F1" s="65" t="s">
        <v>97</v>
      </c>
      <c r="G1" s="65"/>
      <c r="H1" s="65"/>
      <c r="I1" s="65"/>
      <c r="J1" s="65"/>
      <c r="K1" s="65"/>
      <c r="L1" s="65"/>
    </row>
    <row r="2" spans="1:12" s="49" customFormat="1" ht="26" x14ac:dyDescent="0.3">
      <c r="A2" s="105"/>
      <c r="B2" s="105"/>
      <c r="C2" s="105"/>
      <c r="D2" s="106"/>
      <c r="E2" s="105"/>
      <c r="F2" s="44" t="s">
        <v>52</v>
      </c>
      <c r="G2" s="44" t="s">
        <v>53</v>
      </c>
      <c r="H2" s="44" t="s">
        <v>54</v>
      </c>
      <c r="I2" s="44" t="s">
        <v>55</v>
      </c>
      <c r="J2" s="44" t="s">
        <v>56</v>
      </c>
      <c r="K2" s="44" t="s">
        <v>57</v>
      </c>
      <c r="L2" s="44" t="s">
        <v>58</v>
      </c>
    </row>
    <row r="3" spans="1:12" x14ac:dyDescent="0.3">
      <c r="A3" s="41" t="s">
        <v>77</v>
      </c>
      <c r="B3" s="41" t="s">
        <v>82</v>
      </c>
      <c r="C3" s="41" t="s">
        <v>83</v>
      </c>
      <c r="D3" s="41" t="s">
        <v>102</v>
      </c>
      <c r="E3" s="41" t="s">
        <v>103</v>
      </c>
      <c r="F3" s="107" t="s">
        <v>62</v>
      </c>
      <c r="G3" s="107" t="s">
        <v>62</v>
      </c>
      <c r="H3" s="107" t="s">
        <v>62</v>
      </c>
      <c r="I3" s="107" t="s">
        <v>62</v>
      </c>
      <c r="J3" s="107" t="s">
        <v>62</v>
      </c>
      <c r="K3" s="51">
        <v>5.5139664804469278E-4</v>
      </c>
      <c r="L3" s="51">
        <v>4.9350000000000002E-4</v>
      </c>
    </row>
    <row r="4" spans="1:12" x14ac:dyDescent="0.3">
      <c r="A4" s="41" t="s">
        <v>77</v>
      </c>
      <c r="B4" s="41" t="s">
        <v>82</v>
      </c>
      <c r="C4" s="41" t="s">
        <v>83</v>
      </c>
      <c r="D4" s="41" t="s">
        <v>102</v>
      </c>
      <c r="E4" s="41" t="s">
        <v>104</v>
      </c>
      <c r="F4" s="107" t="s">
        <v>62</v>
      </c>
      <c r="G4" s="107" t="s">
        <v>62</v>
      </c>
      <c r="H4" s="107" t="s">
        <v>62</v>
      </c>
      <c r="I4" s="107" t="s">
        <v>62</v>
      </c>
      <c r="J4" s="107" t="s">
        <v>62</v>
      </c>
      <c r="K4" s="51">
        <v>3.4220111731843569E-2</v>
      </c>
      <c r="L4" s="51">
        <v>3.0627000000000001E-2</v>
      </c>
    </row>
    <row r="5" spans="1:12" x14ac:dyDescent="0.3">
      <c r="A5" s="41" t="s">
        <v>77</v>
      </c>
      <c r="B5" s="41" t="s">
        <v>82</v>
      </c>
      <c r="C5" s="41" t="s">
        <v>83</v>
      </c>
      <c r="D5" s="41" t="s">
        <v>102</v>
      </c>
      <c r="E5" s="41" t="s">
        <v>105</v>
      </c>
      <c r="F5" s="107" t="s">
        <v>62</v>
      </c>
      <c r="G5" s="107" t="s">
        <v>62</v>
      </c>
      <c r="H5" s="107" t="s">
        <v>62</v>
      </c>
      <c r="I5" s="107" t="s">
        <v>62</v>
      </c>
      <c r="J5" s="107" t="s">
        <v>62</v>
      </c>
      <c r="K5" s="51">
        <v>0.41340782122905029</v>
      </c>
      <c r="L5" s="51">
        <v>0.36999999999999988</v>
      </c>
    </row>
    <row r="6" spans="1:12" x14ac:dyDescent="0.3">
      <c r="A6" s="108" t="s">
        <v>77</v>
      </c>
      <c r="B6" s="108" t="s">
        <v>80</v>
      </c>
      <c r="C6" s="41" t="s">
        <v>81</v>
      </c>
      <c r="D6" s="41" t="s">
        <v>106</v>
      </c>
      <c r="E6" s="41" t="s">
        <v>103</v>
      </c>
      <c r="F6" s="51">
        <v>5.1550127094264599E-6</v>
      </c>
      <c r="G6" s="51">
        <v>4.8561713929379676E-6</v>
      </c>
      <c r="H6" s="51">
        <v>3.9475973903882826E-6</v>
      </c>
      <c r="I6" s="51">
        <v>2.7487762601535672E-6</v>
      </c>
      <c r="J6" s="51">
        <v>1.9390487181660759E-6</v>
      </c>
      <c r="K6" s="51">
        <v>1.66032228630058E-6</v>
      </c>
      <c r="L6" s="51">
        <v>1.3330190473614721E-6</v>
      </c>
    </row>
    <row r="7" spans="1:12" x14ac:dyDescent="0.3">
      <c r="A7" s="108" t="s">
        <v>77</v>
      </c>
      <c r="B7" s="108" t="s">
        <v>80</v>
      </c>
      <c r="C7" s="41" t="s">
        <v>81</v>
      </c>
      <c r="D7" s="41" t="s">
        <v>106</v>
      </c>
      <c r="E7" s="41" t="s">
        <v>104</v>
      </c>
      <c r="F7" s="51">
        <v>5.1550127094264599E-6</v>
      </c>
      <c r="G7" s="51">
        <v>4.8561713929379676E-6</v>
      </c>
      <c r="H7" s="51">
        <v>3.9475973903882826E-6</v>
      </c>
      <c r="I7" s="51">
        <v>2.7487762601535672E-6</v>
      </c>
      <c r="J7" s="51">
        <v>1.9390487181660759E-6</v>
      </c>
      <c r="K7" s="51">
        <v>1.66032228630058E-6</v>
      </c>
      <c r="L7" s="51">
        <v>1.3330190473614721E-6</v>
      </c>
    </row>
    <row r="8" spans="1:12" x14ac:dyDescent="0.3">
      <c r="A8" s="108" t="s">
        <v>77</v>
      </c>
      <c r="B8" s="108" t="s">
        <v>80</v>
      </c>
      <c r="C8" s="41" t="s">
        <v>81</v>
      </c>
      <c r="D8" s="41" t="s">
        <v>106</v>
      </c>
      <c r="E8" s="41" t="s">
        <v>105</v>
      </c>
      <c r="F8" s="51">
        <v>5.1550127094264599E-6</v>
      </c>
      <c r="G8" s="51">
        <v>4.8561713929379676E-6</v>
      </c>
      <c r="H8" s="51">
        <v>3.9475973903882826E-6</v>
      </c>
      <c r="I8" s="51">
        <v>2.7487762601535672E-6</v>
      </c>
      <c r="J8" s="51">
        <v>1.9390487181660759E-6</v>
      </c>
      <c r="K8" s="51">
        <v>1.66032228630058E-6</v>
      </c>
      <c r="L8" s="51">
        <v>1.3330190473614721E-6</v>
      </c>
    </row>
    <row r="9" spans="1:12" x14ac:dyDescent="0.3">
      <c r="A9" s="108" t="s">
        <v>77</v>
      </c>
      <c r="B9" s="108" t="s">
        <v>80</v>
      </c>
      <c r="C9" s="41" t="s">
        <v>81</v>
      </c>
      <c r="D9" s="41" t="s">
        <v>107</v>
      </c>
      <c r="E9" s="41" t="s">
        <v>103</v>
      </c>
      <c r="F9" s="51">
        <v>7.3983542427328883E-5</v>
      </c>
      <c r="G9" s="51">
        <v>9.1598671576692897E-5</v>
      </c>
      <c r="H9" s="51">
        <v>1.034178550059436E-4</v>
      </c>
      <c r="I9" s="51">
        <v>3.6293813266236811E-5</v>
      </c>
      <c r="J9" s="51">
        <v>2.0319423624407231E-5</v>
      </c>
      <c r="K9" s="51">
        <v>1.6119319299809079E-5</v>
      </c>
      <c r="L9" s="51">
        <v>7.2133953866645671E-6</v>
      </c>
    </row>
    <row r="10" spans="1:12" x14ac:dyDescent="0.3">
      <c r="A10" s="108" t="s">
        <v>77</v>
      </c>
      <c r="B10" s="108" t="s">
        <v>80</v>
      </c>
      <c r="C10" s="41" t="s">
        <v>81</v>
      </c>
      <c r="D10" s="41" t="s">
        <v>107</v>
      </c>
      <c r="E10" s="41" t="s">
        <v>104</v>
      </c>
      <c r="F10" s="51">
        <v>7.3983542427328883E-5</v>
      </c>
      <c r="G10" s="51">
        <v>9.1598671576692897E-5</v>
      </c>
      <c r="H10" s="51">
        <v>1.034178550059436E-4</v>
      </c>
      <c r="I10" s="51">
        <v>3.6293813266236811E-5</v>
      </c>
      <c r="J10" s="51">
        <v>2.0319423624407231E-5</v>
      </c>
      <c r="K10" s="51">
        <v>1.6119319299809079E-5</v>
      </c>
      <c r="L10" s="51">
        <v>7.2133953866645671E-6</v>
      </c>
    </row>
    <row r="11" spans="1:12" x14ac:dyDescent="0.3">
      <c r="A11" s="108" t="s">
        <v>77</v>
      </c>
      <c r="B11" s="108" t="s">
        <v>80</v>
      </c>
      <c r="C11" s="41" t="s">
        <v>81</v>
      </c>
      <c r="D11" s="41" t="s">
        <v>107</v>
      </c>
      <c r="E11" s="41" t="s">
        <v>105</v>
      </c>
      <c r="F11" s="51">
        <v>7.3983542427328883E-5</v>
      </c>
      <c r="G11" s="51">
        <v>9.1598671576692897E-5</v>
      </c>
      <c r="H11" s="51">
        <v>1.034178550059436E-4</v>
      </c>
      <c r="I11" s="51">
        <v>3.6293813266236811E-5</v>
      </c>
      <c r="J11" s="51">
        <v>2.0319423624407231E-5</v>
      </c>
      <c r="K11" s="51">
        <v>1.6119319299809079E-5</v>
      </c>
      <c r="L11" s="51">
        <v>7.2133953866645671E-6</v>
      </c>
    </row>
    <row r="12" spans="1:12" x14ac:dyDescent="0.3">
      <c r="A12" s="108" t="s">
        <v>84</v>
      </c>
      <c r="B12" s="108" t="s">
        <v>89</v>
      </c>
      <c r="C12" s="41" t="s">
        <v>90</v>
      </c>
      <c r="D12" s="41" t="s">
        <v>106</v>
      </c>
      <c r="E12" s="41" t="s">
        <v>103</v>
      </c>
      <c r="F12" s="51">
        <v>9.6331631196700536E-7</v>
      </c>
      <c r="G12" s="51">
        <v>9.0747188808485987E-7</v>
      </c>
      <c r="H12" s="51">
        <v>7.3768682515285377E-7</v>
      </c>
      <c r="I12" s="51">
        <v>5.1366333287822263E-7</v>
      </c>
      <c r="J12" s="51">
        <v>3.6234969052402508E-7</v>
      </c>
      <c r="K12" s="51">
        <v>3.1026413156867852E-7</v>
      </c>
      <c r="L12" s="51">
        <v>2.4910103327929409E-7</v>
      </c>
    </row>
    <row r="13" spans="1:12" x14ac:dyDescent="0.3">
      <c r="A13" s="108" t="s">
        <v>84</v>
      </c>
      <c r="B13" s="108" t="s">
        <v>89</v>
      </c>
      <c r="C13" s="41" t="s">
        <v>90</v>
      </c>
      <c r="D13" s="41" t="s">
        <v>106</v>
      </c>
      <c r="E13" s="41" t="s">
        <v>104</v>
      </c>
      <c r="F13" s="51">
        <v>6.7104067529756126E-6</v>
      </c>
      <c r="G13" s="51">
        <v>6.3213976658465896E-6</v>
      </c>
      <c r="H13" s="51">
        <v>5.1386845541720664E-6</v>
      </c>
      <c r="I13" s="51">
        <v>3.5781496221773161E-6</v>
      </c>
      <c r="J13" s="51">
        <v>2.524107377841562E-6</v>
      </c>
      <c r="K13" s="51">
        <v>2.1612823304458739E-6</v>
      </c>
      <c r="L13" s="51">
        <v>1.735223659274889E-6</v>
      </c>
    </row>
    <row r="14" spans="1:12" x14ac:dyDescent="0.3">
      <c r="A14" s="108" t="s">
        <v>84</v>
      </c>
      <c r="B14" s="108" t="s">
        <v>89</v>
      </c>
      <c r="C14" s="41" t="s">
        <v>90</v>
      </c>
      <c r="D14" s="41" t="s">
        <v>106</v>
      </c>
      <c r="E14" s="41" t="s">
        <v>105</v>
      </c>
      <c r="F14" s="51">
        <v>3.3438801917342677E-5</v>
      </c>
      <c r="G14" s="51">
        <v>3.150032064677208E-5</v>
      </c>
      <c r="H14" s="51">
        <v>2.5606712267698589E-5</v>
      </c>
      <c r="I14" s="51">
        <v>1.7830370177418162E-5</v>
      </c>
      <c r="J14" s="51">
        <v>1.25779449343097E-5</v>
      </c>
      <c r="K14" s="51">
        <v>1.0769942031186881E-5</v>
      </c>
      <c r="L14" s="51">
        <v>8.6468380175389358E-6</v>
      </c>
    </row>
    <row r="15" spans="1:12" x14ac:dyDescent="0.3">
      <c r="A15" s="108" t="s">
        <v>84</v>
      </c>
      <c r="B15" s="108" t="s">
        <v>89</v>
      </c>
      <c r="C15" s="41" t="s">
        <v>90</v>
      </c>
      <c r="D15" s="41" t="s">
        <v>107</v>
      </c>
      <c r="E15" s="41" t="s">
        <v>103</v>
      </c>
      <c r="F15" s="51">
        <v>6.5475089878368187E-4</v>
      </c>
      <c r="G15" s="51">
        <v>8.1064396992265369E-4</v>
      </c>
      <c r="H15" s="51">
        <v>9.1524319184815731E-4</v>
      </c>
      <c r="I15" s="51">
        <v>3.2119855412029671E-4</v>
      </c>
      <c r="J15" s="51">
        <v>1.7982595107439149E-4</v>
      </c>
      <c r="K15" s="51">
        <v>1.426552237573385E-4</v>
      </c>
      <c r="L15" s="51">
        <v>6.3838212631408975E-5</v>
      </c>
    </row>
    <row r="16" spans="1:12" x14ac:dyDescent="0.3">
      <c r="A16" s="108" t="s">
        <v>84</v>
      </c>
      <c r="B16" s="108" t="s">
        <v>89</v>
      </c>
      <c r="C16" s="41" t="s">
        <v>90</v>
      </c>
      <c r="D16" s="41" t="s">
        <v>107</v>
      </c>
      <c r="E16" s="41" t="s">
        <v>104</v>
      </c>
      <c r="F16" s="51">
        <v>1.5602263877802639E-2</v>
      </c>
      <c r="G16" s="51">
        <v>1.9317088610612789E-2</v>
      </c>
      <c r="H16" s="51">
        <v>2.1809616173272501E-2</v>
      </c>
      <c r="I16" s="51">
        <v>7.6539407702428024E-3</v>
      </c>
      <c r="J16" s="51">
        <v>4.285128811509175E-3</v>
      </c>
      <c r="K16" s="51">
        <v>3.3993759286832571E-3</v>
      </c>
      <c r="L16" s="51">
        <v>1.521220728085757E-3</v>
      </c>
    </row>
    <row r="17" spans="1:12" x14ac:dyDescent="0.3">
      <c r="A17" s="108" t="s">
        <v>84</v>
      </c>
      <c r="B17" s="108" t="s">
        <v>89</v>
      </c>
      <c r="C17" s="41" t="s">
        <v>90</v>
      </c>
      <c r="D17" s="41" t="s">
        <v>107</v>
      </c>
      <c r="E17" s="41" t="s">
        <v>105</v>
      </c>
      <c r="F17" s="51">
        <v>0.10544741539739889</v>
      </c>
      <c r="G17" s="51">
        <v>0.13055394287297001</v>
      </c>
      <c r="H17" s="51">
        <v>0.14739961292109521</v>
      </c>
      <c r="I17" s="51">
        <v>5.1728920760988131E-2</v>
      </c>
      <c r="J17" s="51">
        <v>2.896090986266589E-2</v>
      </c>
      <c r="K17" s="51">
        <v>2.2974576539098079E-2</v>
      </c>
      <c r="L17" s="51">
        <v>1.028112300124639E-2</v>
      </c>
    </row>
    <row r="18" spans="1:12" x14ac:dyDescent="0.3">
      <c r="A18" s="108" t="s">
        <v>84</v>
      </c>
      <c r="B18" s="108" t="s">
        <v>89</v>
      </c>
      <c r="C18" s="41" t="s">
        <v>91</v>
      </c>
      <c r="D18" s="41" t="s">
        <v>106</v>
      </c>
      <c r="E18" s="41" t="s">
        <v>103</v>
      </c>
      <c r="F18" s="51">
        <v>9.6331631196700536E-7</v>
      </c>
      <c r="G18" s="51">
        <v>9.0747188808485987E-7</v>
      </c>
      <c r="H18" s="51">
        <v>7.3768682515285377E-7</v>
      </c>
      <c r="I18" s="51">
        <v>5.1366333287822263E-7</v>
      </c>
      <c r="J18" s="51">
        <v>3.6234969052402508E-7</v>
      </c>
      <c r="K18" s="51">
        <v>3.1026413156867852E-7</v>
      </c>
      <c r="L18" s="51">
        <v>2.4910103327929409E-7</v>
      </c>
    </row>
    <row r="19" spans="1:12" x14ac:dyDescent="0.3">
      <c r="A19" s="108" t="s">
        <v>84</v>
      </c>
      <c r="B19" s="108" t="s">
        <v>89</v>
      </c>
      <c r="C19" s="41" t="s">
        <v>91</v>
      </c>
      <c r="D19" s="41" t="s">
        <v>106</v>
      </c>
      <c r="E19" s="41" t="s">
        <v>104</v>
      </c>
      <c r="F19" s="51">
        <v>2.2368022141207612E-6</v>
      </c>
      <c r="G19" s="51">
        <v>2.1071325205485431E-6</v>
      </c>
      <c r="H19" s="51">
        <v>1.7128948231555899E-6</v>
      </c>
      <c r="I19" s="51">
        <v>1.192716521065213E-6</v>
      </c>
      <c r="J19" s="51">
        <v>8.4136911207818588E-7</v>
      </c>
      <c r="K19" s="51">
        <v>7.2042743160654113E-7</v>
      </c>
      <c r="L19" s="51">
        <v>5.7840787689057502E-7</v>
      </c>
    </row>
    <row r="20" spans="1:12" x14ac:dyDescent="0.3">
      <c r="A20" s="108" t="s">
        <v>84</v>
      </c>
      <c r="B20" s="108" t="s">
        <v>89</v>
      </c>
      <c r="C20" s="41" t="s">
        <v>91</v>
      </c>
      <c r="D20" s="41" t="s">
        <v>106</v>
      </c>
      <c r="E20" s="41" t="s">
        <v>105</v>
      </c>
      <c r="F20" s="51">
        <v>6.6877604565259739E-6</v>
      </c>
      <c r="G20" s="51">
        <v>6.3000641981766419E-6</v>
      </c>
      <c r="H20" s="51">
        <v>5.1213425094855281E-6</v>
      </c>
      <c r="I20" s="51">
        <v>3.5660740744396091E-6</v>
      </c>
      <c r="J20" s="51">
        <v>2.5155890143423638E-6</v>
      </c>
      <c r="K20" s="51">
        <v>2.153988429767657E-6</v>
      </c>
      <c r="L20" s="51">
        <v>1.729367622399488E-6</v>
      </c>
    </row>
    <row r="21" spans="1:12" x14ac:dyDescent="0.3">
      <c r="A21" s="108" t="s">
        <v>84</v>
      </c>
      <c r="B21" s="108" t="s">
        <v>89</v>
      </c>
      <c r="C21" s="41" t="s">
        <v>91</v>
      </c>
      <c r="D21" s="41" t="s">
        <v>107</v>
      </c>
      <c r="E21" s="41" t="s">
        <v>103</v>
      </c>
      <c r="F21" s="51">
        <v>6.5475089878368187E-4</v>
      </c>
      <c r="G21" s="51">
        <v>8.1064396992265369E-4</v>
      </c>
      <c r="H21" s="51">
        <v>9.1524319184815731E-4</v>
      </c>
      <c r="I21" s="51">
        <v>3.2119855412029671E-4</v>
      </c>
      <c r="J21" s="51">
        <v>1.7982595107439149E-4</v>
      </c>
      <c r="K21" s="51">
        <v>1.426552237573385E-4</v>
      </c>
      <c r="L21" s="51">
        <v>6.3838212631408975E-5</v>
      </c>
    </row>
    <row r="22" spans="1:12" x14ac:dyDescent="0.3">
      <c r="A22" s="108" t="s">
        <v>84</v>
      </c>
      <c r="B22" s="108" t="s">
        <v>89</v>
      </c>
      <c r="C22" s="41" t="s">
        <v>91</v>
      </c>
      <c r="D22" s="41" t="s">
        <v>107</v>
      </c>
      <c r="E22" s="41" t="s">
        <v>104</v>
      </c>
      <c r="F22" s="51">
        <v>5.2007545275904593E-3</v>
      </c>
      <c r="G22" s="51">
        <v>6.4390294151119966E-3</v>
      </c>
      <c r="H22" s="51">
        <v>7.2698719202877382E-3</v>
      </c>
      <c r="I22" s="51">
        <v>2.5513135418368288E-3</v>
      </c>
      <c r="J22" s="51">
        <v>1.4283762434931541E-3</v>
      </c>
      <c r="K22" s="51">
        <v>1.1331252881342339E-3</v>
      </c>
      <c r="L22" s="51">
        <v>5.0707356644006979E-4</v>
      </c>
    </row>
    <row r="23" spans="1:12" x14ac:dyDescent="0.3">
      <c r="A23" s="108" t="s">
        <v>84</v>
      </c>
      <c r="B23" s="108" t="s">
        <v>89</v>
      </c>
      <c r="C23" s="41" t="s">
        <v>91</v>
      </c>
      <c r="D23" s="41" t="s">
        <v>107</v>
      </c>
      <c r="E23" s="41" t="s">
        <v>105</v>
      </c>
      <c r="F23" s="51">
        <v>2.108948332524813E-2</v>
      </c>
      <c r="G23" s="51">
        <v>2.6110788878878639E-2</v>
      </c>
      <c r="H23" s="51">
        <v>2.947992292776621E-2</v>
      </c>
      <c r="I23" s="51">
        <v>1.0345784272763239E-2</v>
      </c>
      <c r="J23" s="51">
        <v>5.7921820400329387E-3</v>
      </c>
      <c r="K23" s="51">
        <v>4.5949153613669119E-3</v>
      </c>
      <c r="L23" s="51">
        <v>2.0562246242116929E-3</v>
      </c>
    </row>
    <row r="24" spans="1:12" x14ac:dyDescent="0.3">
      <c r="A24" s="108" t="s">
        <v>71</v>
      </c>
      <c r="B24" s="108" t="s">
        <v>72</v>
      </c>
      <c r="C24" s="41" t="s">
        <v>74</v>
      </c>
      <c r="D24" s="41" t="s">
        <v>106</v>
      </c>
      <c r="E24" s="41" t="s">
        <v>103</v>
      </c>
      <c r="F24" s="51">
        <v>6.7682234607137426E-7</v>
      </c>
      <c r="G24" s="51">
        <v>6.3758626803825105E-7</v>
      </c>
      <c r="H24" s="51">
        <v>5.1829593401819125E-7</v>
      </c>
      <c r="I24" s="51">
        <v>3.6089788756882129E-7</v>
      </c>
      <c r="J24" s="51">
        <v>2.5458550280118898E-7</v>
      </c>
      <c r="K24" s="51">
        <v>2.179903888488323E-7</v>
      </c>
      <c r="L24" s="51">
        <v>1.750174305764999E-7</v>
      </c>
    </row>
    <row r="25" spans="1:12" x14ac:dyDescent="0.3">
      <c r="A25" s="108" t="s">
        <v>71</v>
      </c>
      <c r="B25" s="108" t="s">
        <v>72</v>
      </c>
      <c r="C25" s="41" t="s">
        <v>74</v>
      </c>
      <c r="D25" s="41" t="s">
        <v>106</v>
      </c>
      <c r="E25" s="41" t="s">
        <v>104</v>
      </c>
      <c r="F25" s="51">
        <v>3.0820948231834492E-6</v>
      </c>
      <c r="G25" s="51">
        <v>2.90342265952064E-6</v>
      </c>
      <c r="H25" s="51">
        <v>2.3602016458038751E-6</v>
      </c>
      <c r="I25" s="51">
        <v>1.6434467884079089E-6</v>
      </c>
      <c r="J25" s="51">
        <v>1.159324399963523E-6</v>
      </c>
      <c r="K25" s="51">
        <v>9.9267858526627473E-7</v>
      </c>
      <c r="L25" s="51">
        <v>7.9698952003841554E-7</v>
      </c>
    </row>
    <row r="26" spans="1:12" x14ac:dyDescent="0.3">
      <c r="A26" s="108" t="s">
        <v>71</v>
      </c>
      <c r="B26" s="108" t="s">
        <v>72</v>
      </c>
      <c r="C26" s="41" t="s">
        <v>74</v>
      </c>
      <c r="D26" s="41" t="s">
        <v>106</v>
      </c>
      <c r="E26" s="41" t="s">
        <v>105</v>
      </c>
      <c r="F26" s="51">
        <v>7.1553058416085663E-6</v>
      </c>
      <c r="G26" s="51">
        <v>6.7405055029645892E-6</v>
      </c>
      <c r="H26" s="51">
        <v>5.4793786669260534E-6</v>
      </c>
      <c r="I26" s="51">
        <v>3.8153804733761831E-6</v>
      </c>
      <c r="J26" s="51">
        <v>2.6914553663245941E-6</v>
      </c>
      <c r="K26" s="51">
        <v>2.304575065818061E-6</v>
      </c>
      <c r="L26" s="51">
        <v>1.8502687605637799E-6</v>
      </c>
    </row>
    <row r="27" spans="1:12" x14ac:dyDescent="0.3">
      <c r="A27" s="108" t="s">
        <v>71</v>
      </c>
      <c r="B27" s="108" t="s">
        <v>72</v>
      </c>
      <c r="C27" s="41" t="s">
        <v>74</v>
      </c>
      <c r="D27" s="41" t="s">
        <v>107</v>
      </c>
      <c r="E27" s="41" t="s">
        <v>103</v>
      </c>
      <c r="F27" s="51">
        <v>2.2015640227689929E-3</v>
      </c>
      <c r="G27" s="51">
        <v>2.7257459329520861E-3</v>
      </c>
      <c r="H27" s="51">
        <v>3.0774550855910661E-3</v>
      </c>
      <c r="I27" s="51">
        <v>1.0800125394715811E-3</v>
      </c>
      <c r="J27" s="51">
        <v>6.0465490766190661E-4</v>
      </c>
      <c r="K27" s="51">
        <v>4.7967037367592589E-4</v>
      </c>
      <c r="L27" s="51">
        <v>2.1465249221997679E-4</v>
      </c>
    </row>
    <row r="28" spans="1:12" x14ac:dyDescent="0.3">
      <c r="A28" s="108" t="s">
        <v>71</v>
      </c>
      <c r="B28" s="108" t="s">
        <v>72</v>
      </c>
      <c r="C28" s="41" t="s">
        <v>74</v>
      </c>
      <c r="D28" s="41" t="s">
        <v>107</v>
      </c>
      <c r="E28" s="41" t="s">
        <v>104</v>
      </c>
      <c r="F28" s="51">
        <v>1.0457386164423991E-2</v>
      </c>
      <c r="G28" s="51">
        <v>1.294724001309637E-2</v>
      </c>
      <c r="H28" s="51">
        <v>1.461785162768945E-2</v>
      </c>
      <c r="I28" s="51">
        <v>5.1300384957551652E-3</v>
      </c>
      <c r="J28" s="51">
        <v>2.8720990169896878E-3</v>
      </c>
      <c r="K28" s="51">
        <v>2.2784249185057851E-3</v>
      </c>
      <c r="L28" s="51">
        <v>1.019595151031339E-3</v>
      </c>
    </row>
    <row r="29" spans="1:12" x14ac:dyDescent="0.3">
      <c r="A29" s="108" t="s">
        <v>71</v>
      </c>
      <c r="B29" s="108" t="s">
        <v>72</v>
      </c>
      <c r="C29" s="41" t="s">
        <v>74</v>
      </c>
      <c r="D29" s="41" t="s">
        <v>107</v>
      </c>
      <c r="E29" s="41" t="s">
        <v>105</v>
      </c>
      <c r="F29" s="51">
        <v>2.488583777868867E-2</v>
      </c>
      <c r="G29" s="51">
        <v>3.0811037249805009E-2</v>
      </c>
      <c r="H29" s="51">
        <v>3.4786654959457271E-2</v>
      </c>
      <c r="I29" s="51">
        <v>1.22081468348284E-2</v>
      </c>
      <c r="J29" s="51">
        <v>6.8348427702032257E-3</v>
      </c>
      <c r="K29" s="51">
        <v>5.4220540411668051E-3</v>
      </c>
      <c r="L29" s="51">
        <v>2.4263691834221449E-3</v>
      </c>
    </row>
    <row r="30" spans="1:12" x14ac:dyDescent="0.3">
      <c r="A30" s="108" t="s">
        <v>71</v>
      </c>
      <c r="B30" s="108" t="s">
        <v>75</v>
      </c>
      <c r="C30" s="41" t="s">
        <v>76</v>
      </c>
      <c r="D30" s="41" t="s">
        <v>106</v>
      </c>
      <c r="E30" s="41" t="s">
        <v>103</v>
      </c>
      <c r="F30" s="51">
        <v>1.07143008708983E-6</v>
      </c>
      <c r="G30" s="51">
        <v>1.009318197983172E-6</v>
      </c>
      <c r="H30" s="51">
        <v>8.2047801900567566E-7</v>
      </c>
      <c r="I30" s="51">
        <v>5.7131218753764484E-7</v>
      </c>
      <c r="J30" s="51">
        <v>4.0301649172990062E-7</v>
      </c>
      <c r="K30" s="51">
        <v>3.4508532802553161E-7</v>
      </c>
      <c r="L30" s="51">
        <v>2.7705784534638082E-7</v>
      </c>
    </row>
    <row r="31" spans="1:12" x14ac:dyDescent="0.3">
      <c r="A31" s="108" t="s">
        <v>71</v>
      </c>
      <c r="B31" s="108" t="s">
        <v>75</v>
      </c>
      <c r="C31" s="41" t="s">
        <v>76</v>
      </c>
      <c r="D31" s="41" t="s">
        <v>106</v>
      </c>
      <c r="E31" s="41" t="s">
        <v>104</v>
      </c>
      <c r="F31" s="51">
        <v>9.3204663696143017E-5</v>
      </c>
      <c r="G31" s="51">
        <v>8.7801494786221673E-5</v>
      </c>
      <c r="H31" s="51">
        <v>7.1374118342347923E-5</v>
      </c>
      <c r="I31" s="51">
        <v>4.9698959312955663E-5</v>
      </c>
      <c r="J31" s="51">
        <v>3.5058765875906818E-5</v>
      </c>
      <c r="K31" s="51">
        <v>3.0019282016294789E-5</v>
      </c>
      <c r="L31" s="51">
        <v>2.4101510318817842E-5</v>
      </c>
    </row>
    <row r="32" spans="1:12" x14ac:dyDescent="0.3">
      <c r="A32" s="108" t="s">
        <v>71</v>
      </c>
      <c r="B32" s="108" t="s">
        <v>75</v>
      </c>
      <c r="C32" s="41" t="s">
        <v>76</v>
      </c>
      <c r="D32" s="41" t="s">
        <v>106</v>
      </c>
      <c r="E32" s="41" t="s">
        <v>105</v>
      </c>
      <c r="F32" s="51">
        <v>3.3396637422857781E-4</v>
      </c>
      <c r="G32" s="51">
        <v>3.1460600470808059E-4</v>
      </c>
      <c r="H32" s="51">
        <v>2.5574423608527841E-4</v>
      </c>
      <c r="I32" s="51">
        <v>1.780788705894796E-4</v>
      </c>
      <c r="J32" s="51">
        <v>1.2562084835878991E-4</v>
      </c>
      <c r="K32" s="51">
        <v>1.075636172521482E-4</v>
      </c>
      <c r="L32" s="51">
        <v>8.6359348292368109E-5</v>
      </c>
    </row>
    <row r="33" spans="1:12" x14ac:dyDescent="0.3">
      <c r="A33" s="108" t="s">
        <v>71</v>
      </c>
      <c r="B33" s="108" t="s">
        <v>75</v>
      </c>
      <c r="C33" s="41" t="s">
        <v>76</v>
      </c>
      <c r="D33" s="41" t="s">
        <v>107</v>
      </c>
      <c r="E33" s="41" t="s">
        <v>103</v>
      </c>
      <c r="F33" s="51">
        <v>8.6725951678087512E-3</v>
      </c>
      <c r="G33" s="51">
        <v>1.0737498779191791E-2</v>
      </c>
      <c r="H33" s="51">
        <v>1.212298249263589E-2</v>
      </c>
      <c r="I33" s="51">
        <v>4.2544806483590094E-3</v>
      </c>
      <c r="J33" s="51">
        <v>2.3819099404545161E-3</v>
      </c>
      <c r="K33" s="51">
        <v>1.889559841030957E-3</v>
      </c>
      <c r="L33" s="51">
        <v>8.4557802886135324E-4</v>
      </c>
    </row>
    <row r="34" spans="1:12" x14ac:dyDescent="0.3">
      <c r="A34" s="108" t="s">
        <v>71</v>
      </c>
      <c r="B34" s="108" t="s">
        <v>75</v>
      </c>
      <c r="C34" s="41" t="s">
        <v>76</v>
      </c>
      <c r="D34" s="41" t="s">
        <v>107</v>
      </c>
      <c r="E34" s="41" t="s">
        <v>104</v>
      </c>
      <c r="F34" s="51">
        <v>0.75961349171211756</v>
      </c>
      <c r="G34" s="51">
        <v>0.94047384688166935</v>
      </c>
      <c r="H34" s="109">
        <v>1.061825310995433</v>
      </c>
      <c r="I34" s="51">
        <v>0.3726405808399067</v>
      </c>
      <c r="J34" s="51">
        <v>0.2086262406814971</v>
      </c>
      <c r="K34" s="51">
        <v>0.1655023808758245</v>
      </c>
      <c r="L34" s="51">
        <v>7.4062315441931453E-2</v>
      </c>
    </row>
    <row r="35" spans="1:12" x14ac:dyDescent="0.3">
      <c r="A35" s="108" t="s">
        <v>71</v>
      </c>
      <c r="B35" s="108" t="s">
        <v>75</v>
      </c>
      <c r="C35" s="41" t="s">
        <v>76</v>
      </c>
      <c r="D35" s="41" t="s">
        <v>107</v>
      </c>
      <c r="E35" s="41" t="s">
        <v>105</v>
      </c>
      <c r="F35" s="109">
        <v>2.7311835996748561</v>
      </c>
      <c r="G35" s="109">
        <v>3.3814654091212502</v>
      </c>
      <c r="H35" s="109">
        <v>3.8177835264272191</v>
      </c>
      <c r="I35" s="109">
        <v>1.3398259168216271</v>
      </c>
      <c r="J35" s="51">
        <v>0.75011380554450269</v>
      </c>
      <c r="K35" s="51">
        <v>0.5950623485325105</v>
      </c>
      <c r="L35" s="51">
        <v>0.26629040096829842</v>
      </c>
    </row>
    <row r="36" spans="1:12" x14ac:dyDescent="0.3">
      <c r="A36" s="108" t="s">
        <v>84</v>
      </c>
      <c r="B36" s="108" t="s">
        <v>89</v>
      </c>
      <c r="C36" s="41" t="s">
        <v>90</v>
      </c>
      <c r="D36" s="41" t="s">
        <v>102</v>
      </c>
      <c r="E36" s="41" t="s">
        <v>103</v>
      </c>
      <c r="F36" s="51">
        <v>4.8205128205128212E-5</v>
      </c>
      <c r="G36" s="51">
        <v>2.9841269841269851E-4</v>
      </c>
      <c r="H36" s="51">
        <v>4.0430107526881717E-5</v>
      </c>
      <c r="I36" s="107" t="s">
        <v>62</v>
      </c>
      <c r="J36" s="107" t="s">
        <v>62</v>
      </c>
      <c r="K36" s="107" t="s">
        <v>62</v>
      </c>
      <c r="L36" s="107" t="s">
        <v>62</v>
      </c>
    </row>
    <row r="37" spans="1:12" x14ac:dyDescent="0.3">
      <c r="A37" s="108" t="s">
        <v>84</v>
      </c>
      <c r="B37" s="108" t="s">
        <v>89</v>
      </c>
      <c r="C37" s="41" t="s">
        <v>90</v>
      </c>
      <c r="D37" s="41" t="s">
        <v>102</v>
      </c>
      <c r="E37" s="41" t="s">
        <v>104</v>
      </c>
      <c r="F37" s="51">
        <v>3.5953846153846149E-2</v>
      </c>
      <c r="G37" s="51">
        <v>1.429142857142857E-2</v>
      </c>
      <c r="H37" s="51">
        <v>4.761290322580645E-3</v>
      </c>
      <c r="I37" s="107" t="s">
        <v>62</v>
      </c>
      <c r="J37" s="107" t="s">
        <v>62</v>
      </c>
      <c r="K37" s="107" t="s">
        <v>62</v>
      </c>
      <c r="L37" s="107" t="s">
        <v>62</v>
      </c>
    </row>
    <row r="38" spans="1:12" x14ac:dyDescent="0.3">
      <c r="A38" s="108" t="s">
        <v>84</v>
      </c>
      <c r="B38" s="108" t="s">
        <v>89</v>
      </c>
      <c r="C38" s="41" t="s">
        <v>90</v>
      </c>
      <c r="D38" s="41" t="s">
        <v>102</v>
      </c>
      <c r="E38" s="41" t="s">
        <v>105</v>
      </c>
      <c r="F38" s="51">
        <v>0.24742564102564099</v>
      </c>
      <c r="G38" s="51">
        <v>6.4838095238095236E-2</v>
      </c>
      <c r="H38" s="51">
        <v>3.3101075268817212E-2</v>
      </c>
      <c r="I38" s="107" t="s">
        <v>62</v>
      </c>
      <c r="J38" s="107" t="s">
        <v>62</v>
      </c>
      <c r="K38" s="107" t="s">
        <v>62</v>
      </c>
      <c r="L38" s="107" t="s">
        <v>62</v>
      </c>
    </row>
    <row r="39" spans="1:12" x14ac:dyDescent="0.3">
      <c r="A39" s="108" t="s">
        <v>84</v>
      </c>
      <c r="B39" s="108" t="s">
        <v>89</v>
      </c>
      <c r="C39" s="41" t="s">
        <v>91</v>
      </c>
      <c r="D39" s="41" t="s">
        <v>102</v>
      </c>
      <c r="E39" s="41" t="s">
        <v>103</v>
      </c>
      <c r="F39" s="51">
        <v>4.8205128205128212E-5</v>
      </c>
      <c r="G39" s="51">
        <v>2.9841269841269851E-4</v>
      </c>
      <c r="H39" s="51">
        <v>4.0430107526881717E-5</v>
      </c>
      <c r="I39" s="107" t="s">
        <v>62</v>
      </c>
      <c r="J39" s="107" t="s">
        <v>62</v>
      </c>
      <c r="K39" s="107" t="s">
        <v>62</v>
      </c>
      <c r="L39" s="107" t="s">
        <v>62</v>
      </c>
    </row>
    <row r="40" spans="1:12" x14ac:dyDescent="0.3">
      <c r="A40" s="108" t="s">
        <v>84</v>
      </c>
      <c r="B40" s="108" t="s">
        <v>89</v>
      </c>
      <c r="C40" s="41" t="s">
        <v>91</v>
      </c>
      <c r="D40" s="41" t="s">
        <v>102</v>
      </c>
      <c r="E40" s="41" t="s">
        <v>104</v>
      </c>
      <c r="F40" s="51">
        <v>3.5953846153846149E-2</v>
      </c>
      <c r="G40" s="51">
        <v>1.429142857142857E-2</v>
      </c>
      <c r="H40" s="51">
        <v>4.761290322580645E-3</v>
      </c>
      <c r="I40" s="107" t="s">
        <v>62</v>
      </c>
      <c r="J40" s="107" t="s">
        <v>62</v>
      </c>
      <c r="K40" s="107" t="s">
        <v>62</v>
      </c>
      <c r="L40" s="107" t="s">
        <v>62</v>
      </c>
    </row>
    <row r="41" spans="1:12" x14ac:dyDescent="0.3">
      <c r="A41" s="108" t="s">
        <v>84</v>
      </c>
      <c r="B41" s="108" t="s">
        <v>89</v>
      </c>
      <c r="C41" s="41" t="s">
        <v>91</v>
      </c>
      <c r="D41" s="41" t="s">
        <v>102</v>
      </c>
      <c r="E41" s="41" t="s">
        <v>105</v>
      </c>
      <c r="F41" s="51">
        <v>0.24742564102564099</v>
      </c>
      <c r="G41" s="51">
        <v>6.4838095238095236E-2</v>
      </c>
      <c r="H41" s="51">
        <v>3.3101075268817212E-2</v>
      </c>
      <c r="I41" s="107" t="s">
        <v>62</v>
      </c>
      <c r="J41" s="107" t="s">
        <v>62</v>
      </c>
      <c r="K41" s="107" t="s">
        <v>62</v>
      </c>
      <c r="L41" s="107" t="s">
        <v>62</v>
      </c>
    </row>
    <row r="42" spans="1:12" x14ac:dyDescent="0.3">
      <c r="A42" s="108" t="s">
        <v>71</v>
      </c>
      <c r="B42" s="108" t="s">
        <v>72</v>
      </c>
      <c r="C42" s="41" t="s">
        <v>74</v>
      </c>
      <c r="D42" s="41" t="s">
        <v>102</v>
      </c>
      <c r="E42" s="41" t="s">
        <v>103</v>
      </c>
      <c r="F42" s="51">
        <v>2.6512820512820511E-4</v>
      </c>
      <c r="G42" s="51">
        <v>3.8047619047619052E-4</v>
      </c>
      <c r="H42" s="51">
        <v>2.1225806451612901E-4</v>
      </c>
      <c r="I42" s="107" t="s">
        <v>62</v>
      </c>
      <c r="J42" s="107" t="s">
        <v>62</v>
      </c>
      <c r="K42" s="107" t="s">
        <v>62</v>
      </c>
      <c r="L42" s="107" t="s">
        <v>62</v>
      </c>
    </row>
    <row r="43" spans="1:12" x14ac:dyDescent="0.3">
      <c r="A43" s="108" t="s">
        <v>71</v>
      </c>
      <c r="B43" s="108" t="s">
        <v>72</v>
      </c>
      <c r="C43" s="41" t="s">
        <v>74</v>
      </c>
      <c r="D43" s="41" t="s">
        <v>102</v>
      </c>
      <c r="E43" s="41" t="s">
        <v>104</v>
      </c>
      <c r="F43" s="51">
        <v>2.308615384615384E-2</v>
      </c>
      <c r="G43" s="51">
        <v>1.663428571428572E-2</v>
      </c>
      <c r="H43" s="51">
        <v>9.52258064516129E-3</v>
      </c>
      <c r="I43" s="107" t="s">
        <v>62</v>
      </c>
      <c r="J43" s="107" t="s">
        <v>62</v>
      </c>
      <c r="K43" s="107" t="s">
        <v>62</v>
      </c>
      <c r="L43" s="107" t="s">
        <v>62</v>
      </c>
    </row>
    <row r="44" spans="1:12" x14ac:dyDescent="0.3">
      <c r="A44" s="108" t="s">
        <v>71</v>
      </c>
      <c r="B44" s="108" t="s">
        <v>72</v>
      </c>
      <c r="C44" s="41" t="s">
        <v>74</v>
      </c>
      <c r="D44" s="41" t="s">
        <v>102</v>
      </c>
      <c r="E44" s="41" t="s">
        <v>105</v>
      </c>
      <c r="F44" s="51">
        <v>0.1548307692307693</v>
      </c>
      <c r="G44" s="51">
        <v>9.0209523809523795E-2</v>
      </c>
      <c r="H44" s="51">
        <v>5.792688172043009E-2</v>
      </c>
      <c r="I44" s="107" t="s">
        <v>62</v>
      </c>
      <c r="J44" s="107" t="s">
        <v>62</v>
      </c>
      <c r="K44" s="107" t="s">
        <v>62</v>
      </c>
      <c r="L44" s="107" t="s">
        <v>62</v>
      </c>
    </row>
  </sheetData>
  <sheetProtection sheet="1" objects="1" scenarios="1" formatCells="0" formatColumns="0" formatRows="0" sort="0" autoFilter="0"/>
  <autoFilter ref="A1:L44" xr:uid="{0A14C69C-6D99-4C45-951A-8EB21202BA39}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6">
    <mergeCell ref="F1:L1"/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FDDF-7877-4CA6-A0FA-0308C5E12DE8}">
  <sheetPr codeName="Sheet9"/>
  <dimension ref="A1:Z29"/>
  <sheetViews>
    <sheetView workbookViewId="0">
      <selection sqref="A1:A2"/>
    </sheetView>
  </sheetViews>
  <sheetFormatPr defaultColWidth="8.7265625" defaultRowHeight="13" x14ac:dyDescent="0.3"/>
  <cols>
    <col min="1" max="1" width="15.1796875" style="41" customWidth="1"/>
    <col min="2" max="2" width="18" style="41" customWidth="1"/>
    <col min="3" max="3" width="28.453125" style="41" customWidth="1"/>
    <col min="4" max="4" width="13.453125" style="41" customWidth="1"/>
    <col min="5" max="19" width="8.7265625" style="41"/>
    <col min="20" max="22" width="8.81640625" style="41" bestFit="1" customWidth="1"/>
    <col min="23" max="25" width="9.453125" style="41" bestFit="1" customWidth="1"/>
    <col min="26" max="26" width="10.453125" style="41" bestFit="1" customWidth="1"/>
    <col min="27" max="16384" width="8.7265625" style="41"/>
  </cols>
  <sheetData>
    <row r="1" spans="1:26" x14ac:dyDescent="0.3">
      <c r="A1" s="103" t="s">
        <v>44</v>
      </c>
      <c r="B1" s="103" t="s">
        <v>45</v>
      </c>
      <c r="C1" s="103" t="s">
        <v>46</v>
      </c>
      <c r="D1" s="104" t="s">
        <v>47</v>
      </c>
      <c r="E1" s="103" t="s">
        <v>48</v>
      </c>
      <c r="F1" s="65" t="s">
        <v>97</v>
      </c>
      <c r="G1" s="65"/>
      <c r="H1" s="65"/>
      <c r="I1" s="65"/>
      <c r="J1" s="65"/>
      <c r="K1" s="65"/>
      <c r="L1" s="65"/>
      <c r="M1" s="110" t="s">
        <v>108</v>
      </c>
      <c r="N1" s="110"/>
      <c r="O1" s="110"/>
      <c r="P1" s="110"/>
      <c r="Q1" s="110"/>
      <c r="R1" s="110"/>
      <c r="S1" s="110"/>
      <c r="T1" s="111" t="s">
        <v>109</v>
      </c>
      <c r="U1" s="111"/>
      <c r="V1" s="111"/>
      <c r="W1" s="111"/>
      <c r="X1" s="111"/>
      <c r="Y1" s="111"/>
      <c r="Z1" s="111"/>
    </row>
    <row r="2" spans="1:26" s="49" customFormat="1" ht="26" x14ac:dyDescent="0.3">
      <c r="A2" s="105"/>
      <c r="B2" s="105"/>
      <c r="C2" s="105"/>
      <c r="D2" s="106"/>
      <c r="E2" s="105"/>
      <c r="F2" s="44" t="s">
        <v>52</v>
      </c>
      <c r="G2" s="44" t="s">
        <v>53</v>
      </c>
      <c r="H2" s="44" t="s">
        <v>54</v>
      </c>
      <c r="I2" s="44" t="s">
        <v>55</v>
      </c>
      <c r="J2" s="44" t="s">
        <v>56</v>
      </c>
      <c r="K2" s="44" t="s">
        <v>57</v>
      </c>
      <c r="L2" s="44" t="s">
        <v>58</v>
      </c>
      <c r="M2" s="112" t="s">
        <v>52</v>
      </c>
      <c r="N2" s="112" t="s">
        <v>53</v>
      </c>
      <c r="O2" s="112" t="s">
        <v>54</v>
      </c>
      <c r="P2" s="112" t="s">
        <v>55</v>
      </c>
      <c r="Q2" s="112" t="s">
        <v>56</v>
      </c>
      <c r="R2" s="112" t="s">
        <v>57</v>
      </c>
      <c r="S2" s="112" t="s">
        <v>58</v>
      </c>
      <c r="T2" s="113" t="s">
        <v>52</v>
      </c>
      <c r="U2" s="113" t="s">
        <v>53</v>
      </c>
      <c r="V2" s="113" t="s">
        <v>54</v>
      </c>
      <c r="W2" s="113" t="s">
        <v>55</v>
      </c>
      <c r="X2" s="113" t="s">
        <v>56</v>
      </c>
      <c r="Y2" s="113" t="s">
        <v>57</v>
      </c>
      <c r="Z2" s="113" t="s">
        <v>58</v>
      </c>
    </row>
    <row r="3" spans="1:26" x14ac:dyDescent="0.3">
      <c r="A3" s="108" t="s">
        <v>71</v>
      </c>
      <c r="B3" s="108" t="s">
        <v>72</v>
      </c>
      <c r="C3" s="108" t="s">
        <v>74</v>
      </c>
      <c r="D3" s="108" t="s">
        <v>110</v>
      </c>
      <c r="E3" s="108" t="s">
        <v>61</v>
      </c>
      <c r="F3" s="114">
        <v>2.488583777868867E-2</v>
      </c>
      <c r="G3" s="114">
        <v>3.0811037249805009E-2</v>
      </c>
      <c r="H3" s="114">
        <v>3.4786654959457271E-2</v>
      </c>
      <c r="I3" s="114">
        <v>1.22081468348284E-2</v>
      </c>
      <c r="J3" s="114">
        <v>6.8348427702032257E-3</v>
      </c>
      <c r="K3" s="114">
        <v>5.4220540411668051E-3</v>
      </c>
      <c r="L3" s="114">
        <v>2.4263691834221449E-3</v>
      </c>
      <c r="M3" s="115"/>
      <c r="N3" s="115"/>
      <c r="O3" s="115"/>
      <c r="P3" s="115"/>
      <c r="Q3" s="115"/>
      <c r="R3" s="115"/>
      <c r="S3" s="115"/>
      <c r="T3" s="116"/>
      <c r="U3" s="116"/>
      <c r="V3" s="116"/>
      <c r="W3" s="116"/>
      <c r="X3" s="116"/>
      <c r="Y3" s="116"/>
      <c r="Z3" s="116"/>
    </row>
    <row r="4" spans="1:26" x14ac:dyDescent="0.3">
      <c r="A4" s="117" t="s">
        <v>71</v>
      </c>
      <c r="B4" s="117" t="s">
        <v>72</v>
      </c>
      <c r="C4" s="117" t="s">
        <v>74</v>
      </c>
      <c r="D4" s="117" t="s">
        <v>110</v>
      </c>
      <c r="E4" s="117" t="s">
        <v>63</v>
      </c>
      <c r="F4" s="118">
        <v>1.0457386164423991E-2</v>
      </c>
      <c r="G4" s="118">
        <v>1.294724001309637E-2</v>
      </c>
      <c r="H4" s="118">
        <v>1.461785162768945E-2</v>
      </c>
      <c r="I4" s="118">
        <v>5.1300384957551652E-3</v>
      </c>
      <c r="J4" s="118">
        <v>2.8720990169896878E-3</v>
      </c>
      <c r="K4" s="118">
        <v>2.2784249185057851E-3</v>
      </c>
      <c r="L4" s="118">
        <v>1.019595151031339E-3</v>
      </c>
      <c r="M4" s="119">
        <f>F4+F7+F13+F16</f>
        <v>0.79087389628193472</v>
      </c>
      <c r="N4" s="119">
        <f t="shared" ref="N4:S4" si="0">G4+G7+G13+G16</f>
        <v>0.97917720492049043</v>
      </c>
      <c r="O4" s="119">
        <f t="shared" si="0"/>
        <v>1.1055226507166827</v>
      </c>
      <c r="P4" s="119">
        <f t="shared" si="0"/>
        <v>0.3879758736477415</v>
      </c>
      <c r="Q4" s="119">
        <f t="shared" si="0"/>
        <v>0.21721184475348909</v>
      </c>
      <c r="R4" s="119">
        <f t="shared" si="0"/>
        <v>0.17231330701114775</v>
      </c>
      <c r="S4" s="119">
        <f t="shared" si="0"/>
        <v>7.7110204887488626E-2</v>
      </c>
      <c r="T4" s="120">
        <f>'Equations and POD'!$D$5/M4</f>
        <v>15173.088979690106</v>
      </c>
      <c r="U4" s="120">
        <f>'Equations and POD'!$D$5/N4</f>
        <v>12255.187252826627</v>
      </c>
      <c r="V4" s="120">
        <f>'Equations and POD'!$D$5/O4</f>
        <v>10854.594423932156</v>
      </c>
      <c r="W4" s="120">
        <f>'Equations and POD'!$D$5/P4</f>
        <v>30929.758304752915</v>
      </c>
      <c r="X4" s="120">
        <f>'Equations and POD'!$D$5/Q4</f>
        <v>55245.606028615264</v>
      </c>
      <c r="Y4" s="120">
        <f>'Equations and POD'!$D$5/R4</f>
        <v>69640.587881141793</v>
      </c>
      <c r="Z4" s="120">
        <f>'Equations and POD'!$D$5/S4</f>
        <v>155621.42543271906</v>
      </c>
    </row>
    <row r="5" spans="1:26" x14ac:dyDescent="0.3">
      <c r="A5" s="108" t="s">
        <v>71</v>
      </c>
      <c r="B5" s="108" t="s">
        <v>72</v>
      </c>
      <c r="C5" s="108" t="s">
        <v>74</v>
      </c>
      <c r="D5" s="108" t="s">
        <v>110</v>
      </c>
      <c r="E5" s="108" t="s">
        <v>64</v>
      </c>
      <c r="F5" s="114">
        <v>2.2015640227689929E-3</v>
      </c>
      <c r="G5" s="114">
        <v>2.7257459329520861E-3</v>
      </c>
      <c r="H5" s="114">
        <v>3.0774550855910661E-3</v>
      </c>
      <c r="I5" s="114">
        <v>1.0800125394715811E-3</v>
      </c>
      <c r="J5" s="114">
        <v>6.0465490766190661E-4</v>
      </c>
      <c r="K5" s="114">
        <v>4.7967037367592589E-4</v>
      </c>
      <c r="L5" s="114">
        <v>2.1465249221997679E-4</v>
      </c>
      <c r="T5" s="120"/>
      <c r="U5" s="120"/>
      <c r="V5" s="120"/>
      <c r="W5" s="120"/>
      <c r="X5" s="120"/>
      <c r="Y5" s="120"/>
      <c r="Z5" s="120"/>
    </row>
    <row r="6" spans="1:26" x14ac:dyDescent="0.3">
      <c r="A6" s="108" t="s">
        <v>71</v>
      </c>
      <c r="B6" s="108" t="s">
        <v>75</v>
      </c>
      <c r="C6" s="108" t="s">
        <v>76</v>
      </c>
      <c r="D6" s="108" t="s">
        <v>110</v>
      </c>
      <c r="E6" s="108" t="s">
        <v>61</v>
      </c>
      <c r="F6" s="121">
        <v>2.7311835996748561</v>
      </c>
      <c r="G6" s="121">
        <v>3.3814654091212502</v>
      </c>
      <c r="H6" s="121">
        <v>3.8177835264272191</v>
      </c>
      <c r="I6" s="121">
        <v>1.3398259168216271</v>
      </c>
      <c r="J6" s="114">
        <v>0.75011380554450269</v>
      </c>
      <c r="K6" s="114">
        <v>0.5950623485325105</v>
      </c>
      <c r="L6" s="114">
        <v>0.26629040096829842</v>
      </c>
      <c r="T6" s="120"/>
      <c r="U6" s="120"/>
      <c r="V6" s="120"/>
      <c r="W6" s="120"/>
      <c r="X6" s="120"/>
      <c r="Y6" s="120"/>
      <c r="Z6" s="120"/>
    </row>
    <row r="7" spans="1:26" x14ac:dyDescent="0.3">
      <c r="A7" s="117" t="s">
        <v>71</v>
      </c>
      <c r="B7" s="117" t="s">
        <v>75</v>
      </c>
      <c r="C7" s="117" t="s">
        <v>76</v>
      </c>
      <c r="D7" s="117" t="s">
        <v>110</v>
      </c>
      <c r="E7" s="117" t="s">
        <v>63</v>
      </c>
      <c r="F7" s="118">
        <v>0.75961349171211756</v>
      </c>
      <c r="G7" s="118">
        <v>0.94047384688166935</v>
      </c>
      <c r="H7" s="118">
        <v>1.061825310995433</v>
      </c>
      <c r="I7" s="118">
        <v>0.3726405808399067</v>
      </c>
      <c r="J7" s="118">
        <v>0.2086262406814971</v>
      </c>
      <c r="K7" s="118">
        <v>0.1655023808758245</v>
      </c>
      <c r="L7" s="118">
        <v>7.4062315441931453E-2</v>
      </c>
      <c r="M7" s="122" t="s">
        <v>111</v>
      </c>
      <c r="N7" s="122"/>
      <c r="O7" s="122"/>
      <c r="P7" s="122"/>
      <c r="Q7" s="122"/>
      <c r="R7" s="122"/>
      <c r="S7" s="122"/>
      <c r="T7" s="123" t="s">
        <v>112</v>
      </c>
      <c r="U7" s="123"/>
      <c r="V7" s="123"/>
      <c r="W7" s="123"/>
      <c r="X7" s="123"/>
      <c r="Y7" s="123"/>
      <c r="Z7" s="123"/>
    </row>
    <row r="8" spans="1:26" ht="26" x14ac:dyDescent="0.3">
      <c r="A8" s="108" t="s">
        <v>71</v>
      </c>
      <c r="B8" s="108" t="s">
        <v>75</v>
      </c>
      <c r="C8" s="108" t="s">
        <v>76</v>
      </c>
      <c r="D8" s="108" t="s">
        <v>110</v>
      </c>
      <c r="E8" s="108" t="s">
        <v>64</v>
      </c>
      <c r="F8" s="114">
        <v>8.6725951678087512E-3</v>
      </c>
      <c r="G8" s="114">
        <v>1.0737498779191791E-2</v>
      </c>
      <c r="H8" s="114">
        <v>1.212298249263589E-2</v>
      </c>
      <c r="I8" s="114">
        <v>4.2544806483590094E-3</v>
      </c>
      <c r="J8" s="114">
        <v>2.3819099404545161E-3</v>
      </c>
      <c r="K8" s="114">
        <v>1.889559841030957E-3</v>
      </c>
      <c r="L8" s="114">
        <v>8.4557802886135324E-4</v>
      </c>
      <c r="M8" s="124" t="s">
        <v>52</v>
      </c>
      <c r="N8" s="124" t="s">
        <v>53</v>
      </c>
      <c r="O8" s="124" t="s">
        <v>54</v>
      </c>
      <c r="P8" s="124" t="s">
        <v>55</v>
      </c>
      <c r="Q8" s="124" t="s">
        <v>56</v>
      </c>
      <c r="R8" s="124" t="s">
        <v>57</v>
      </c>
      <c r="S8" s="124" t="s">
        <v>58</v>
      </c>
      <c r="T8" s="125" t="s">
        <v>52</v>
      </c>
      <c r="U8" s="125" t="s">
        <v>53</v>
      </c>
      <c r="V8" s="125" t="s">
        <v>54</v>
      </c>
      <c r="W8" s="125" t="s">
        <v>55</v>
      </c>
      <c r="X8" s="125" t="s">
        <v>56</v>
      </c>
      <c r="Y8" s="125" t="s">
        <v>57</v>
      </c>
      <c r="Z8" s="125" t="s">
        <v>58</v>
      </c>
    </row>
    <row r="9" spans="1:26" x14ac:dyDescent="0.3">
      <c r="A9" s="108" t="s">
        <v>77</v>
      </c>
      <c r="B9" s="108" t="s">
        <v>80</v>
      </c>
      <c r="C9" s="108" t="s">
        <v>81</v>
      </c>
      <c r="D9" s="108" t="s">
        <v>110</v>
      </c>
      <c r="E9" s="108" t="s">
        <v>61</v>
      </c>
      <c r="F9" s="114">
        <v>7.3983542427328883E-5</v>
      </c>
      <c r="G9" s="114">
        <v>9.1598671576692897E-5</v>
      </c>
      <c r="H9" s="114">
        <v>1.034178550059436E-4</v>
      </c>
      <c r="I9" s="114">
        <v>3.6293813266236811E-5</v>
      </c>
      <c r="J9" s="114">
        <v>2.0319423624407231E-5</v>
      </c>
      <c r="K9" s="114">
        <v>1.6119319299809079E-5</v>
      </c>
      <c r="L9" s="114">
        <v>7.2133953866645671E-6</v>
      </c>
      <c r="M9" s="126">
        <f t="shared" ref="M9:S9" si="1">F3+F6+F12+F15</f>
        <v>2.8826063361761918</v>
      </c>
      <c r="N9" s="126">
        <f t="shared" si="1"/>
        <v>3.5689411781229037</v>
      </c>
      <c r="O9" s="126">
        <f t="shared" si="1"/>
        <v>4.0294497172355381</v>
      </c>
      <c r="P9" s="126">
        <f t="shared" si="1"/>
        <v>1.4141087686902067</v>
      </c>
      <c r="Q9" s="126">
        <f t="shared" si="1"/>
        <v>0.79170174021740469</v>
      </c>
      <c r="R9" s="126">
        <f t="shared" si="1"/>
        <v>0.62805389447414228</v>
      </c>
      <c r="S9" s="126">
        <f t="shared" si="1"/>
        <v>0.28105411777717865</v>
      </c>
      <c r="T9" s="120">
        <f>'Equations and POD'!$D$5/M9</f>
        <v>4162.8993350226683</v>
      </c>
      <c r="U9" s="120">
        <f>'Equations and POD'!$D$5/N9</f>
        <v>3362.3417705952329</v>
      </c>
      <c r="V9" s="120">
        <f>'Equations and POD'!$D$5/O9</f>
        <v>2978.0741396700619</v>
      </c>
      <c r="W9" s="120">
        <f>'Equations and POD'!$D$5/P9</f>
        <v>8485.9101829308274</v>
      </c>
      <c r="X9" s="120">
        <f>'Equations and POD'!$D$5/Q9</f>
        <v>15157.223219826128</v>
      </c>
      <c r="Y9" s="120">
        <f>'Equations and POD'!$D$5/R9</f>
        <v>19106.640537668147</v>
      </c>
      <c r="Z9" s="120">
        <f>'Equations and POD'!$D$5/S9</f>
        <v>42696.403436129942</v>
      </c>
    </row>
    <row r="10" spans="1:26" x14ac:dyDescent="0.3">
      <c r="A10" s="108" t="s">
        <v>77</v>
      </c>
      <c r="B10" s="108" t="s">
        <v>80</v>
      </c>
      <c r="C10" s="108" t="s">
        <v>81</v>
      </c>
      <c r="D10" s="108" t="s">
        <v>110</v>
      </c>
      <c r="E10" s="108" t="s">
        <v>63</v>
      </c>
      <c r="F10" s="114">
        <v>7.3983542427328883E-5</v>
      </c>
      <c r="G10" s="114">
        <v>9.1598671576692897E-5</v>
      </c>
      <c r="H10" s="114">
        <v>1.034178550059436E-4</v>
      </c>
      <c r="I10" s="114">
        <v>3.6293813266236811E-5</v>
      </c>
      <c r="J10" s="114">
        <v>2.0319423624407231E-5</v>
      </c>
      <c r="K10" s="114">
        <v>1.6119319299809079E-5</v>
      </c>
      <c r="L10" s="114">
        <v>7.2133953866645671E-6</v>
      </c>
      <c r="T10" s="120"/>
      <c r="U10" s="120"/>
      <c r="V10" s="120"/>
      <c r="W10" s="120"/>
      <c r="X10" s="120"/>
      <c r="Y10" s="120"/>
      <c r="Z10" s="120"/>
    </row>
    <row r="11" spans="1:26" x14ac:dyDescent="0.3">
      <c r="A11" s="108" t="s">
        <v>77</v>
      </c>
      <c r="B11" s="108" t="s">
        <v>80</v>
      </c>
      <c r="C11" s="108" t="s">
        <v>81</v>
      </c>
      <c r="D11" s="108" t="s">
        <v>110</v>
      </c>
      <c r="E11" s="108" t="s">
        <v>64</v>
      </c>
      <c r="F11" s="114">
        <v>7.3983542427328883E-5</v>
      </c>
      <c r="G11" s="114">
        <v>9.1598671576692897E-5</v>
      </c>
      <c r="H11" s="114">
        <v>1.034178550059436E-4</v>
      </c>
      <c r="I11" s="114">
        <v>3.6293813266236811E-5</v>
      </c>
      <c r="J11" s="114">
        <v>2.0319423624407231E-5</v>
      </c>
      <c r="K11" s="114">
        <v>1.6119319299809079E-5</v>
      </c>
      <c r="L11" s="114">
        <v>7.2133953866645671E-6</v>
      </c>
      <c r="T11" s="120"/>
      <c r="U11" s="120"/>
      <c r="V11" s="120"/>
      <c r="W11" s="120"/>
      <c r="X11" s="120"/>
      <c r="Y11" s="120"/>
      <c r="Z11" s="120"/>
    </row>
    <row r="12" spans="1:26" x14ac:dyDescent="0.3">
      <c r="A12" s="108" t="s">
        <v>84</v>
      </c>
      <c r="B12" s="108" t="s">
        <v>89</v>
      </c>
      <c r="C12" s="108" t="s">
        <v>90</v>
      </c>
      <c r="D12" s="108" t="s">
        <v>110</v>
      </c>
      <c r="E12" s="108" t="s">
        <v>61</v>
      </c>
      <c r="F12" s="114">
        <v>0.10544741539739889</v>
      </c>
      <c r="G12" s="114">
        <v>0.13055394287297001</v>
      </c>
      <c r="H12" s="114">
        <v>0.14739961292109521</v>
      </c>
      <c r="I12" s="114">
        <v>5.1728920760988131E-2</v>
      </c>
      <c r="J12" s="114">
        <v>2.896090986266589E-2</v>
      </c>
      <c r="K12" s="114">
        <v>2.2974576539098079E-2</v>
      </c>
      <c r="L12" s="114">
        <v>1.028112300124639E-2</v>
      </c>
      <c r="T12" s="120"/>
      <c r="U12" s="120"/>
      <c r="V12" s="120"/>
      <c r="W12" s="120"/>
      <c r="X12" s="120"/>
      <c r="Y12" s="120"/>
      <c r="Z12" s="120"/>
    </row>
    <row r="13" spans="1:26" x14ac:dyDescent="0.3">
      <c r="A13" s="117" t="s">
        <v>84</v>
      </c>
      <c r="B13" s="117" t="s">
        <v>89</v>
      </c>
      <c r="C13" s="117" t="s">
        <v>90</v>
      </c>
      <c r="D13" s="117" t="s">
        <v>110</v>
      </c>
      <c r="E13" s="117" t="s">
        <v>63</v>
      </c>
      <c r="F13" s="118">
        <v>1.5602263877802639E-2</v>
      </c>
      <c r="G13" s="118">
        <v>1.9317088610612789E-2</v>
      </c>
      <c r="H13" s="118">
        <v>2.1809616173272501E-2</v>
      </c>
      <c r="I13" s="118">
        <v>7.6539407702428024E-3</v>
      </c>
      <c r="J13" s="118">
        <v>4.285128811509175E-3</v>
      </c>
      <c r="K13" s="118">
        <v>3.3993759286832571E-3</v>
      </c>
      <c r="L13" s="118">
        <v>1.521220728085757E-3</v>
      </c>
      <c r="M13" s="127" t="s">
        <v>113</v>
      </c>
      <c r="N13" s="127"/>
      <c r="O13" s="127"/>
      <c r="P13" s="127"/>
      <c r="Q13" s="127"/>
      <c r="R13" s="127"/>
      <c r="S13" s="127"/>
      <c r="T13" s="123" t="s">
        <v>114</v>
      </c>
      <c r="U13" s="123"/>
      <c r="V13" s="123"/>
      <c r="W13" s="123"/>
      <c r="X13" s="123"/>
      <c r="Y13" s="123"/>
      <c r="Z13" s="123"/>
    </row>
    <row r="14" spans="1:26" ht="26" x14ac:dyDescent="0.3">
      <c r="A14" s="108" t="s">
        <v>84</v>
      </c>
      <c r="B14" s="108" t="s">
        <v>89</v>
      </c>
      <c r="C14" s="108" t="s">
        <v>90</v>
      </c>
      <c r="D14" s="108" t="s">
        <v>110</v>
      </c>
      <c r="E14" s="108" t="s">
        <v>64</v>
      </c>
      <c r="F14" s="114">
        <v>6.5475089878368187E-4</v>
      </c>
      <c r="G14" s="114">
        <v>8.1064396992265369E-4</v>
      </c>
      <c r="H14" s="114">
        <v>9.1524319184815731E-4</v>
      </c>
      <c r="I14" s="114">
        <v>3.2119855412029671E-4</v>
      </c>
      <c r="J14" s="114">
        <v>1.7982595107439149E-4</v>
      </c>
      <c r="K14" s="114">
        <v>1.426552237573385E-4</v>
      </c>
      <c r="L14" s="114">
        <v>6.3838212631408975E-5</v>
      </c>
      <c r="M14" s="128" t="s">
        <v>52</v>
      </c>
      <c r="N14" s="128" t="s">
        <v>53</v>
      </c>
      <c r="O14" s="128" t="s">
        <v>54</v>
      </c>
      <c r="P14" s="128" t="s">
        <v>55</v>
      </c>
      <c r="Q14" s="128" t="s">
        <v>56</v>
      </c>
      <c r="R14" s="128" t="s">
        <v>57</v>
      </c>
      <c r="S14" s="128" t="s">
        <v>58</v>
      </c>
      <c r="T14" s="125" t="s">
        <v>52</v>
      </c>
      <c r="U14" s="125" t="s">
        <v>53</v>
      </c>
      <c r="V14" s="125" t="s">
        <v>54</v>
      </c>
      <c r="W14" s="125" t="s">
        <v>55</v>
      </c>
      <c r="X14" s="125" t="s">
        <v>56</v>
      </c>
      <c r="Y14" s="125" t="s">
        <v>57</v>
      </c>
      <c r="Z14" s="125" t="s">
        <v>58</v>
      </c>
    </row>
    <row r="15" spans="1:26" x14ac:dyDescent="0.3">
      <c r="A15" s="108" t="s">
        <v>84</v>
      </c>
      <c r="B15" s="108" t="s">
        <v>89</v>
      </c>
      <c r="C15" s="108" t="s">
        <v>91</v>
      </c>
      <c r="D15" s="108" t="s">
        <v>110</v>
      </c>
      <c r="E15" s="108" t="s">
        <v>61</v>
      </c>
      <c r="F15" s="114">
        <v>2.108948332524813E-2</v>
      </c>
      <c r="G15" s="114">
        <v>2.6110788878878639E-2</v>
      </c>
      <c r="H15" s="114">
        <v>2.947992292776621E-2</v>
      </c>
      <c r="I15" s="114">
        <v>1.0345784272763239E-2</v>
      </c>
      <c r="J15" s="114">
        <v>5.7921820400329387E-3</v>
      </c>
      <c r="K15" s="114">
        <v>4.5949153613669119E-3</v>
      </c>
      <c r="L15" s="114">
        <v>2.0562246242116929E-3</v>
      </c>
      <c r="M15" s="129">
        <f t="shared" ref="M15:S15" si="2">F5+F8+F14+F17</f>
        <v>1.2183660988145108E-2</v>
      </c>
      <c r="N15" s="129">
        <f t="shared" si="2"/>
        <v>1.5084532651989186E-2</v>
      </c>
      <c r="O15" s="129">
        <f t="shared" si="2"/>
        <v>1.7030923961923274E-2</v>
      </c>
      <c r="P15" s="129">
        <f t="shared" si="2"/>
        <v>5.9768902960711835E-3</v>
      </c>
      <c r="Q15" s="129">
        <f t="shared" si="2"/>
        <v>3.3462167502652054E-3</v>
      </c>
      <c r="R15" s="129">
        <f t="shared" si="2"/>
        <v>2.6545406622215596E-3</v>
      </c>
      <c r="S15" s="129">
        <f t="shared" si="2"/>
        <v>1.1879069463441479E-3</v>
      </c>
      <c r="T15" s="120">
        <f>'Equations and POD'!$D$5/M15</f>
        <v>984925.63209664053</v>
      </c>
      <c r="U15" s="120">
        <f>'Equations and POD'!$D$5/N15</f>
        <v>795516.85669344012</v>
      </c>
      <c r="V15" s="120">
        <f>'Equations and POD'!$D$5/O15</f>
        <v>704600.64449990413</v>
      </c>
      <c r="W15" s="120">
        <f>'Equations and POD'!$D$5/P15</f>
        <v>2007733.0192739216</v>
      </c>
      <c r="X15" s="120">
        <f>'Equations and POD'!$D$5/Q15</f>
        <v>3586139.4809672553</v>
      </c>
      <c r="Y15" s="120">
        <f>'Equations and POD'!$D$5/R15</f>
        <v>4520556.106289709</v>
      </c>
      <c r="Z15" s="120">
        <f>'Equations and POD'!$D$5/S15</f>
        <v>10101801.354837339</v>
      </c>
    </row>
    <row r="16" spans="1:26" x14ac:dyDescent="0.3">
      <c r="A16" s="117" t="s">
        <v>84</v>
      </c>
      <c r="B16" s="117" t="s">
        <v>89</v>
      </c>
      <c r="C16" s="117" t="s">
        <v>91</v>
      </c>
      <c r="D16" s="117" t="s">
        <v>110</v>
      </c>
      <c r="E16" s="117" t="s">
        <v>63</v>
      </c>
      <c r="F16" s="118">
        <v>5.2007545275904593E-3</v>
      </c>
      <c r="G16" s="118">
        <v>6.4390294151119966E-3</v>
      </c>
      <c r="H16" s="118">
        <v>7.2698719202877382E-3</v>
      </c>
      <c r="I16" s="118">
        <v>2.5513135418368288E-3</v>
      </c>
      <c r="J16" s="118">
        <v>1.4283762434931541E-3</v>
      </c>
      <c r="K16" s="118">
        <v>1.1331252881342339E-3</v>
      </c>
      <c r="L16" s="118">
        <v>5.0707356644006979E-4</v>
      </c>
    </row>
    <row r="17" spans="1:20" x14ac:dyDescent="0.3">
      <c r="A17" s="108" t="s">
        <v>84</v>
      </c>
      <c r="B17" s="108" t="s">
        <v>89</v>
      </c>
      <c r="C17" s="108" t="s">
        <v>91</v>
      </c>
      <c r="D17" s="108" t="s">
        <v>110</v>
      </c>
      <c r="E17" s="108" t="s">
        <v>64</v>
      </c>
      <c r="F17" s="114">
        <v>6.5475089878368187E-4</v>
      </c>
      <c r="G17" s="114">
        <v>8.1064396992265369E-4</v>
      </c>
      <c r="H17" s="114">
        <v>9.1524319184815731E-4</v>
      </c>
      <c r="I17" s="114">
        <v>3.2119855412029671E-4</v>
      </c>
      <c r="J17" s="114">
        <v>1.7982595107439149E-4</v>
      </c>
      <c r="K17" s="114">
        <v>1.426552237573385E-4</v>
      </c>
      <c r="L17" s="114">
        <v>6.3838212631408975E-5</v>
      </c>
    </row>
    <row r="19" spans="1:20" x14ac:dyDescent="0.3">
      <c r="A19" s="130" t="s">
        <v>115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1" spans="1:20" ht="13" customHeight="1" x14ac:dyDescent="0.3">
      <c r="A21" s="131" t="s">
        <v>116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</row>
    <row r="22" spans="1:20" s="137" customFormat="1" ht="52" x14ac:dyDescent="0.3">
      <c r="A22" s="133" t="s">
        <v>117</v>
      </c>
      <c r="B22" s="133" t="s">
        <v>118</v>
      </c>
      <c r="C22" s="133" t="s">
        <v>119</v>
      </c>
      <c r="D22" s="133" t="s">
        <v>120</v>
      </c>
      <c r="E22" s="134" t="str">
        <f>C4</f>
        <v>Furniture (Synthetic Leather)</v>
      </c>
      <c r="F22" s="135" t="s">
        <v>121</v>
      </c>
      <c r="G22" s="134" t="str">
        <f>C7</f>
        <v>Vinyl Flooring</v>
      </c>
      <c r="H22" s="135" t="s">
        <v>122</v>
      </c>
      <c r="I22" s="134" t="str">
        <f>C13</f>
        <v>Children's Toys (Legacy)</v>
      </c>
      <c r="J22" s="135" t="s">
        <v>123</v>
      </c>
      <c r="K22" s="134" t="str">
        <f>C16</f>
        <v>Children's Toys (New)</v>
      </c>
      <c r="L22" s="135" t="s">
        <v>124</v>
      </c>
      <c r="M22" s="136"/>
      <c r="N22" s="136"/>
      <c r="O22" s="136"/>
      <c r="P22" s="136"/>
      <c r="Q22" s="136"/>
      <c r="R22" s="136"/>
      <c r="S22" s="136"/>
      <c r="T22" s="136"/>
    </row>
    <row r="23" spans="1:20" x14ac:dyDescent="0.3">
      <c r="A23" s="138" t="s">
        <v>52</v>
      </c>
      <c r="B23" s="139">
        <v>0.79087389628193472</v>
      </c>
      <c r="C23" s="140">
        <v>0.15592764432668652</v>
      </c>
      <c r="D23" s="141">
        <f>B23/C23</f>
        <v>5.0720569767921466</v>
      </c>
      <c r="E23" s="142">
        <f>F4</f>
        <v>1.0457386164423991E-2</v>
      </c>
      <c r="F23" s="143">
        <f>E23/$C23</f>
        <v>6.7065632970857644E-2</v>
      </c>
      <c r="G23" s="142">
        <f>F7</f>
        <v>0.75961349171211756</v>
      </c>
      <c r="H23" s="144">
        <f>G23/$C23</f>
        <v>4.8715767816041593</v>
      </c>
      <c r="I23" s="142">
        <f>F13</f>
        <v>1.5602263877802639E-2</v>
      </c>
      <c r="J23" s="145">
        <f>I23/$C23</f>
        <v>0.10006092213587275</v>
      </c>
      <c r="K23" s="142">
        <f>F16</f>
        <v>5.2007545275904593E-3</v>
      </c>
      <c r="L23" s="143">
        <f>K23/$C23</f>
        <v>3.3353640081256374E-2</v>
      </c>
      <c r="M23" s="146"/>
      <c r="N23" s="147"/>
      <c r="O23" s="146"/>
      <c r="P23" s="148"/>
      <c r="Q23" s="146"/>
      <c r="R23" s="147"/>
      <c r="S23" s="146"/>
      <c r="T23" s="148"/>
    </row>
    <row r="24" spans="1:20" x14ac:dyDescent="0.3">
      <c r="A24" s="138" t="s">
        <v>53</v>
      </c>
      <c r="B24" s="139">
        <v>0.97917720492049043</v>
      </c>
      <c r="C24" s="140">
        <v>9.3545750587809715E-2</v>
      </c>
      <c r="D24" s="141">
        <f t="shared" ref="D24:D28" si="3">B24/C24</f>
        <v>10.467361678832802</v>
      </c>
      <c r="E24" s="142">
        <f>G4</f>
        <v>1.294724001309637E-2</v>
      </c>
      <c r="F24" s="143">
        <f t="shared" ref="F24:H29" si="4">E24/$C24</f>
        <v>0.13840543190620966</v>
      </c>
      <c r="G24" s="142">
        <f>G7</f>
        <v>0.94047384688166935</v>
      </c>
      <c r="H24" s="144">
        <f t="shared" si="4"/>
        <v>10.053624466873709</v>
      </c>
      <c r="I24" s="142">
        <f>G13</f>
        <v>1.9317088610612789E-2</v>
      </c>
      <c r="J24" s="145">
        <f t="shared" ref="J24:L29" si="5">I24/$C24</f>
        <v>0.20649883601586141</v>
      </c>
      <c r="K24" s="142">
        <f>G16</f>
        <v>6.4390294151119966E-3</v>
      </c>
      <c r="L24" s="145">
        <f t="shared" si="5"/>
        <v>6.8832944037022781E-2</v>
      </c>
      <c r="M24" s="146"/>
      <c r="N24" s="147"/>
      <c r="O24" s="146"/>
      <c r="P24" s="149"/>
      <c r="Q24" s="146"/>
      <c r="R24" s="148"/>
      <c r="S24" s="146"/>
      <c r="T24" s="148"/>
    </row>
    <row r="25" spans="1:20" x14ac:dyDescent="0.3">
      <c r="A25" s="138" t="s">
        <v>54</v>
      </c>
      <c r="B25" s="145">
        <v>1.1055226507166827</v>
      </c>
      <c r="C25" s="140">
        <v>4.221509404384937E-2</v>
      </c>
      <c r="D25" s="141">
        <f t="shared" si="3"/>
        <v>26.187852372622025</v>
      </c>
      <c r="E25" s="142">
        <f>H4</f>
        <v>1.461785162768945E-2</v>
      </c>
      <c r="F25" s="143">
        <f t="shared" si="4"/>
        <v>0.34627073464542557</v>
      </c>
      <c r="G25" s="142">
        <f>H7</f>
        <v>1.061825310995433</v>
      </c>
      <c r="H25" s="144">
        <f t="shared" si="4"/>
        <v>25.152740626196429</v>
      </c>
      <c r="I25" s="142">
        <f>H13</f>
        <v>2.1809616173272501E-2</v>
      </c>
      <c r="J25" s="145">
        <f t="shared" si="5"/>
        <v>0.51663076127743712</v>
      </c>
      <c r="K25" s="142">
        <f>H16</f>
        <v>7.2698719202877382E-3</v>
      </c>
      <c r="L25" s="145">
        <f t="shared" si="5"/>
        <v>0.17221025050273314</v>
      </c>
      <c r="M25" s="146"/>
      <c r="N25" s="148"/>
      <c r="O25" s="146"/>
      <c r="P25" s="149"/>
      <c r="Q25" s="146"/>
      <c r="R25" s="148"/>
      <c r="S25" s="146"/>
      <c r="T25" s="148"/>
    </row>
    <row r="26" spans="1:20" x14ac:dyDescent="0.3">
      <c r="A26" s="138" t="s">
        <v>55</v>
      </c>
      <c r="B26" s="139">
        <v>0.3879758736477415</v>
      </c>
      <c r="C26" s="140">
        <v>1.8954717305323217E-2</v>
      </c>
      <c r="D26" s="141">
        <f t="shared" si="3"/>
        <v>20.468565550106245</v>
      </c>
      <c r="E26" s="142">
        <f>I4</f>
        <v>5.1300384957551652E-3</v>
      </c>
      <c r="F26" s="143">
        <f t="shared" si="4"/>
        <v>0.27064705915262854</v>
      </c>
      <c r="G26" s="142">
        <f>I7</f>
        <v>0.3726405808399067</v>
      </c>
      <c r="H26" s="144">
        <f t="shared" si="4"/>
        <v>19.659516670040489</v>
      </c>
      <c r="I26" s="142">
        <f>I13</f>
        <v>7.6539407702428024E-3</v>
      </c>
      <c r="J26" s="145">
        <f t="shared" si="5"/>
        <v>0.40380136759376939</v>
      </c>
      <c r="K26" s="142">
        <f>I16</f>
        <v>2.5513135418368288E-3</v>
      </c>
      <c r="L26" s="145">
        <f t="shared" si="5"/>
        <v>0.13460045331936032</v>
      </c>
      <c r="M26" s="146"/>
      <c r="N26" s="148"/>
      <c r="O26" s="146"/>
      <c r="P26" s="149"/>
      <c r="Q26" s="146"/>
      <c r="R26" s="148"/>
      <c r="S26" s="146"/>
      <c r="T26" s="148"/>
    </row>
    <row r="27" spans="1:20" x14ac:dyDescent="0.3">
      <c r="A27" s="138" t="s">
        <v>56</v>
      </c>
      <c r="B27" s="139">
        <v>0.21721184475348909</v>
      </c>
      <c r="C27" s="140">
        <v>7.1834887469144773E-3</v>
      </c>
      <c r="D27" s="141">
        <f t="shared" si="3"/>
        <v>30.237653653566042</v>
      </c>
      <c r="E27" s="142">
        <f>J4</f>
        <v>2.8720990169896878E-3</v>
      </c>
      <c r="F27" s="143">
        <f t="shared" si="4"/>
        <v>0.39981951920274672</v>
      </c>
      <c r="G27" s="142">
        <f>J7</f>
        <v>0.2086262406814971</v>
      </c>
      <c r="H27" s="144">
        <f t="shared" si="4"/>
        <v>29.042467808014358</v>
      </c>
      <c r="I27" s="142">
        <f>J13</f>
        <v>4.285128811509175E-3</v>
      </c>
      <c r="J27" s="145">
        <f t="shared" si="5"/>
        <v>0.59652474758170471</v>
      </c>
      <c r="K27" s="142">
        <f>J16</f>
        <v>1.4283762434931541E-3</v>
      </c>
      <c r="L27" s="145">
        <f t="shared" si="5"/>
        <v>0.19884157876723679</v>
      </c>
      <c r="M27" s="146"/>
      <c r="N27" s="148"/>
      <c r="O27" s="146"/>
      <c r="P27" s="149"/>
      <c r="Q27" s="146"/>
      <c r="R27" s="148"/>
      <c r="S27" s="146"/>
      <c r="T27" s="148"/>
    </row>
    <row r="28" spans="1:20" x14ac:dyDescent="0.3">
      <c r="A28" s="138" t="s">
        <v>57</v>
      </c>
      <c r="B28" s="139">
        <v>0.17231330701114775</v>
      </c>
      <c r="C28" s="140">
        <v>2.2665019725853826E-3</v>
      </c>
      <c r="D28" s="141">
        <f t="shared" si="3"/>
        <v>76.026100614680331</v>
      </c>
      <c r="E28" s="142">
        <f>K4</f>
        <v>2.2784249185057851E-3</v>
      </c>
      <c r="F28" s="143">
        <f t="shared" si="4"/>
        <v>1.0052605054240487</v>
      </c>
      <c r="G28" s="142">
        <f>K7</f>
        <v>0.1655023808758245</v>
      </c>
      <c r="H28" s="144">
        <f t="shared" si="4"/>
        <v>73.021061917293238</v>
      </c>
      <c r="I28" s="142">
        <f>K13</f>
        <v>3.3993759286832571E-3</v>
      </c>
      <c r="J28" s="145">
        <f t="shared" si="5"/>
        <v>1.4998336510625725</v>
      </c>
      <c r="K28" s="142">
        <f>K16</f>
        <v>1.1331252881342339E-3</v>
      </c>
      <c r="L28" s="145">
        <f t="shared" si="5"/>
        <v>0.49994454090048113</v>
      </c>
      <c r="M28" s="146"/>
      <c r="N28" s="148"/>
      <c r="O28" s="146"/>
      <c r="P28" s="149"/>
      <c r="Q28" s="146"/>
      <c r="R28" s="148"/>
      <c r="S28" s="146"/>
      <c r="T28" s="149"/>
    </row>
    <row r="29" spans="1:20" x14ac:dyDescent="0.3">
      <c r="A29" s="138" t="s">
        <v>58</v>
      </c>
      <c r="B29" s="139">
        <v>7.7110204887488626E-2</v>
      </c>
      <c r="C29" s="140">
        <v>2.0604551771084717E-3</v>
      </c>
      <c r="D29" s="141">
        <f>B29/C29</f>
        <v>37.423869125704933</v>
      </c>
      <c r="E29" s="142">
        <f>L4</f>
        <v>1.019595151031339E-3</v>
      </c>
      <c r="F29" s="143">
        <f t="shared" si="4"/>
        <v>0.49483976276648844</v>
      </c>
      <c r="G29" s="142">
        <f>L7</f>
        <v>7.4062315441931453E-2</v>
      </c>
      <c r="H29" s="144">
        <f t="shared" si="4"/>
        <v>35.944637992982884</v>
      </c>
      <c r="I29" s="142">
        <f>L13</f>
        <v>1.521220728085757E-3</v>
      </c>
      <c r="J29" s="145">
        <f t="shared" si="5"/>
        <v>0.73829353095686057</v>
      </c>
      <c r="K29" s="142">
        <f>L16</f>
        <v>5.0707356644006979E-4</v>
      </c>
      <c r="L29" s="145">
        <f t="shared" si="5"/>
        <v>0.24609783899869575</v>
      </c>
      <c r="M29" s="146"/>
      <c r="N29" s="148"/>
      <c r="O29" s="146"/>
      <c r="P29" s="149"/>
      <c r="Q29" s="146"/>
      <c r="R29" s="148"/>
      <c r="S29" s="146"/>
      <c r="T29" s="149"/>
    </row>
  </sheetData>
  <sheetProtection sheet="1" objects="1" scenarios="1" formatCells="0" formatColumns="0" formatRows="0" sort="0" autoFilter="0"/>
  <autoFilter ref="A1:L17" xr:uid="{ED94FDDF-7877-4CA6-A0FA-0308C5E12DE8}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4">
    <mergeCell ref="M1:S1"/>
    <mergeCell ref="A19:L19"/>
    <mergeCell ref="A21:T21"/>
    <mergeCell ref="A1:A2"/>
    <mergeCell ref="B1:B2"/>
    <mergeCell ref="C1:C2"/>
    <mergeCell ref="D1:D2"/>
    <mergeCell ref="E1:E2"/>
    <mergeCell ref="F1:L1"/>
    <mergeCell ref="M7:S7"/>
    <mergeCell ref="M13:S13"/>
    <mergeCell ref="T1:Z1"/>
    <mergeCell ref="T7:Z7"/>
    <mergeCell ref="T13:Z13"/>
  </mergeCells>
  <conditionalFormatting sqref="T4:Z4">
    <cfRule type="cellIs" dxfId="5" priority="3" operator="lessThan">
      <formula>30</formula>
    </cfRule>
  </conditionalFormatting>
  <conditionalFormatting sqref="T9:Z9">
    <cfRule type="cellIs" dxfId="4" priority="2" operator="lessThan">
      <formula>30</formula>
    </cfRule>
  </conditionalFormatting>
  <conditionalFormatting sqref="T15:Z15">
    <cfRule type="cellIs" dxfId="3" priority="1" operator="lessThan">
      <formula>30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3352F79007E408EFF44D6142FFCE2" ma:contentTypeVersion="21" ma:contentTypeDescription="Create a new document." ma:contentTypeScope="" ma:versionID="e95dd583e1418bbab84cc60b808c79a9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fecc2597-e8fd-4279-ac06-bd7c891938be" xmlns:ns6="ead8da0f-3542-4e50-96c8-f1f698624e86" targetNamespace="http://schemas.microsoft.com/office/2006/metadata/properties" ma:root="true" ma:fieldsID="2f7c14c724f6fd5b0410ef8d6affcf61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ecc2597-e8fd-4279-ac06-bd7c891938be"/>
    <xsd:import namespace="ead8da0f-3542-4e50-96c8-f1f698624e86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1:_ip_UnifiedCompliancePolicyProperties" minOccurs="0"/>
                <xsd:element ref="ns1:_ip_UnifiedCompliancePolicyUIAction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MediaServiceDateTaken" minOccurs="0"/>
                <xsd:element ref="ns6:MediaServiceLocation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60cad11-562a-4490-8456-b2fd6f157897}" ma:internalName="TaxCatchAllLabel" ma:readOnly="true" ma:showField="CatchAllDataLabel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60cad11-562a-4490-8456-b2fd6f157897}" ma:internalName="TaxCatchAll" ma:showField="CatchAllData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c2597-e8fd-4279-ac06-bd7c891938be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8da0f-3542-4e50-96c8-f1f698624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4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4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Coverage xmlns="http://schemas.microsoft.com/sharepoint/v3/fields" xsi:nil="true"/>
    <Record xmlns="4ffa91fb-a0ff-4ac5-b2db-65c790d184a4">Shared</Record>
    <EPA_x0020_Office xmlns="4ffa91fb-a0ff-4ac5-b2db-65c790d184a4" xsi:nil="true"/>
    <Document_x0020_Creation_x0020_Date xmlns="4ffa91fb-a0ff-4ac5-b2db-65c790d184a4">2024-10-02T17:19:52+00:00</Document_x0020_Creation_x0020_Date>
    <EPA_x0020_Related_x0020_Documents xmlns="4ffa91fb-a0ff-4ac5-b2db-65c790d184a4" xsi:nil="true"/>
    <_Source xmlns="http://schemas.microsoft.com/sharepoint/v3/fields" xsi:nil="true"/>
    <CategoryDescription xmlns="http://schemas.microsoft.com/sharepoint.v3" xsi:nil="true"/>
    <EPA_x0020_Contributor xmlns="4ffa91fb-a0ff-4ac5-b2db-65c790d184a4">
      <UserInfo>
        <DisplayName/>
        <AccountId xsi:nil="true"/>
        <AccountType/>
      </UserInfo>
    </EPA_x0020_Contributor>
    <TaxKeywordTaxHTField xmlns="4ffa91fb-a0ff-4ac5-b2db-65c790d184a4">
      <Terms xmlns="http://schemas.microsoft.com/office/infopath/2007/PartnerControls"/>
    </TaxKeywordTaxHTField>
    <Rights xmlns="4ffa91fb-a0ff-4ac5-b2db-65c790d184a4" xsi:nil="true"/>
    <Identifier xmlns="4ffa91fb-a0ff-4ac5-b2db-65c790d184a4" xsi:nil="true"/>
    <_ip_UnifiedCompliancePolicyUIAction xmlns="http://schemas.microsoft.com/sharepoint/v3" xsi:nil="true"/>
    <Creator xmlns="4ffa91fb-a0ff-4ac5-b2db-65c790d184a4">
      <UserInfo>
        <DisplayName/>
        <AccountId xsi:nil="true"/>
        <AccountType/>
      </UserInfo>
    </Creator>
    <_ip_UnifiedCompliancePolicyProperties xmlns="http://schemas.microsoft.com/sharepoint/v3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lcf76f155ced4ddcb4097134ff3c332f xmlns="ead8da0f-3542-4e50-96c8-f1f698624e86">
      <Terms xmlns="http://schemas.microsoft.com/office/infopath/2007/PartnerControls"/>
    </lcf76f155ced4ddcb4097134ff3c332f>
    <TaxCatchAll xmlns="4ffa91fb-a0ff-4ac5-b2db-65c790d184a4" xsi:nil="true"/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</documentManagement>
</p:properties>
</file>

<file path=customXml/itemProps1.xml><?xml version="1.0" encoding="utf-8"?>
<ds:datastoreItem xmlns:ds="http://schemas.openxmlformats.org/officeDocument/2006/customXml" ds:itemID="{E33C3C24-D454-4E7B-A984-D0B111B102B9}"/>
</file>

<file path=customXml/itemProps2.xml><?xml version="1.0" encoding="utf-8"?>
<ds:datastoreItem xmlns:ds="http://schemas.openxmlformats.org/officeDocument/2006/customXml" ds:itemID="{D6F4A001-9B65-404F-BAF5-DE92095D1DFD}"/>
</file>

<file path=customXml/itemProps3.xml><?xml version="1.0" encoding="utf-8"?>
<ds:datastoreItem xmlns:ds="http://schemas.openxmlformats.org/officeDocument/2006/customXml" ds:itemID="{A99BF00B-7E50-4A76-8394-C6ABDBD07CCC}"/>
</file>

<file path=customXml/itemProps4.xml><?xml version="1.0" encoding="utf-8"?>
<ds:datastoreItem xmlns:ds="http://schemas.openxmlformats.org/officeDocument/2006/customXml" ds:itemID="{B6801C0F-BB73-4A4A-BC44-F2CE35DA4D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Readme</vt:lpstr>
      <vt:lpstr>Equations and POD</vt:lpstr>
      <vt:lpstr>Acute</vt:lpstr>
      <vt:lpstr>Intermediate</vt:lpstr>
      <vt:lpstr>Chronic</vt:lpstr>
      <vt:lpstr>Aggregate</vt:lpstr>
      <vt:lpstr>Chronic Ingestion</vt:lpstr>
      <vt:lpstr>Chronic Settled Dust Ing</vt:lpstr>
      <vt:lpstr>Acute Ingestion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2025-07-31T15:45:24Z</dcterms:created>
  <dcterms:modified xsi:type="dcterms:W3CDTF">2025-07-31T15:50:02Z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Document_x0020_Type">
    <vt:lpwstr/>
  </property>
  <property fmtid="{D5CDD505-2E9C-101B-9397-08002B2CF9AE}" pid="4" name="MediaServiceImageTags">
    <vt:lpwstr/>
  </property>
  <property fmtid="{D5CDD505-2E9C-101B-9397-08002B2CF9AE}" pid="5" name="ContentTypeId">
    <vt:lpwstr>0x010100D723352F79007E408EFF44D6142FFCE2</vt:lpwstr>
  </property>
  <property fmtid="{D5CDD505-2E9C-101B-9397-08002B2CF9AE}" pid="6" name="EPA Subject">
    <vt:lpwstr/>
  </property>
  <property fmtid="{D5CDD505-2E9C-101B-9397-08002B2CF9AE}" pid="7" name="EPA_x0020_Subject">
    <vt:lpwstr/>
  </property>
  <property fmtid="{D5CDD505-2E9C-101B-9397-08002B2CF9AE}" pid="8" name="Document Type">
    <vt:lpwstr/>
  </property>
</Properties>
</file>