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filterPrivacy="1" codeName="ThisWorkbook" defaultThemeVersion="166925"/>
  <xr:revisionPtr revIDLastSave="62" documentId="8_{074E8C89-BCB3-401E-9322-63378E9DE2F6}" xr6:coauthVersionLast="47" xr6:coauthVersionMax="47" xr10:uidLastSave="{302F7B38-820D-44B2-BDD7-B2A63B3BDD55}"/>
  <bookViews>
    <workbookView xWindow="260" yWindow="0" windowWidth="19180" windowHeight="10060" xr2:uid="{3532DFDF-4A99-4E4C-8235-04A7F55F3A8E}"/>
  </bookViews>
  <sheets>
    <sheet name="Cover Page" sheetId="11" r:id="rId1"/>
    <sheet name="Table of Contents" sheetId="5" r:id="rId2"/>
    <sheet name="Definitions" sheetId="6" r:id="rId3"/>
    <sheet name="Equations" sheetId="7" r:id="rId4"/>
    <sheet name="IIOAC-Outputs-Fug" sheetId="8" r:id="rId5"/>
    <sheet name="IIOAC Outputs-Stack" sheetId="9" r:id="rId6"/>
    <sheet name="IIOAC Outputs - Max" sheetId="10" r:id="rId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5" i="10" l="1"/>
  <c r="H5" i="10"/>
  <c r="G5" i="10"/>
  <c r="D22" i="10" s="1"/>
  <c r="I22" i="10" s="1"/>
  <c r="E27" i="10" s="1"/>
  <c r="E36" i="10" s="1"/>
  <c r="F5" i="10"/>
  <c r="F11" i="10" s="1"/>
  <c r="E5" i="10"/>
  <c r="E11" i="10" s="1"/>
</calcChain>
</file>

<file path=xl/sharedStrings.xml><?xml version="1.0" encoding="utf-8"?>
<sst xmlns="http://schemas.openxmlformats.org/spreadsheetml/2006/main" count="361" uniqueCount="161">
  <si>
    <t>Source Type</t>
  </si>
  <si>
    <t>Emission Scenario</t>
  </si>
  <si>
    <t>Stat</t>
  </si>
  <si>
    <t>Location</t>
  </si>
  <si>
    <t>Outdoor Air Concentration (µg/m3)</t>
  </si>
  <si>
    <t>Total Annual Particle Deposition (g/m2)</t>
  </si>
  <si>
    <t>Fug</t>
  </si>
  <si>
    <t>95th Percentile Conc</t>
  </si>
  <si>
    <t>100 m</t>
  </si>
  <si>
    <t>Stack</t>
  </si>
  <si>
    <t>Total</t>
  </si>
  <si>
    <t>Risk Estimates</t>
  </si>
  <si>
    <t>Benchmark MOE</t>
  </si>
  <si>
    <t>Non-Cancer</t>
  </si>
  <si>
    <t>Acute</t>
  </si>
  <si>
    <t>Chronic</t>
  </si>
  <si>
    <t>Inhalation HEC</t>
  </si>
  <si>
    <t>mg/m3</t>
  </si>
  <si>
    <t>ug/m3</t>
  </si>
  <si>
    <t>No Risk</t>
  </si>
  <si>
    <t>Statistic</t>
  </si>
  <si>
    <t>Daily</t>
  </si>
  <si>
    <t>Annual</t>
  </si>
  <si>
    <t>Fugitive Source</t>
  </si>
  <si>
    <t>High-End</t>
  </si>
  <si>
    <t>Fenceline Avg</t>
  </si>
  <si>
    <t>Outer-boundary Avg</t>
  </si>
  <si>
    <t>Community Avg</t>
  </si>
  <si>
    <t>Mean</t>
  </si>
  <si>
    <t>Max</t>
  </si>
  <si>
    <t>Wet</t>
  </si>
  <si>
    <t>Dry</t>
  </si>
  <si>
    <r>
      <t>Total deposition (mg</t>
    </r>
    <r>
      <rPr>
        <sz val="9.9"/>
        <color theme="1"/>
        <rFont val="Calibri"/>
        <family val="2"/>
      </rPr>
      <t>)</t>
    </r>
    <r>
      <rPr>
        <sz val="11"/>
        <color theme="1"/>
        <rFont val="Calibri"/>
        <family val="2"/>
        <scheme val="minor"/>
      </rPr>
      <t xml:space="preserve">= </t>
    </r>
  </si>
  <si>
    <t>Soil Conc (mg/kg)=</t>
  </si>
  <si>
    <t>Daily dep rate x area of soil x conversion (g to mg)</t>
  </si>
  <si>
    <t>TotDep/(area of soil x Mix depth x density of soil)</t>
  </si>
  <si>
    <t>Days per year</t>
  </si>
  <si>
    <t>area of soil (m2)</t>
  </si>
  <si>
    <t>conversion (g to mg)</t>
  </si>
  <si>
    <t>total deposition (mg/day)</t>
  </si>
  <si>
    <t>Mix depth (m)</t>
  </si>
  <si>
    <t>density (kg/m3)</t>
  </si>
  <si>
    <t>soil conc (mg/kg-day)</t>
  </si>
  <si>
    <t xml:space="preserve">Acute Dose Rate = </t>
  </si>
  <si>
    <r>
      <t>(C</t>
    </r>
    <r>
      <rPr>
        <vertAlign val="subscript"/>
        <sz val="11"/>
        <color theme="1"/>
        <rFont val="Calibri"/>
        <family val="2"/>
        <scheme val="minor"/>
      </rPr>
      <t>soil</t>
    </r>
    <r>
      <rPr>
        <sz val="11"/>
        <color theme="1"/>
        <rFont val="Calibri"/>
        <family val="2"/>
        <scheme val="minor"/>
      </rPr>
      <t xml:space="preserve"> x CF x IR)/BW x AT</t>
    </r>
    <r>
      <rPr>
        <vertAlign val="subscript"/>
        <sz val="11"/>
        <color theme="1"/>
        <rFont val="Calibri"/>
        <family val="2"/>
        <scheme val="minor"/>
      </rPr>
      <t>EF</t>
    </r>
  </si>
  <si>
    <t>ADR</t>
  </si>
  <si>
    <t>Conversion Factor (CF)</t>
  </si>
  <si>
    <t>kg/mg</t>
  </si>
  <si>
    <t>Ingestion Rate of Soil (IR)</t>
  </si>
  <si>
    <t>mg/day</t>
  </si>
  <si>
    <t>Body Weight (BW)</t>
  </si>
  <si>
    <t xml:space="preserve">kg </t>
  </si>
  <si>
    <t>Averaging Time (AT)</t>
  </si>
  <si>
    <t>day</t>
  </si>
  <si>
    <t>Oral HED</t>
  </si>
  <si>
    <t>mg/kg-day</t>
  </si>
  <si>
    <t>This slide provides the maximum modeled concentration and deposition rate across all exposure scenarios modeled along with associated risk estimates</t>
  </si>
  <si>
    <t>This tab provides all IIOAC modeled high-end and mean concentrations, at all distances, and modeled deposition rates due to stack releases for each exposure scenario modeled</t>
  </si>
  <si>
    <t>This tab provides all IIOAC modeled high-end and mean concentrations, at all distances, and modeled deposition rates due to fugitive releases for each exposure scenario modeled</t>
  </si>
  <si>
    <t>This tab provides relevant equations for calculating modeled concentration estimates as well as associated risks</t>
  </si>
  <si>
    <t>Equations</t>
  </si>
  <si>
    <t>This tab provides definitions of several terms utilized throughout this worksheet or the assessment documents</t>
  </si>
  <si>
    <t>Definitions</t>
  </si>
  <si>
    <t>Description</t>
  </si>
  <si>
    <t>Worksheet</t>
  </si>
  <si>
    <t>Table of Contents</t>
  </si>
  <si>
    <t>The sum of uncertainty factors for a given non-cancer POD. EPA interprets the MOE risk estimates in reference to benchmark MOEs. For the purposes of this fenceline analysis, MOE risk estimates were interpreted as a human health risk if the MOE was less than the benchmark MOE.</t>
  </si>
  <si>
    <t>The point of departure divided by the actual or projected environmental exposure of interest</t>
  </si>
  <si>
    <t xml:space="preserve">Margin of Exposure (MOE): </t>
  </si>
  <si>
    <r>
      <t>The cancer risk level above which EPA identifies an unreasonable risk. For the purposes of this fenceline analysis, EPA used 1 x 10</t>
    </r>
    <r>
      <rPr>
        <vertAlign val="superscript"/>
        <sz val="12"/>
        <color theme="1"/>
        <rFont val="Times New Roman"/>
        <family val="1"/>
      </rPr>
      <t xml:space="preserve">-6 </t>
    </r>
    <r>
      <rPr>
        <sz val="12"/>
        <color theme="1"/>
        <rFont val="Times New Roman"/>
        <family val="1"/>
      </rPr>
      <t>as the benchmark for cancer risk in fenceline communities.</t>
    </r>
  </si>
  <si>
    <t xml:space="preserve">Benchmark: </t>
  </si>
  <si>
    <r>
      <t>The upper-bound excess lifetime cancer risk estimated to result from continuous exposure to an agent at a concentration of 1 µg/m</t>
    </r>
    <r>
      <rPr>
        <vertAlign val="superscript"/>
        <sz val="12"/>
        <color theme="1"/>
        <rFont val="Times New Roman"/>
        <family val="1"/>
      </rPr>
      <t>3</t>
    </r>
    <r>
      <rPr>
        <sz val="12"/>
        <color theme="1"/>
        <rFont val="Times New Roman"/>
        <family val="1"/>
      </rPr>
      <t xml:space="preserve"> in air. The interpretation of inhalation unit risk would be as follows: if unit risk = 2 × 10-6 per µg/m</t>
    </r>
    <r>
      <rPr>
        <vertAlign val="superscript"/>
        <sz val="12"/>
        <color theme="1"/>
        <rFont val="Times New Roman"/>
        <family val="1"/>
      </rPr>
      <t>3</t>
    </r>
    <r>
      <rPr>
        <sz val="12"/>
        <color theme="1"/>
        <rFont val="Times New Roman"/>
        <family val="1"/>
      </rPr>
      <t>, 2 excess cancer cases (upper bound estimate) are expected to develop per 1,000,000 people if exposed daily for a lifetime to 1 µg of the chemical per m3 of air.</t>
    </r>
  </si>
  <si>
    <t xml:space="preserve">Inhalation Unit Risk (IUR): </t>
  </si>
  <si>
    <t>The human concentration (for inhalation exposure) or dose (for other routes of exposure) of an agent that is believed to induce the same magnitude of toxic effect as the experimental animal species concentration or dose. This adjustment may incorporate toxicokinetic information on the particular agent, if available, or use a default procedure, such as assuming that daily oral doses experienced for a lifetime are proportional to body weight raised to the 0.75 power.</t>
  </si>
  <si>
    <t xml:space="preserve">Human Equivalent Concentration (HEC): </t>
  </si>
  <si>
    <t>The daily or annual averaged modeled concentration at 1,000 meters finite distance from the release point.</t>
  </si>
  <si>
    <t>Outer Boundary Average:</t>
  </si>
  <si>
    <t>The daily or annual averaged modeled concentration between 100 and 1,000 meters area distance from the release point.</t>
  </si>
  <si>
    <t>Community Average:</t>
  </si>
  <si>
    <t>The daily or annual averaged modeled concentration at 100 meters finite distance from the release point.</t>
  </si>
  <si>
    <t>Fenceline Average:</t>
  </si>
  <si>
    <t>The modeled concentration representing the 95th percentile concentration within the modeled concentration distribution.</t>
  </si>
  <si>
    <t xml:space="preserve">[Statistic] High-End (IIOAC Output): </t>
  </si>
  <si>
    <t>The modeled concentration representing the arithmetic average concentration of the modeled concentration distribution.</t>
  </si>
  <si>
    <t xml:space="preserve">[Statistic] Mean (IIOAC Output): </t>
  </si>
  <si>
    <t>The average daily concentration adjusted for a receptors expected residency time and lifetime [Calculated from ADC].</t>
  </si>
  <si>
    <t xml:space="preserve">Lifetime Average Daily Concentration (LADC): </t>
  </si>
  <si>
    <t xml:space="preserve">The mean amount of an agent to which a person is exposed on a daily basis, often averaged over a definitive period of time. For purposes of this document, this is the annual air concentration adjusted for exposure duration, exposure frequency, exposure time, and averaging time associated with the exposure scenario. </t>
  </si>
  <si>
    <t xml:space="preserve">Average Daily Concentration (ADC):  </t>
  </si>
  <si>
    <t xml:space="preserve">The daily air concentration adjusted for exposure duration and averaging time. </t>
  </si>
  <si>
    <t xml:space="preserve">Acute Concentration (AC): </t>
  </si>
  <si>
    <t xml:space="preserve">The annual-averaged modeled daily concentrations over an operating year [IIOAC Output]. </t>
  </si>
  <si>
    <t>Annual Air Concentration (AAC)</t>
  </si>
  <si>
    <t xml:space="preserve">The daily-averaged modeled hourly concentrations for each day of operation within an operating year [IIOAC Output]. </t>
  </si>
  <si>
    <t xml:space="preserve">Daily Air Concentration (DAC): </t>
  </si>
  <si>
    <t>https://www3.epa.gov/airtoxics/childrens_supplement_final.pdf</t>
  </si>
  <si>
    <t xml:space="preserve">Age Dependent Adjustment Factor. This factor is applied to account for increased susceptibility of early life stages to mutagenic carcinogens according to EPA guidance </t>
  </si>
  <si>
    <t xml:space="preserve">ADAF: </t>
  </si>
  <si>
    <t>Parts per million (by volume)</t>
  </si>
  <si>
    <t>ppm</t>
  </si>
  <si>
    <t>Micrograms per cubic meter</t>
  </si>
  <si>
    <r>
      <rPr>
        <sz val="11"/>
        <color theme="1"/>
        <rFont val="Times New Roman"/>
        <family val="1"/>
      </rPr>
      <t>µg/m</t>
    </r>
    <r>
      <rPr>
        <vertAlign val="superscript"/>
        <sz val="11"/>
        <color theme="1"/>
        <rFont val="Times New Roman"/>
        <family val="1"/>
      </rPr>
      <t>3</t>
    </r>
    <r>
      <rPr>
        <sz val="12"/>
        <color theme="1"/>
        <rFont val="Times New Roman"/>
        <family val="1"/>
      </rPr>
      <t xml:space="preserve">: </t>
    </r>
  </si>
  <si>
    <t>Integrated Indoor/Outdoor Air Calculator Model</t>
  </si>
  <si>
    <t xml:space="preserve">IIOAC: </t>
  </si>
  <si>
    <t>Definition</t>
  </si>
  <si>
    <t>Term</t>
  </si>
  <si>
    <t>IUR: Inhalation Unit Risk (per µg/m3)</t>
  </si>
  <si>
    <t>LADC: Lifetime Average Daily Concentration (µg/m3)</t>
  </si>
  <si>
    <r>
      <t>Cancer Risk</t>
    </r>
    <r>
      <rPr>
        <vertAlign val="subscript"/>
        <sz val="11"/>
        <color theme="1"/>
        <rFont val="Times New Roman"/>
        <family val="1"/>
      </rPr>
      <t>ADAF</t>
    </r>
    <r>
      <rPr>
        <sz val="11"/>
        <color theme="1"/>
        <rFont val="Times New Roman"/>
        <family val="1"/>
      </rPr>
      <t>: Estimated excess cancer risk adjusted for consideration of increased susceptibility of early lifestage to agents with a mutagenic mode of action</t>
    </r>
  </si>
  <si>
    <t>Where</t>
  </si>
  <si>
    <r>
      <t>Cancer Risk</t>
    </r>
    <r>
      <rPr>
        <vertAlign val="subscript"/>
        <sz val="11"/>
        <color theme="1"/>
        <rFont val="Times New Roman"/>
        <family val="1"/>
      </rPr>
      <t>ADAF</t>
    </r>
    <r>
      <rPr>
        <sz val="11"/>
        <color theme="1"/>
        <rFont val="Times New Roman"/>
        <family val="1"/>
      </rPr>
      <t xml:space="preserve"> = LADC * IUR * Overall ADAF</t>
    </r>
  </si>
  <si>
    <r>
      <t>Cancer Risk</t>
    </r>
    <r>
      <rPr>
        <vertAlign val="subscript"/>
        <sz val="11"/>
        <color theme="1"/>
        <rFont val="Times New Roman"/>
        <family val="1"/>
      </rPr>
      <t>adult</t>
    </r>
    <r>
      <rPr>
        <sz val="11"/>
        <color theme="1"/>
        <rFont val="Times New Roman"/>
        <family val="1"/>
      </rPr>
      <t>: Estimated excess cancer risk based on exposure to agents during only an adult lifestage</t>
    </r>
  </si>
  <si>
    <r>
      <t>Cancer Risk</t>
    </r>
    <r>
      <rPr>
        <vertAlign val="subscript"/>
        <sz val="11"/>
        <color theme="1"/>
        <rFont val="Times New Roman"/>
        <family val="1"/>
      </rPr>
      <t>adult</t>
    </r>
    <r>
      <rPr>
        <sz val="11"/>
        <color theme="1"/>
        <rFont val="Times New Roman"/>
        <family val="1"/>
      </rPr>
      <t xml:space="preserve"> = LADC * IUR</t>
    </r>
  </si>
  <si>
    <t>ADC: Average Daily Concentration (µg/m3)</t>
  </si>
  <si>
    <t>HEC: Human Equivalent Concentration (µg/m3)</t>
  </si>
  <si>
    <t xml:space="preserve">Chronic Risk = </t>
  </si>
  <si>
    <t>AC: Acute Concentration (µg/m3)</t>
  </si>
  <si>
    <t xml:space="preserve">Acute Risk = </t>
  </si>
  <si>
    <t>78 = Number of years a receptor is assumed to live (years) [from Exposure Factors Handbook]</t>
  </si>
  <si>
    <t>78 = Number of years resident assumed to reside in a single residential location (years) [from Exposure Factors Handbook]</t>
  </si>
  <si>
    <r>
      <t>AT</t>
    </r>
    <r>
      <rPr>
        <vertAlign val="subscript"/>
        <sz val="11"/>
        <color theme="1"/>
        <rFont val="Times New Roman"/>
        <family val="1"/>
      </rPr>
      <t>LADC</t>
    </r>
    <r>
      <rPr>
        <sz val="11"/>
        <color theme="1"/>
        <rFont val="Times New Roman"/>
        <family val="1"/>
      </rPr>
      <t>: Averaging Time (78 yrs x 365 days/year x 24 hrs/day)</t>
    </r>
  </si>
  <si>
    <t>ED: Exposure duration (78 yrs resident)</t>
  </si>
  <si>
    <t>EF: Exposure Frequency (365 days/year)</t>
  </si>
  <si>
    <t>ET: Exposure Time (24 hrs/day)</t>
  </si>
  <si>
    <r>
      <t>C</t>
    </r>
    <r>
      <rPr>
        <vertAlign val="subscript"/>
        <sz val="11"/>
        <color theme="1"/>
        <rFont val="Times New Roman"/>
        <family val="1"/>
      </rPr>
      <t>AAC</t>
    </r>
    <r>
      <rPr>
        <sz val="11"/>
        <color theme="1"/>
        <rFont val="Times New Roman"/>
        <family val="1"/>
      </rPr>
      <t>: Annual average concentration (µg/m3)</t>
    </r>
  </si>
  <si>
    <r>
      <t>LADC =  (C</t>
    </r>
    <r>
      <rPr>
        <vertAlign val="subscript"/>
        <sz val="11"/>
        <color theme="1"/>
        <rFont val="Times New Roman"/>
        <family val="1"/>
      </rPr>
      <t>AAC</t>
    </r>
    <r>
      <rPr>
        <sz val="11"/>
        <color theme="1"/>
        <rFont val="Times New Roman"/>
        <family val="1"/>
      </rPr>
      <t xml:space="preserve"> x ET x EF x ED)/AT</t>
    </r>
    <r>
      <rPr>
        <vertAlign val="subscript"/>
        <sz val="11"/>
        <color theme="1"/>
        <rFont val="Times New Roman"/>
        <family val="1"/>
      </rPr>
      <t>LADC</t>
    </r>
  </si>
  <si>
    <r>
      <t>AT</t>
    </r>
    <r>
      <rPr>
        <vertAlign val="subscript"/>
        <sz val="11"/>
        <color theme="1"/>
        <rFont val="Times New Roman"/>
        <family val="1"/>
      </rPr>
      <t>ADC</t>
    </r>
    <r>
      <rPr>
        <sz val="11"/>
        <color theme="1"/>
        <rFont val="Times New Roman"/>
        <family val="1"/>
      </rPr>
      <t xml:space="preserve">: Averaging Time = 1 yr x 365 days/year x 24 hrs/day </t>
    </r>
  </si>
  <si>
    <t>ED: Exposure Duration (1 yr)</t>
  </si>
  <si>
    <t>ET: Exposure Time (24 hours/day)</t>
  </si>
  <si>
    <r>
      <t>ADC=(C</t>
    </r>
    <r>
      <rPr>
        <vertAlign val="subscript"/>
        <sz val="11"/>
        <color theme="1"/>
        <rFont val="Times New Roman"/>
        <family val="1"/>
      </rPr>
      <t>AAC</t>
    </r>
    <r>
      <rPr>
        <sz val="11"/>
        <color theme="1"/>
        <rFont val="Times New Roman"/>
        <family val="1"/>
      </rPr>
      <t xml:space="preserve"> x ET x EF x ED)/AT</t>
    </r>
    <r>
      <rPr>
        <vertAlign val="subscript"/>
        <sz val="11"/>
        <color theme="1"/>
        <rFont val="Times New Roman"/>
        <family val="1"/>
      </rPr>
      <t>ADC</t>
    </r>
  </si>
  <si>
    <t xml:space="preserve">If a facility operates for 260 days of a given operating year then n=260 and the daily concentrations summed together are C1 through C260. </t>
  </si>
  <si>
    <r>
      <rPr>
        <vertAlign val="superscript"/>
        <sz val="11"/>
        <color theme="1"/>
        <rFont val="Times New Roman"/>
        <family val="1"/>
      </rPr>
      <t>a</t>
    </r>
    <r>
      <rPr>
        <sz val="11"/>
        <color theme="1"/>
        <rFont val="Times New Roman"/>
        <family val="1"/>
      </rPr>
      <t xml:space="preserve"> Operating days can vary depending on the total number of days a facilty operates in a given year but can never be greater than 365 days (or 366 days for a leap year). </t>
    </r>
  </si>
  <si>
    <t>n = Number of operating days within an operating year (days)</t>
  </si>
  <si>
    <r>
      <t>DAC</t>
    </r>
    <r>
      <rPr>
        <vertAlign val="subscript"/>
        <sz val="11"/>
        <color theme="1"/>
        <rFont val="Times New Roman"/>
        <family val="1"/>
      </rPr>
      <t>i</t>
    </r>
    <r>
      <rPr>
        <sz val="11"/>
        <color theme="1"/>
        <rFont val="Times New Roman"/>
        <family val="1"/>
      </rPr>
      <t xml:space="preserve"> = Calculated daily average concentration for operating day i (µg/m3)</t>
    </r>
  </si>
  <si>
    <t>AAC = Annual Average Air Concentration (µg/m3)</t>
  </si>
  <si>
    <t xml:space="preserve">Where </t>
  </si>
  <si>
    <r>
      <t>AT</t>
    </r>
    <r>
      <rPr>
        <vertAlign val="subscript"/>
        <sz val="11"/>
        <color theme="1"/>
        <rFont val="Times New Roman"/>
        <family val="1"/>
      </rPr>
      <t>AC</t>
    </r>
    <r>
      <rPr>
        <sz val="11"/>
        <color theme="1"/>
        <rFont val="Times New Roman"/>
        <family val="1"/>
      </rPr>
      <t>: Averaging Time (24 hours)</t>
    </r>
  </si>
  <si>
    <t>ED: Exposure Duration (24 hours)</t>
  </si>
  <si>
    <r>
      <t>C</t>
    </r>
    <r>
      <rPr>
        <vertAlign val="subscript"/>
        <sz val="11"/>
        <color theme="1"/>
        <rFont val="Times New Roman"/>
        <family val="1"/>
      </rPr>
      <t>DAC</t>
    </r>
    <r>
      <rPr>
        <sz val="11"/>
        <color theme="1"/>
        <rFont val="Times New Roman"/>
        <family val="1"/>
      </rPr>
      <t>: Daily Average Concentration (µg/m3)</t>
    </r>
  </si>
  <si>
    <r>
      <t>AC = (C</t>
    </r>
    <r>
      <rPr>
        <vertAlign val="subscript"/>
        <sz val="11"/>
        <color rgb="FF000000"/>
        <rFont val="Times New Roman"/>
        <family val="1"/>
      </rPr>
      <t>DAC</t>
    </r>
    <r>
      <rPr>
        <sz val="11"/>
        <color rgb="FF000000"/>
        <rFont val="Times New Roman"/>
        <family val="1"/>
      </rPr>
      <t xml:space="preserve"> x ED)/AT</t>
    </r>
    <r>
      <rPr>
        <vertAlign val="subscript"/>
        <sz val="11"/>
        <color rgb="FF000000"/>
        <rFont val="Times New Roman"/>
        <family val="1"/>
      </rPr>
      <t>AC</t>
    </r>
  </si>
  <si>
    <t xml:space="preserve">If a facility operates for 16 hours during a day then n=16 and the concentrations summed together are C1 through C16. </t>
  </si>
  <si>
    <r>
      <rPr>
        <vertAlign val="superscript"/>
        <sz val="11"/>
        <color theme="1"/>
        <rFont val="Times New Roman"/>
        <family val="1"/>
      </rPr>
      <t>a</t>
    </r>
    <r>
      <rPr>
        <sz val="11"/>
        <color theme="1"/>
        <rFont val="Times New Roman"/>
        <family val="1"/>
      </rPr>
      <t xml:space="preserve"> Operating hours can vary depending on the total number of operating hours in a given day but can never be greater than 24 hours. </t>
    </r>
  </si>
  <si>
    <t>n = Number of operating hours within a given day (hours)</t>
  </si>
  <si>
    <r>
      <t>C</t>
    </r>
    <r>
      <rPr>
        <vertAlign val="subscript"/>
        <sz val="11"/>
        <color theme="1"/>
        <rFont val="Times New Roman"/>
        <family val="1"/>
      </rPr>
      <t>i</t>
    </r>
    <r>
      <rPr>
        <sz val="11"/>
        <color theme="1"/>
        <rFont val="Times New Roman"/>
        <family val="1"/>
      </rPr>
      <t xml:space="preserve"> = Modeled hourly concentration for operating hour i (µg/m</t>
    </r>
    <r>
      <rPr>
        <vertAlign val="superscript"/>
        <sz val="11"/>
        <color theme="1"/>
        <rFont val="Times New Roman"/>
        <family val="1"/>
      </rPr>
      <t>3</t>
    </r>
    <r>
      <rPr>
        <sz val="11"/>
        <color theme="1"/>
        <rFont val="Times New Roman"/>
        <family val="1"/>
      </rPr>
      <t>)</t>
    </r>
  </si>
  <si>
    <t>DAC = Daily Average Air Concentration (µg/m3) [output from IIOAC]</t>
  </si>
  <si>
    <t>IIOAC Outputs - Fugitive</t>
  </si>
  <si>
    <t>IIOAC Outputs - Stack</t>
  </si>
  <si>
    <t>IIOAC Outputs - Max</t>
  </si>
  <si>
    <t>BBP-365-Coarse-U</t>
  </si>
  <si>
    <t>BBP-287-Coarse-U</t>
  </si>
  <si>
    <t>BBP-365-Coarse-R</t>
  </si>
  <si>
    <t>BBP-287-Coarse-R</t>
  </si>
  <si>
    <t>BBP-365-Fine-U</t>
  </si>
  <si>
    <t>BBP-287-Fine-U</t>
  </si>
  <si>
    <t>BBP-365-Fine-R</t>
  </si>
  <si>
    <t>BBP-287-Fine-R</t>
  </si>
  <si>
    <t>BBP-365/287-Coarse-R</t>
  </si>
  <si>
    <t>July 2025</t>
  </si>
  <si>
    <t xml:space="preserve">PUBLIC RELEASE DRAFT
Version – July 2025		</t>
  </si>
  <si>
    <t>CASRNs: 85-68-7</t>
  </si>
  <si>
    <t>Draft Ambient Air IIOAC Exposure and Risk Calculator for Butyl Benzyl Phthalate (BBP)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</si>
</sst>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_(* #,##0_);_(* \(#,##0\);_(* &quot;-&quot;??_);_(@_)"/>
    <numFmt numFmtId="165" formatCode="0.0"/>
  </numFmts>
  <fonts count="19" x14ac:knownFonts="1">
    <font>
      <sz val="11"/>
      <color theme="1"/>
      <name val="Calibri"/>
      <family val="2"/>
      <scheme val="minor"/>
    </font>
    <font>
      <b/>
      <sz val="11"/>
      <color theme="1"/>
      <name val="Calibri"/>
      <family val="2"/>
      <scheme val="minor"/>
    </font>
    <font>
      <sz val="11"/>
      <color theme="1"/>
      <name val="Calibri"/>
      <family val="2"/>
      <scheme val="minor"/>
    </font>
    <font>
      <sz val="9.9"/>
      <color theme="1"/>
      <name val="Calibri"/>
      <family val="2"/>
    </font>
    <font>
      <vertAlign val="subscript"/>
      <sz val="11"/>
      <color theme="1"/>
      <name val="Calibri"/>
      <family val="2"/>
      <scheme val="minor"/>
    </font>
    <font>
      <sz val="12"/>
      <color theme="1"/>
      <name val="Times New Roman"/>
      <family val="1"/>
    </font>
    <font>
      <b/>
      <sz val="12"/>
      <color theme="1"/>
      <name val="Times New Roman"/>
      <family val="1"/>
    </font>
    <font>
      <sz val="11"/>
      <color theme="1"/>
      <name val="Times New Roman"/>
      <family val="1"/>
    </font>
    <font>
      <u/>
      <sz val="11"/>
      <color theme="10"/>
      <name val="Calibri"/>
      <family val="2"/>
      <scheme val="minor"/>
    </font>
    <font>
      <u/>
      <sz val="11"/>
      <color theme="10"/>
      <name val="Times New Roman"/>
      <family val="1"/>
    </font>
    <font>
      <b/>
      <sz val="14"/>
      <color theme="1"/>
      <name val="Times New Roman"/>
      <family val="1"/>
    </font>
    <font>
      <vertAlign val="superscript"/>
      <sz val="12"/>
      <color theme="1"/>
      <name val="Times New Roman"/>
      <family val="1"/>
    </font>
    <font>
      <vertAlign val="superscript"/>
      <sz val="11"/>
      <color theme="1"/>
      <name val="Times New Roman"/>
      <family val="1"/>
    </font>
    <font>
      <vertAlign val="subscript"/>
      <sz val="11"/>
      <color theme="1"/>
      <name val="Times New Roman"/>
      <family val="1"/>
    </font>
    <font>
      <sz val="11"/>
      <color rgb="FF000000"/>
      <name val="Times New Roman"/>
      <family val="1"/>
    </font>
    <font>
      <vertAlign val="subscript"/>
      <sz val="11"/>
      <color rgb="FF000000"/>
      <name val="Times New Roman"/>
      <family val="1"/>
    </font>
    <font>
      <sz val="11"/>
      <color rgb="FFFF0000"/>
      <name val="Times New Roman"/>
      <family val="1"/>
    </font>
    <font>
      <b/>
      <sz val="16"/>
      <color theme="1"/>
      <name val="Times New Roman"/>
      <family val="1"/>
    </font>
    <font>
      <b/>
      <i/>
      <sz val="14"/>
      <color theme="1"/>
      <name val="Times New Roman"/>
      <family val="1"/>
    </font>
  </fonts>
  <fills count="6">
    <fill>
      <patternFill patternType="none"/>
    </fill>
    <fill>
      <patternFill patternType="gray125"/>
    </fill>
    <fill>
      <patternFill patternType="solid">
        <fgColor rgb="FF00B050"/>
        <bgColor indexed="64"/>
      </patternFill>
    </fill>
    <fill>
      <patternFill patternType="solid">
        <fgColor theme="8" tint="0.79998168889431442"/>
        <bgColor indexed="64"/>
      </patternFill>
    </fill>
    <fill>
      <patternFill patternType="solid">
        <fgColor theme="9" tint="0.39997558519241921"/>
        <bgColor indexed="64"/>
      </patternFill>
    </fill>
    <fill>
      <patternFill patternType="solid">
        <fgColor theme="0"/>
        <bgColor indexed="64"/>
      </patternFill>
    </fill>
  </fills>
  <borders count="30">
    <border>
      <left/>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right/>
      <top style="double">
        <color indexed="64"/>
      </top>
      <bottom style="double">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double">
        <color indexed="64"/>
      </bottom>
      <diagonal/>
    </border>
    <border>
      <left/>
      <right style="thin">
        <color indexed="64"/>
      </right>
      <top/>
      <bottom style="double">
        <color indexed="64"/>
      </bottom>
      <diagonal/>
    </border>
    <border>
      <left/>
      <right/>
      <top style="double">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3">
    <xf numFmtId="0" fontId="0" fillId="0" borderId="0"/>
    <xf numFmtId="43" fontId="2" fillId="0" borderId="0" applyFont="0" applyFill="0" applyBorder="0" applyAlignment="0" applyProtection="0"/>
    <xf numFmtId="0" fontId="8" fillId="0" borderId="0" applyNumberFormat="0" applyFill="0" applyBorder="0" applyAlignment="0" applyProtection="0"/>
  </cellStyleXfs>
  <cellXfs count="82">
    <xf numFmtId="0" fontId="0" fillId="0" borderId="0" xfId="0"/>
    <xf numFmtId="0" fontId="7" fillId="5" borderId="0" xfId="0" applyFont="1" applyFill="1" applyProtection="1"/>
    <xf numFmtId="0" fontId="10" fillId="0" borderId="0" xfId="0" applyFont="1" applyProtection="1"/>
    <xf numFmtId="0" fontId="7" fillId="0" borderId="0" xfId="0" applyFont="1" applyProtection="1"/>
    <xf numFmtId="0" fontId="10" fillId="0" borderId="8" xfId="0" applyFont="1" applyBorder="1" applyProtection="1"/>
    <xf numFmtId="0" fontId="8" fillId="0" borderId="0" xfId="2" applyProtection="1"/>
    <xf numFmtId="0" fontId="5" fillId="0" borderId="0" xfId="0" applyFont="1" applyProtection="1"/>
    <xf numFmtId="0" fontId="8" fillId="0" borderId="0" xfId="2" quotePrefix="1" applyProtection="1"/>
    <xf numFmtId="0" fontId="9" fillId="0" borderId="0" xfId="2" applyFont="1" applyProtection="1"/>
    <xf numFmtId="0" fontId="7" fillId="0" borderId="0" xfId="0" applyFont="1" applyAlignment="1" applyProtection="1">
      <alignment vertical="top" wrapText="1"/>
    </xf>
    <xf numFmtId="0" fontId="6" fillId="3" borderId="8" xfId="0" applyFont="1" applyFill="1" applyBorder="1" applyProtection="1"/>
    <xf numFmtId="0" fontId="5" fillId="0" borderId="0" xfId="0" applyFont="1" applyAlignment="1" applyProtection="1">
      <alignment wrapText="1"/>
    </xf>
    <xf numFmtId="0" fontId="9" fillId="0" borderId="0" xfId="2" applyFont="1" applyAlignment="1" applyProtection="1">
      <alignment wrapText="1"/>
    </xf>
    <xf numFmtId="0" fontId="5" fillId="0" borderId="0" xfId="0" applyFont="1" applyAlignment="1" applyProtection="1">
      <alignment vertical="top"/>
    </xf>
    <xf numFmtId="0" fontId="5" fillId="0" borderId="0" xfId="0" applyFont="1" applyAlignment="1" applyProtection="1">
      <alignment vertical="top" wrapText="1"/>
    </xf>
    <xf numFmtId="0" fontId="14" fillId="0" borderId="0" xfId="0" applyFont="1" applyProtection="1"/>
    <xf numFmtId="0" fontId="7" fillId="2" borderId="0" xfId="0" applyFont="1" applyFill="1" applyProtection="1"/>
    <xf numFmtId="0" fontId="0" fillId="0" borderId="0" xfId="0" applyProtection="1"/>
    <xf numFmtId="0" fontId="1" fillId="0" borderId="16" xfId="0" applyFont="1" applyBorder="1" applyAlignment="1" applyProtection="1">
      <alignment horizontal="center"/>
    </xf>
    <xf numFmtId="0" fontId="1" fillId="0" borderId="19" xfId="0" applyFont="1" applyBorder="1" applyAlignment="1" applyProtection="1">
      <alignment horizontal="center"/>
    </xf>
    <xf numFmtId="0" fontId="0" fillId="0" borderId="17" xfId="0" applyBorder="1" applyProtection="1"/>
    <xf numFmtId="11" fontId="0" fillId="4" borderId="17" xfId="0" applyNumberFormat="1" applyFill="1" applyBorder="1" applyAlignment="1" applyProtection="1">
      <alignment horizontal="center"/>
    </xf>
    <xf numFmtId="11" fontId="0" fillId="0" borderId="17" xfId="0" applyNumberFormat="1" applyBorder="1" applyAlignment="1" applyProtection="1">
      <alignment horizontal="center"/>
    </xf>
    <xf numFmtId="0" fontId="1" fillId="0" borderId="17" xfId="0" applyFont="1" applyBorder="1" applyProtection="1"/>
    <xf numFmtId="0" fontId="0" fillId="0" borderId="0" xfId="0" applyFill="1" applyProtection="1"/>
    <xf numFmtId="2" fontId="0" fillId="0" borderId="0" xfId="0" applyNumberFormat="1" applyFill="1" applyBorder="1" applyAlignment="1" applyProtection="1">
      <alignment horizontal="right"/>
    </xf>
    <xf numFmtId="2" fontId="0" fillId="0" borderId="0" xfId="0" applyNumberFormat="1" applyBorder="1" applyAlignment="1" applyProtection="1">
      <alignment horizontal="right"/>
    </xf>
    <xf numFmtId="11" fontId="0" fillId="0" borderId="0" xfId="0" applyNumberFormat="1" applyBorder="1" applyProtection="1"/>
    <xf numFmtId="11" fontId="0" fillId="0" borderId="0" xfId="0" applyNumberFormat="1" applyProtection="1"/>
    <xf numFmtId="0" fontId="0" fillId="0" borderId="1" xfId="0" applyBorder="1" applyProtection="1"/>
    <xf numFmtId="0" fontId="0" fillId="0" borderId="1" xfId="0" applyFill="1" applyBorder="1" applyProtection="1"/>
    <xf numFmtId="2" fontId="0" fillId="0" borderId="1" xfId="0" applyNumberFormat="1" applyFill="1" applyBorder="1" applyAlignment="1" applyProtection="1">
      <alignment horizontal="right"/>
    </xf>
    <xf numFmtId="2" fontId="0" fillId="0" borderId="1" xfId="0" applyNumberFormat="1" applyBorder="1" applyAlignment="1" applyProtection="1">
      <alignment horizontal="right"/>
    </xf>
    <xf numFmtId="11" fontId="0" fillId="0" borderId="1" xfId="0" applyNumberFormat="1" applyBorder="1" applyAlignment="1" applyProtection="1">
      <alignment horizontal="center"/>
    </xf>
    <xf numFmtId="2" fontId="0" fillId="0" borderId="0" xfId="0" applyNumberFormat="1" applyBorder="1" applyProtection="1"/>
    <xf numFmtId="0" fontId="0" fillId="0" borderId="2" xfId="0" applyBorder="1" applyProtection="1"/>
    <xf numFmtId="0" fontId="0" fillId="0" borderId="3" xfId="0" applyBorder="1" applyProtection="1"/>
    <xf numFmtId="0" fontId="0" fillId="0" borderId="4" xfId="0" applyBorder="1" applyProtection="1"/>
    <xf numFmtId="0" fontId="0" fillId="0" borderId="5" xfId="0" applyBorder="1" applyProtection="1"/>
    <xf numFmtId="0" fontId="0" fillId="0" borderId="6" xfId="0" applyBorder="1" applyProtection="1"/>
    <xf numFmtId="0" fontId="0" fillId="0" borderId="7" xfId="0" applyBorder="1" applyProtection="1"/>
    <xf numFmtId="0" fontId="0" fillId="0" borderId="8" xfId="0" applyBorder="1" applyProtection="1"/>
    <xf numFmtId="0" fontId="0" fillId="0" borderId="9" xfId="0" applyBorder="1" applyProtection="1"/>
    <xf numFmtId="0" fontId="0" fillId="0" borderId="10" xfId="0" applyBorder="1" applyProtection="1"/>
    <xf numFmtId="0" fontId="0" fillId="0" borderId="11" xfId="0" applyBorder="1" applyProtection="1"/>
    <xf numFmtId="1" fontId="0" fillId="0" borderId="11" xfId="0" applyNumberFormat="1" applyBorder="1" applyProtection="1"/>
    <xf numFmtId="1" fontId="0" fillId="0" borderId="12" xfId="0" applyNumberFormat="1" applyBorder="1" applyProtection="1"/>
    <xf numFmtId="0" fontId="0" fillId="0" borderId="12" xfId="0" applyBorder="1" applyProtection="1"/>
    <xf numFmtId="0" fontId="0" fillId="2" borderId="0" xfId="0" applyFill="1" applyProtection="1"/>
    <xf numFmtId="164" fontId="0" fillId="0" borderId="0" xfId="1" applyNumberFormat="1" applyFont="1" applyProtection="1"/>
    <xf numFmtId="165" fontId="0" fillId="0" borderId="0" xfId="0" applyNumberFormat="1" applyProtection="1"/>
    <xf numFmtId="0" fontId="0" fillId="0" borderId="20" xfId="0" applyBorder="1" applyProtection="1"/>
    <xf numFmtId="0" fontId="0" fillId="0" borderId="21" xfId="0" applyBorder="1" applyProtection="1"/>
    <xf numFmtId="0" fontId="0" fillId="0" borderId="22" xfId="0" applyBorder="1" applyProtection="1"/>
    <xf numFmtId="0" fontId="0" fillId="0" borderId="23" xfId="0" applyBorder="1" applyProtection="1"/>
    <xf numFmtId="0" fontId="0" fillId="0" borderId="24" xfId="0" applyBorder="1" applyProtection="1"/>
    <xf numFmtId="0" fontId="0" fillId="0" borderId="25" xfId="0" applyBorder="1" applyProtection="1"/>
    <xf numFmtId="0" fontId="0" fillId="0" borderId="26" xfId="0" applyBorder="1" applyProtection="1"/>
    <xf numFmtId="0" fontId="0" fillId="0" borderId="27" xfId="0" applyBorder="1" applyProtection="1"/>
    <xf numFmtId="164" fontId="0" fillId="0" borderId="28" xfId="1" applyNumberFormat="1" applyFont="1" applyBorder="1" applyProtection="1"/>
    <xf numFmtId="1" fontId="0" fillId="0" borderId="29" xfId="0" applyNumberFormat="1" applyBorder="1" applyProtection="1"/>
    <xf numFmtId="0" fontId="0" fillId="0" borderId="28" xfId="0" applyBorder="1" applyProtection="1"/>
    <xf numFmtId="0" fontId="0" fillId="0" borderId="29" xfId="0" applyBorder="1" applyProtection="1"/>
    <xf numFmtId="0" fontId="16" fillId="5" borderId="0" xfId="0" applyFont="1" applyFill="1" applyAlignment="1" applyProtection="1">
      <alignment horizontal="center" vertical="center" wrapText="1"/>
    </xf>
    <xf numFmtId="0" fontId="17" fillId="5" borderId="0" xfId="0" applyFont="1" applyFill="1" applyAlignment="1" applyProtection="1">
      <alignment horizontal="center" vertical="center" wrapText="1"/>
    </xf>
    <xf numFmtId="49" fontId="18" fillId="5" borderId="0" xfId="0" quotePrefix="1" applyNumberFormat="1" applyFont="1" applyFill="1" applyAlignment="1" applyProtection="1">
      <alignment horizontal="center"/>
    </xf>
    <xf numFmtId="0" fontId="1" fillId="0" borderId="13" xfId="0" applyFont="1" applyBorder="1" applyAlignment="1" applyProtection="1">
      <alignment horizontal="center" vertical="center" wrapText="1"/>
    </xf>
    <xf numFmtId="0" fontId="1" fillId="0" borderId="15" xfId="0" applyFont="1" applyBorder="1" applyAlignment="1" applyProtection="1">
      <alignment horizontal="center" vertical="center" wrapText="1"/>
    </xf>
    <xf numFmtId="0" fontId="1" fillId="0" borderId="14" xfId="0" applyFont="1" applyBorder="1" applyAlignment="1" applyProtection="1">
      <alignment horizontal="center" vertical="center" wrapText="1"/>
    </xf>
    <xf numFmtId="0" fontId="1" fillId="0" borderId="16" xfId="0" applyFont="1" applyBorder="1" applyAlignment="1" applyProtection="1">
      <alignment horizontal="center" vertical="center" wrapText="1"/>
    </xf>
    <xf numFmtId="0" fontId="1" fillId="0" borderId="14" xfId="0" applyFont="1" applyBorder="1" applyAlignment="1" applyProtection="1">
      <alignment horizontal="center" vertical="center"/>
    </xf>
    <xf numFmtId="0" fontId="1" fillId="0" borderId="16" xfId="0" applyFont="1" applyBorder="1" applyAlignment="1" applyProtection="1">
      <alignment horizontal="center" vertical="center"/>
    </xf>
    <xf numFmtId="0" fontId="0" fillId="0" borderId="17" xfId="0" applyBorder="1" applyAlignment="1" applyProtection="1">
      <alignment horizontal="center" vertical="center"/>
    </xf>
    <xf numFmtId="0" fontId="1" fillId="0" borderId="18" xfId="0" applyFont="1" applyBorder="1" applyAlignment="1" applyProtection="1">
      <alignment horizontal="center" vertical="center" wrapText="1"/>
    </xf>
    <xf numFmtId="0" fontId="0" fillId="0" borderId="22" xfId="0" applyBorder="1" applyAlignment="1" applyProtection="1">
      <alignment horizontal="center"/>
    </xf>
    <xf numFmtId="0" fontId="0" fillId="0" borderId="23" xfId="0" applyBorder="1" applyAlignment="1" applyProtection="1">
      <alignment horizontal="center"/>
    </xf>
    <xf numFmtId="0" fontId="0" fillId="0" borderId="2" xfId="0" applyBorder="1" applyAlignment="1" applyProtection="1">
      <alignment horizontal="center"/>
    </xf>
    <xf numFmtId="0" fontId="0" fillId="0" borderId="4" xfId="0" applyBorder="1" applyAlignment="1" applyProtection="1">
      <alignment horizontal="center"/>
    </xf>
    <xf numFmtId="0" fontId="0" fillId="0" borderId="5" xfId="0" applyBorder="1" applyAlignment="1" applyProtection="1">
      <alignment horizontal="center"/>
    </xf>
    <xf numFmtId="0" fontId="0" fillId="0" borderId="6" xfId="0" applyBorder="1" applyAlignment="1" applyProtection="1">
      <alignment horizontal="center"/>
    </xf>
    <xf numFmtId="0" fontId="0" fillId="0" borderId="20" xfId="0" applyBorder="1" applyAlignment="1" applyProtection="1">
      <alignment horizontal="center"/>
    </xf>
    <xf numFmtId="0" fontId="0" fillId="0" borderId="21" xfId="0" applyBorder="1" applyAlignment="1" applyProtection="1">
      <alignment horizontal="center"/>
    </xf>
  </cellXfs>
  <cellStyles count="3">
    <cellStyle name="Comma" xfId="1" builtinId="3"/>
    <cellStyle name="Hyperlink"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390525</xdr:colOff>
      <xdr:row>4</xdr:row>
      <xdr:rowOff>304800</xdr:rowOff>
    </xdr:from>
    <xdr:to>
      <xdr:col>4</xdr:col>
      <xdr:colOff>777875</xdr:colOff>
      <xdr:row>5</xdr:row>
      <xdr:rowOff>2730500</xdr:rowOff>
    </xdr:to>
    <xdr:pic>
      <xdr:nvPicPr>
        <xdr:cNvPr id="2" name="Picture 1" descr="C:\Users\BMasten\AppData\Local\Microsoft\Windows\INetCache\Content.MSO\738A09A3.tmp">
          <a:extLst>
            <a:ext uri="{FF2B5EF4-FFF2-40B4-BE49-F238E27FC236}">
              <a16:creationId xmlns:a16="http://schemas.microsoft.com/office/drawing/2014/main" id="{0CCC27A5-96AE-49F7-BA24-A2A296E941E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30325" y="1714500"/>
          <a:ext cx="2743200" cy="274955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oneCellAnchor>
    <xdr:from>
      <xdr:col>0</xdr:col>
      <xdr:colOff>396875</xdr:colOff>
      <xdr:row>62</xdr:row>
      <xdr:rowOff>15875</xdr:rowOff>
    </xdr:from>
    <xdr:ext cx="65" cy="172227"/>
    <xdr:sp macro="" textlink="">
      <xdr:nvSpPr>
        <xdr:cNvPr id="2" name="TextBox 1">
          <a:extLst>
            <a:ext uri="{FF2B5EF4-FFF2-40B4-BE49-F238E27FC236}">
              <a16:creationId xmlns:a16="http://schemas.microsoft.com/office/drawing/2014/main" id="{349E46D3-5816-4114-9D90-B32BFE73CC27}"/>
            </a:ext>
          </a:extLst>
        </xdr:cNvPr>
        <xdr:cNvSpPr txBox="1"/>
      </xdr:nvSpPr>
      <xdr:spPr>
        <a:xfrm>
          <a:off x="396875" y="114331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0</xdr:col>
      <xdr:colOff>225424</xdr:colOff>
      <xdr:row>1</xdr:row>
      <xdr:rowOff>53974</xdr:rowOff>
    </xdr:from>
    <xdr:ext cx="1247775" cy="574675"/>
    <mc:AlternateContent xmlns:mc="http://schemas.openxmlformats.org/markup-compatibility/2006" xmlns:a14="http://schemas.microsoft.com/office/drawing/2010/main">
      <mc:Choice Requires="a14">
        <xdr:sp macro="" textlink="">
          <xdr:nvSpPr>
            <xdr:cNvPr id="3" name="TextBox 6">
              <a:extLst>
                <a:ext uri="{FF2B5EF4-FFF2-40B4-BE49-F238E27FC236}">
                  <a16:creationId xmlns:a16="http://schemas.microsoft.com/office/drawing/2014/main" id="{F3E665A3-FF0C-4D44-8A60-53FE71BD42E4}"/>
                </a:ext>
              </a:extLst>
            </xdr:cNvPr>
            <xdr:cNvSpPr txBox="1"/>
          </xdr:nvSpPr>
          <xdr:spPr>
            <a:xfrm>
              <a:off x="225424" y="238124"/>
              <a:ext cx="1247775" cy="5746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pPr/>
              <a14:m>
                <m:oMathPara xmlns:m="http://schemas.openxmlformats.org/officeDocument/2006/math">
                  <m:oMathParaPr>
                    <m:jc m:val="centerGroup"/>
                  </m:oMathParaPr>
                  <m:oMath xmlns:m="http://schemas.openxmlformats.org/officeDocument/2006/math">
                    <m:r>
                      <m:rPr>
                        <m:nor/>
                      </m:rPr>
                      <a:rPr lang="en-US" sz="1100" b="0" i="0">
                        <a:latin typeface="Cambria Math" panose="02040503050406030204" pitchFamily="18" charset="0"/>
                      </a:rPr>
                      <m:t>DAC</m:t>
                    </m:r>
                    <m:r>
                      <m:rPr>
                        <m:nor/>
                      </m:rPr>
                      <a:rPr lang="en-US" sz="1100" b="0" i="0">
                        <a:latin typeface="Cambria Math" panose="02040503050406030204" pitchFamily="18" charset="0"/>
                      </a:rPr>
                      <m:t> = </m:t>
                    </m:r>
                    <m:f>
                      <m:fPr>
                        <m:ctrlPr>
                          <a:rPr lang="en-US" sz="1100" b="0" i="1">
                            <a:latin typeface="Cambria Math" panose="02040503050406030204" pitchFamily="18" charset="0"/>
                          </a:rPr>
                        </m:ctrlPr>
                      </m:fPr>
                      <m:num>
                        <m:r>
                          <a:rPr lang="en-US" sz="1100" b="0" i="1">
                            <a:latin typeface="Cambria Math" panose="02040503050406030204" pitchFamily="18" charset="0"/>
                          </a:rPr>
                          <m:t>1</m:t>
                        </m:r>
                      </m:num>
                      <m:den>
                        <m:r>
                          <a:rPr lang="en-US" sz="1100" b="0" i="1">
                            <a:latin typeface="Cambria Math" panose="02040503050406030204" pitchFamily="18" charset="0"/>
                          </a:rPr>
                          <m:t>𝑛</m:t>
                        </m:r>
                        <m:r>
                          <a:rPr lang="en-US" sz="1100" b="0" i="1" baseline="30000">
                            <a:latin typeface="Cambria Math" panose="02040503050406030204" pitchFamily="18" charset="0"/>
                          </a:rPr>
                          <m:t>𝑎</m:t>
                        </m:r>
                      </m:den>
                    </m:f>
                    <m:r>
                      <a:rPr lang="en-US" sz="1100" b="0" i="1">
                        <a:latin typeface="Cambria Math" panose="02040503050406030204" pitchFamily="18" charset="0"/>
                      </a:rPr>
                      <m:t> </m:t>
                    </m:r>
                    <m:nary>
                      <m:naryPr>
                        <m:chr m:val="∑"/>
                        <m:ctrlPr>
                          <a:rPr lang="en-US" sz="1100" b="0" i="1">
                            <a:latin typeface="Cambria Math" panose="02040503050406030204" pitchFamily="18" charset="0"/>
                          </a:rPr>
                        </m:ctrlPr>
                      </m:naryPr>
                      <m:sub>
                        <m:r>
                          <m:rPr>
                            <m:brk m:alnAt="23"/>
                          </m:rPr>
                          <a:rPr lang="en-US" sz="1100" b="0" i="1">
                            <a:latin typeface="Cambria Math" panose="02040503050406030204" pitchFamily="18" charset="0"/>
                          </a:rPr>
                          <m:t>𝑖</m:t>
                        </m:r>
                        <m:r>
                          <a:rPr lang="en-US" sz="1100" b="0" i="1">
                            <a:latin typeface="Cambria Math" panose="02040503050406030204" pitchFamily="18" charset="0"/>
                          </a:rPr>
                          <m:t>=1</m:t>
                        </m:r>
                      </m:sub>
                      <m:sup>
                        <m:r>
                          <a:rPr lang="en-US" sz="1100" b="0" i="1">
                            <a:latin typeface="Cambria Math" panose="02040503050406030204" pitchFamily="18" charset="0"/>
                          </a:rPr>
                          <m:t>𝑛</m:t>
                        </m:r>
                        <m:r>
                          <a:rPr lang="en-US" sz="1100" b="0" i="1" baseline="30000">
                            <a:latin typeface="Cambria Math" panose="02040503050406030204" pitchFamily="18" charset="0"/>
                          </a:rPr>
                          <m:t>𝑎</m:t>
                        </m:r>
                      </m:sup>
                      <m:e>
                        <m:r>
                          <a:rPr lang="en-US" sz="1100" b="0" i="1">
                            <a:latin typeface="Cambria Math" panose="02040503050406030204" pitchFamily="18" charset="0"/>
                          </a:rPr>
                          <m:t>𝐶</m:t>
                        </m:r>
                        <m:r>
                          <a:rPr lang="en-US" sz="1100" b="0" i="1" baseline="-25000">
                            <a:latin typeface="Cambria Math" panose="02040503050406030204" pitchFamily="18" charset="0"/>
                          </a:rPr>
                          <m:t>𝑖</m:t>
                        </m:r>
                        <m:r>
                          <a:rPr lang="en-US" sz="1100" b="0" i="1">
                            <a:latin typeface="Cambria Math" panose="02040503050406030204" pitchFamily="18" charset="0"/>
                          </a:rPr>
                          <m:t> </m:t>
                        </m:r>
                      </m:e>
                    </m:nary>
                  </m:oMath>
                </m:oMathPara>
              </a14:m>
              <a:endParaRPr lang="en-US" sz="1100"/>
            </a:p>
          </xdr:txBody>
        </xdr:sp>
      </mc:Choice>
      <mc:Fallback xmlns="">
        <xdr:sp macro="" textlink="">
          <xdr:nvSpPr>
            <xdr:cNvPr id="3" name="TextBox 6">
              <a:extLst>
                <a:ext uri="{FF2B5EF4-FFF2-40B4-BE49-F238E27FC236}">
                  <a16:creationId xmlns:a16="http://schemas.microsoft.com/office/drawing/2014/main" id="{F3E665A3-FF0C-4D44-8A60-53FE71BD42E4}"/>
                </a:ext>
              </a:extLst>
            </xdr:cNvPr>
            <xdr:cNvSpPr txBox="1"/>
          </xdr:nvSpPr>
          <xdr:spPr>
            <a:xfrm>
              <a:off x="225424" y="238124"/>
              <a:ext cx="1247775" cy="5746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pPr/>
              <a:r>
                <a:rPr lang="en-US" sz="1100" b="0" i="0">
                  <a:latin typeface="Cambria Math" panose="02040503050406030204" pitchFamily="18" charset="0"/>
                </a:rPr>
                <a:t>"DAC = "  1/𝑛</a:t>
              </a:r>
              <a:r>
                <a:rPr lang="en-US" sz="1100" b="0" i="0" baseline="30000">
                  <a:latin typeface="Cambria Math" panose="02040503050406030204" pitchFamily="18" charset="0"/>
                </a:rPr>
                <a:t>𝑎 </a:t>
              </a:r>
              <a:r>
                <a:rPr lang="en-US" sz="1100" b="0" i="0">
                  <a:latin typeface="Cambria Math" panose="02040503050406030204" pitchFamily="18" charset="0"/>
                </a:rPr>
                <a:t> ∑_(𝑖=1)</a:t>
              </a:r>
              <a:r>
                <a:rPr lang="en-US" sz="1100" b="0" i="0" baseline="30000">
                  <a:latin typeface="Cambria Math" panose="02040503050406030204" pitchFamily="18" charset="0"/>
                </a:rPr>
                <a:t>^</a:t>
              </a:r>
              <a:r>
                <a:rPr lang="en-US" sz="1100" b="0" i="0">
                  <a:latin typeface="Cambria Math" panose="02040503050406030204" pitchFamily="18" charset="0"/>
                </a:rPr>
                <a:t>𝑛</a:t>
              </a:r>
              <a:r>
                <a:rPr lang="en-US" sz="1100" b="0" i="0" baseline="30000">
                  <a:latin typeface="Cambria Math" panose="02040503050406030204" pitchFamily="18" charset="0"/>
                </a:rPr>
                <a:t>𝑎▒〖</a:t>
              </a:r>
              <a:r>
                <a:rPr lang="en-US" sz="1100" b="0" i="0">
                  <a:latin typeface="Cambria Math" panose="02040503050406030204" pitchFamily="18" charset="0"/>
                </a:rPr>
                <a:t>𝐶</a:t>
              </a:r>
              <a:r>
                <a:rPr lang="en-US" sz="1100" b="0" i="0" baseline="-25000">
                  <a:latin typeface="Cambria Math" panose="02040503050406030204" pitchFamily="18" charset="0"/>
                </a:rPr>
                <a:t>𝑖</a:t>
              </a:r>
              <a:r>
                <a:rPr lang="en-US" sz="1100" b="0" i="0">
                  <a:latin typeface="Cambria Math" panose="02040503050406030204" pitchFamily="18" charset="0"/>
                </a:rPr>
                <a:t> </a:t>
              </a:r>
              <a:r>
                <a:rPr lang="en-US" sz="1100" b="0" i="0" baseline="30000">
                  <a:latin typeface="Cambria Math" panose="02040503050406030204" pitchFamily="18" charset="0"/>
                </a:rPr>
                <a:t>〗</a:t>
              </a:r>
              <a:endParaRPr lang="en-US" sz="1100"/>
            </a:p>
          </xdr:txBody>
        </xdr:sp>
      </mc:Fallback>
    </mc:AlternateContent>
    <xdr:clientData/>
  </xdr:oneCellAnchor>
  <xdr:oneCellAnchor>
    <xdr:from>
      <xdr:col>0</xdr:col>
      <xdr:colOff>190500</xdr:colOff>
      <xdr:row>25</xdr:row>
      <xdr:rowOff>50800</xdr:rowOff>
    </xdr:from>
    <xdr:ext cx="1320800" cy="574675"/>
    <mc:AlternateContent xmlns:mc="http://schemas.openxmlformats.org/markup-compatibility/2006" xmlns:a14="http://schemas.microsoft.com/office/drawing/2010/main">
      <mc:Choice Requires="a14">
        <xdr:sp macro="" textlink="">
          <xdr:nvSpPr>
            <xdr:cNvPr id="4" name="TextBox 7">
              <a:extLst>
                <a:ext uri="{FF2B5EF4-FFF2-40B4-BE49-F238E27FC236}">
                  <a16:creationId xmlns:a16="http://schemas.microsoft.com/office/drawing/2014/main" id="{E8CF35E1-8C6C-4DB2-A38C-EAEB5928598B}"/>
                </a:ext>
              </a:extLst>
            </xdr:cNvPr>
            <xdr:cNvSpPr txBox="1"/>
          </xdr:nvSpPr>
          <xdr:spPr>
            <a:xfrm>
              <a:off x="190500" y="4654550"/>
              <a:ext cx="1320800" cy="5746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pPr/>
              <a14:m>
                <m:oMathPara xmlns:m="http://schemas.openxmlformats.org/officeDocument/2006/math">
                  <m:oMathParaPr>
                    <m:jc m:val="centerGroup"/>
                  </m:oMathParaPr>
                  <m:oMath xmlns:m="http://schemas.openxmlformats.org/officeDocument/2006/math">
                    <m:r>
                      <m:rPr>
                        <m:nor/>
                      </m:rPr>
                      <a:rPr lang="en-US" sz="1100" b="0" i="0">
                        <a:latin typeface="Cambria Math" panose="02040503050406030204" pitchFamily="18" charset="0"/>
                      </a:rPr>
                      <m:t>AAC</m:t>
                    </m:r>
                    <m:r>
                      <m:rPr>
                        <m:nor/>
                      </m:rPr>
                      <a:rPr lang="en-US" sz="1100" b="0" i="0">
                        <a:latin typeface="Cambria Math" panose="02040503050406030204" pitchFamily="18" charset="0"/>
                      </a:rPr>
                      <m:t> = </m:t>
                    </m:r>
                    <m:f>
                      <m:fPr>
                        <m:ctrlPr>
                          <a:rPr lang="en-US" sz="1100" b="0" i="1">
                            <a:latin typeface="Cambria Math" panose="02040503050406030204" pitchFamily="18" charset="0"/>
                          </a:rPr>
                        </m:ctrlPr>
                      </m:fPr>
                      <m:num>
                        <m:r>
                          <a:rPr lang="en-US" sz="1100" b="0" i="1">
                            <a:latin typeface="Cambria Math" panose="02040503050406030204" pitchFamily="18" charset="0"/>
                          </a:rPr>
                          <m:t>1</m:t>
                        </m:r>
                      </m:num>
                      <m:den>
                        <m:r>
                          <a:rPr lang="en-US" sz="1100" b="0" i="1">
                            <a:latin typeface="Cambria Math" panose="02040503050406030204" pitchFamily="18" charset="0"/>
                          </a:rPr>
                          <m:t>𝑛</m:t>
                        </m:r>
                        <m:r>
                          <a:rPr lang="en-US" sz="1100" b="0" i="1" baseline="30000">
                            <a:latin typeface="Cambria Math" panose="02040503050406030204" pitchFamily="18" charset="0"/>
                          </a:rPr>
                          <m:t>𝑎</m:t>
                        </m:r>
                      </m:den>
                    </m:f>
                    <m:r>
                      <a:rPr lang="en-US" sz="1100" b="0" i="1">
                        <a:latin typeface="Cambria Math" panose="02040503050406030204" pitchFamily="18" charset="0"/>
                      </a:rPr>
                      <m:t> </m:t>
                    </m:r>
                    <m:nary>
                      <m:naryPr>
                        <m:chr m:val="∑"/>
                        <m:ctrlPr>
                          <a:rPr lang="en-US" sz="1100" b="0" i="1">
                            <a:latin typeface="Cambria Math" panose="02040503050406030204" pitchFamily="18" charset="0"/>
                          </a:rPr>
                        </m:ctrlPr>
                      </m:naryPr>
                      <m:sub>
                        <m:r>
                          <m:rPr>
                            <m:brk m:alnAt="23"/>
                          </m:rPr>
                          <a:rPr lang="en-US" sz="1100" b="0" i="1">
                            <a:latin typeface="Cambria Math" panose="02040503050406030204" pitchFamily="18" charset="0"/>
                          </a:rPr>
                          <m:t>𝑖</m:t>
                        </m:r>
                        <m:r>
                          <a:rPr lang="en-US" sz="1100" b="0" i="1">
                            <a:latin typeface="Cambria Math" panose="02040503050406030204" pitchFamily="18" charset="0"/>
                          </a:rPr>
                          <m:t>=1</m:t>
                        </m:r>
                      </m:sub>
                      <m:sup>
                        <m:r>
                          <a:rPr lang="en-US" sz="1100" b="0" i="1">
                            <a:latin typeface="Cambria Math" panose="02040503050406030204" pitchFamily="18" charset="0"/>
                          </a:rPr>
                          <m:t>𝑛</m:t>
                        </m:r>
                        <m:r>
                          <a:rPr lang="en-US" sz="1100" b="0" i="1" baseline="30000">
                            <a:latin typeface="Cambria Math" panose="02040503050406030204" pitchFamily="18" charset="0"/>
                          </a:rPr>
                          <m:t>𝑎</m:t>
                        </m:r>
                      </m:sup>
                      <m:e>
                        <m:r>
                          <a:rPr lang="en-US" sz="1100" b="0" i="1">
                            <a:latin typeface="Cambria Math" panose="02040503050406030204" pitchFamily="18" charset="0"/>
                          </a:rPr>
                          <m:t>𝐷𝐴𝐶</m:t>
                        </m:r>
                        <m:r>
                          <a:rPr lang="en-US" sz="1100" b="0" i="1" baseline="-25000">
                            <a:latin typeface="Cambria Math" panose="02040503050406030204" pitchFamily="18" charset="0"/>
                          </a:rPr>
                          <m:t>𝑖</m:t>
                        </m:r>
                        <m:r>
                          <a:rPr lang="en-US" sz="1100" b="0" i="1">
                            <a:latin typeface="Cambria Math" panose="02040503050406030204" pitchFamily="18" charset="0"/>
                          </a:rPr>
                          <m:t> </m:t>
                        </m:r>
                      </m:e>
                    </m:nary>
                  </m:oMath>
                </m:oMathPara>
              </a14:m>
              <a:endParaRPr lang="en-US" sz="1100"/>
            </a:p>
          </xdr:txBody>
        </xdr:sp>
      </mc:Choice>
      <mc:Fallback xmlns="">
        <xdr:sp macro="" textlink="">
          <xdr:nvSpPr>
            <xdr:cNvPr id="4" name="TextBox 7">
              <a:extLst>
                <a:ext uri="{FF2B5EF4-FFF2-40B4-BE49-F238E27FC236}">
                  <a16:creationId xmlns:a16="http://schemas.microsoft.com/office/drawing/2014/main" id="{E8CF35E1-8C6C-4DB2-A38C-EAEB5928598B}"/>
                </a:ext>
              </a:extLst>
            </xdr:cNvPr>
            <xdr:cNvSpPr txBox="1"/>
          </xdr:nvSpPr>
          <xdr:spPr>
            <a:xfrm>
              <a:off x="190500" y="4654550"/>
              <a:ext cx="1320800" cy="5746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pPr/>
              <a:r>
                <a:rPr lang="en-US" sz="1100" b="0" i="0">
                  <a:latin typeface="Cambria Math" panose="02040503050406030204" pitchFamily="18" charset="0"/>
                </a:rPr>
                <a:t>"AAC = "  1/𝑛</a:t>
              </a:r>
              <a:r>
                <a:rPr lang="en-US" sz="1100" b="0" i="0" baseline="30000">
                  <a:latin typeface="Cambria Math" panose="02040503050406030204" pitchFamily="18" charset="0"/>
                </a:rPr>
                <a:t>𝑎 </a:t>
              </a:r>
              <a:r>
                <a:rPr lang="en-US" sz="1100" b="0" i="0">
                  <a:latin typeface="Cambria Math" panose="02040503050406030204" pitchFamily="18" charset="0"/>
                </a:rPr>
                <a:t> ∑_(𝑖=1)</a:t>
              </a:r>
              <a:r>
                <a:rPr lang="en-US" sz="1100" b="0" i="0" baseline="30000">
                  <a:latin typeface="Cambria Math" panose="02040503050406030204" pitchFamily="18" charset="0"/>
                </a:rPr>
                <a:t>^</a:t>
              </a:r>
              <a:r>
                <a:rPr lang="en-US" sz="1100" b="0" i="0">
                  <a:latin typeface="Cambria Math" panose="02040503050406030204" pitchFamily="18" charset="0"/>
                </a:rPr>
                <a:t>𝑛</a:t>
              </a:r>
              <a:r>
                <a:rPr lang="en-US" sz="1100" b="0" i="0" baseline="30000">
                  <a:latin typeface="Cambria Math" panose="02040503050406030204" pitchFamily="18" charset="0"/>
                </a:rPr>
                <a:t>𝑎▒〖</a:t>
              </a:r>
              <a:r>
                <a:rPr lang="en-US" sz="1100" b="0" i="0">
                  <a:latin typeface="Cambria Math" panose="02040503050406030204" pitchFamily="18" charset="0"/>
                </a:rPr>
                <a:t>𝐷𝐴𝐶</a:t>
              </a:r>
              <a:r>
                <a:rPr lang="en-US" sz="1100" b="0" i="0" baseline="-25000">
                  <a:latin typeface="Cambria Math" panose="02040503050406030204" pitchFamily="18" charset="0"/>
                </a:rPr>
                <a:t>𝑖</a:t>
              </a:r>
              <a:r>
                <a:rPr lang="en-US" sz="1100" b="0" i="0">
                  <a:latin typeface="Cambria Math" panose="02040503050406030204" pitchFamily="18" charset="0"/>
                </a:rPr>
                <a:t> </a:t>
              </a:r>
              <a:r>
                <a:rPr lang="en-US" sz="1100" b="0" i="0" baseline="30000">
                  <a:latin typeface="Cambria Math" panose="02040503050406030204" pitchFamily="18" charset="0"/>
                </a:rPr>
                <a:t>〗</a:t>
              </a:r>
              <a:endParaRPr lang="en-US" sz="1100"/>
            </a:p>
          </xdr:txBody>
        </xdr:sp>
      </mc:Fallback>
    </mc:AlternateContent>
    <xdr:clientData/>
  </xdr:oneCellAnchor>
  <xdr:oneCellAnchor>
    <xdr:from>
      <xdr:col>0</xdr:col>
      <xdr:colOff>44450</xdr:colOff>
      <xdr:row>64</xdr:row>
      <xdr:rowOff>146050</xdr:rowOff>
    </xdr:from>
    <xdr:ext cx="1162050" cy="565149"/>
    <mc:AlternateContent xmlns:mc="http://schemas.openxmlformats.org/markup-compatibility/2006" xmlns:a14="http://schemas.microsoft.com/office/drawing/2010/main">
      <mc:Choice Requires="a14">
        <xdr:sp macro="" textlink="">
          <xdr:nvSpPr>
            <xdr:cNvPr id="5" name="TextBox 8">
              <a:extLst>
                <a:ext uri="{FF2B5EF4-FFF2-40B4-BE49-F238E27FC236}">
                  <a16:creationId xmlns:a16="http://schemas.microsoft.com/office/drawing/2014/main" id="{6C403A4F-CB77-42B6-9CED-5A47C00CA7DE}"/>
                </a:ext>
              </a:extLst>
            </xdr:cNvPr>
            <xdr:cNvSpPr txBox="1"/>
          </xdr:nvSpPr>
          <xdr:spPr>
            <a:xfrm>
              <a:off x="44450" y="11931650"/>
              <a:ext cx="1162050" cy="5651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endParaRPr lang="en-US" sz="1100"/>
            </a:p>
            <a:p>
              <a:r>
                <a:rPr lang="en-US" sz="1100"/>
                <a:t>Acute Risk </a:t>
              </a:r>
              <a:r>
                <a:rPr lang="en-US" sz="1200">
                  <a:latin typeface="+mn-lt"/>
                </a:rPr>
                <a:t>=  </a:t>
              </a:r>
              <a14:m>
                <m:oMath xmlns:m="http://schemas.openxmlformats.org/officeDocument/2006/math">
                  <m:f>
                    <m:fPr>
                      <m:ctrlPr>
                        <a:rPr lang="en-US" sz="1200" i="1">
                          <a:latin typeface="Cambria Math" panose="02040503050406030204" pitchFamily="18" charset="0"/>
                        </a:rPr>
                      </m:ctrlPr>
                    </m:fPr>
                    <m:num>
                      <m:r>
                        <a:rPr lang="en-US" sz="1200" b="0" i="1">
                          <a:latin typeface="Cambria Math" panose="02040503050406030204" pitchFamily="18" charset="0"/>
                        </a:rPr>
                        <m:t>𝐻𝐸𝐶</m:t>
                      </m:r>
                    </m:num>
                    <m:den>
                      <m:r>
                        <a:rPr lang="en-US" sz="1200" b="0" i="1">
                          <a:latin typeface="Cambria Math" panose="02040503050406030204" pitchFamily="18" charset="0"/>
                        </a:rPr>
                        <m:t>𝐴𝐶</m:t>
                      </m:r>
                    </m:den>
                  </m:f>
                </m:oMath>
              </a14:m>
              <a:endParaRPr lang="en-US" sz="1200">
                <a:latin typeface="+mn-lt"/>
              </a:endParaRPr>
            </a:p>
          </xdr:txBody>
        </xdr:sp>
      </mc:Choice>
      <mc:Fallback xmlns="">
        <xdr:sp macro="" textlink="">
          <xdr:nvSpPr>
            <xdr:cNvPr id="5" name="TextBox 8">
              <a:extLst>
                <a:ext uri="{FF2B5EF4-FFF2-40B4-BE49-F238E27FC236}">
                  <a16:creationId xmlns:a16="http://schemas.microsoft.com/office/drawing/2014/main" id="{6C403A4F-CB77-42B6-9CED-5A47C00CA7DE}"/>
                </a:ext>
              </a:extLst>
            </xdr:cNvPr>
            <xdr:cNvSpPr txBox="1"/>
          </xdr:nvSpPr>
          <xdr:spPr>
            <a:xfrm>
              <a:off x="44450" y="11931650"/>
              <a:ext cx="1162050" cy="5651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endParaRPr lang="en-US" sz="1100"/>
            </a:p>
            <a:p>
              <a:r>
                <a:rPr lang="en-US" sz="1100"/>
                <a:t>Acute Risk </a:t>
              </a:r>
              <a:r>
                <a:rPr lang="en-US" sz="1200">
                  <a:latin typeface="+mn-lt"/>
                </a:rPr>
                <a:t>=  </a:t>
              </a:r>
              <a:r>
                <a:rPr lang="en-US" sz="1200" b="0" i="0">
                  <a:latin typeface="Cambria Math" panose="02040503050406030204" pitchFamily="18" charset="0"/>
                </a:rPr>
                <a:t>𝐻𝐸𝐶/𝐴𝐶</a:t>
              </a:r>
              <a:endParaRPr lang="en-US" sz="1200">
                <a:latin typeface="+mn-lt"/>
              </a:endParaRPr>
            </a:p>
          </xdr:txBody>
        </xdr:sp>
      </mc:Fallback>
    </mc:AlternateContent>
    <xdr:clientData/>
  </xdr:oneCellAnchor>
  <xdr:oneCellAnchor>
    <xdr:from>
      <xdr:col>0</xdr:col>
      <xdr:colOff>19050</xdr:colOff>
      <xdr:row>75</xdr:row>
      <xdr:rowOff>152400</xdr:rowOff>
    </xdr:from>
    <xdr:ext cx="1581150" cy="565149"/>
    <mc:AlternateContent xmlns:mc="http://schemas.openxmlformats.org/markup-compatibility/2006" xmlns:a14="http://schemas.microsoft.com/office/drawing/2010/main">
      <mc:Choice Requires="a14">
        <xdr:sp macro="" textlink="">
          <xdr:nvSpPr>
            <xdr:cNvPr id="6" name="TextBox 9">
              <a:extLst>
                <a:ext uri="{FF2B5EF4-FFF2-40B4-BE49-F238E27FC236}">
                  <a16:creationId xmlns:a16="http://schemas.microsoft.com/office/drawing/2014/main" id="{BFC7FA84-E126-46A9-805F-814F3E67E411}"/>
                </a:ext>
              </a:extLst>
            </xdr:cNvPr>
            <xdr:cNvSpPr txBox="1"/>
          </xdr:nvSpPr>
          <xdr:spPr>
            <a:xfrm>
              <a:off x="19050" y="13963650"/>
              <a:ext cx="1581150" cy="5651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endParaRPr lang="en-US" sz="1100"/>
            </a:p>
            <a:p>
              <a:r>
                <a:rPr lang="en-US" sz="1100"/>
                <a:t>Chronic Risk </a:t>
              </a:r>
              <a:r>
                <a:rPr lang="en-US" sz="1200">
                  <a:latin typeface="+mn-lt"/>
                </a:rPr>
                <a:t>=  </a:t>
              </a:r>
              <a14:m>
                <m:oMath xmlns:m="http://schemas.openxmlformats.org/officeDocument/2006/math">
                  <m:f>
                    <m:fPr>
                      <m:ctrlPr>
                        <a:rPr lang="en-US" sz="1200" i="1">
                          <a:latin typeface="Cambria Math" panose="02040503050406030204" pitchFamily="18" charset="0"/>
                        </a:rPr>
                      </m:ctrlPr>
                    </m:fPr>
                    <m:num>
                      <m:r>
                        <a:rPr lang="en-US" sz="1200" b="0" i="1">
                          <a:latin typeface="Cambria Math" panose="02040503050406030204" pitchFamily="18" charset="0"/>
                        </a:rPr>
                        <m:t>𝐻𝐸𝐶</m:t>
                      </m:r>
                    </m:num>
                    <m:den>
                      <m:r>
                        <a:rPr lang="en-US" sz="1200" b="0" i="1">
                          <a:latin typeface="Cambria Math" panose="02040503050406030204" pitchFamily="18" charset="0"/>
                        </a:rPr>
                        <m:t>𝐴𝐷𝐶</m:t>
                      </m:r>
                    </m:den>
                  </m:f>
                </m:oMath>
              </a14:m>
              <a:endParaRPr lang="en-US" sz="1200">
                <a:latin typeface="+mn-lt"/>
              </a:endParaRPr>
            </a:p>
          </xdr:txBody>
        </xdr:sp>
      </mc:Choice>
      <mc:Fallback xmlns="">
        <xdr:sp macro="" textlink="">
          <xdr:nvSpPr>
            <xdr:cNvPr id="6" name="TextBox 9">
              <a:extLst>
                <a:ext uri="{FF2B5EF4-FFF2-40B4-BE49-F238E27FC236}">
                  <a16:creationId xmlns:a16="http://schemas.microsoft.com/office/drawing/2014/main" id="{BFC7FA84-E126-46A9-805F-814F3E67E411}"/>
                </a:ext>
              </a:extLst>
            </xdr:cNvPr>
            <xdr:cNvSpPr txBox="1"/>
          </xdr:nvSpPr>
          <xdr:spPr>
            <a:xfrm>
              <a:off x="19050" y="13963650"/>
              <a:ext cx="1581150" cy="5651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endParaRPr lang="en-US" sz="1100"/>
            </a:p>
            <a:p>
              <a:r>
                <a:rPr lang="en-US" sz="1100"/>
                <a:t>Chronic Risk </a:t>
              </a:r>
              <a:r>
                <a:rPr lang="en-US" sz="1200">
                  <a:latin typeface="+mn-lt"/>
                </a:rPr>
                <a:t>=  </a:t>
              </a:r>
              <a:r>
                <a:rPr lang="en-US" sz="1200" b="0" i="0">
                  <a:latin typeface="Cambria Math" panose="02040503050406030204" pitchFamily="18" charset="0"/>
                </a:rPr>
                <a:t>𝐻𝐸𝐶/𝐴𝐷𝐶</a:t>
              </a:r>
              <a:endParaRPr lang="en-US" sz="1200">
                <a:latin typeface="+mn-lt"/>
              </a:endParaRPr>
            </a:p>
          </xdr:txBody>
        </xdr:sp>
      </mc:Fallback>
    </mc:AlternateContent>
    <xdr:clientData/>
  </xdr:oneCellAnchor>
  <xdr:oneCellAnchor>
    <xdr:from>
      <xdr:col>0</xdr:col>
      <xdr:colOff>396875</xdr:colOff>
      <xdr:row>88</xdr:row>
      <xdr:rowOff>15875</xdr:rowOff>
    </xdr:from>
    <xdr:ext cx="65" cy="172227"/>
    <xdr:sp macro="" textlink="">
      <xdr:nvSpPr>
        <xdr:cNvPr id="7" name="TextBox 10">
          <a:extLst>
            <a:ext uri="{FF2B5EF4-FFF2-40B4-BE49-F238E27FC236}">
              <a16:creationId xmlns:a16="http://schemas.microsoft.com/office/drawing/2014/main" id="{0623A0C8-1863-458F-8BE1-6D530A9CD54B}"/>
            </a:ext>
          </a:extLst>
        </xdr:cNvPr>
        <xdr:cNvSpPr txBox="1"/>
      </xdr:nvSpPr>
      <xdr:spPr>
        <a:xfrm>
          <a:off x="396875" y="162210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0</xdr:col>
      <xdr:colOff>396875</xdr:colOff>
      <xdr:row>98</xdr:row>
      <xdr:rowOff>15875</xdr:rowOff>
    </xdr:from>
    <xdr:ext cx="65" cy="172227"/>
    <xdr:sp macro="" textlink="">
      <xdr:nvSpPr>
        <xdr:cNvPr id="8" name="TextBox 10">
          <a:extLst>
            <a:ext uri="{FF2B5EF4-FFF2-40B4-BE49-F238E27FC236}">
              <a16:creationId xmlns:a16="http://schemas.microsoft.com/office/drawing/2014/main" id="{5ED33749-C11C-4470-B316-5594C8D8AA03}"/>
            </a:ext>
          </a:extLst>
        </xdr:cNvPr>
        <xdr:cNvSpPr txBox="1"/>
      </xdr:nvSpPr>
      <xdr:spPr>
        <a:xfrm>
          <a:off x="396875" y="180625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3.epa.gov/airtoxics/childrens_supplement_final.pdf"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6E5568-87CD-41B7-ACC6-BDBAF4C66C72}">
  <sheetPr codeName="Sheet1">
    <tabColor theme="4"/>
  </sheetPr>
  <dimension ref="B1:F11"/>
  <sheetViews>
    <sheetView tabSelected="1" workbookViewId="0"/>
  </sheetViews>
  <sheetFormatPr defaultColWidth="9.1796875" defaultRowHeight="25.5" customHeight="1" x14ac:dyDescent="0.3"/>
  <cols>
    <col min="1" max="1" width="13.453125" style="1" customWidth="1"/>
    <col min="2" max="2" width="11.453125" style="1" customWidth="1"/>
    <col min="3" max="3" width="10.81640625" style="1" customWidth="1"/>
    <col min="4" max="4" width="11.453125" style="1" customWidth="1"/>
    <col min="5" max="5" width="11.81640625" style="1" customWidth="1"/>
    <col min="6" max="16384" width="9.1796875" style="1"/>
  </cols>
  <sheetData>
    <row r="1" spans="2:6" ht="34.5" customHeight="1" x14ac:dyDescent="0.3">
      <c r="C1" s="63" t="s">
        <v>158</v>
      </c>
      <c r="D1" s="63"/>
      <c r="E1" s="63"/>
    </row>
    <row r="3" spans="2:6" ht="25.5" customHeight="1" x14ac:dyDescent="0.3">
      <c r="B3" s="64" t="s">
        <v>160</v>
      </c>
      <c r="C3" s="64"/>
      <c r="D3" s="64"/>
      <c r="E3" s="64"/>
      <c r="F3" s="64"/>
    </row>
    <row r="4" spans="2:6" ht="35" customHeight="1" x14ac:dyDescent="0.3">
      <c r="B4" s="64"/>
      <c r="C4" s="64"/>
      <c r="D4" s="64"/>
      <c r="E4" s="64"/>
      <c r="F4" s="64"/>
    </row>
    <row r="6" spans="2:6" ht="217.5" customHeight="1" x14ac:dyDescent="0.3"/>
    <row r="7" spans="2:6" ht="25.5" customHeight="1" x14ac:dyDescent="0.3">
      <c r="B7" s="64"/>
      <c r="C7" s="64"/>
      <c r="D7" s="64"/>
      <c r="E7" s="64"/>
      <c r="F7" s="64"/>
    </row>
    <row r="9" spans="2:6" ht="25.5" customHeight="1" x14ac:dyDescent="0.3">
      <c r="B9" s="64" t="s">
        <v>159</v>
      </c>
      <c r="C9" s="64"/>
      <c r="D9" s="64"/>
      <c r="E9" s="64"/>
      <c r="F9" s="64"/>
    </row>
    <row r="11" spans="2:6" ht="25.5" customHeight="1" x14ac:dyDescent="0.35">
      <c r="B11" s="65" t="s">
        <v>157</v>
      </c>
      <c r="C11" s="65"/>
      <c r="D11" s="65"/>
      <c r="E11" s="65"/>
      <c r="F11" s="65"/>
    </row>
  </sheetData>
  <sheetProtection sheet="1" objects="1" scenarios="1" formatCells="0" formatColumns="0" formatRows="0" sort="0" autoFilter="0"/>
  <mergeCells count="5">
    <mergeCell ref="C1:E1"/>
    <mergeCell ref="B3:F4"/>
    <mergeCell ref="B7:F7"/>
    <mergeCell ref="B9:F9"/>
    <mergeCell ref="B11:F11"/>
  </mergeCells>
  <pageMargins left="0.7" right="0.7" top="0.75" bottom="0.75" header="0.3" footer="0.3"/>
  <pageSetup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05A1AB-789B-4DEC-873E-039DA4AF1E08}">
  <sheetPr codeName="Sheet2"/>
  <dimension ref="A1:B10"/>
  <sheetViews>
    <sheetView zoomScale="80" zoomScaleNormal="80" workbookViewId="0"/>
  </sheetViews>
  <sheetFormatPr defaultColWidth="8.7265625" defaultRowHeight="14" x14ac:dyDescent="0.3"/>
  <cols>
    <col min="1" max="1" width="31.1796875" style="3" customWidth="1"/>
    <col min="2" max="2" width="156.54296875" style="3" customWidth="1"/>
    <col min="3" max="16384" width="8.7265625" style="3"/>
  </cols>
  <sheetData>
    <row r="1" spans="1:2" ht="17.5" x14ac:dyDescent="0.35">
      <c r="A1" s="2" t="s">
        <v>65</v>
      </c>
    </row>
    <row r="3" spans="1:2" ht="18" thickBot="1" x14ac:dyDescent="0.4">
      <c r="A3" s="4" t="s">
        <v>64</v>
      </c>
      <c r="B3" s="4" t="s">
        <v>63</v>
      </c>
    </row>
    <row r="4" spans="1:2" ht="16" thickTop="1" x14ac:dyDescent="0.35">
      <c r="A4" s="5" t="s">
        <v>62</v>
      </c>
      <c r="B4" s="6" t="s">
        <v>61</v>
      </c>
    </row>
    <row r="5" spans="1:2" ht="15.5" x14ac:dyDescent="0.35">
      <c r="A5" s="5" t="s">
        <v>60</v>
      </c>
      <c r="B5" s="6" t="s">
        <v>59</v>
      </c>
    </row>
    <row r="6" spans="1:2" ht="15.5" x14ac:dyDescent="0.35">
      <c r="A6" s="7" t="s">
        <v>145</v>
      </c>
      <c r="B6" s="6" t="s">
        <v>58</v>
      </c>
    </row>
    <row r="7" spans="1:2" ht="15.5" x14ac:dyDescent="0.35">
      <c r="A7" s="7" t="s">
        <v>146</v>
      </c>
      <c r="B7" s="6" t="s">
        <v>57</v>
      </c>
    </row>
    <row r="8" spans="1:2" ht="15.5" x14ac:dyDescent="0.35">
      <c r="A8" s="7" t="s">
        <v>147</v>
      </c>
      <c r="B8" s="6" t="s">
        <v>56</v>
      </c>
    </row>
    <row r="9" spans="1:2" ht="15.5" x14ac:dyDescent="0.35">
      <c r="A9" s="8"/>
      <c r="B9" s="6"/>
    </row>
    <row r="10" spans="1:2" x14ac:dyDescent="0.3">
      <c r="B10" s="9"/>
    </row>
  </sheetData>
  <sheetProtection sheet="1" objects="1" scenarios="1" formatCells="0" formatColumns="0" formatRows="0" sort="0" autoFilter="0"/>
  <hyperlinks>
    <hyperlink ref="A4" location="Definitions!A1" display="Definitions" xr:uid="{A0D5D251-5ECB-4439-A834-182C2519B25F}"/>
    <hyperlink ref="A5" location="Equations!A1" display="Equations" xr:uid="{49B5C401-A48D-403A-B879-E9F458878239}"/>
    <hyperlink ref="A6" location="'IIOAC Outputs - Fugitive'!A1" display="'IIOAC Outputs - Fugitive" xr:uid="{FA2C756B-7913-4B07-BA62-846553B0DBF6}"/>
    <hyperlink ref="A7" location="'IIOAC Outputs - Stack'!A1" display="'IIOAC Outputs - Stack" xr:uid="{D6583ED3-53D3-4A4F-9268-533BBEC894B0}"/>
    <hyperlink ref="A8" location="'IIOAC Outputs - Max'!A1" display="'IIOAC Outputs - Max" xr:uid="{234D1B23-C6EF-4618-837B-6DCB9E6F49C5}"/>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EB09B1-CECD-4862-82CD-7000D4A1763A}">
  <sheetPr codeName="Sheet3"/>
  <dimension ref="A1:B25"/>
  <sheetViews>
    <sheetView showGridLines="0" zoomScale="80" zoomScaleNormal="80" workbookViewId="0"/>
  </sheetViews>
  <sheetFormatPr defaultColWidth="8.7265625" defaultRowHeight="14" x14ac:dyDescent="0.3"/>
  <cols>
    <col min="1" max="1" width="40.453125" style="3" customWidth="1"/>
    <col min="2" max="2" width="140" style="3" customWidth="1"/>
    <col min="3" max="16384" width="8.7265625" style="3"/>
  </cols>
  <sheetData>
    <row r="1" spans="1:2" ht="15.5" thickBot="1" x14ac:dyDescent="0.35">
      <c r="A1" s="10" t="s">
        <v>105</v>
      </c>
      <c r="B1" s="10" t="s">
        <v>104</v>
      </c>
    </row>
    <row r="2" spans="1:2" ht="16" thickTop="1" x14ac:dyDescent="0.35">
      <c r="A2" s="6" t="s">
        <v>103</v>
      </c>
      <c r="B2" s="6" t="s">
        <v>102</v>
      </c>
    </row>
    <row r="3" spans="1:2" ht="16.5" x14ac:dyDescent="0.35">
      <c r="A3" s="6" t="s">
        <v>101</v>
      </c>
      <c r="B3" s="6" t="s">
        <v>100</v>
      </c>
    </row>
    <row r="4" spans="1:2" ht="15.5" x14ac:dyDescent="0.35">
      <c r="A4" s="6" t="s">
        <v>99</v>
      </c>
      <c r="B4" s="6" t="s">
        <v>98</v>
      </c>
    </row>
    <row r="5" spans="1:2" ht="31" x14ac:dyDescent="0.35">
      <c r="A5" s="6" t="s">
        <v>97</v>
      </c>
      <c r="B5" s="11" t="s">
        <v>96</v>
      </c>
    </row>
    <row r="6" spans="1:2" ht="15.5" x14ac:dyDescent="0.35">
      <c r="A6" s="6"/>
      <c r="B6" s="12" t="s">
        <v>95</v>
      </c>
    </row>
    <row r="7" spans="1:2" ht="15.5" x14ac:dyDescent="0.35">
      <c r="A7" s="6"/>
      <c r="B7" s="6"/>
    </row>
    <row r="8" spans="1:2" ht="15.5" x14ac:dyDescent="0.35">
      <c r="A8" s="6" t="s">
        <v>94</v>
      </c>
      <c r="B8" s="6" t="s">
        <v>93</v>
      </c>
    </row>
    <row r="9" spans="1:2" ht="15.5" x14ac:dyDescent="0.35">
      <c r="A9" s="6" t="s">
        <v>92</v>
      </c>
      <c r="B9" s="6" t="s">
        <v>91</v>
      </c>
    </row>
    <row r="10" spans="1:2" ht="15.5" x14ac:dyDescent="0.35">
      <c r="A10" s="6" t="s">
        <v>90</v>
      </c>
      <c r="B10" s="6" t="s">
        <v>89</v>
      </c>
    </row>
    <row r="11" spans="1:2" ht="46.5" x14ac:dyDescent="0.3">
      <c r="A11" s="13" t="s">
        <v>88</v>
      </c>
      <c r="B11" s="14" t="s">
        <v>87</v>
      </c>
    </row>
    <row r="12" spans="1:2" ht="15.5" x14ac:dyDescent="0.35">
      <c r="A12" s="6" t="s">
        <v>86</v>
      </c>
      <c r="B12" s="6" t="s">
        <v>85</v>
      </c>
    </row>
    <row r="13" spans="1:2" ht="15.5" x14ac:dyDescent="0.35">
      <c r="A13" s="6"/>
      <c r="B13" s="6"/>
    </row>
    <row r="14" spans="1:2" ht="15.5" x14ac:dyDescent="0.35">
      <c r="A14" s="6" t="s">
        <v>84</v>
      </c>
      <c r="B14" s="6" t="s">
        <v>83</v>
      </c>
    </row>
    <row r="15" spans="1:2" ht="15.5" x14ac:dyDescent="0.35">
      <c r="A15" s="6" t="s">
        <v>82</v>
      </c>
      <c r="B15" s="6" t="s">
        <v>81</v>
      </c>
    </row>
    <row r="16" spans="1:2" ht="15.5" x14ac:dyDescent="0.35">
      <c r="A16" s="6"/>
      <c r="B16" s="6"/>
    </row>
    <row r="17" spans="1:2" ht="15.5" x14ac:dyDescent="0.35">
      <c r="A17" s="6" t="s">
        <v>80</v>
      </c>
      <c r="B17" s="6" t="s">
        <v>79</v>
      </c>
    </row>
    <row r="18" spans="1:2" ht="15.5" x14ac:dyDescent="0.35">
      <c r="A18" s="6" t="s">
        <v>78</v>
      </c>
      <c r="B18" s="6" t="s">
        <v>77</v>
      </c>
    </row>
    <row r="19" spans="1:2" ht="15.5" x14ac:dyDescent="0.35">
      <c r="A19" s="6" t="s">
        <v>76</v>
      </c>
      <c r="B19" s="6" t="s">
        <v>75</v>
      </c>
    </row>
    <row r="20" spans="1:2" ht="15.5" x14ac:dyDescent="0.35">
      <c r="A20" s="6"/>
      <c r="B20" s="6"/>
    </row>
    <row r="21" spans="1:2" ht="62" x14ac:dyDescent="0.3">
      <c r="A21" s="13" t="s">
        <v>74</v>
      </c>
      <c r="B21" s="14" t="s">
        <v>73</v>
      </c>
    </row>
    <row r="22" spans="1:2" ht="52.5" x14ac:dyDescent="0.3">
      <c r="A22" s="13" t="s">
        <v>72</v>
      </c>
      <c r="B22" s="14" t="s">
        <v>71</v>
      </c>
    </row>
    <row r="23" spans="1:2" ht="34" x14ac:dyDescent="0.3">
      <c r="A23" s="13" t="s">
        <v>70</v>
      </c>
      <c r="B23" s="14" t="s">
        <v>69</v>
      </c>
    </row>
    <row r="24" spans="1:2" ht="15.5" x14ac:dyDescent="0.35">
      <c r="A24" s="6" t="s">
        <v>68</v>
      </c>
      <c r="B24" s="14" t="s">
        <v>67</v>
      </c>
    </row>
    <row r="25" spans="1:2" ht="31" x14ac:dyDescent="0.35">
      <c r="B25" s="11" t="s">
        <v>66</v>
      </c>
    </row>
  </sheetData>
  <sheetProtection sheet="1" objects="1" scenarios="1" formatCells="0" formatColumns="0" formatRows="0" sort="0" autoFilter="0"/>
  <hyperlinks>
    <hyperlink ref="B6" r:id="rId1" xr:uid="{676E18A5-7B57-4EAC-8711-A10D624FB0EF}"/>
  </hyperlinks>
  <pageMargins left="0.7" right="0.7" top="0.75" bottom="0.75" header="0.3" footer="0.3"/>
  <pageSetup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27AE35-E5B4-429D-B289-02E90F71E059}">
  <sheetPr codeName="Sheet4"/>
  <dimension ref="A3:P106"/>
  <sheetViews>
    <sheetView showGridLines="0" workbookViewId="0"/>
  </sheetViews>
  <sheetFormatPr defaultColWidth="8.7265625" defaultRowHeight="14" x14ac:dyDescent="0.3"/>
  <cols>
    <col min="1" max="16384" width="8.7265625" style="3"/>
  </cols>
  <sheetData>
    <row r="3" spans="1:16" x14ac:dyDescent="0.3">
      <c r="F3" s="15"/>
    </row>
    <row r="6" spans="1:16" x14ac:dyDescent="0.3">
      <c r="A6" s="3" t="s">
        <v>135</v>
      </c>
    </row>
    <row r="7" spans="1:16" x14ac:dyDescent="0.3">
      <c r="A7" s="3" t="s">
        <v>144</v>
      </c>
    </row>
    <row r="8" spans="1:16" ht="17.5" x14ac:dyDescent="0.45">
      <c r="A8" s="3" t="s">
        <v>143</v>
      </c>
    </row>
    <row r="9" spans="1:16" x14ac:dyDescent="0.3">
      <c r="A9" s="3" t="s">
        <v>142</v>
      </c>
    </row>
    <row r="11" spans="1:16" ht="16" x14ac:dyDescent="0.3">
      <c r="A11" s="3" t="s">
        <v>141</v>
      </c>
    </row>
    <row r="12" spans="1:16" x14ac:dyDescent="0.3">
      <c r="A12" s="3" t="s">
        <v>140</v>
      </c>
    </row>
    <row r="14" spans="1:16" x14ac:dyDescent="0.3">
      <c r="A14" s="16"/>
      <c r="B14" s="16"/>
      <c r="C14" s="16"/>
      <c r="D14" s="16"/>
      <c r="E14" s="16"/>
      <c r="F14" s="16"/>
      <c r="G14" s="16"/>
      <c r="H14" s="16"/>
      <c r="I14" s="16"/>
      <c r="J14" s="16"/>
      <c r="K14" s="16"/>
      <c r="L14" s="16"/>
      <c r="M14" s="16"/>
      <c r="N14" s="16"/>
      <c r="O14" s="16"/>
      <c r="P14" s="16"/>
    </row>
    <row r="16" spans="1:16" ht="17" x14ac:dyDescent="0.45">
      <c r="A16" s="15" t="s">
        <v>139</v>
      </c>
    </row>
    <row r="17" spans="1:16" x14ac:dyDescent="0.3">
      <c r="A17" s="15"/>
    </row>
    <row r="18" spans="1:16" x14ac:dyDescent="0.3">
      <c r="A18" s="15" t="s">
        <v>109</v>
      </c>
    </row>
    <row r="19" spans="1:16" x14ac:dyDescent="0.3">
      <c r="A19" s="15" t="s">
        <v>116</v>
      </c>
    </row>
    <row r="20" spans="1:16" ht="17" x14ac:dyDescent="0.45">
      <c r="A20" s="3" t="s">
        <v>138</v>
      </c>
    </row>
    <row r="21" spans="1:16" x14ac:dyDescent="0.3">
      <c r="A21" s="3" t="s">
        <v>137</v>
      </c>
    </row>
    <row r="22" spans="1:16" ht="17" x14ac:dyDescent="0.45">
      <c r="A22" s="3" t="s">
        <v>136</v>
      </c>
    </row>
    <row r="24" spans="1:16" x14ac:dyDescent="0.3">
      <c r="A24" s="16"/>
      <c r="B24" s="16"/>
      <c r="C24" s="16"/>
      <c r="D24" s="16"/>
      <c r="E24" s="16"/>
      <c r="F24" s="16"/>
      <c r="G24" s="16"/>
      <c r="H24" s="16"/>
      <c r="I24" s="16"/>
      <c r="J24" s="16"/>
      <c r="K24" s="16"/>
      <c r="L24" s="16"/>
      <c r="M24" s="16"/>
      <c r="N24" s="16"/>
      <c r="O24" s="16"/>
      <c r="P24" s="16"/>
    </row>
    <row r="30" spans="1:16" x14ac:dyDescent="0.3">
      <c r="A30" s="3" t="s">
        <v>135</v>
      </c>
    </row>
    <row r="31" spans="1:16" x14ac:dyDescent="0.3">
      <c r="A31" s="3" t="s">
        <v>134</v>
      </c>
    </row>
    <row r="32" spans="1:16" ht="17" x14ac:dyDescent="0.45">
      <c r="A32" s="3" t="s">
        <v>133</v>
      </c>
    </row>
    <row r="33" spans="1:16" x14ac:dyDescent="0.3">
      <c r="A33" s="3" t="s">
        <v>132</v>
      </c>
    </row>
    <row r="35" spans="1:16" ht="16" x14ac:dyDescent="0.3">
      <c r="A35" s="3" t="s">
        <v>131</v>
      </c>
    </row>
    <row r="36" spans="1:16" x14ac:dyDescent="0.3">
      <c r="A36" s="3" t="s">
        <v>130</v>
      </c>
    </row>
    <row r="38" spans="1:16" x14ac:dyDescent="0.3">
      <c r="A38" s="16"/>
      <c r="B38" s="16"/>
      <c r="C38" s="16"/>
      <c r="D38" s="16"/>
      <c r="E38" s="16"/>
      <c r="F38" s="16"/>
      <c r="G38" s="16"/>
      <c r="H38" s="16"/>
      <c r="I38" s="16"/>
      <c r="J38" s="16"/>
      <c r="K38" s="16"/>
      <c r="L38" s="16"/>
      <c r="M38" s="16"/>
      <c r="N38" s="16"/>
      <c r="O38" s="16"/>
      <c r="P38" s="16"/>
    </row>
    <row r="40" spans="1:16" ht="17" x14ac:dyDescent="0.45">
      <c r="A40" s="3" t="s">
        <v>129</v>
      </c>
    </row>
    <row r="42" spans="1:16" x14ac:dyDescent="0.3">
      <c r="A42" s="3" t="s">
        <v>109</v>
      </c>
    </row>
    <row r="43" spans="1:16" x14ac:dyDescent="0.3">
      <c r="A43" s="3" t="s">
        <v>113</v>
      </c>
    </row>
    <row r="44" spans="1:16" ht="17" x14ac:dyDescent="0.45">
      <c r="A44" s="3" t="s">
        <v>124</v>
      </c>
    </row>
    <row r="45" spans="1:16" x14ac:dyDescent="0.3">
      <c r="A45" s="3" t="s">
        <v>128</v>
      </c>
    </row>
    <row r="46" spans="1:16" x14ac:dyDescent="0.3">
      <c r="A46" s="3" t="s">
        <v>122</v>
      </c>
    </row>
    <row r="47" spans="1:16" x14ac:dyDescent="0.3">
      <c r="A47" s="3" t="s">
        <v>127</v>
      </c>
    </row>
    <row r="48" spans="1:16" ht="17" x14ac:dyDescent="0.45">
      <c r="A48" s="3" t="s">
        <v>126</v>
      </c>
    </row>
    <row r="50" spans="1:16" x14ac:dyDescent="0.3">
      <c r="A50" s="16"/>
      <c r="B50" s="16"/>
      <c r="C50" s="16"/>
      <c r="D50" s="16"/>
      <c r="E50" s="16"/>
      <c r="F50" s="16"/>
      <c r="G50" s="16"/>
      <c r="H50" s="16"/>
      <c r="I50" s="16"/>
      <c r="J50" s="16"/>
      <c r="K50" s="16"/>
      <c r="L50" s="16"/>
      <c r="M50" s="16"/>
      <c r="N50" s="16"/>
      <c r="O50" s="16"/>
      <c r="P50" s="16"/>
    </row>
    <row r="52" spans="1:16" ht="17" x14ac:dyDescent="0.45">
      <c r="A52" s="3" t="s">
        <v>125</v>
      </c>
    </row>
    <row r="54" spans="1:16" x14ac:dyDescent="0.3">
      <c r="A54" s="3" t="s">
        <v>109</v>
      </c>
    </row>
    <row r="55" spans="1:16" x14ac:dyDescent="0.3">
      <c r="A55" s="3" t="s">
        <v>107</v>
      </c>
    </row>
    <row r="56" spans="1:16" ht="17" x14ac:dyDescent="0.45">
      <c r="A56" s="3" t="s">
        <v>124</v>
      </c>
    </row>
    <row r="57" spans="1:16" x14ac:dyDescent="0.3">
      <c r="A57" s="3" t="s">
        <v>123</v>
      </c>
    </row>
    <row r="58" spans="1:16" x14ac:dyDescent="0.3">
      <c r="A58" s="3" t="s">
        <v>122</v>
      </c>
    </row>
    <row r="59" spans="1:16" x14ac:dyDescent="0.3">
      <c r="A59" s="3" t="s">
        <v>121</v>
      </c>
    </row>
    <row r="60" spans="1:16" ht="17" x14ac:dyDescent="0.45">
      <c r="A60" s="3" t="s">
        <v>120</v>
      </c>
    </row>
    <row r="61" spans="1:16" x14ac:dyDescent="0.3">
      <c r="A61" s="3" t="s">
        <v>119</v>
      </c>
    </row>
    <row r="62" spans="1:16" x14ac:dyDescent="0.3">
      <c r="A62" s="3" t="s">
        <v>118</v>
      </c>
    </row>
    <row r="64" spans="1:16" x14ac:dyDescent="0.3">
      <c r="A64" s="16"/>
      <c r="B64" s="16"/>
      <c r="C64" s="16"/>
      <c r="D64" s="16"/>
      <c r="E64" s="16"/>
      <c r="F64" s="16"/>
      <c r="G64" s="16"/>
      <c r="H64" s="16"/>
      <c r="I64" s="16"/>
      <c r="J64" s="16"/>
      <c r="K64" s="16"/>
      <c r="L64" s="16"/>
      <c r="M64" s="16"/>
      <c r="N64" s="16"/>
      <c r="O64" s="16"/>
      <c r="P64" s="16"/>
    </row>
    <row r="70" spans="1:16" x14ac:dyDescent="0.3">
      <c r="A70" s="3" t="s">
        <v>109</v>
      </c>
    </row>
    <row r="71" spans="1:16" x14ac:dyDescent="0.3">
      <c r="A71" s="3" t="s">
        <v>117</v>
      </c>
    </row>
    <row r="72" spans="1:16" x14ac:dyDescent="0.3">
      <c r="A72" s="3" t="s">
        <v>114</v>
      </c>
    </row>
    <row r="73" spans="1:16" x14ac:dyDescent="0.3">
      <c r="A73" s="3" t="s">
        <v>116</v>
      </c>
    </row>
    <row r="75" spans="1:16" x14ac:dyDescent="0.3">
      <c r="A75" s="16"/>
      <c r="B75" s="16"/>
      <c r="C75" s="16"/>
      <c r="D75" s="16"/>
      <c r="E75" s="16"/>
      <c r="F75" s="16"/>
      <c r="G75" s="16"/>
      <c r="H75" s="16"/>
      <c r="I75" s="16"/>
      <c r="J75" s="16"/>
      <c r="K75" s="16"/>
      <c r="L75" s="16"/>
      <c r="M75" s="16"/>
      <c r="N75" s="16"/>
      <c r="O75" s="16"/>
      <c r="P75" s="16"/>
    </row>
    <row r="81" spans="1:16" x14ac:dyDescent="0.3">
      <c r="A81" s="3" t="s">
        <v>109</v>
      </c>
    </row>
    <row r="82" spans="1:16" x14ac:dyDescent="0.3">
      <c r="A82" s="3" t="s">
        <v>115</v>
      </c>
    </row>
    <row r="83" spans="1:16" x14ac:dyDescent="0.3">
      <c r="A83" s="3" t="s">
        <v>114</v>
      </c>
    </row>
    <row r="84" spans="1:16" x14ac:dyDescent="0.3">
      <c r="A84" s="3" t="s">
        <v>113</v>
      </c>
    </row>
    <row r="86" spans="1:16" x14ac:dyDescent="0.3">
      <c r="A86" s="16"/>
      <c r="B86" s="16"/>
      <c r="C86" s="16"/>
      <c r="D86" s="16"/>
      <c r="E86" s="16"/>
      <c r="F86" s="16"/>
      <c r="G86" s="16"/>
      <c r="H86" s="16"/>
      <c r="I86" s="16"/>
      <c r="J86" s="16"/>
      <c r="K86" s="16"/>
      <c r="L86" s="16"/>
      <c r="M86" s="16"/>
      <c r="N86" s="16"/>
      <c r="O86" s="16"/>
      <c r="P86" s="16"/>
    </row>
    <row r="89" spans="1:16" ht="17" x14ac:dyDescent="0.45">
      <c r="A89" s="3" t="s">
        <v>112</v>
      </c>
    </row>
    <row r="91" spans="1:16" x14ac:dyDescent="0.3">
      <c r="A91" s="3" t="s">
        <v>109</v>
      </c>
    </row>
    <row r="92" spans="1:16" ht="17" x14ac:dyDescent="0.45">
      <c r="A92" s="3" t="s">
        <v>111</v>
      </c>
    </row>
    <row r="93" spans="1:16" x14ac:dyDescent="0.3">
      <c r="A93" s="3" t="s">
        <v>107</v>
      </c>
    </row>
    <row r="94" spans="1:16" x14ac:dyDescent="0.3">
      <c r="A94" s="3" t="s">
        <v>106</v>
      </c>
    </row>
    <row r="96" spans="1:16" x14ac:dyDescent="0.3">
      <c r="A96" s="16"/>
      <c r="B96" s="16"/>
      <c r="C96" s="16"/>
      <c r="D96" s="16"/>
      <c r="E96" s="16"/>
      <c r="F96" s="16"/>
      <c r="G96" s="16"/>
      <c r="H96" s="16"/>
      <c r="I96" s="16"/>
      <c r="J96" s="16"/>
      <c r="K96" s="16"/>
      <c r="L96" s="16"/>
      <c r="M96" s="16"/>
      <c r="N96" s="16"/>
      <c r="O96" s="16"/>
      <c r="P96" s="16"/>
    </row>
    <row r="99" spans="1:16" ht="17" x14ac:dyDescent="0.45">
      <c r="A99" s="3" t="s">
        <v>110</v>
      </c>
    </row>
    <row r="101" spans="1:16" x14ac:dyDescent="0.3">
      <c r="A101" s="3" t="s">
        <v>109</v>
      </c>
    </row>
    <row r="102" spans="1:16" ht="17" x14ac:dyDescent="0.45">
      <c r="A102" s="3" t="s">
        <v>108</v>
      </c>
    </row>
    <row r="103" spans="1:16" x14ac:dyDescent="0.3">
      <c r="A103" s="3" t="s">
        <v>107</v>
      </c>
    </row>
    <row r="104" spans="1:16" x14ac:dyDescent="0.3">
      <c r="A104" s="3" t="s">
        <v>106</v>
      </c>
    </row>
    <row r="106" spans="1:16" x14ac:dyDescent="0.3">
      <c r="A106" s="16"/>
      <c r="B106" s="16"/>
      <c r="C106" s="16"/>
      <c r="D106" s="16"/>
      <c r="E106" s="16"/>
      <c r="F106" s="16"/>
      <c r="G106" s="16"/>
      <c r="H106" s="16"/>
      <c r="I106" s="16"/>
      <c r="J106" s="16"/>
      <c r="K106" s="16"/>
      <c r="L106" s="16"/>
      <c r="M106" s="16"/>
      <c r="N106" s="16"/>
      <c r="O106" s="16"/>
      <c r="P106" s="16"/>
    </row>
  </sheetData>
  <sheetProtection sheet="1" objects="1" scenarios="1" formatCells="0" formatColumns="0" formatRows="0" sort="0" autoFilter="0"/>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761937-446C-4156-99B6-1812035B37A6}">
  <sheetPr codeName="Sheet5"/>
  <dimension ref="A1:I54"/>
  <sheetViews>
    <sheetView workbookViewId="0">
      <selection sqref="A1:A2"/>
    </sheetView>
  </sheetViews>
  <sheetFormatPr defaultRowHeight="14.5" x14ac:dyDescent="0.35"/>
  <cols>
    <col min="1" max="1" width="8.7265625" style="17"/>
    <col min="2" max="2" width="20.26953125" style="17" customWidth="1"/>
    <col min="3" max="16384" width="8.7265625" style="17"/>
  </cols>
  <sheetData>
    <row r="1" spans="1:9" x14ac:dyDescent="0.35">
      <c r="A1" s="66" t="s">
        <v>0</v>
      </c>
      <c r="B1" s="68" t="s">
        <v>1</v>
      </c>
      <c r="C1" s="70" t="s">
        <v>20</v>
      </c>
      <c r="D1" s="70" t="s">
        <v>3</v>
      </c>
      <c r="E1" s="68" t="s">
        <v>4</v>
      </c>
      <c r="F1" s="68"/>
      <c r="G1" s="68" t="s">
        <v>5</v>
      </c>
      <c r="H1" s="68"/>
      <c r="I1" s="73"/>
    </row>
    <row r="2" spans="1:9" ht="15" thickBot="1" x14ac:dyDescent="0.4">
      <c r="A2" s="67"/>
      <c r="B2" s="69"/>
      <c r="C2" s="71"/>
      <c r="D2" s="71"/>
      <c r="E2" s="18" t="s">
        <v>21</v>
      </c>
      <c r="F2" s="18" t="s">
        <v>22</v>
      </c>
      <c r="G2" s="18" t="s">
        <v>10</v>
      </c>
      <c r="H2" s="18" t="s">
        <v>30</v>
      </c>
      <c r="I2" s="19" t="s">
        <v>31</v>
      </c>
    </row>
    <row r="3" spans="1:9" x14ac:dyDescent="0.35">
      <c r="A3" s="72" t="s">
        <v>23</v>
      </c>
      <c r="B3" s="72" t="s">
        <v>148</v>
      </c>
      <c r="C3" s="72" t="s">
        <v>24</v>
      </c>
      <c r="D3" s="20" t="s">
        <v>25</v>
      </c>
      <c r="E3" s="21">
        <v>150</v>
      </c>
      <c r="F3" s="21">
        <v>150</v>
      </c>
      <c r="G3" s="22">
        <v>5.1704226632188089E-3</v>
      </c>
      <c r="H3" s="22">
        <v>5.1131906822393302E-3</v>
      </c>
      <c r="I3" s="22">
        <v>9.890201421978729E-5</v>
      </c>
    </row>
    <row r="4" spans="1:9" x14ac:dyDescent="0.35">
      <c r="A4" s="72"/>
      <c r="B4" s="72"/>
      <c r="C4" s="72"/>
      <c r="D4" s="20" t="s">
        <v>26</v>
      </c>
      <c r="E4" s="22">
        <v>3.9959169636025038</v>
      </c>
      <c r="F4" s="22">
        <v>3.9959169636025038</v>
      </c>
      <c r="G4" s="22">
        <v>7.7860397213575173E-5</v>
      </c>
      <c r="H4" s="22">
        <v>7.4494585827608654E-5</v>
      </c>
      <c r="I4" s="22">
        <v>5.8536216235174943E-6</v>
      </c>
    </row>
    <row r="5" spans="1:9" x14ac:dyDescent="0.35">
      <c r="A5" s="72"/>
      <c r="B5" s="72"/>
      <c r="C5" s="72"/>
      <c r="D5" s="20" t="s">
        <v>27</v>
      </c>
      <c r="E5" s="22">
        <v>12.864427600472084</v>
      </c>
      <c r="F5" s="22">
        <v>12.864427600472084</v>
      </c>
      <c r="G5" s="22">
        <v>2.7844491857261888E-4</v>
      </c>
      <c r="H5" s="22">
        <v>2.7048016679987418E-4</v>
      </c>
      <c r="I5" s="22">
        <v>1.4115121627017773E-5</v>
      </c>
    </row>
    <row r="6" spans="1:9" x14ac:dyDescent="0.35">
      <c r="A6" s="72"/>
      <c r="B6" s="72"/>
      <c r="C6" s="72" t="s">
        <v>28</v>
      </c>
      <c r="D6" s="20" t="s">
        <v>25</v>
      </c>
      <c r="E6" s="22">
        <v>150</v>
      </c>
      <c r="F6" s="22">
        <v>150</v>
      </c>
      <c r="G6" s="22">
        <v>4.9418711535688421E-3</v>
      </c>
      <c r="H6" s="22">
        <v>4.8655575127846814E-3</v>
      </c>
      <c r="I6" s="22">
        <v>7.6313523781933705E-5</v>
      </c>
    </row>
    <row r="7" spans="1:9" x14ac:dyDescent="0.35">
      <c r="A7" s="72"/>
      <c r="B7" s="72"/>
      <c r="C7" s="72"/>
      <c r="D7" s="20" t="s">
        <v>26</v>
      </c>
      <c r="E7" s="22">
        <v>3.7880720160599433</v>
      </c>
      <c r="F7" s="22">
        <v>3.7880720160599433</v>
      </c>
      <c r="G7" s="22">
        <v>7.66499574512458E-5</v>
      </c>
      <c r="H7" s="22">
        <v>7.2055078385986287E-5</v>
      </c>
      <c r="I7" s="22">
        <v>4.5948789919783929E-6</v>
      </c>
    </row>
    <row r="8" spans="1:9" x14ac:dyDescent="0.35">
      <c r="A8" s="72"/>
      <c r="B8" s="72"/>
      <c r="C8" s="72"/>
      <c r="D8" s="20" t="s">
        <v>27</v>
      </c>
      <c r="E8" s="22">
        <v>12.333673459295797</v>
      </c>
      <c r="F8" s="22">
        <v>12.333673459295797</v>
      </c>
      <c r="G8" s="22">
        <v>2.7047764837889602E-4</v>
      </c>
      <c r="H8" s="22">
        <v>2.5945918161803845E-4</v>
      </c>
      <c r="I8" s="22">
        <v>1.1018466823288296E-5</v>
      </c>
    </row>
    <row r="9" spans="1:9" x14ac:dyDescent="0.35">
      <c r="A9" s="72"/>
      <c r="B9" s="72" t="s">
        <v>149</v>
      </c>
      <c r="C9" s="72" t="s">
        <v>24</v>
      </c>
      <c r="D9" s="20" t="s">
        <v>25</v>
      </c>
      <c r="E9" s="22">
        <v>150</v>
      </c>
      <c r="F9" s="22">
        <v>150</v>
      </c>
      <c r="G9" s="22">
        <v>4.1860843728035212E-3</v>
      </c>
      <c r="H9" s="22">
        <v>4.1465166129193414E-3</v>
      </c>
      <c r="I9" s="22">
        <v>8.042819009182509E-5</v>
      </c>
    </row>
    <row r="10" spans="1:9" x14ac:dyDescent="0.35">
      <c r="A10" s="72"/>
      <c r="B10" s="72"/>
      <c r="C10" s="72"/>
      <c r="D10" s="20" t="s">
        <v>26</v>
      </c>
      <c r="E10" s="22">
        <v>4.0580551426972278</v>
      </c>
      <c r="F10" s="22">
        <v>3.1908543176824775</v>
      </c>
      <c r="G10" s="22">
        <v>6.2141149681506868E-5</v>
      </c>
      <c r="H10" s="22">
        <v>5.9097339388277268E-5</v>
      </c>
      <c r="I10" s="22">
        <v>4.839710740817109E-6</v>
      </c>
    </row>
    <row r="11" spans="1:9" x14ac:dyDescent="0.35">
      <c r="A11" s="72"/>
      <c r="B11" s="72"/>
      <c r="C11" s="72"/>
      <c r="D11" s="20" t="s">
        <v>27</v>
      </c>
      <c r="E11" s="22">
        <v>13.062905442540185</v>
      </c>
      <c r="F11" s="22">
        <v>10.271380443860357</v>
      </c>
      <c r="G11" s="22">
        <v>2.2154548102206676E-4</v>
      </c>
      <c r="H11" s="22">
        <v>2.1529606467730224E-4</v>
      </c>
      <c r="I11" s="22">
        <v>1.168704934559604E-5</v>
      </c>
    </row>
    <row r="12" spans="1:9" x14ac:dyDescent="0.35">
      <c r="A12" s="72"/>
      <c r="B12" s="72"/>
      <c r="C12" s="72" t="s">
        <v>28</v>
      </c>
      <c r="D12" s="20" t="s">
        <v>25</v>
      </c>
      <c r="E12" s="22">
        <v>150</v>
      </c>
      <c r="F12" s="22">
        <v>148.30416407533042</v>
      </c>
      <c r="G12" s="22">
        <v>3.895471002453927E-3</v>
      </c>
      <c r="H12" s="22">
        <v>3.8359744923968063E-3</v>
      </c>
      <c r="I12" s="22">
        <v>5.9496418659982795E-5</v>
      </c>
    </row>
    <row r="13" spans="1:9" x14ac:dyDescent="0.35">
      <c r="A13" s="72"/>
      <c r="B13" s="72"/>
      <c r="C13" s="72"/>
      <c r="D13" s="20" t="s">
        <v>26</v>
      </c>
      <c r="E13" s="22">
        <v>3.7873898623972555</v>
      </c>
      <c r="F13" s="22">
        <v>2.9780298370082412</v>
      </c>
      <c r="G13" s="22">
        <v>6.0347976067770279E-5</v>
      </c>
      <c r="H13" s="22">
        <v>5.6776004021222909E-5</v>
      </c>
      <c r="I13" s="22">
        <v>3.5719719756692644E-6</v>
      </c>
    </row>
    <row r="14" spans="1:9" x14ac:dyDescent="0.35">
      <c r="A14" s="72"/>
      <c r="B14" s="72"/>
      <c r="C14" s="72"/>
      <c r="D14" s="20" t="s">
        <v>27</v>
      </c>
      <c r="E14" s="22">
        <v>12.332002655173332</v>
      </c>
      <c r="F14" s="22">
        <v>9.6966705809171145</v>
      </c>
      <c r="G14" s="22">
        <v>2.1307041223591429E-4</v>
      </c>
      <c r="H14" s="22">
        <v>2.0448810554426307E-4</v>
      </c>
      <c r="I14" s="22">
        <v>8.5823067363735194E-6</v>
      </c>
    </row>
    <row r="15" spans="1:9" x14ac:dyDescent="0.35">
      <c r="A15" s="20"/>
      <c r="B15" s="20"/>
      <c r="C15" s="20"/>
      <c r="D15" s="23" t="s">
        <v>29</v>
      </c>
      <c r="E15" s="22">
        <v>150</v>
      </c>
      <c r="F15" s="22">
        <v>150</v>
      </c>
      <c r="G15" s="22">
        <v>5.1704226632188089E-3</v>
      </c>
      <c r="H15" s="22">
        <v>5.1131906822393302E-3</v>
      </c>
      <c r="I15" s="22">
        <v>9.890201421978729E-5</v>
      </c>
    </row>
    <row r="16" spans="1:9" x14ac:dyDescent="0.35">
      <c r="A16" s="72" t="s">
        <v>23</v>
      </c>
      <c r="B16" s="72" t="s">
        <v>150</v>
      </c>
      <c r="C16" s="72" t="s">
        <v>24</v>
      </c>
      <c r="D16" s="20" t="s">
        <v>25</v>
      </c>
      <c r="E16" s="22">
        <v>150</v>
      </c>
      <c r="F16" s="22">
        <v>150</v>
      </c>
      <c r="G16" s="21">
        <v>6.9427845558379048E-3</v>
      </c>
      <c r="H16" s="21">
        <v>6.8635541128634382E-3</v>
      </c>
      <c r="I16" s="21">
        <v>9.990569692177566E-5</v>
      </c>
    </row>
    <row r="17" spans="1:9" x14ac:dyDescent="0.35">
      <c r="A17" s="72"/>
      <c r="B17" s="72"/>
      <c r="C17" s="72"/>
      <c r="D17" s="20" t="s">
        <v>26</v>
      </c>
      <c r="E17" s="22">
        <v>9.5888080754284299</v>
      </c>
      <c r="F17" s="22">
        <v>9.5888080754284299</v>
      </c>
      <c r="G17" s="22">
        <v>1.3175225136486684E-4</v>
      </c>
      <c r="H17" s="22">
        <v>1.2646999301246898E-4</v>
      </c>
      <c r="I17" s="22">
        <v>5.6970153241266475E-6</v>
      </c>
    </row>
    <row r="18" spans="1:9" x14ac:dyDescent="0.35">
      <c r="A18" s="72"/>
      <c r="B18" s="72"/>
      <c r="C18" s="72"/>
      <c r="D18" s="20" t="s">
        <v>27</v>
      </c>
      <c r="E18" s="22">
        <v>34.369534777897549</v>
      </c>
      <c r="F18" s="22">
        <v>34.369534777897549</v>
      </c>
      <c r="G18" s="22">
        <v>5.2373811389988371E-4</v>
      </c>
      <c r="H18" s="22">
        <v>5.1107852995790405E-4</v>
      </c>
      <c r="I18" s="22">
        <v>1.3958642871182846E-5</v>
      </c>
    </row>
    <row r="19" spans="1:9" x14ac:dyDescent="0.35">
      <c r="A19" s="72"/>
      <c r="B19" s="72"/>
      <c r="C19" s="72" t="s">
        <v>28</v>
      </c>
      <c r="D19" s="20" t="s">
        <v>25</v>
      </c>
      <c r="E19" s="22">
        <v>150</v>
      </c>
      <c r="F19" s="22">
        <v>150</v>
      </c>
      <c r="G19" s="22">
        <v>6.7623047318769993E-3</v>
      </c>
      <c r="H19" s="22">
        <v>6.6862824608598078E-3</v>
      </c>
      <c r="I19" s="22">
        <v>7.6022153075888077E-5</v>
      </c>
    </row>
    <row r="20" spans="1:9" x14ac:dyDescent="0.35">
      <c r="A20" s="72"/>
      <c r="B20" s="72"/>
      <c r="C20" s="72"/>
      <c r="D20" s="20" t="s">
        <v>26</v>
      </c>
      <c r="E20" s="22">
        <v>8.6161300581993583</v>
      </c>
      <c r="F20" s="22">
        <v>8.6161300581993583</v>
      </c>
      <c r="G20" s="22">
        <v>1.2353169300526035E-4</v>
      </c>
      <c r="H20" s="22">
        <v>1.1913453229993829E-4</v>
      </c>
      <c r="I20" s="22">
        <v>4.3971607553174409E-6</v>
      </c>
    </row>
    <row r="21" spans="1:9" x14ac:dyDescent="0.35">
      <c r="A21" s="72"/>
      <c r="B21" s="72"/>
      <c r="C21" s="72"/>
      <c r="D21" s="20" t="s">
        <v>27</v>
      </c>
      <c r="E21" s="22">
        <v>31.123339527583454</v>
      </c>
      <c r="F21" s="22">
        <v>31.123339527583454</v>
      </c>
      <c r="G21" s="22">
        <v>4.8801761884277568E-4</v>
      </c>
      <c r="H21" s="22">
        <v>4.7712241574825073E-4</v>
      </c>
      <c r="I21" s="22">
        <v>1.0895202716603068E-5</v>
      </c>
    </row>
    <row r="22" spans="1:9" x14ac:dyDescent="0.35">
      <c r="A22" s="72"/>
      <c r="B22" s="72" t="s">
        <v>151</v>
      </c>
      <c r="C22" s="72" t="s">
        <v>24</v>
      </c>
      <c r="D22" s="20" t="s">
        <v>25</v>
      </c>
      <c r="E22" s="22">
        <v>150</v>
      </c>
      <c r="F22" s="22">
        <v>150</v>
      </c>
      <c r="G22" s="22">
        <v>5.6817408888844472E-3</v>
      </c>
      <c r="H22" s="22">
        <v>5.6302647654406573E-3</v>
      </c>
      <c r="I22" s="22">
        <v>7.9833401037648856E-5</v>
      </c>
    </row>
    <row r="23" spans="1:9" x14ac:dyDescent="0.35">
      <c r="A23" s="72"/>
      <c r="B23" s="72"/>
      <c r="C23" s="72"/>
      <c r="D23" s="20" t="s">
        <v>26</v>
      </c>
      <c r="E23" s="22">
        <v>9.7572936201644467</v>
      </c>
      <c r="F23" s="22">
        <v>7.6721733396909606</v>
      </c>
      <c r="G23" s="22">
        <v>1.0508694214974229E-4</v>
      </c>
      <c r="H23" s="22">
        <v>1.0085419091145709E-4</v>
      </c>
      <c r="I23" s="22">
        <v>4.6343899859283503E-6</v>
      </c>
    </row>
    <row r="24" spans="1:9" x14ac:dyDescent="0.35">
      <c r="A24" s="72"/>
      <c r="B24" s="72"/>
      <c r="C24" s="72"/>
      <c r="D24" s="20" t="s">
        <v>27</v>
      </c>
      <c r="E24" s="22">
        <v>34.949756521418351</v>
      </c>
      <c r="F24" s="22">
        <v>27.481041429170112</v>
      </c>
      <c r="G24" s="22">
        <v>4.1651763730916381E-4</v>
      </c>
      <c r="H24" s="22">
        <v>4.0586355653001404E-4</v>
      </c>
      <c r="I24" s="22">
        <v>1.1592208241098829E-5</v>
      </c>
    </row>
    <row r="25" spans="1:9" x14ac:dyDescent="0.35">
      <c r="A25" s="72"/>
      <c r="B25" s="72"/>
      <c r="C25" s="72" t="s">
        <v>28</v>
      </c>
      <c r="D25" s="20" t="s">
        <v>25</v>
      </c>
      <c r="E25" s="22">
        <v>150</v>
      </c>
      <c r="F25" s="22">
        <v>150</v>
      </c>
      <c r="G25" s="22">
        <v>5.3313745919581013E-3</v>
      </c>
      <c r="H25" s="22">
        <v>5.2721207777449777E-3</v>
      </c>
      <c r="I25" s="22">
        <v>5.9253720977341498E-5</v>
      </c>
    </row>
    <row r="26" spans="1:9" x14ac:dyDescent="0.35">
      <c r="A26" s="72"/>
      <c r="B26" s="72"/>
      <c r="C26" s="72"/>
      <c r="D26" s="20" t="s">
        <v>26</v>
      </c>
      <c r="E26" s="22">
        <v>8.622699922876313</v>
      </c>
      <c r="F26" s="22">
        <v>6.7800407612753499</v>
      </c>
      <c r="G26" s="22">
        <v>9.7234405499926563E-5</v>
      </c>
      <c r="H26" s="22">
        <v>9.3819842744341465E-5</v>
      </c>
      <c r="I26" s="22">
        <v>3.4145627916630215E-6</v>
      </c>
    </row>
    <row r="27" spans="1:9" x14ac:dyDescent="0.35">
      <c r="A27" s="72"/>
      <c r="B27" s="72"/>
      <c r="C27" s="72"/>
      <c r="D27" s="20" t="s">
        <v>27</v>
      </c>
      <c r="E27" s="22">
        <v>31.182047163415469</v>
      </c>
      <c r="F27" s="22">
        <v>24.518486399726616</v>
      </c>
      <c r="G27" s="22">
        <v>3.847835078441808E-4</v>
      </c>
      <c r="H27" s="22">
        <v>3.7629938537245657E-4</v>
      </c>
      <c r="I27" s="22">
        <v>8.4841221542640061E-6</v>
      </c>
    </row>
    <row r="28" spans="1:9" x14ac:dyDescent="0.35">
      <c r="A28" s="20"/>
      <c r="B28" s="20"/>
      <c r="C28" s="20"/>
      <c r="D28" s="23" t="s">
        <v>29</v>
      </c>
      <c r="E28" s="22">
        <v>150</v>
      </c>
      <c r="F28" s="22">
        <v>150</v>
      </c>
      <c r="G28" s="22">
        <v>6.9427845558379048E-3</v>
      </c>
      <c r="H28" s="22">
        <v>6.8635541128634382E-3</v>
      </c>
      <c r="I28" s="22">
        <v>9.990569692177566E-5</v>
      </c>
    </row>
    <row r="29" spans="1:9" x14ac:dyDescent="0.35">
      <c r="A29" s="72" t="s">
        <v>23</v>
      </c>
      <c r="B29" s="72" t="s">
        <v>152</v>
      </c>
      <c r="C29" s="72" t="s">
        <v>24</v>
      </c>
      <c r="D29" s="20" t="s">
        <v>25</v>
      </c>
      <c r="E29" s="22">
        <v>35</v>
      </c>
      <c r="F29" s="22">
        <v>35</v>
      </c>
      <c r="G29" s="22">
        <v>2.4731350693154772E-4</v>
      </c>
      <c r="H29" s="22">
        <v>2.4723368425239983E-4</v>
      </c>
      <c r="I29" s="22">
        <v>8.7398065248853367E-8</v>
      </c>
    </row>
    <row r="30" spans="1:9" x14ac:dyDescent="0.35">
      <c r="A30" s="72"/>
      <c r="B30" s="72"/>
      <c r="C30" s="72"/>
      <c r="D30" s="20" t="s">
        <v>26</v>
      </c>
      <c r="E30" s="22">
        <v>4.5513169265509106</v>
      </c>
      <c r="F30" s="22">
        <v>4.5513169265509106</v>
      </c>
      <c r="G30" s="22">
        <v>5.2189173050296628E-6</v>
      </c>
      <c r="H30" s="22">
        <v>5.2115477324841936E-6</v>
      </c>
      <c r="I30" s="22">
        <v>8.4138213083294302E-9</v>
      </c>
    </row>
    <row r="31" spans="1:9" x14ac:dyDescent="0.35">
      <c r="A31" s="72"/>
      <c r="B31" s="72"/>
      <c r="C31" s="72"/>
      <c r="D31" s="20" t="s">
        <v>27</v>
      </c>
      <c r="E31" s="22">
        <v>14.146169968408012</v>
      </c>
      <c r="F31" s="22">
        <v>14.146169968408012</v>
      </c>
      <c r="G31" s="22">
        <v>1.6391437032319191E-5</v>
      </c>
      <c r="H31" s="22">
        <v>1.6376659582478069E-5</v>
      </c>
      <c r="I31" s="22">
        <v>1.5997545088951743E-8</v>
      </c>
    </row>
    <row r="32" spans="1:9" x14ac:dyDescent="0.35">
      <c r="A32" s="72"/>
      <c r="B32" s="72"/>
      <c r="C32" s="72" t="s">
        <v>28</v>
      </c>
      <c r="D32" s="20" t="s">
        <v>25</v>
      </c>
      <c r="E32" s="22">
        <v>35</v>
      </c>
      <c r="F32" s="22">
        <v>35</v>
      </c>
      <c r="G32" s="22">
        <v>2.3622914145296413E-4</v>
      </c>
      <c r="H32" s="22">
        <v>2.3616036694007876E-4</v>
      </c>
      <c r="I32" s="22">
        <v>6.8766465018461508E-8</v>
      </c>
    </row>
    <row r="33" spans="1:9" x14ac:dyDescent="0.35">
      <c r="A33" s="72"/>
      <c r="B33" s="72"/>
      <c r="C33" s="72"/>
      <c r="D33" s="20" t="s">
        <v>26</v>
      </c>
      <c r="E33" s="22">
        <v>4.3055527840002235</v>
      </c>
      <c r="F33" s="22">
        <v>4.3055527840002235</v>
      </c>
      <c r="G33" s="22">
        <v>4.9445789895592586E-6</v>
      </c>
      <c r="H33" s="22">
        <v>4.9381473589960043E-6</v>
      </c>
      <c r="I33" s="22">
        <v>6.4316337886500596E-9</v>
      </c>
    </row>
    <row r="34" spans="1:9" x14ac:dyDescent="0.35">
      <c r="A34" s="72"/>
      <c r="B34" s="72"/>
      <c r="C34" s="72"/>
      <c r="D34" s="20" t="s">
        <v>27</v>
      </c>
      <c r="E34" s="22">
        <v>13.553324337736173</v>
      </c>
      <c r="F34" s="22">
        <v>13.553324337736173</v>
      </c>
      <c r="G34" s="22">
        <v>1.5724405711061654E-5</v>
      </c>
      <c r="H34" s="22">
        <v>1.571185158557179E-5</v>
      </c>
      <c r="I34" s="22">
        <v>1.2554110000882658E-8</v>
      </c>
    </row>
    <row r="35" spans="1:9" x14ac:dyDescent="0.35">
      <c r="A35" s="72"/>
      <c r="B35" s="72" t="s">
        <v>153</v>
      </c>
      <c r="C35" s="72" t="s">
        <v>24</v>
      </c>
      <c r="D35" s="20" t="s">
        <v>25</v>
      </c>
      <c r="E35" s="22">
        <v>35</v>
      </c>
      <c r="F35" s="22">
        <v>35</v>
      </c>
      <c r="G35" s="22">
        <v>1.9734651694506503E-4</v>
      </c>
      <c r="H35" s="22">
        <v>1.9727682414051798E-4</v>
      </c>
      <c r="I35" s="22">
        <v>7.1730942353717435E-8</v>
      </c>
    </row>
    <row r="36" spans="1:9" x14ac:dyDescent="0.35">
      <c r="A36" s="72"/>
      <c r="B36" s="72"/>
      <c r="C36" s="72"/>
      <c r="D36" s="20" t="s">
        <v>26</v>
      </c>
      <c r="E36" s="22">
        <v>4.6213832234357266</v>
      </c>
      <c r="F36" s="22">
        <v>3.6337999592494814</v>
      </c>
      <c r="G36" s="22">
        <v>4.1650720432339112E-6</v>
      </c>
      <c r="H36" s="22">
        <v>4.1583256743015389E-6</v>
      </c>
      <c r="I36" s="22">
        <v>6.7136367639311838E-9</v>
      </c>
    </row>
    <row r="37" spans="1:9" x14ac:dyDescent="0.35">
      <c r="A37" s="72"/>
      <c r="B37" s="72"/>
      <c r="C37" s="72"/>
      <c r="D37" s="20" t="s">
        <v>27</v>
      </c>
      <c r="E37" s="22">
        <v>14.369082701617375</v>
      </c>
      <c r="F37" s="22">
        <v>11.29842941195667</v>
      </c>
      <c r="G37" s="22">
        <v>1.3086246746712572E-5</v>
      </c>
      <c r="H37" s="22">
        <v>1.3074683749633356E-5</v>
      </c>
      <c r="I37" s="22">
        <v>1.3092975369770346E-8</v>
      </c>
    </row>
    <row r="38" spans="1:9" x14ac:dyDescent="0.35">
      <c r="A38" s="72"/>
      <c r="B38" s="72"/>
      <c r="C38" s="72" t="s">
        <v>28</v>
      </c>
      <c r="D38" s="20" t="s">
        <v>25</v>
      </c>
      <c r="E38" s="22">
        <v>35</v>
      </c>
      <c r="F38" s="22">
        <v>35</v>
      </c>
      <c r="G38" s="22">
        <v>1.8570351313705312E-4</v>
      </c>
      <c r="H38" s="22">
        <v>1.8564995161434009E-4</v>
      </c>
      <c r="I38" s="22">
        <v>5.3555177756518046E-8</v>
      </c>
    </row>
    <row r="39" spans="1:9" x14ac:dyDescent="0.35">
      <c r="A39" s="72"/>
      <c r="B39" s="72"/>
      <c r="C39" s="72"/>
      <c r="D39" s="20" t="s">
        <v>26</v>
      </c>
      <c r="E39" s="22">
        <v>4.3055689485148223</v>
      </c>
      <c r="F39" s="22">
        <v>3.3854747622568535</v>
      </c>
      <c r="G39" s="22">
        <v>3.8876642421600788E-6</v>
      </c>
      <c r="H39" s="22">
        <v>3.8826579882232404E-6</v>
      </c>
      <c r="I39" s="22">
        <v>5.0062561103821143E-9</v>
      </c>
    </row>
    <row r="40" spans="1:9" x14ac:dyDescent="0.35">
      <c r="A40" s="72"/>
      <c r="B40" s="72"/>
      <c r="C40" s="72"/>
      <c r="D40" s="20" t="s">
        <v>27</v>
      </c>
      <c r="E40" s="22">
        <v>13.553927722597086</v>
      </c>
      <c r="F40" s="22">
        <v>10.657471935302379</v>
      </c>
      <c r="G40" s="22">
        <v>1.236339536599724E-5</v>
      </c>
      <c r="H40" s="22">
        <v>1.2353616650129588E-5</v>
      </c>
      <c r="I40" s="22">
        <v>9.7787031987477982E-9</v>
      </c>
    </row>
    <row r="41" spans="1:9" x14ac:dyDescent="0.35">
      <c r="A41" s="20"/>
      <c r="B41" s="20"/>
      <c r="C41" s="20"/>
      <c r="D41" s="23" t="s">
        <v>29</v>
      </c>
      <c r="E41" s="22">
        <v>150</v>
      </c>
      <c r="F41" s="22">
        <v>150</v>
      </c>
      <c r="G41" s="22">
        <v>6.9427845558379048E-3</v>
      </c>
      <c r="H41" s="22">
        <v>6.8635541128634382E-3</v>
      </c>
      <c r="I41" s="22">
        <v>9.990569692177566E-5</v>
      </c>
    </row>
    <row r="42" spans="1:9" x14ac:dyDescent="0.35">
      <c r="A42" s="72" t="s">
        <v>23</v>
      </c>
      <c r="B42" s="72" t="s">
        <v>154</v>
      </c>
      <c r="C42" s="72" t="s">
        <v>24</v>
      </c>
      <c r="D42" s="20" t="s">
        <v>25</v>
      </c>
      <c r="E42" s="22">
        <v>35</v>
      </c>
      <c r="F42" s="22">
        <v>35</v>
      </c>
      <c r="G42" s="22">
        <v>3.851421227247873E-4</v>
      </c>
      <c r="H42" s="22">
        <v>3.8508157990192813E-4</v>
      </c>
      <c r="I42" s="22">
        <v>8.8010416035463806E-8</v>
      </c>
    </row>
    <row r="43" spans="1:9" x14ac:dyDescent="0.35">
      <c r="A43" s="72"/>
      <c r="B43" s="72"/>
      <c r="C43" s="72"/>
      <c r="D43" s="20" t="s">
        <v>26</v>
      </c>
      <c r="E43" s="22">
        <v>17.724925590983034</v>
      </c>
      <c r="F43" s="22">
        <v>17.724925590983034</v>
      </c>
      <c r="G43" s="22">
        <v>1.9876137259561624E-5</v>
      </c>
      <c r="H43" s="22">
        <v>1.9868985091481938E-5</v>
      </c>
      <c r="I43" s="22">
        <v>8.3942471655724236E-9</v>
      </c>
    </row>
    <row r="44" spans="1:9" x14ac:dyDescent="0.35">
      <c r="A44" s="72"/>
      <c r="B44" s="72"/>
      <c r="C44" s="72"/>
      <c r="D44" s="20" t="s">
        <v>27</v>
      </c>
      <c r="E44" s="22">
        <v>35</v>
      </c>
      <c r="F44" s="22">
        <v>35</v>
      </c>
      <c r="G44" s="22">
        <v>5.0167347237694106E-5</v>
      </c>
      <c r="H44" s="22">
        <v>5.0156234593798921E-5</v>
      </c>
      <c r="I44" s="22">
        <v>1.6034089049534697E-8</v>
      </c>
    </row>
    <row r="45" spans="1:9" x14ac:dyDescent="0.35">
      <c r="A45" s="72"/>
      <c r="B45" s="72"/>
      <c r="C45" s="72" t="s">
        <v>28</v>
      </c>
      <c r="D45" s="20" t="s">
        <v>25</v>
      </c>
      <c r="E45" s="22">
        <v>35</v>
      </c>
      <c r="F45" s="22">
        <v>35</v>
      </c>
      <c r="G45" s="22">
        <v>3.6418587783188048E-4</v>
      </c>
      <c r="H45" s="22">
        <v>3.6411734767692974E-4</v>
      </c>
      <c r="I45" s="22">
        <v>6.8521740436985852E-8</v>
      </c>
    </row>
    <row r="46" spans="1:9" x14ac:dyDescent="0.35">
      <c r="A46" s="72"/>
      <c r="B46" s="72"/>
      <c r="C46" s="72"/>
      <c r="D46" s="20" t="s">
        <v>26</v>
      </c>
      <c r="E46" s="22">
        <v>14.89917645366048</v>
      </c>
      <c r="F46" s="22">
        <v>14.89917645366048</v>
      </c>
      <c r="G46" s="22">
        <v>1.6673255154652277E-5</v>
      </c>
      <c r="H46" s="22">
        <v>1.6667010420093026E-5</v>
      </c>
      <c r="I46" s="22">
        <v>6.2447403606789652E-9</v>
      </c>
    </row>
    <row r="47" spans="1:9" x14ac:dyDescent="0.35">
      <c r="A47" s="72"/>
      <c r="B47" s="72"/>
      <c r="C47" s="72"/>
      <c r="D47" s="20" t="s">
        <v>27</v>
      </c>
      <c r="E47" s="22">
        <v>35</v>
      </c>
      <c r="F47" s="22">
        <v>35</v>
      </c>
      <c r="G47" s="22">
        <v>4.4897753826860777E-5</v>
      </c>
      <c r="H47" s="22">
        <v>4.4885198173037721E-5</v>
      </c>
      <c r="I47" s="22">
        <v>1.25556596175795E-8</v>
      </c>
    </row>
    <row r="48" spans="1:9" x14ac:dyDescent="0.35">
      <c r="A48" s="72"/>
      <c r="B48" s="72" t="s">
        <v>155</v>
      </c>
      <c r="C48" s="72" t="s">
        <v>24</v>
      </c>
      <c r="D48" s="20" t="s">
        <v>25</v>
      </c>
      <c r="E48" s="22">
        <v>35</v>
      </c>
      <c r="F48" s="22">
        <v>35</v>
      </c>
      <c r="G48" s="22">
        <v>3.1757254870268964E-4</v>
      </c>
      <c r="H48" s="22">
        <v>3.1750353785511414E-4</v>
      </c>
      <c r="I48" s="22">
        <v>7.1327044040096953E-8</v>
      </c>
    </row>
    <row r="49" spans="1:9" x14ac:dyDescent="0.35">
      <c r="A49" s="72"/>
      <c r="B49" s="72"/>
      <c r="C49" s="72"/>
      <c r="D49" s="20" t="s">
        <v>26</v>
      </c>
      <c r="E49" s="22">
        <v>17.89811882947285</v>
      </c>
      <c r="F49" s="22">
        <v>14.073315353585494</v>
      </c>
      <c r="G49" s="22">
        <v>1.576629834161986E-5</v>
      </c>
      <c r="H49" s="22">
        <v>1.5759924220973624E-5</v>
      </c>
      <c r="I49" s="22">
        <v>6.5159206061694097E-9</v>
      </c>
    </row>
    <row r="50" spans="1:9" x14ac:dyDescent="0.35">
      <c r="A50" s="72"/>
      <c r="B50" s="72"/>
      <c r="C50" s="72"/>
      <c r="D50" s="20" t="s">
        <v>27</v>
      </c>
      <c r="E50" s="22">
        <v>35</v>
      </c>
      <c r="F50" s="22">
        <v>35</v>
      </c>
      <c r="G50" s="22">
        <v>4.0361943622148168E-5</v>
      </c>
      <c r="H50" s="22">
        <v>4.0349067710730661E-5</v>
      </c>
      <c r="I50" s="22">
        <v>1.3115177531338033E-8</v>
      </c>
    </row>
    <row r="51" spans="1:9" x14ac:dyDescent="0.35">
      <c r="A51" s="72"/>
      <c r="B51" s="72"/>
      <c r="C51" s="72" t="s">
        <v>28</v>
      </c>
      <c r="D51" s="20" t="s">
        <v>25</v>
      </c>
      <c r="E51" s="22">
        <v>35</v>
      </c>
      <c r="F51" s="22">
        <v>35</v>
      </c>
      <c r="G51" s="22">
        <v>2.8641361745419499E-4</v>
      </c>
      <c r="H51" s="22">
        <v>2.863602585347028E-4</v>
      </c>
      <c r="I51" s="22">
        <v>5.3352319760205075E-8</v>
      </c>
    </row>
    <row r="52" spans="1:9" x14ac:dyDescent="0.35">
      <c r="A52" s="72"/>
      <c r="B52" s="72"/>
      <c r="C52" s="72"/>
      <c r="D52" s="20" t="s">
        <v>26</v>
      </c>
      <c r="E52" s="22">
        <v>14.949355586489158</v>
      </c>
      <c r="F52" s="22">
        <v>11.754698776225727</v>
      </c>
      <c r="G52" s="22">
        <v>1.3155480242414126E-5</v>
      </c>
      <c r="H52" s="22">
        <v>1.3150624954066241E-5</v>
      </c>
      <c r="I52" s="22">
        <v>4.8552918850208583E-9</v>
      </c>
    </row>
    <row r="53" spans="1:9" x14ac:dyDescent="0.35">
      <c r="A53" s="72"/>
      <c r="B53" s="72"/>
      <c r="C53" s="72"/>
      <c r="D53" s="20" t="s">
        <v>27</v>
      </c>
      <c r="E53" s="22">
        <v>35</v>
      </c>
      <c r="F53" s="22">
        <v>31.692355394745007</v>
      </c>
      <c r="G53" s="22">
        <v>3.5403223902253556E-5</v>
      </c>
      <c r="H53" s="22">
        <v>3.5393446095717506E-5</v>
      </c>
      <c r="I53" s="22">
        <v>9.7778096616252241E-9</v>
      </c>
    </row>
    <row r="54" spans="1:9" x14ac:dyDescent="0.35">
      <c r="D54" s="23" t="s">
        <v>29</v>
      </c>
      <c r="E54" s="22">
        <v>150</v>
      </c>
      <c r="F54" s="22">
        <v>150</v>
      </c>
      <c r="G54" s="22">
        <v>6.9427845558379048E-3</v>
      </c>
      <c r="H54" s="22">
        <v>6.8635541128634382E-3</v>
      </c>
      <c r="I54" s="22">
        <v>9.990569692177566E-5</v>
      </c>
    </row>
  </sheetData>
  <sheetProtection sheet="1" objects="1" scenarios="1" formatCells="0" formatColumns="0" formatRows="0" sort="0" autoFilter="0"/>
  <mergeCells count="34">
    <mergeCell ref="G1:I1"/>
    <mergeCell ref="A42:A53"/>
    <mergeCell ref="B42:B47"/>
    <mergeCell ref="C42:C44"/>
    <mergeCell ref="C45:C47"/>
    <mergeCell ref="B48:B53"/>
    <mergeCell ref="C48:C50"/>
    <mergeCell ref="C51:C53"/>
    <mergeCell ref="A29:A40"/>
    <mergeCell ref="B29:B34"/>
    <mergeCell ref="C29:C31"/>
    <mergeCell ref="C32:C34"/>
    <mergeCell ref="B35:B40"/>
    <mergeCell ref="C35:C37"/>
    <mergeCell ref="C38:C40"/>
    <mergeCell ref="C9:C11"/>
    <mergeCell ref="C12:C14"/>
    <mergeCell ref="A16:A27"/>
    <mergeCell ref="B16:B21"/>
    <mergeCell ref="C16:C18"/>
    <mergeCell ref="C19:C21"/>
    <mergeCell ref="B22:B27"/>
    <mergeCell ref="C22:C24"/>
    <mergeCell ref="C25:C27"/>
    <mergeCell ref="A3:A14"/>
    <mergeCell ref="B3:B8"/>
    <mergeCell ref="C3:C5"/>
    <mergeCell ref="C6:C8"/>
    <mergeCell ref="B9:B14"/>
    <mergeCell ref="A1:A2"/>
    <mergeCell ref="B1:B2"/>
    <mergeCell ref="C1:C2"/>
    <mergeCell ref="D1:D2"/>
    <mergeCell ref="E1:F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E973D3-38AF-4F55-B6D4-5895259A17A4}">
  <sheetPr codeName="Sheet6"/>
  <dimension ref="A1:I54"/>
  <sheetViews>
    <sheetView workbookViewId="0">
      <selection sqref="A1:A2"/>
    </sheetView>
  </sheetViews>
  <sheetFormatPr defaultRowHeight="14.5" x14ac:dyDescent="0.35"/>
  <cols>
    <col min="1" max="1" width="8.7265625" style="17"/>
    <col min="2" max="2" width="18.1796875" style="17" customWidth="1"/>
    <col min="3" max="16384" width="8.7265625" style="17"/>
  </cols>
  <sheetData>
    <row r="1" spans="1:9" ht="14.5" customHeight="1" x14ac:dyDescent="0.35">
      <c r="A1" s="66" t="s">
        <v>0</v>
      </c>
      <c r="B1" s="68" t="s">
        <v>1</v>
      </c>
      <c r="C1" s="70" t="s">
        <v>20</v>
      </c>
      <c r="D1" s="70" t="s">
        <v>3</v>
      </c>
      <c r="E1" s="68" t="s">
        <v>4</v>
      </c>
      <c r="F1" s="68"/>
      <c r="G1" s="68" t="s">
        <v>5</v>
      </c>
      <c r="H1" s="68"/>
      <c r="I1" s="73"/>
    </row>
    <row r="2" spans="1:9" ht="15" thickBot="1" x14ac:dyDescent="0.4">
      <c r="A2" s="67"/>
      <c r="B2" s="69"/>
      <c r="C2" s="71"/>
      <c r="D2" s="71"/>
      <c r="E2" s="18" t="s">
        <v>21</v>
      </c>
      <c r="F2" s="18" t="s">
        <v>22</v>
      </c>
      <c r="G2" s="18" t="s">
        <v>10</v>
      </c>
      <c r="H2" s="18" t="s">
        <v>30</v>
      </c>
      <c r="I2" s="19" t="s">
        <v>31</v>
      </c>
    </row>
    <row r="3" spans="1:9" x14ac:dyDescent="0.35">
      <c r="A3" s="72" t="s">
        <v>9</v>
      </c>
      <c r="B3" s="72" t="s">
        <v>148</v>
      </c>
      <c r="C3" s="72" t="s">
        <v>24</v>
      </c>
      <c r="D3" s="20" t="s">
        <v>25</v>
      </c>
      <c r="E3" s="22">
        <v>16.86408262175215</v>
      </c>
      <c r="F3" s="21">
        <v>16.86408262175215</v>
      </c>
      <c r="G3" s="21">
        <v>1.3534529041668803E-3</v>
      </c>
      <c r="H3" s="21">
        <v>1.3054045634204176E-3</v>
      </c>
      <c r="I3" s="21">
        <v>8.0595587366386482E-5</v>
      </c>
    </row>
    <row r="4" spans="1:9" x14ac:dyDescent="0.35">
      <c r="A4" s="72"/>
      <c r="B4" s="72"/>
      <c r="C4" s="72"/>
      <c r="D4" s="20" t="s">
        <v>26</v>
      </c>
      <c r="E4" s="22">
        <v>2.4762313083267324</v>
      </c>
      <c r="F4" s="22">
        <v>2.4762313083267324</v>
      </c>
      <c r="G4" s="22">
        <v>6.3681769916459351E-5</v>
      </c>
      <c r="H4" s="22">
        <v>6.0287700901558737E-5</v>
      </c>
      <c r="I4" s="22">
        <v>5.6519388770071273E-6</v>
      </c>
    </row>
    <row r="5" spans="1:9" x14ac:dyDescent="0.35">
      <c r="A5" s="72"/>
      <c r="B5" s="72"/>
      <c r="C5" s="72"/>
      <c r="D5" s="20" t="s">
        <v>27</v>
      </c>
      <c r="E5" s="22">
        <v>4.6418438194683258</v>
      </c>
      <c r="F5" s="22">
        <v>4.6418438194683258</v>
      </c>
      <c r="G5" s="22">
        <v>1.857135950801245E-4</v>
      </c>
      <c r="H5" s="22">
        <v>1.7799862633163563E-4</v>
      </c>
      <c r="I5" s="22">
        <v>1.2921113791303537E-5</v>
      </c>
    </row>
    <row r="6" spans="1:9" x14ac:dyDescent="0.35">
      <c r="A6" s="72"/>
      <c r="B6" s="72"/>
      <c r="C6" s="72" t="s">
        <v>28</v>
      </c>
      <c r="D6" s="20" t="s">
        <v>25</v>
      </c>
      <c r="E6" s="22">
        <v>13.314455445128269</v>
      </c>
      <c r="F6" s="22">
        <v>13.314455445128269</v>
      </c>
      <c r="G6" s="22">
        <v>1.0840739168589554E-3</v>
      </c>
      <c r="H6" s="22">
        <v>1.0214000177809349E-3</v>
      </c>
      <c r="I6" s="22">
        <v>6.2673900928115735E-5</v>
      </c>
    </row>
    <row r="7" spans="1:9" x14ac:dyDescent="0.35">
      <c r="A7" s="72"/>
      <c r="B7" s="72"/>
      <c r="C7" s="72"/>
      <c r="D7" s="20" t="s">
        <v>26</v>
      </c>
      <c r="E7" s="22">
        <v>2.3431382158262113</v>
      </c>
      <c r="F7" s="22">
        <v>2.3431382158262113</v>
      </c>
      <c r="G7" s="22">
        <v>6.0740592515012448E-5</v>
      </c>
      <c r="H7" s="22">
        <v>5.6255011175615469E-5</v>
      </c>
      <c r="I7" s="22">
        <v>4.4855811842925908E-6</v>
      </c>
    </row>
    <row r="8" spans="1:9" x14ac:dyDescent="0.35">
      <c r="A8" s="72"/>
      <c r="B8" s="72"/>
      <c r="C8" s="72"/>
      <c r="D8" s="20" t="s">
        <v>27</v>
      </c>
      <c r="E8" s="22">
        <v>4.3616481016745823</v>
      </c>
      <c r="F8" s="22">
        <v>4.3616481016745823</v>
      </c>
      <c r="G8" s="22">
        <v>1.688275439146703E-4</v>
      </c>
      <c r="H8" s="22">
        <v>1.5870657881391335E-4</v>
      </c>
      <c r="I8" s="22">
        <v>1.0120965638345258E-5</v>
      </c>
    </row>
    <row r="9" spans="1:9" x14ac:dyDescent="0.35">
      <c r="A9" s="72"/>
      <c r="B9" s="72" t="s">
        <v>149</v>
      </c>
      <c r="C9" s="72" t="s">
        <v>24</v>
      </c>
      <c r="D9" s="20" t="s">
        <v>25</v>
      </c>
      <c r="E9" s="21">
        <v>19.76160998083337</v>
      </c>
      <c r="F9" s="22">
        <v>15.538580998627879</v>
      </c>
      <c r="G9" s="22">
        <v>1.2235063531634415E-3</v>
      </c>
      <c r="H9" s="22">
        <v>1.1897645398102935E-3</v>
      </c>
      <c r="I9" s="22">
        <v>6.6150192841864651E-5</v>
      </c>
    </row>
    <row r="10" spans="1:9" x14ac:dyDescent="0.35">
      <c r="A10" s="72"/>
      <c r="B10" s="72"/>
      <c r="C10" s="72"/>
      <c r="D10" s="20" t="s">
        <v>26</v>
      </c>
      <c r="E10" s="22">
        <v>2.6229441534382532</v>
      </c>
      <c r="F10" s="22">
        <v>2.062424580922682</v>
      </c>
      <c r="G10" s="22">
        <v>5.1404313631424337E-5</v>
      </c>
      <c r="H10" s="22">
        <v>4.9194696543612404E-5</v>
      </c>
      <c r="I10" s="22">
        <v>4.7178561298203817E-6</v>
      </c>
    </row>
    <row r="11" spans="1:9" x14ac:dyDescent="0.35">
      <c r="A11" s="72"/>
      <c r="B11" s="72"/>
      <c r="C11" s="72"/>
      <c r="D11" s="20" t="s">
        <v>27</v>
      </c>
      <c r="E11" s="22">
        <v>5.0685647682949693</v>
      </c>
      <c r="F11" s="22">
        <v>3.9854194205497269</v>
      </c>
      <c r="G11" s="22">
        <v>1.562542161197901E-4</v>
      </c>
      <c r="H11" s="22">
        <v>1.5098393927425141E-4</v>
      </c>
      <c r="I11" s="22">
        <v>1.064364205603337E-5</v>
      </c>
    </row>
    <row r="12" spans="1:9" x14ac:dyDescent="0.35">
      <c r="A12" s="72"/>
      <c r="B12" s="72"/>
      <c r="C12" s="72" t="s">
        <v>28</v>
      </c>
      <c r="D12" s="20" t="s">
        <v>25</v>
      </c>
      <c r="E12" s="22">
        <v>13.460957941254208</v>
      </c>
      <c r="F12" s="22">
        <v>10.584369668876578</v>
      </c>
      <c r="G12" s="22">
        <v>8.6043200246940159E-4</v>
      </c>
      <c r="H12" s="22">
        <v>8.1160420295258058E-4</v>
      </c>
      <c r="I12" s="22">
        <v>4.8827800756745734E-5</v>
      </c>
    </row>
    <row r="13" spans="1:9" x14ac:dyDescent="0.35">
      <c r="A13" s="72"/>
      <c r="B13" s="72"/>
      <c r="C13" s="72"/>
      <c r="D13" s="20" t="s">
        <v>26</v>
      </c>
      <c r="E13" s="22">
        <v>2.3419893440625255</v>
      </c>
      <c r="F13" s="22">
        <v>1.841509429440946</v>
      </c>
      <c r="G13" s="22">
        <v>4.7844168089887798E-5</v>
      </c>
      <c r="H13" s="22">
        <v>4.4353828615372098E-5</v>
      </c>
      <c r="I13" s="22">
        <v>3.4903393359394827E-6</v>
      </c>
    </row>
    <row r="14" spans="1:9" x14ac:dyDescent="0.35">
      <c r="A14" s="72"/>
      <c r="B14" s="72"/>
      <c r="C14" s="72"/>
      <c r="D14" s="20" t="s">
        <v>27</v>
      </c>
      <c r="E14" s="22">
        <v>4.3670362623612435</v>
      </c>
      <c r="F14" s="22">
        <v>3.4338065953361103</v>
      </c>
      <c r="G14" s="22">
        <v>1.3323260902299491E-4</v>
      </c>
      <c r="H14" s="22">
        <v>1.2534937874237226E-4</v>
      </c>
      <c r="I14" s="22">
        <v>7.8832307120179874E-6</v>
      </c>
    </row>
    <row r="15" spans="1:9" x14ac:dyDescent="0.35">
      <c r="A15" s="20"/>
      <c r="B15" s="20"/>
      <c r="C15" s="20"/>
      <c r="D15" s="23" t="s">
        <v>29</v>
      </c>
      <c r="E15" s="22">
        <v>19.76160998083337</v>
      </c>
      <c r="F15" s="22">
        <v>16.86408262175215</v>
      </c>
      <c r="G15" s="22">
        <v>1.3534529041668803E-3</v>
      </c>
      <c r="H15" s="22">
        <v>1.3054045634204176E-3</v>
      </c>
      <c r="I15" s="22">
        <v>8.0595587366386482E-5</v>
      </c>
    </row>
    <row r="16" spans="1:9" x14ac:dyDescent="0.35">
      <c r="A16" s="72" t="s">
        <v>9</v>
      </c>
      <c r="B16" s="72" t="s">
        <v>150</v>
      </c>
      <c r="C16" s="72" t="s">
        <v>24</v>
      </c>
      <c r="D16" s="20" t="s">
        <v>25</v>
      </c>
      <c r="E16" s="22">
        <v>11.065044810143064</v>
      </c>
      <c r="F16" s="22">
        <v>11.065044810143064</v>
      </c>
      <c r="G16" s="22">
        <v>1.3164129610625122E-3</v>
      </c>
      <c r="H16" s="22">
        <v>1.2694426874021603E-3</v>
      </c>
      <c r="I16" s="22">
        <v>8.0503844345117435E-5</v>
      </c>
    </row>
    <row r="17" spans="1:9" x14ac:dyDescent="0.35">
      <c r="A17" s="72"/>
      <c r="B17" s="72"/>
      <c r="C17" s="72"/>
      <c r="D17" s="20" t="s">
        <v>26</v>
      </c>
      <c r="E17" s="22">
        <v>2.0418703806282847</v>
      </c>
      <c r="F17" s="22">
        <v>2.0418703806282847</v>
      </c>
      <c r="G17" s="22">
        <v>5.5782836923565494E-5</v>
      </c>
      <c r="H17" s="22">
        <v>5.256512447598217E-5</v>
      </c>
      <c r="I17" s="22">
        <v>5.5287169040433855E-6</v>
      </c>
    </row>
    <row r="18" spans="1:9" x14ac:dyDescent="0.35">
      <c r="A18" s="72"/>
      <c r="B18" s="72"/>
      <c r="C18" s="72"/>
      <c r="D18" s="20" t="s">
        <v>27</v>
      </c>
      <c r="E18" s="22">
        <v>3.7056156416479538</v>
      </c>
      <c r="F18" s="22">
        <v>3.7056156416479538</v>
      </c>
      <c r="G18" s="22">
        <v>1.6872311589690459E-4</v>
      </c>
      <c r="H18" s="22">
        <v>1.6109047266355943E-4</v>
      </c>
      <c r="I18" s="22">
        <v>1.2717677879474743E-5</v>
      </c>
    </row>
    <row r="19" spans="1:9" x14ac:dyDescent="0.35">
      <c r="A19" s="72"/>
      <c r="B19" s="72"/>
      <c r="C19" s="72" t="s">
        <v>28</v>
      </c>
      <c r="D19" s="20" t="s">
        <v>25</v>
      </c>
      <c r="E19" s="22">
        <v>9.6687054416407356</v>
      </c>
      <c r="F19" s="22">
        <v>9.6687054416407356</v>
      </c>
      <c r="G19" s="22">
        <v>1.0633983483559449E-3</v>
      </c>
      <c r="H19" s="22">
        <v>1.0015062521091592E-3</v>
      </c>
      <c r="I19" s="22">
        <v>6.1892097970841166E-5</v>
      </c>
    </row>
    <row r="20" spans="1:9" x14ac:dyDescent="0.35">
      <c r="A20" s="72"/>
      <c r="B20" s="72"/>
      <c r="C20" s="72"/>
      <c r="D20" s="20" t="s">
        <v>26</v>
      </c>
      <c r="E20" s="22">
        <v>1.7076019823963078</v>
      </c>
      <c r="F20" s="22">
        <v>1.7076019823963078</v>
      </c>
      <c r="G20" s="22">
        <v>4.9328542920166885E-5</v>
      </c>
      <c r="H20" s="22">
        <v>4.4989045848330902E-5</v>
      </c>
      <c r="I20" s="22">
        <v>4.3394971401251787E-6</v>
      </c>
    </row>
    <row r="21" spans="1:9" x14ac:dyDescent="0.35">
      <c r="A21" s="72"/>
      <c r="B21" s="72"/>
      <c r="C21" s="72"/>
      <c r="D21" s="20" t="s">
        <v>27</v>
      </c>
      <c r="E21" s="22">
        <v>3.1900143695735785</v>
      </c>
      <c r="F21" s="22">
        <v>3.1900143695735785</v>
      </c>
      <c r="G21" s="22">
        <v>1.4993695127866972E-4</v>
      </c>
      <c r="H21" s="22">
        <v>1.3994793630624683E-4</v>
      </c>
      <c r="I21" s="22">
        <v>9.9890148059959903E-6</v>
      </c>
    </row>
    <row r="22" spans="1:9" x14ac:dyDescent="0.35">
      <c r="A22" s="72"/>
      <c r="B22" s="72" t="s">
        <v>151</v>
      </c>
      <c r="C22" s="72" t="s">
        <v>24</v>
      </c>
      <c r="D22" s="20" t="s">
        <v>25</v>
      </c>
      <c r="E22" s="22">
        <v>12.45667593003729</v>
      </c>
      <c r="F22" s="22">
        <v>9.7947013477279583</v>
      </c>
      <c r="G22" s="22">
        <v>1.1780449407683654E-3</v>
      </c>
      <c r="H22" s="22">
        <v>1.1442597139177712E-3</v>
      </c>
      <c r="I22" s="22">
        <v>6.488099457864152E-5</v>
      </c>
    </row>
    <row r="23" spans="1:9" x14ac:dyDescent="0.35">
      <c r="A23" s="72"/>
      <c r="B23" s="72"/>
      <c r="C23" s="72"/>
      <c r="D23" s="20" t="s">
        <v>26</v>
      </c>
      <c r="E23" s="22">
        <v>2.3439210541214051</v>
      </c>
      <c r="F23" s="22">
        <v>1.8430283357064199</v>
      </c>
      <c r="G23" s="22">
        <v>4.7123045569748735E-5</v>
      </c>
      <c r="H23" s="22">
        <v>4.5015908190890603E-5</v>
      </c>
      <c r="I23" s="22">
        <v>4.5122376054597336E-6</v>
      </c>
    </row>
    <row r="24" spans="1:9" x14ac:dyDescent="0.35">
      <c r="A24" s="72"/>
      <c r="B24" s="72"/>
      <c r="C24" s="72"/>
      <c r="D24" s="20" t="s">
        <v>27</v>
      </c>
      <c r="E24" s="22">
        <v>4.1407544708167103</v>
      </c>
      <c r="F24" s="22">
        <v>3.2558809126695865</v>
      </c>
      <c r="G24" s="22">
        <v>1.4261764408277368E-4</v>
      </c>
      <c r="H24" s="22">
        <v>1.3724152654233279E-4</v>
      </c>
      <c r="I24" s="22">
        <v>1.0458101518418408E-5</v>
      </c>
    </row>
    <row r="25" spans="1:9" x14ac:dyDescent="0.35">
      <c r="A25" s="72"/>
      <c r="B25" s="72"/>
      <c r="C25" s="72" t="s">
        <v>28</v>
      </c>
      <c r="D25" s="20" t="s">
        <v>25</v>
      </c>
      <c r="E25" s="22">
        <v>9.7071034185919096</v>
      </c>
      <c r="F25" s="22">
        <v>7.6327087154407591</v>
      </c>
      <c r="G25" s="22">
        <v>8.4331894878270747E-4</v>
      </c>
      <c r="H25" s="22">
        <v>7.9511479459142508E-4</v>
      </c>
      <c r="I25" s="22">
        <v>4.8204155039871818E-5</v>
      </c>
    </row>
    <row r="26" spans="1:9" x14ac:dyDescent="0.35">
      <c r="A26" s="72"/>
      <c r="B26" s="72"/>
      <c r="C26" s="72"/>
      <c r="D26" s="20" t="s">
        <v>26</v>
      </c>
      <c r="E26" s="22">
        <v>1.7220793302897701</v>
      </c>
      <c r="F26" s="22">
        <v>1.354073336419628</v>
      </c>
      <c r="G26" s="22">
        <v>3.8994399674837672E-5</v>
      </c>
      <c r="H26" s="22">
        <v>3.5620505098828351E-5</v>
      </c>
      <c r="I26" s="22">
        <v>3.373894596994752E-6</v>
      </c>
    </row>
    <row r="27" spans="1:9" x14ac:dyDescent="0.35">
      <c r="A27" s="72"/>
      <c r="B27" s="72"/>
      <c r="C27" s="72"/>
      <c r="D27" s="20" t="s">
        <v>27</v>
      </c>
      <c r="E27" s="22">
        <v>3.2056389935654992</v>
      </c>
      <c r="F27" s="22">
        <v>2.5205983319268346</v>
      </c>
      <c r="G27" s="22">
        <v>1.1842668996094376E-4</v>
      </c>
      <c r="H27" s="22">
        <v>1.1064770050753447E-4</v>
      </c>
      <c r="I27" s="22">
        <v>7.7789893131565216E-6</v>
      </c>
    </row>
    <row r="28" spans="1:9" x14ac:dyDescent="0.35">
      <c r="A28" s="20"/>
      <c r="B28" s="20"/>
      <c r="C28" s="20"/>
      <c r="D28" s="23" t="s">
        <v>29</v>
      </c>
      <c r="E28" s="22">
        <v>19.76160998083337</v>
      </c>
      <c r="F28" s="22">
        <v>16.86408262175215</v>
      </c>
      <c r="G28" s="22">
        <v>1.3534529041668803E-3</v>
      </c>
      <c r="H28" s="22">
        <v>1.3054045634204176E-3</v>
      </c>
      <c r="I28" s="22">
        <v>8.0595587366386482E-5</v>
      </c>
    </row>
    <row r="29" spans="1:9" x14ac:dyDescent="0.35">
      <c r="A29" s="72" t="s">
        <v>9</v>
      </c>
      <c r="B29" s="72" t="s">
        <v>152</v>
      </c>
      <c r="C29" s="72" t="s">
        <v>24</v>
      </c>
      <c r="D29" s="20" t="s">
        <v>25</v>
      </c>
      <c r="E29" s="22">
        <v>16.598707082120089</v>
      </c>
      <c r="F29" s="22">
        <v>16.598707082120089</v>
      </c>
      <c r="G29" s="22">
        <v>2.2658228183903446E-5</v>
      </c>
      <c r="H29" s="22">
        <v>2.2616060112111129E-5</v>
      </c>
      <c r="I29" s="22">
        <v>6.5223041423594445E-8</v>
      </c>
    </row>
    <row r="30" spans="1:9" x14ac:dyDescent="0.35">
      <c r="A30" s="72"/>
      <c r="B30" s="72"/>
      <c r="C30" s="72"/>
      <c r="D30" s="20" t="s">
        <v>26</v>
      </c>
      <c r="E30" s="22">
        <v>2.4590283622874458</v>
      </c>
      <c r="F30" s="22">
        <v>2.4590283622874458</v>
      </c>
      <c r="G30" s="22">
        <v>2.9351810748908428E-6</v>
      </c>
      <c r="H30" s="22">
        <v>2.9285138844281002E-6</v>
      </c>
      <c r="I30" s="22">
        <v>6.5773102793904753E-9</v>
      </c>
    </row>
    <row r="31" spans="1:9" x14ac:dyDescent="0.35">
      <c r="A31" s="72"/>
      <c r="B31" s="72"/>
      <c r="C31" s="72"/>
      <c r="D31" s="20" t="s">
        <v>27</v>
      </c>
      <c r="E31" s="22">
        <v>4.6212919912664194</v>
      </c>
      <c r="F31" s="22">
        <v>4.6212919912664194</v>
      </c>
      <c r="G31" s="22">
        <v>5.7225968874114322E-6</v>
      </c>
      <c r="H31" s="22">
        <v>5.7129505511995144E-6</v>
      </c>
      <c r="I31" s="22">
        <v>1.2509559992544119E-8</v>
      </c>
    </row>
    <row r="32" spans="1:9" x14ac:dyDescent="0.35">
      <c r="A32" s="72"/>
      <c r="B32" s="72"/>
      <c r="C32" s="72" t="s">
        <v>28</v>
      </c>
      <c r="D32" s="20" t="s">
        <v>25</v>
      </c>
      <c r="E32" s="22">
        <v>13.114723036485488</v>
      </c>
      <c r="F32" s="22">
        <v>13.114723036485488</v>
      </c>
      <c r="G32" s="22">
        <v>1.8265381836195277E-5</v>
      </c>
      <c r="H32" s="22">
        <v>1.8213371891249034E-5</v>
      </c>
      <c r="I32" s="22">
        <v>5.20099791098419E-8</v>
      </c>
    </row>
    <row r="33" spans="1:9" x14ac:dyDescent="0.35">
      <c r="A33" s="72"/>
      <c r="B33" s="72"/>
      <c r="C33" s="72"/>
      <c r="D33" s="20" t="s">
        <v>26</v>
      </c>
      <c r="E33" s="22">
        <v>2.3338838420277019</v>
      </c>
      <c r="F33" s="22">
        <v>2.3338838420277019</v>
      </c>
      <c r="G33" s="22">
        <v>2.7894545028760062E-6</v>
      </c>
      <c r="H33" s="22">
        <v>2.7842386917816244E-6</v>
      </c>
      <c r="I33" s="22">
        <v>5.2158104943285844E-9</v>
      </c>
    </row>
    <row r="34" spans="1:9" x14ac:dyDescent="0.35">
      <c r="A34" s="72"/>
      <c r="B34" s="72"/>
      <c r="C34" s="72"/>
      <c r="D34" s="20" t="s">
        <v>27</v>
      </c>
      <c r="E34" s="22">
        <v>4.3114365255087908</v>
      </c>
      <c r="F34" s="22">
        <v>4.3114365255087908</v>
      </c>
      <c r="G34" s="22">
        <v>5.3725206391430366E-6</v>
      </c>
      <c r="H34" s="22">
        <v>5.3625816533282163E-6</v>
      </c>
      <c r="I34" s="22">
        <v>9.9389865234643805E-9</v>
      </c>
    </row>
    <row r="35" spans="1:9" x14ac:dyDescent="0.35">
      <c r="A35" s="72"/>
      <c r="B35" s="72" t="s">
        <v>153</v>
      </c>
      <c r="C35" s="72" t="s">
        <v>24</v>
      </c>
      <c r="D35" s="20" t="s">
        <v>25</v>
      </c>
      <c r="E35" s="22">
        <v>19.439983959127286</v>
      </c>
      <c r="F35" s="22">
        <v>15.285686017176777</v>
      </c>
      <c r="G35" s="22">
        <v>2.095084430501238E-5</v>
      </c>
      <c r="H35" s="22">
        <v>2.092274489218523E-5</v>
      </c>
      <c r="I35" s="22">
        <v>5.4023035839047883E-8</v>
      </c>
    </row>
    <row r="36" spans="1:9" x14ac:dyDescent="0.35">
      <c r="A36" s="72"/>
      <c r="B36" s="72"/>
      <c r="C36" s="72"/>
      <c r="D36" s="20" t="s">
        <v>26</v>
      </c>
      <c r="E36" s="22">
        <v>2.6164045551150741</v>
      </c>
      <c r="F36" s="22">
        <v>2.0572824858028138</v>
      </c>
      <c r="G36" s="22">
        <v>2.4545301481567261E-6</v>
      </c>
      <c r="H36" s="22">
        <v>2.4493825444583126E-6</v>
      </c>
      <c r="I36" s="22">
        <v>5.3789648004881409E-9</v>
      </c>
    </row>
    <row r="37" spans="1:9" x14ac:dyDescent="0.35">
      <c r="A37" s="72"/>
      <c r="B37" s="72"/>
      <c r="C37" s="72"/>
      <c r="D37" s="20" t="s">
        <v>27</v>
      </c>
      <c r="E37" s="22">
        <v>5.0252482449562716</v>
      </c>
      <c r="F37" s="22">
        <v>3.9513595789108247</v>
      </c>
      <c r="G37" s="22">
        <v>4.9186916291695515E-6</v>
      </c>
      <c r="H37" s="22">
        <v>4.9118627984888484E-6</v>
      </c>
      <c r="I37" s="22">
        <v>1.0299439065845374E-8</v>
      </c>
    </row>
    <row r="38" spans="1:9" x14ac:dyDescent="0.35">
      <c r="A38" s="72"/>
      <c r="B38" s="72"/>
      <c r="C38" s="72" t="s">
        <v>28</v>
      </c>
      <c r="D38" s="20" t="s">
        <v>25</v>
      </c>
      <c r="E38" s="22">
        <v>13.258213064457173</v>
      </c>
      <c r="F38" s="22">
        <v>10.424951094518388</v>
      </c>
      <c r="G38" s="22">
        <v>1.4502291776833291E-5</v>
      </c>
      <c r="H38" s="22">
        <v>1.4461813066268791E-5</v>
      </c>
      <c r="I38" s="22">
        <v>4.047873618062608E-8</v>
      </c>
    </row>
    <row r="39" spans="1:9" x14ac:dyDescent="0.35">
      <c r="A39" s="72"/>
      <c r="B39" s="72"/>
      <c r="C39" s="72"/>
      <c r="D39" s="20" t="s">
        <v>26</v>
      </c>
      <c r="E39" s="22">
        <v>2.3336892009075139</v>
      </c>
      <c r="F39" s="22">
        <v>1.8349830155080991</v>
      </c>
      <c r="G39" s="22">
        <v>2.1927685310257247E-6</v>
      </c>
      <c r="H39" s="22">
        <v>2.1887088970315303E-6</v>
      </c>
      <c r="I39" s="22">
        <v>4.0596340357154424E-9</v>
      </c>
    </row>
    <row r="40" spans="1:9" x14ac:dyDescent="0.35">
      <c r="A40" s="72"/>
      <c r="B40" s="72"/>
      <c r="C40" s="72"/>
      <c r="D40" s="20" t="s">
        <v>27</v>
      </c>
      <c r="E40" s="22">
        <v>4.3185098681366352</v>
      </c>
      <c r="F40" s="22">
        <v>3.39565022508279</v>
      </c>
      <c r="G40" s="22">
        <v>4.2295566248128131E-6</v>
      </c>
      <c r="H40" s="22">
        <v>4.2218190346908411E-6</v>
      </c>
      <c r="I40" s="22">
        <v>7.7375905719260142E-9</v>
      </c>
    </row>
    <row r="41" spans="1:9" x14ac:dyDescent="0.35">
      <c r="A41" s="20"/>
      <c r="B41" s="20"/>
      <c r="C41" s="20"/>
      <c r="D41" s="23" t="s">
        <v>29</v>
      </c>
      <c r="E41" s="22">
        <v>19.76160998083337</v>
      </c>
      <c r="F41" s="22">
        <v>16.86408262175215</v>
      </c>
      <c r="G41" s="22">
        <v>1.3534529041668803E-3</v>
      </c>
      <c r="H41" s="22">
        <v>1.3054045634204176E-3</v>
      </c>
      <c r="I41" s="22">
        <v>8.0595587366386482E-5</v>
      </c>
    </row>
    <row r="42" spans="1:9" x14ac:dyDescent="0.35">
      <c r="A42" s="72" t="s">
        <v>9</v>
      </c>
      <c r="B42" s="72" t="s">
        <v>154</v>
      </c>
      <c r="C42" s="72" t="s">
        <v>24</v>
      </c>
      <c r="D42" s="20" t="s">
        <v>25</v>
      </c>
      <c r="E42" s="22">
        <v>10.990722648262715</v>
      </c>
      <c r="F42" s="22">
        <v>10.990722648262715</v>
      </c>
      <c r="G42" s="22">
        <v>1.5767166536930774E-5</v>
      </c>
      <c r="H42" s="22">
        <v>1.5726029794237235E-5</v>
      </c>
      <c r="I42" s="22">
        <v>6.5102441923684487E-8</v>
      </c>
    </row>
    <row r="43" spans="1:9" x14ac:dyDescent="0.35">
      <c r="A43" s="72"/>
      <c r="B43" s="72"/>
      <c r="C43" s="72"/>
      <c r="D43" s="20" t="s">
        <v>26</v>
      </c>
      <c r="E43" s="22">
        <v>1.8514244475504278</v>
      </c>
      <c r="F43" s="22">
        <v>1.8514244475504278</v>
      </c>
      <c r="G43" s="22">
        <v>2.2311830166524573E-6</v>
      </c>
      <c r="H43" s="22">
        <v>2.227168418087413E-6</v>
      </c>
      <c r="I43" s="22">
        <v>6.4853012043116855E-9</v>
      </c>
    </row>
    <row r="44" spans="1:9" x14ac:dyDescent="0.35">
      <c r="A44" s="72"/>
      <c r="B44" s="72"/>
      <c r="C44" s="72"/>
      <c r="D44" s="20" t="s">
        <v>27</v>
      </c>
      <c r="E44" s="22">
        <v>3.4960786832679953</v>
      </c>
      <c r="F44" s="22">
        <v>3.4960786832679953</v>
      </c>
      <c r="G44" s="22">
        <v>4.4237388339594421E-6</v>
      </c>
      <c r="H44" s="22">
        <v>4.4159476963379786E-6</v>
      </c>
      <c r="I44" s="22">
        <v>1.229318912004325E-8</v>
      </c>
    </row>
    <row r="45" spans="1:9" x14ac:dyDescent="0.35">
      <c r="A45" s="72"/>
      <c r="B45" s="72"/>
      <c r="C45" s="72" t="s">
        <v>28</v>
      </c>
      <c r="D45" s="20" t="s">
        <v>25</v>
      </c>
      <c r="E45" s="22">
        <v>9.5875348183120455</v>
      </c>
      <c r="F45" s="22">
        <v>9.5875348183120455</v>
      </c>
      <c r="G45" s="22">
        <v>1.3989336338606633E-5</v>
      </c>
      <c r="H45" s="22">
        <v>1.3937838297973412E-5</v>
      </c>
      <c r="I45" s="22">
        <v>5.1498076888777497E-8</v>
      </c>
    </row>
    <row r="46" spans="1:9" x14ac:dyDescent="0.35">
      <c r="A46" s="72"/>
      <c r="B46" s="72"/>
      <c r="C46" s="72"/>
      <c r="D46" s="20" t="s">
        <v>26</v>
      </c>
      <c r="E46" s="22">
        <v>1.5990398483953263</v>
      </c>
      <c r="F46" s="22">
        <v>1.5990398483953263</v>
      </c>
      <c r="G46" s="22">
        <v>1.9364243912322423E-6</v>
      </c>
      <c r="H46" s="22">
        <v>1.9314029281427986E-6</v>
      </c>
      <c r="I46" s="22">
        <v>5.021461584996602E-9</v>
      </c>
    </row>
    <row r="47" spans="1:9" x14ac:dyDescent="0.35">
      <c r="A47" s="72"/>
      <c r="B47" s="72"/>
      <c r="C47" s="72"/>
      <c r="D47" s="20" t="s">
        <v>27</v>
      </c>
      <c r="E47" s="22">
        <v>3.0640903942652962</v>
      </c>
      <c r="F47" s="22">
        <v>3.0640903942652962</v>
      </c>
      <c r="G47" s="22">
        <v>3.925285154088518E-6</v>
      </c>
      <c r="H47" s="22">
        <v>3.9155028173468367E-6</v>
      </c>
      <c r="I47" s="22">
        <v>9.7823378582734246E-9</v>
      </c>
    </row>
    <row r="48" spans="1:9" x14ac:dyDescent="0.35">
      <c r="A48" s="72"/>
      <c r="B48" s="72" t="s">
        <v>155</v>
      </c>
      <c r="C48" s="72" t="s">
        <v>24</v>
      </c>
      <c r="D48" s="20" t="s">
        <v>25</v>
      </c>
      <c r="E48" s="22">
        <v>12.38002229801987</v>
      </c>
      <c r="F48" s="22">
        <v>9.7344284918676696</v>
      </c>
      <c r="G48" s="22">
        <v>1.4151140148173977E-5</v>
      </c>
      <c r="H48" s="22">
        <v>1.4123602371510718E-5</v>
      </c>
      <c r="I48" s="22">
        <v>5.3242301438399962E-8</v>
      </c>
    </row>
    <row r="49" spans="1:9" x14ac:dyDescent="0.35">
      <c r="A49" s="72"/>
      <c r="B49" s="72"/>
      <c r="C49" s="72"/>
      <c r="D49" s="20" t="s">
        <v>26</v>
      </c>
      <c r="E49" s="22">
        <v>2.0956526317580777</v>
      </c>
      <c r="F49" s="22">
        <v>1.6478145351084066</v>
      </c>
      <c r="G49" s="22">
        <v>1.9827621947393418E-6</v>
      </c>
      <c r="H49" s="22">
        <v>1.9797802676409314E-6</v>
      </c>
      <c r="I49" s="22">
        <v>5.2406630050040305E-9</v>
      </c>
    </row>
    <row r="50" spans="1:9" x14ac:dyDescent="0.35">
      <c r="A50" s="72"/>
      <c r="B50" s="72"/>
      <c r="C50" s="72"/>
      <c r="D50" s="20" t="s">
        <v>27</v>
      </c>
      <c r="E50" s="22">
        <v>3.8663960508738842</v>
      </c>
      <c r="F50" s="22">
        <v>3.0401525112350858</v>
      </c>
      <c r="G50" s="22">
        <v>3.8458940955327026E-6</v>
      </c>
      <c r="H50" s="22">
        <v>3.8406313049087352E-6</v>
      </c>
      <c r="I50" s="22">
        <v>1.0125377234496546E-8</v>
      </c>
    </row>
    <row r="51" spans="1:9" x14ac:dyDescent="0.35">
      <c r="A51" s="72"/>
      <c r="B51" s="72"/>
      <c r="C51" s="72" t="s">
        <v>28</v>
      </c>
      <c r="D51" s="20" t="s">
        <v>25</v>
      </c>
      <c r="E51" s="22">
        <v>9.626479268725566</v>
      </c>
      <c r="F51" s="22">
        <v>7.5693138359568097</v>
      </c>
      <c r="G51" s="22">
        <v>1.1037793435943593E-5</v>
      </c>
      <c r="H51" s="22">
        <v>1.0997721204885078E-5</v>
      </c>
      <c r="I51" s="22">
        <v>4.0072257268623339E-8</v>
      </c>
    </row>
    <row r="52" spans="1:9" x14ac:dyDescent="0.35">
      <c r="A52" s="72"/>
      <c r="B52" s="72"/>
      <c r="C52" s="72"/>
      <c r="D52" s="20" t="s">
        <v>26</v>
      </c>
      <c r="E52" s="22">
        <v>1.6082488118575906</v>
      </c>
      <c r="F52" s="22">
        <v>1.264568243844187</v>
      </c>
      <c r="G52" s="22">
        <v>1.5310033068363694E-6</v>
      </c>
      <c r="H52" s="22">
        <v>1.5270981227368445E-6</v>
      </c>
      <c r="I52" s="22">
        <v>3.9051829291188326E-9</v>
      </c>
    </row>
    <row r="53" spans="1:9" x14ac:dyDescent="0.35">
      <c r="A53" s="72"/>
      <c r="B53" s="72"/>
      <c r="C53" s="72"/>
      <c r="D53" s="20" t="s">
        <v>27</v>
      </c>
      <c r="E53" s="22">
        <v>3.0751130593397633</v>
      </c>
      <c r="F53" s="22">
        <v>2.4179656110425012</v>
      </c>
      <c r="G53" s="22">
        <v>3.0958391651152517E-6</v>
      </c>
      <c r="H53" s="22">
        <v>3.088224892151081E-6</v>
      </c>
      <c r="I53" s="22">
        <v>7.6142735573077221E-9</v>
      </c>
    </row>
    <row r="54" spans="1:9" x14ac:dyDescent="0.35">
      <c r="D54" s="23" t="s">
        <v>29</v>
      </c>
      <c r="E54" s="22">
        <v>19.76160998083337</v>
      </c>
      <c r="F54" s="22">
        <v>16.86408262175215</v>
      </c>
      <c r="G54" s="22">
        <v>1.3534529041668803E-3</v>
      </c>
      <c r="H54" s="22">
        <v>1.3054045634204176E-3</v>
      </c>
      <c r="I54" s="22">
        <v>8.0595587366386482E-5</v>
      </c>
    </row>
  </sheetData>
  <sheetProtection sheet="1" objects="1" scenarios="1" formatCells="0" formatColumns="0" formatRows="0" sort="0" autoFilter="0"/>
  <mergeCells count="34">
    <mergeCell ref="G1:I1"/>
    <mergeCell ref="A42:A53"/>
    <mergeCell ref="B42:B47"/>
    <mergeCell ref="C42:C44"/>
    <mergeCell ref="C45:C47"/>
    <mergeCell ref="B48:B53"/>
    <mergeCell ref="C48:C50"/>
    <mergeCell ref="C51:C53"/>
    <mergeCell ref="A29:A40"/>
    <mergeCell ref="B29:B34"/>
    <mergeCell ref="C29:C31"/>
    <mergeCell ref="C32:C34"/>
    <mergeCell ref="B35:B40"/>
    <mergeCell ref="C35:C37"/>
    <mergeCell ref="C38:C40"/>
    <mergeCell ref="C9:C11"/>
    <mergeCell ref="C12:C14"/>
    <mergeCell ref="A16:A27"/>
    <mergeCell ref="B16:B21"/>
    <mergeCell ref="C16:C18"/>
    <mergeCell ref="C19:C21"/>
    <mergeCell ref="B22:B27"/>
    <mergeCell ref="C22:C24"/>
    <mergeCell ref="C25:C27"/>
    <mergeCell ref="A3:A14"/>
    <mergeCell ref="B3:B8"/>
    <mergeCell ref="C3:C5"/>
    <mergeCell ref="C6:C8"/>
    <mergeCell ref="B9:B14"/>
    <mergeCell ref="A1:A2"/>
    <mergeCell ref="B1:B2"/>
    <mergeCell ref="C1:C2"/>
    <mergeCell ref="D1:D2"/>
    <mergeCell ref="E1:F1"/>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B3BC42-263B-4C85-B7D9-3117BCE236C8}">
  <sheetPr codeName="Sheet7"/>
  <dimension ref="A1:M36"/>
  <sheetViews>
    <sheetView topLeftCell="A13" workbookViewId="0"/>
  </sheetViews>
  <sheetFormatPr defaultRowHeight="14.5" x14ac:dyDescent="0.35"/>
  <cols>
    <col min="1" max="1" width="8.7265625" style="17"/>
    <col min="2" max="2" width="21.1796875" style="17" customWidth="1"/>
    <col min="3" max="3" width="20.453125" style="17" customWidth="1"/>
    <col min="4" max="4" width="10.81640625" style="17" customWidth="1"/>
    <col min="5" max="5" width="13.453125" style="17" customWidth="1"/>
    <col min="6" max="16384" width="8.7265625" style="17"/>
  </cols>
  <sheetData>
    <row r="1" spans="1:13" x14ac:dyDescent="0.35">
      <c r="A1" s="17" t="s">
        <v>0</v>
      </c>
      <c r="B1" s="17" t="s">
        <v>1</v>
      </c>
      <c r="C1" s="17" t="s">
        <v>2</v>
      </c>
      <c r="D1" s="17" t="s">
        <v>3</v>
      </c>
      <c r="E1" s="17" t="s">
        <v>4</v>
      </c>
      <c r="G1" s="17" t="s">
        <v>5</v>
      </c>
    </row>
    <row r="2" spans="1:13" x14ac:dyDescent="0.35">
      <c r="E2" s="17" t="s">
        <v>21</v>
      </c>
      <c r="F2" s="17" t="s">
        <v>22</v>
      </c>
      <c r="G2" s="17" t="s">
        <v>10</v>
      </c>
      <c r="H2" s="17" t="s">
        <v>30</v>
      </c>
      <c r="I2" s="17" t="s">
        <v>31</v>
      </c>
    </row>
    <row r="3" spans="1:13" x14ac:dyDescent="0.35">
      <c r="A3" s="17" t="s">
        <v>6</v>
      </c>
      <c r="B3" s="24" t="s">
        <v>156</v>
      </c>
      <c r="C3" s="24" t="s">
        <v>7</v>
      </c>
      <c r="D3" s="24" t="s">
        <v>8</v>
      </c>
      <c r="E3" s="25">
        <v>150</v>
      </c>
      <c r="F3" s="26">
        <v>150</v>
      </c>
      <c r="G3" s="27">
        <v>6.9427845558379048E-3</v>
      </c>
      <c r="H3" s="27">
        <v>6.8635541128634382E-3</v>
      </c>
      <c r="I3" s="27">
        <v>9.990569692177566E-5</v>
      </c>
      <c r="K3" s="28"/>
      <c r="L3" s="28"/>
      <c r="M3" s="28"/>
    </row>
    <row r="4" spans="1:13" ht="15" thickBot="1" x14ac:dyDescent="0.4">
      <c r="A4" s="29" t="s">
        <v>9</v>
      </c>
      <c r="B4" s="30" t="s">
        <v>149</v>
      </c>
      <c r="C4" s="30" t="s">
        <v>7</v>
      </c>
      <c r="D4" s="30" t="s">
        <v>8</v>
      </c>
      <c r="E4" s="31">
        <v>19.760000000000002</v>
      </c>
      <c r="F4" s="32">
        <v>16.86</v>
      </c>
      <c r="G4" s="33">
        <v>1.3534529041668803E-3</v>
      </c>
      <c r="H4" s="33">
        <v>1.3054045634204176E-3</v>
      </c>
      <c r="I4" s="33">
        <v>8.0595587366386482E-5</v>
      </c>
    </row>
    <row r="5" spans="1:13" x14ac:dyDescent="0.35">
      <c r="A5" s="17" t="s">
        <v>10</v>
      </c>
      <c r="C5" s="17" t="s">
        <v>7</v>
      </c>
      <c r="D5" s="17" t="s">
        <v>8</v>
      </c>
      <c r="E5" s="34">
        <f>E3+E4</f>
        <v>169.76</v>
      </c>
      <c r="F5" s="34">
        <f>F3+F4</f>
        <v>166.86</v>
      </c>
      <c r="G5" s="27">
        <f>G3+G4</f>
        <v>8.2962374600047857E-3</v>
      </c>
      <c r="H5" s="27">
        <f>H3+H4</f>
        <v>8.1689586762838558E-3</v>
      </c>
      <c r="I5" s="27">
        <f>I3+I4</f>
        <v>1.8050128428816214E-4</v>
      </c>
    </row>
    <row r="6" spans="1:13" ht="15" thickBot="1" x14ac:dyDescent="0.4"/>
    <row r="7" spans="1:13" x14ac:dyDescent="0.35">
      <c r="A7" s="35"/>
      <c r="B7" s="36"/>
      <c r="C7" s="36"/>
      <c r="D7" s="36"/>
      <c r="E7" s="76" t="s">
        <v>11</v>
      </c>
      <c r="F7" s="77"/>
      <c r="G7" s="35" t="s">
        <v>12</v>
      </c>
      <c r="H7" s="37"/>
    </row>
    <row r="8" spans="1:13" x14ac:dyDescent="0.35">
      <c r="A8" s="38"/>
      <c r="E8" s="78" t="s">
        <v>13</v>
      </c>
      <c r="F8" s="79"/>
      <c r="G8" s="38" t="s">
        <v>14</v>
      </c>
      <c r="H8" s="39" t="s">
        <v>15</v>
      </c>
    </row>
    <row r="9" spans="1:13" ht="15" thickBot="1" x14ac:dyDescent="0.4">
      <c r="A9" s="40"/>
      <c r="B9" s="41"/>
      <c r="C9" s="41"/>
      <c r="D9" s="41"/>
      <c r="E9" s="40" t="s">
        <v>14</v>
      </c>
      <c r="F9" s="42" t="s">
        <v>15</v>
      </c>
      <c r="G9" s="40">
        <v>30</v>
      </c>
      <c r="H9" s="42">
        <v>30</v>
      </c>
    </row>
    <row r="10" spans="1:13" ht="15.5" thickTop="1" thickBot="1" x14ac:dyDescent="0.4">
      <c r="A10" s="38"/>
      <c r="B10" s="17" t="s">
        <v>16</v>
      </c>
      <c r="C10" s="43">
        <v>64</v>
      </c>
      <c r="D10" s="43" t="s">
        <v>17</v>
      </c>
      <c r="E10" s="38"/>
      <c r="F10" s="39"/>
      <c r="G10" s="38"/>
      <c r="H10" s="39"/>
    </row>
    <row r="11" spans="1:13" ht="15.5" thickTop="1" thickBot="1" x14ac:dyDescent="0.4">
      <c r="A11" s="44"/>
      <c r="B11" s="29"/>
      <c r="C11" s="29">
        <v>64000</v>
      </c>
      <c r="D11" s="29" t="s">
        <v>18</v>
      </c>
      <c r="E11" s="45">
        <f>C11/E5</f>
        <v>377.00282752120643</v>
      </c>
      <c r="F11" s="46">
        <f>C11/F5</f>
        <v>383.55507611171038</v>
      </c>
      <c r="G11" s="44" t="s">
        <v>19</v>
      </c>
      <c r="H11" s="47" t="s">
        <v>19</v>
      </c>
    </row>
    <row r="13" spans="1:13" x14ac:dyDescent="0.35">
      <c r="A13" s="48"/>
      <c r="B13" s="48"/>
      <c r="C13" s="48"/>
      <c r="D13" s="48"/>
      <c r="E13" s="48"/>
      <c r="F13" s="48"/>
      <c r="G13" s="48"/>
      <c r="H13" s="48"/>
      <c r="I13" s="48"/>
      <c r="J13" s="48"/>
    </row>
    <row r="15" spans="1:13" x14ac:dyDescent="0.35">
      <c r="A15" s="17" t="s">
        <v>32</v>
      </c>
      <c r="F15" s="17" t="s">
        <v>33</v>
      </c>
    </row>
    <row r="16" spans="1:13" x14ac:dyDescent="0.35">
      <c r="A16" s="17" t="s">
        <v>34</v>
      </c>
      <c r="F16" s="17" t="s">
        <v>35</v>
      </c>
    </row>
    <row r="21" spans="1:12" x14ac:dyDescent="0.35">
      <c r="A21" s="17" t="s">
        <v>36</v>
      </c>
      <c r="B21" s="17" t="s">
        <v>37</v>
      </c>
      <c r="C21" s="17" t="s">
        <v>38</v>
      </c>
      <c r="D21" s="17" t="s">
        <v>39</v>
      </c>
      <c r="F21" s="17" t="s">
        <v>37</v>
      </c>
      <c r="G21" s="17" t="s">
        <v>40</v>
      </c>
      <c r="H21" s="17" t="s">
        <v>41</v>
      </c>
      <c r="I21" s="17" t="s">
        <v>42</v>
      </c>
    </row>
    <row r="22" spans="1:12" x14ac:dyDescent="0.35">
      <c r="A22" s="17">
        <v>287</v>
      </c>
      <c r="B22" s="49">
        <v>90000</v>
      </c>
      <c r="C22" s="49">
        <v>1000</v>
      </c>
      <c r="D22" s="50">
        <f>(G5/A22)*B22*C22</f>
        <v>2601.607565855159</v>
      </c>
      <c r="F22" s="17">
        <v>90000</v>
      </c>
      <c r="G22" s="17">
        <v>0.1</v>
      </c>
      <c r="H22" s="17">
        <v>1700</v>
      </c>
      <c r="I22" s="17">
        <f>D22/(F22*G22*H22)</f>
        <v>1.700397101866117E-4</v>
      </c>
      <c r="K22" s="28"/>
    </row>
    <row r="23" spans="1:12" ht="15" thickBot="1" x14ac:dyDescent="0.4"/>
    <row r="24" spans="1:12" x14ac:dyDescent="0.35">
      <c r="A24" s="35"/>
      <c r="B24" s="36"/>
      <c r="C24" s="36"/>
      <c r="D24" s="36"/>
      <c r="E24" s="76" t="s">
        <v>11</v>
      </c>
      <c r="F24" s="77"/>
    </row>
    <row r="25" spans="1:12" ht="16.5" x14ac:dyDescent="0.45">
      <c r="A25" s="38"/>
      <c r="E25" s="78" t="s">
        <v>13</v>
      </c>
      <c r="F25" s="79"/>
      <c r="J25" s="17" t="s">
        <v>43</v>
      </c>
      <c r="L25" s="17" t="s">
        <v>44</v>
      </c>
    </row>
    <row r="26" spans="1:12" ht="15" thickBot="1" x14ac:dyDescent="0.4">
      <c r="A26" s="40"/>
      <c r="B26" s="41"/>
      <c r="C26" s="41"/>
      <c r="D26" s="41"/>
      <c r="E26" s="40" t="s">
        <v>45</v>
      </c>
      <c r="F26" s="42"/>
    </row>
    <row r="27" spans="1:12" ht="15" thickTop="1" x14ac:dyDescent="0.35">
      <c r="B27" s="17" t="s">
        <v>46</v>
      </c>
      <c r="C27" s="28">
        <v>1E-3</v>
      </c>
      <c r="D27" s="17" t="s">
        <v>47</v>
      </c>
      <c r="E27" s="28">
        <f>(I22*C27*C28)/(C29*C30)</f>
        <v>2.0992556813161936E-6</v>
      </c>
    </row>
    <row r="28" spans="1:12" x14ac:dyDescent="0.35">
      <c r="B28" s="17" t="s">
        <v>48</v>
      </c>
      <c r="C28" s="17">
        <v>200</v>
      </c>
      <c r="D28" s="17" t="s">
        <v>49</v>
      </c>
    </row>
    <row r="29" spans="1:12" x14ac:dyDescent="0.35">
      <c r="B29" s="17" t="s">
        <v>50</v>
      </c>
      <c r="C29" s="17">
        <v>16.2</v>
      </c>
      <c r="D29" s="17" t="s">
        <v>51</v>
      </c>
    </row>
    <row r="30" spans="1:12" x14ac:dyDescent="0.35">
      <c r="B30" s="17" t="s">
        <v>52</v>
      </c>
      <c r="C30" s="17">
        <v>1</v>
      </c>
      <c r="D30" s="17" t="s">
        <v>53</v>
      </c>
    </row>
    <row r="32" spans="1:12" x14ac:dyDescent="0.35">
      <c r="E32" s="80" t="s">
        <v>11</v>
      </c>
      <c r="F32" s="81"/>
      <c r="G32" s="51" t="s">
        <v>12</v>
      </c>
      <c r="H32" s="52"/>
    </row>
    <row r="33" spans="1:8" x14ac:dyDescent="0.35">
      <c r="E33" s="74" t="s">
        <v>13</v>
      </c>
      <c r="F33" s="75"/>
      <c r="G33" s="53" t="s">
        <v>14</v>
      </c>
      <c r="H33" s="54"/>
    </row>
    <row r="34" spans="1:8" ht="15" thickBot="1" x14ac:dyDescent="0.4">
      <c r="A34" s="41"/>
      <c r="B34" s="41"/>
      <c r="E34" s="55" t="s">
        <v>14</v>
      </c>
      <c r="F34" s="56"/>
      <c r="G34" s="55">
        <v>30</v>
      </c>
      <c r="H34" s="56"/>
    </row>
    <row r="35" spans="1:8" ht="15" thickTop="1" x14ac:dyDescent="0.35">
      <c r="B35" s="17" t="s">
        <v>54</v>
      </c>
      <c r="C35" s="57">
        <v>12</v>
      </c>
      <c r="D35" s="57" t="s">
        <v>55</v>
      </c>
      <c r="E35" s="53"/>
      <c r="F35" s="54"/>
      <c r="G35" s="53"/>
      <c r="H35" s="54"/>
    </row>
    <row r="36" spans="1:8" x14ac:dyDescent="0.35">
      <c r="A36" s="58"/>
      <c r="B36" s="58"/>
      <c r="C36" s="58">
        <v>12</v>
      </c>
      <c r="D36" s="58" t="s">
        <v>55</v>
      </c>
      <c r="E36" s="59">
        <f>C36/E27</f>
        <v>5716311.7893653745</v>
      </c>
      <c r="F36" s="60"/>
      <c r="G36" s="61" t="s">
        <v>19</v>
      </c>
      <c r="H36" s="62"/>
    </row>
  </sheetData>
  <sheetProtection sheet="1" objects="1" scenarios="1" formatCells="0" formatColumns="0" formatRows="0" sort="0" autoFilter="0"/>
  <mergeCells count="6">
    <mergeCell ref="E33:F33"/>
    <mergeCell ref="E7:F7"/>
    <mergeCell ref="E8:F8"/>
    <mergeCell ref="E24:F24"/>
    <mergeCell ref="E25:F25"/>
    <mergeCell ref="E32:F32"/>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Coverage xmlns="http://schemas.microsoft.com/sharepoint/v3/fields" xsi:nil="true"/>
    <Record xmlns="4ffa91fb-a0ff-4ac5-b2db-65c790d184a4">Shared</Record>
    <EPA_x0020_Office xmlns="4ffa91fb-a0ff-4ac5-b2db-65c790d184a4" xsi:nil="true"/>
    <Document_x0020_Creation_x0020_Date xmlns="4ffa91fb-a0ff-4ac5-b2db-65c790d184a4">2025-06-10T15:25:32+00:00</Document_x0020_Creation_x0020_Date>
    <EPA_x0020_Related_x0020_Documents xmlns="4ffa91fb-a0ff-4ac5-b2db-65c790d184a4" xsi:nil="true"/>
    <_Source xmlns="http://schemas.microsoft.com/sharepoint/v3/fields" xsi:nil="true"/>
    <CategoryDescription xmlns="http://schemas.microsoft.com/sharepoint.v3" xsi:nil="true"/>
    <EPA_x0020_Contributor xmlns="4ffa91fb-a0ff-4ac5-b2db-65c790d184a4">
      <UserInfo>
        <DisplayName/>
        <AccountId xsi:nil="true"/>
        <AccountType/>
      </UserInfo>
    </EPA_x0020_Contributor>
    <TaxKeywordTaxHTField xmlns="4ffa91fb-a0ff-4ac5-b2db-65c790d184a4">
      <Terms xmlns="http://schemas.microsoft.com/office/infopath/2007/PartnerControls"/>
    </TaxKeywordTaxHTField>
    <Rights xmlns="4ffa91fb-a0ff-4ac5-b2db-65c790d184a4" xsi:nil="true"/>
    <e3f09c3df709400db2417a7161762d62 xmlns="4ffa91fb-a0ff-4ac5-b2db-65c790d184a4">
      <Terms xmlns="http://schemas.microsoft.com/office/infopath/2007/PartnerControls"/>
    </e3f09c3df709400db2417a7161762d62>
    <External_x0020_Contributor xmlns="4ffa91fb-a0ff-4ac5-b2db-65c790d184a4" xsi:nil="true"/>
    <Identifier xmlns="4ffa91fb-a0ff-4ac5-b2db-65c790d184a4" xsi:nil="true"/>
    <_ip_UnifiedCompliancePolicyUIAction xmlns="http://schemas.microsoft.com/sharepoint/v3" xsi:nil="true"/>
    <Creator xmlns="4ffa91fb-a0ff-4ac5-b2db-65c790d184a4">
      <UserInfo>
        <DisplayName/>
        <AccountId xsi:nil="true"/>
        <AccountType/>
      </UserInfo>
    </Creator>
    <_ip_UnifiedCompliancePolicyProperties xmlns="http://schemas.microsoft.com/sharepoint/v3" xsi:nil="true"/>
    <Language xmlns="http://schemas.microsoft.com/sharepoint/v3">English</Language>
    <j747ac98061d40f0aa7bd47e1db5675d xmlns="4ffa91fb-a0ff-4ac5-b2db-65c790d184a4">
      <Terms xmlns="http://schemas.microsoft.com/office/infopath/2007/PartnerControls"/>
    </j747ac98061d40f0aa7bd47e1db5675d>
    <lcf76f155ced4ddcb4097134ff3c332f xmlns="ead8da0f-3542-4e50-96c8-f1f698624e86">
      <Terms xmlns="http://schemas.microsoft.com/office/infopath/2007/PartnerControls"/>
    </lcf76f155ced4ddcb4097134ff3c332f>
    <TaxCatchAll xmlns="4ffa91fb-a0ff-4ac5-b2db-65c790d184a4"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haredContentType xmlns="Microsoft.SharePoint.Taxonomy.ContentTypeSync" SourceId="29f62856-1543-49d4-a736-4569d363f533" ContentTypeId="0x0101" PreviousValue="false"/>
</file>

<file path=customXml/item4.xml><?xml version="1.0" encoding="utf-8"?>
<ct:contentTypeSchema xmlns:ct="http://schemas.microsoft.com/office/2006/metadata/contentType" xmlns:ma="http://schemas.microsoft.com/office/2006/metadata/properties/metaAttributes" ct:_="" ma:_="" ma:contentTypeName="Document" ma:contentTypeID="0x010100D723352F79007E408EFF44D6142FFCE2" ma:contentTypeVersion="21" ma:contentTypeDescription="Create a new document." ma:contentTypeScope="" ma:versionID="e95dd583e1418bbab84cc60b808c79a9">
  <xsd:schema xmlns:xsd="http://www.w3.org/2001/XMLSchema" xmlns:xs="http://www.w3.org/2001/XMLSchema" xmlns:p="http://schemas.microsoft.com/office/2006/metadata/properties" xmlns:ns1="http://schemas.microsoft.com/sharepoint/v3" xmlns:ns2="4ffa91fb-a0ff-4ac5-b2db-65c790d184a4" xmlns:ns3="http://schemas.microsoft.com/sharepoint.v3" xmlns:ns4="http://schemas.microsoft.com/sharepoint/v3/fields" xmlns:ns5="fecc2597-e8fd-4279-ac06-bd7c891938be" xmlns:ns6="ead8da0f-3542-4e50-96c8-f1f698624e86" targetNamespace="http://schemas.microsoft.com/office/2006/metadata/properties" ma:root="true" ma:fieldsID="2f7c14c724f6fd5b0410ef8d6affcf61" ns1:_="" ns2:_="" ns3:_="" ns4:_="" ns5:_="" ns6:_="">
    <xsd:import namespace="http://schemas.microsoft.com/sharepoint/v3"/>
    <xsd:import namespace="4ffa91fb-a0ff-4ac5-b2db-65c790d184a4"/>
    <xsd:import namespace="http://schemas.microsoft.com/sharepoint.v3"/>
    <xsd:import namespace="http://schemas.microsoft.com/sharepoint/v3/fields"/>
    <xsd:import namespace="fecc2597-e8fd-4279-ac06-bd7c891938be"/>
    <xsd:import namespace="ead8da0f-3542-4e50-96c8-f1f698624e86"/>
    <xsd:element name="properties">
      <xsd:complexType>
        <xsd:sequence>
          <xsd:element name="documentManagement">
            <xsd:complexType>
              <xsd:all>
                <xsd:element ref="ns2:Document_x0020_Creation_x0020_Date" minOccurs="0"/>
                <xsd:element ref="ns2:Creator" minOccurs="0"/>
                <xsd:element ref="ns2:EPA_x0020_Office" minOccurs="0"/>
                <xsd:element ref="ns2:Record" minOccurs="0"/>
                <xsd:element ref="ns3:CategoryDescription" minOccurs="0"/>
                <xsd:element ref="ns2:Identifier" minOccurs="0"/>
                <xsd:element ref="ns2:EPA_x0020_Contributor" minOccurs="0"/>
                <xsd:element ref="ns2:External_x0020_Contributor" minOccurs="0"/>
                <xsd:element ref="ns4:_Coverage" minOccurs="0"/>
                <xsd:element ref="ns2:EPA_x0020_Related_x0020_Documents" minOccurs="0"/>
                <xsd:element ref="ns4:_Source" minOccurs="0"/>
                <xsd:element ref="ns2:Rights" minOccurs="0"/>
                <xsd:element ref="ns1:Language" minOccurs="0"/>
                <xsd:element ref="ns2:j747ac98061d40f0aa7bd47e1db5675d" minOccurs="0"/>
                <xsd:element ref="ns2:TaxKeywordTaxHTField" minOccurs="0"/>
                <xsd:element ref="ns2:TaxCatchAllLabel" minOccurs="0"/>
                <xsd:element ref="ns2:TaxCatchAll" minOccurs="0"/>
                <xsd:element ref="ns2:e3f09c3df709400db2417a7161762d62" minOccurs="0"/>
                <xsd:element ref="ns5:SharedWithUsers" minOccurs="0"/>
                <xsd:element ref="ns5:SharedWithDetails" minOccurs="0"/>
                <xsd:element ref="ns6:MediaServiceMetadata" minOccurs="0"/>
                <xsd:element ref="ns6:MediaServiceFastMetadata" minOccurs="0"/>
                <xsd:element ref="ns6:MediaServiceAutoTags" minOccurs="0"/>
                <xsd:element ref="ns6:MediaServiceOCR" minOccurs="0"/>
                <xsd:element ref="ns6:MediaServiceGenerationTime" minOccurs="0"/>
                <xsd:element ref="ns6:MediaServiceEventHashCode" minOccurs="0"/>
                <xsd:element ref="ns1:_ip_UnifiedCompliancePolicyProperties" minOccurs="0"/>
                <xsd:element ref="ns1:_ip_UnifiedCompliancePolicyUIAction" minOccurs="0"/>
                <xsd:element ref="ns6:lcf76f155ced4ddcb4097134ff3c332f" minOccurs="0"/>
                <xsd:element ref="ns6:MediaServiceObjectDetectorVersions" minOccurs="0"/>
                <xsd:element ref="ns6:MediaServiceSearchProperties" minOccurs="0"/>
                <xsd:element ref="ns6:MediaServiceDateTaken" minOccurs="0"/>
                <xsd:element ref="ns6:MediaServiceLocation" minOccurs="0"/>
                <xsd:element ref="ns6: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Language" ma:index="17" nillable="true" ma:displayName="Language" ma:default="English" ma:description="Select the document language from the drop down." ma:format="Dropdown" ma:internalName="Language" ma:readOnly="false">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element>
    <xsd:element name="_ip_UnifiedCompliancePolicyProperties" ma:index="37" nillable="true" ma:displayName="Unified Compliance Policy Properties" ma:hidden="true" ma:internalName="_ip_UnifiedCompliancePolicyProperties">
      <xsd:simpleType>
        <xsd:restriction base="dms:Note"/>
      </xsd:simpleType>
    </xsd:element>
    <xsd:element name="_ip_UnifiedCompliancePolicyUIAction" ma:index="38"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ffa91fb-a0ff-4ac5-b2db-65c790d184a4" elementFormDefault="qualified">
    <xsd:import namespace="http://schemas.microsoft.com/office/2006/documentManagement/types"/>
    <xsd:import namespace="http://schemas.microsoft.com/office/infopath/2007/PartnerControls"/>
    <xsd:element name="Document_x0020_Creation_x0020_Date" ma:index="2" nillable="true" ma:displayName="Document Date" ma:default="[today]" ma:description="Enter the date this document was last modified. The upload date has been entered by default." ma:format="DateOnly" ma:internalName="Document_x0020_Creation_x0020_Date" ma:readOnly="false">
      <xsd:simpleType>
        <xsd:restriction base="dms:DateTime"/>
      </xsd:simpleType>
    </xsd:element>
    <xsd:element name="Creator" ma:index="3" nillable="true" ma:displayName="Creator" ma:description="Enter the person primarily responsible for the document. The name of the person uploading the document has been entered by default." ma:list="UserInfo" ma:SharePointGroup="0" ma:internalName="Crea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PA_x0020_Office" ma:index="4" nillable="true" ma:displayName="EPA Office" ma:description="Enter the EPA organization primarily responsible for the document. The office of the person uploading the document has been entered by default." ma:internalName="EPA_x0020_Office" ma:readOnly="false">
      <xsd:simpleType>
        <xsd:restriction base="dms:Text">
          <xsd:maxLength value="255"/>
        </xsd:restriction>
      </xsd:simpleType>
    </xsd:element>
    <xsd:element name="Record" ma:index="5" nillable="true" ma:displayName="Record" ma:default="Shared" ma:description="For documents that provide evidence of EPA decisions and actions, select &quot;Shared&quot; (open access) or &quot;Private&quot; (restricted access)." ma:format="Dropdown" ma:internalName="Record" ma:readOnly="false">
      <xsd:simpleType>
        <xsd:restriction base="dms:Choice">
          <xsd:enumeration value="None"/>
          <xsd:enumeration value="Shared"/>
          <xsd:enumeration value="Private"/>
        </xsd:restriction>
      </xsd:simpleType>
    </xsd:element>
    <xsd:element name="Identifier" ma:index="9" nillable="true" ma:displayName="Identifier" ma:description="Enter all EPA identification numbers applicable to this document, one on each line." ma:internalName="Identifier" ma:readOnly="false">
      <xsd:simpleType>
        <xsd:restriction base="dms:Note">
          <xsd:maxLength value="255"/>
        </xsd:restriction>
      </xsd:simpleType>
    </xsd:element>
    <xsd:element name="EPA_x0020_Contributor" ma:index="11" nillable="true" ma:displayName="EPA Contributor" ma:description="Enter an EPA person who contributed to the creation of the document but is not the primary author." ma:list="UserInfo" ma:SharePointGroup="0" ma:internalName="EPA_x0020_Contribu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xternal_x0020_Contributor" ma:index="12" nillable="true" ma:displayName="External Contributor" ma:description="Enter a non-EPA person who contributed to the creation of the document but is not the primary author." ma:internalName="External_x0020_Contributor" ma:readOnly="false">
      <xsd:simpleType>
        <xsd:restriction base="dms:Note">
          <xsd:maxLength value="255"/>
        </xsd:restriction>
      </xsd:simpleType>
    </xsd:element>
    <xsd:element name="EPA_x0020_Related_x0020_Documents" ma:index="14" nillable="true" ma:displayName="Other Related Documents" ma:description="Enter any related document." ma:internalName="EPA_x0020_Related_x0020_Documents" ma:readOnly="false">
      <xsd:simpleType>
        <xsd:restriction base="dms:Note">
          <xsd:maxLength value="255"/>
        </xsd:restriction>
      </xsd:simpleType>
    </xsd:element>
    <xsd:element name="Rights" ma:index="16" nillable="true" ma:displayName="Rights" ma:description="Enter information about intellectual property rights held over the document (e.g. copyright, patent, trademark)." ma:internalName="Rights" ma:readOnly="false">
      <xsd:simpleType>
        <xsd:restriction base="dms:Note">
          <xsd:maxLength value="255"/>
        </xsd:restriction>
      </xsd:simpleType>
    </xsd:element>
    <xsd:element name="j747ac98061d40f0aa7bd47e1db5675d" ma:index="19" nillable="true" ma:taxonomy="true" ma:internalName="j747ac98061d40f0aa7bd47e1db5675d" ma:taxonomyFieldName="Document_x0020_Type" ma:displayName="Document Type" ma:readOnly="false" ma:default="" ma:fieldId="{3747ac98-061d-40f0-aa7b-d47e1db5675d}" ma:sspId="29f62856-1543-49d4-a736-4569d363f533" ma:termSetId="e06cd6a9-a175-4da0-81cb-8dba7aa394ab" ma:anchorId="00000000-0000-0000-0000-000000000000" ma:open="false" ma:isKeyword="false">
      <xsd:complexType>
        <xsd:sequence>
          <xsd:element ref="pc:Terms" minOccurs="0" maxOccurs="1"/>
        </xsd:sequence>
      </xsd:complexType>
    </xsd:element>
    <xsd:element name="TaxKeywordTaxHTField" ma:index="21" nillable="true" ma:taxonomy="true" ma:internalName="TaxKeywordTaxHTField" ma:taxonomyFieldName="TaxKeyword" ma:displayName="Enterprise Keywords" ma:readOnly="false" ma:fieldId="{23f27201-bee3-471e-b2e7-b64fd8b7ca38}" ma:taxonomyMulti="true" ma:sspId="29f62856-1543-49d4-a736-4569d363f533" ma:termSetId="00000000-0000-0000-0000-000000000000" ma:anchorId="00000000-0000-0000-0000-000000000000" ma:open="true" ma:isKeyword="true">
      <xsd:complexType>
        <xsd:sequence>
          <xsd:element ref="pc:Terms" minOccurs="0" maxOccurs="1"/>
        </xsd:sequence>
      </xsd:complexType>
    </xsd:element>
    <xsd:element name="TaxCatchAllLabel" ma:index="23" nillable="true" ma:displayName="Taxonomy Catch All Column1" ma:hidden="true" ma:list="{160cad11-562a-4490-8456-b2fd6f157897}" ma:internalName="TaxCatchAllLabel" ma:readOnly="true" ma:showField="CatchAllDataLabel" ma:web="fecc2597-e8fd-4279-ac06-bd7c891938be">
      <xsd:complexType>
        <xsd:complexContent>
          <xsd:extension base="dms:MultiChoiceLookup">
            <xsd:sequence>
              <xsd:element name="Value" type="dms:Lookup" maxOccurs="unbounded" minOccurs="0" nillable="true"/>
            </xsd:sequence>
          </xsd:extension>
        </xsd:complexContent>
      </xsd:complexType>
    </xsd:element>
    <xsd:element name="TaxCatchAll" ma:index="24" nillable="true" ma:displayName="Taxonomy Catch All Column" ma:hidden="true" ma:list="{160cad11-562a-4490-8456-b2fd6f157897}" ma:internalName="TaxCatchAll" ma:showField="CatchAllData" ma:web="fecc2597-e8fd-4279-ac06-bd7c891938be">
      <xsd:complexType>
        <xsd:complexContent>
          <xsd:extension base="dms:MultiChoiceLookup">
            <xsd:sequence>
              <xsd:element name="Value" type="dms:Lookup" maxOccurs="unbounded" minOccurs="0" nillable="true"/>
            </xsd:sequence>
          </xsd:extension>
        </xsd:complexContent>
      </xsd:complexType>
    </xsd:element>
    <xsd:element name="e3f09c3df709400db2417a7161762d62" ma:index="28" nillable="true" ma:taxonomy="true" ma:internalName="e3f09c3df709400db2417a7161762d62" ma:taxonomyFieldName="EPA_x0020_Subject" ma:displayName="EPA Subject" ma:readOnly="false" ma:default="" ma:fieldId="{e3f09c3d-f709-400d-b241-7a7161762d62}" ma:taxonomyMulti="true" ma:sspId="29f62856-1543-49d4-a736-4569d363f533" ma:termSetId="7a3d4ae0-7e62-45a2-a406-c6a8a6a8eee3"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ategoryDescription" ma:index="6" nillable="true" ma:displayName="Description" ma:description="Enter a brief description." ma:internalName="CategoryDescription"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Coverage" ma:index="13" nillable="true" ma:displayName="Coverage" ma:description="Enter the geographic location, jurisdiction, or time period for which the document is relevant." ma:internalName="_Coverage" ma:readOnly="false">
      <xsd:simpleType>
        <xsd:restriction base="dms:Text">
          <xsd:maxLength value="255"/>
        </xsd:restriction>
      </xsd:simpleType>
    </xsd:element>
    <xsd:element name="_Source" ma:index="15" nillable="true" ma:displayName="Source" ma:description="Enter a source from which the document is derived." ma:internalName="_Source"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ecc2597-e8fd-4279-ac06-bd7c891938be" elementFormDefault="qualified">
    <xsd:import namespace="http://schemas.microsoft.com/office/2006/documentManagement/types"/>
    <xsd:import namespace="http://schemas.microsoft.com/office/infopath/2007/PartnerControls"/>
    <xsd:element name="SharedWithUsers" ma:index="2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0"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ad8da0f-3542-4e50-96c8-f1f698624e86" elementFormDefault="qualified">
    <xsd:import namespace="http://schemas.microsoft.com/office/2006/documentManagement/types"/>
    <xsd:import namespace="http://schemas.microsoft.com/office/infopath/2007/PartnerControls"/>
    <xsd:element name="MediaServiceMetadata" ma:index="31" nillable="true" ma:displayName="MediaServiceMetadata" ma:hidden="true" ma:internalName="MediaServiceMetadata" ma:readOnly="true">
      <xsd:simpleType>
        <xsd:restriction base="dms:Note"/>
      </xsd:simpleType>
    </xsd:element>
    <xsd:element name="MediaServiceFastMetadata" ma:index="32" nillable="true" ma:displayName="MediaServiceFastMetadata" ma:hidden="true" ma:internalName="MediaServiceFastMetadata" ma:readOnly="true">
      <xsd:simpleType>
        <xsd:restriction base="dms:Note"/>
      </xsd:simpleType>
    </xsd:element>
    <xsd:element name="MediaServiceAutoTags" ma:index="33" nillable="true" ma:displayName="Tags" ma:internalName="MediaServiceAutoTags" ma:readOnly="true">
      <xsd:simpleType>
        <xsd:restriction base="dms:Text"/>
      </xsd:simpleType>
    </xsd:element>
    <xsd:element name="MediaServiceOCR" ma:index="34" nillable="true" ma:displayName="Extracted Text" ma:internalName="MediaServiceOCR" ma:readOnly="true">
      <xsd:simpleType>
        <xsd:restriction base="dms:Note">
          <xsd:maxLength value="255"/>
        </xsd:restriction>
      </xsd:simpleType>
    </xsd:element>
    <xsd:element name="MediaServiceGenerationTime" ma:index="35" nillable="true" ma:displayName="MediaServiceGenerationTime" ma:hidden="true" ma:internalName="MediaServiceGenerationTime" ma:readOnly="true">
      <xsd:simpleType>
        <xsd:restriction base="dms:Text"/>
      </xsd:simpleType>
    </xsd:element>
    <xsd:element name="MediaServiceEventHashCode" ma:index="36" nillable="true" ma:displayName="MediaServiceEventHashCode" ma:hidden="true" ma:internalName="MediaServiceEventHashCode" ma:readOnly="true">
      <xsd:simpleType>
        <xsd:restriction base="dms:Text"/>
      </xsd:simpleType>
    </xsd:element>
    <xsd:element name="lcf76f155ced4ddcb4097134ff3c332f" ma:index="40" nillable="true" ma:taxonomy="true" ma:internalName="lcf76f155ced4ddcb4097134ff3c332f" ma:taxonomyFieldName="MediaServiceImageTags" ma:displayName="Image Tags" ma:readOnly="false" ma:fieldId="{5cf76f15-5ced-4ddc-b409-7134ff3c332f}" ma:taxonomyMulti="true" ma:sspId="29f62856-1543-49d4-a736-4569d363f533"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41" nillable="true" ma:displayName="MediaServiceObjectDetectorVersions" ma:hidden="true" ma:indexed="true" ma:internalName="MediaServiceObjectDetectorVersions" ma:readOnly="true">
      <xsd:simpleType>
        <xsd:restriction base="dms:Text"/>
      </xsd:simpleType>
    </xsd:element>
    <xsd:element name="MediaServiceSearchProperties" ma:index="42" nillable="true" ma:displayName="MediaServiceSearchProperties" ma:hidden="true" ma:internalName="MediaServiceSearchProperties" ma:readOnly="true">
      <xsd:simpleType>
        <xsd:restriction base="dms:Note"/>
      </xsd:simpleType>
    </xsd:element>
    <xsd:element name="MediaServiceDateTaken" ma:index="43" nillable="true" ma:displayName="MediaServiceDateTaken" ma:description="" ma:hidden="true" ma:indexed="true" ma:internalName="MediaServiceDateTaken" ma:readOnly="true">
      <xsd:simpleType>
        <xsd:restriction base="dms:Text"/>
      </xsd:simpleType>
    </xsd:element>
    <xsd:element name="MediaServiceLocation" ma:index="44" nillable="true" ma:displayName="Location" ma:description="" ma:indexed="true" ma:internalName="MediaServiceLocation" ma:readOnly="true">
      <xsd:simpleType>
        <xsd:restriction base="dms:Text"/>
      </xsd:simpleType>
    </xsd:element>
    <xsd:element name="MediaLengthInSeconds" ma:index="45"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5"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4480D76-856A-4F5F-8E9F-4AC6849C60B1}">
  <ds:schemaRefs>
    <ds:schemaRef ds:uri="http://purl.org/dc/dcmitype/"/>
    <ds:schemaRef ds:uri="http://schemas.openxmlformats.org/package/2006/metadata/core-properties"/>
    <ds:schemaRef ds:uri="http://purl.org/dc/elements/1.1/"/>
    <ds:schemaRef ds:uri="http://schemas.microsoft.com/office/2006/documentManagement/types"/>
    <ds:schemaRef ds:uri="http://schemas.microsoft.com/office/infopath/2007/PartnerControls"/>
    <ds:schemaRef ds:uri="fecc2597-e8fd-4279-ac06-bd7c891938be"/>
    <ds:schemaRef ds:uri="ead8da0f-3542-4e50-96c8-f1f698624e86"/>
    <ds:schemaRef ds:uri="http://schemas.microsoft.com/sharepoint/v3"/>
    <ds:schemaRef ds:uri="http://schemas.microsoft.com/sharepoint/v3/fields"/>
    <ds:schemaRef ds:uri="http://schemas.microsoft.com/sharepoint.v3"/>
    <ds:schemaRef ds:uri="http://schemas.microsoft.com/office/2006/metadata/properties"/>
    <ds:schemaRef ds:uri="4ffa91fb-a0ff-4ac5-b2db-65c790d184a4"/>
    <ds:schemaRef ds:uri="http://www.w3.org/XML/1998/namespace"/>
    <ds:schemaRef ds:uri="http://purl.org/dc/terms/"/>
  </ds:schemaRefs>
</ds:datastoreItem>
</file>

<file path=customXml/itemProps2.xml><?xml version="1.0" encoding="utf-8"?>
<ds:datastoreItem xmlns:ds="http://schemas.openxmlformats.org/officeDocument/2006/customXml" ds:itemID="{DEAAD19A-E4A1-490F-9709-1A33BBBD1917}">
  <ds:schemaRefs>
    <ds:schemaRef ds:uri="http://schemas.microsoft.com/sharepoint/v3/contenttype/forms"/>
  </ds:schemaRefs>
</ds:datastoreItem>
</file>

<file path=customXml/itemProps3.xml><?xml version="1.0" encoding="utf-8"?>
<ds:datastoreItem xmlns:ds="http://schemas.openxmlformats.org/officeDocument/2006/customXml" ds:itemID="{35AC05D5-9E1C-4318-943D-C8F3FB624319}">
  <ds:schemaRefs>
    <ds:schemaRef ds:uri="Microsoft.SharePoint.Taxonomy.ContentTypeSync"/>
  </ds:schemaRefs>
</ds:datastoreItem>
</file>

<file path=customXml/itemProps4.xml><?xml version="1.0" encoding="utf-8"?>
<ds:datastoreItem xmlns:ds="http://schemas.openxmlformats.org/officeDocument/2006/customXml" ds:itemID="{55AFA7C7-BA28-41FE-A46C-5C5F60CE238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4ffa91fb-a0ff-4ac5-b2db-65c790d184a4"/>
    <ds:schemaRef ds:uri="http://schemas.microsoft.com/sharepoint.v3"/>
    <ds:schemaRef ds:uri="http://schemas.microsoft.com/sharepoint/v3/fields"/>
    <ds:schemaRef ds:uri="fecc2597-e8fd-4279-ac06-bd7c891938be"/>
    <ds:schemaRef ds:uri="ead8da0f-3542-4e50-96c8-f1f698624e8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Cover Page</vt:lpstr>
      <vt:lpstr>Table of Contents</vt:lpstr>
      <vt:lpstr>Definitions</vt:lpstr>
      <vt:lpstr>Equations</vt:lpstr>
      <vt:lpstr>IIOAC-Outputs-Fug</vt:lpstr>
      <vt:lpstr>IIOAC Outputs-Stack</vt:lpstr>
      <vt:lpstr>IIOAC Outputs - Max</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2025-07-31T17:45:48Z</dcterms:created>
  <dcterms:modified xsi:type="dcterms:W3CDTF">2025-08-01T03:40:30Z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axKeyword">
    <vt:lpwstr/>
  </property>
  <property fmtid="{D5CDD505-2E9C-101B-9397-08002B2CF9AE}" pid="3" name="Document_x0020_Type">
    <vt:lpwstr/>
  </property>
  <property fmtid="{D5CDD505-2E9C-101B-9397-08002B2CF9AE}" pid="4" name="MediaServiceImageTags">
    <vt:lpwstr/>
  </property>
  <property fmtid="{D5CDD505-2E9C-101B-9397-08002B2CF9AE}" pid="5" name="ContentTypeId">
    <vt:lpwstr>0x010100D723352F79007E408EFF44D6142FFCE2</vt:lpwstr>
  </property>
  <property fmtid="{D5CDD505-2E9C-101B-9397-08002B2CF9AE}" pid="6" name="EPA Subject">
    <vt:lpwstr/>
  </property>
  <property fmtid="{D5CDD505-2E9C-101B-9397-08002B2CF9AE}" pid="7" name="EPA_x0020_Subject">
    <vt:lpwstr/>
  </property>
  <property fmtid="{D5CDD505-2E9C-101B-9397-08002B2CF9AE}" pid="8" name="Document Type">
    <vt:lpwstr/>
  </property>
</Properties>
</file>