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usepa-my.sharepoint.com/personal/lindsay_sarah_epa_gov/Documents/Desktop/in progress/D4/"/>
    </mc:Choice>
  </mc:AlternateContent>
  <xr:revisionPtr revIDLastSave="834" documentId="8_{F0B10959-CD2B-4726-A451-AA595E7EE425}" xr6:coauthVersionLast="47" xr6:coauthVersionMax="47" xr10:uidLastSave="{5AABD40E-E815-4548-9151-6CB7B084EE69}"/>
  <bookViews>
    <workbookView xWindow="-110" yWindow="-110" windowWidth="19420" windowHeight="10300" tabRatio="815" xr2:uid="{A71ED1AE-DC75-42C8-AA22-711085CF8730}"/>
  </bookViews>
  <sheets>
    <sheet name="Cover Page" sheetId="8" r:id="rId1"/>
    <sheet name="Table of Contents" sheetId="5" r:id="rId2"/>
    <sheet name="Definitions" sheetId="6" r:id="rId3"/>
    <sheet name="Equations" sheetId="7" r:id="rId4"/>
    <sheet name="IIOAC Inputs" sheetId="10" r:id="rId5"/>
    <sheet name="IIOAC Outputs - Fugitive" sheetId="1" r:id="rId6"/>
    <sheet name="IIOAC Outputs - Stack" sheetId="2" r:id="rId7"/>
    <sheet name="IIOAC Outputs - Max" sheetId="3"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3" l="1"/>
  <c r="B9" i="3"/>
  <c r="F4" i="3"/>
  <c r="E4" i="3"/>
  <c r="F3" i="3"/>
  <c r="E3" i="3"/>
  <c r="F5" i="3" l="1"/>
  <c r="E10" i="3" s="1"/>
  <c r="E5" i="3"/>
  <c r="E9" i="3" s="1"/>
</calcChain>
</file>

<file path=xl/sharedStrings.xml><?xml version="1.0" encoding="utf-8"?>
<sst xmlns="http://schemas.openxmlformats.org/spreadsheetml/2006/main" count="240" uniqueCount="164">
  <si>
    <t>PUBLIC RELEASE DRAFT</t>
  </si>
  <si>
    <t>September 2025</t>
  </si>
  <si>
    <t>Draft Ambient Air IIOAC Exposure Results and Risk Calculations for Octamethylcyclotetrasiloxane (D4)</t>
  </si>
  <si>
    <t>CASRN 556-67-2</t>
  </si>
  <si>
    <t>Worksheet</t>
  </si>
  <si>
    <t>Description</t>
  </si>
  <si>
    <t>Definitions</t>
  </si>
  <si>
    <t>This tab provides definitions of several terms utilized throughout this worksheet or the assessment documents.</t>
  </si>
  <si>
    <t>Equations</t>
  </si>
  <si>
    <t>This tab provides relevant equations for calculating modeled concentration estimates as well as associated risks.</t>
  </si>
  <si>
    <t>IIOAC Inputs</t>
  </si>
  <si>
    <t>This tab provides inputs for IIOAC.</t>
  </si>
  <si>
    <t>IIOAC Outputs - Fugitive</t>
  </si>
  <si>
    <t>This tab provides all IIOAC modeled high-end and mean concentrations, at all distances, and modeled deposition rates due to fugitive releases for each exposure scenario modeled.</t>
  </si>
  <si>
    <t>IIOAC Outputs - Stack</t>
  </si>
  <si>
    <t>This tab provides all IIOAC modeled high-end and mean concentrations, at all distances, and modeled deposition rates due to stack releases for each exposure scenario modeled.</t>
  </si>
  <si>
    <t>IIOAC Outputs - Max</t>
  </si>
  <si>
    <t>This slide provides the maximum modeled concentration and deposition rate across all exposure scenarios modeled along with associated risk estimates.</t>
  </si>
  <si>
    <t>Term</t>
  </si>
  <si>
    <t>Definition</t>
  </si>
  <si>
    <t xml:space="preserve">IIOAC </t>
  </si>
  <si>
    <t>Integrated Indoor/Outdoor Air Calculator Model</t>
  </si>
  <si>
    <r>
      <t>µg/m</t>
    </r>
    <r>
      <rPr>
        <vertAlign val="superscript"/>
        <sz val="12"/>
        <color theme="1"/>
        <rFont val="Times New Roman"/>
        <family val="1"/>
      </rPr>
      <t>3</t>
    </r>
  </si>
  <si>
    <t>Micrograms per cubic meter</t>
  </si>
  <si>
    <t>ppm</t>
  </si>
  <si>
    <t>Parts per million (by volume)</t>
  </si>
  <si>
    <t>Age dependent adjustment factor (ADAF)</t>
  </si>
  <si>
    <t>This factor is applied to account for increased susceptibility of early life stages to mutagenic carcinogens according to EPA guidance:</t>
  </si>
  <si>
    <t>https//www3.epa.gov/airtoxics/childrens_supplement_final.pdf</t>
  </si>
  <si>
    <t xml:space="preserve">Daily air concentration (DAC) </t>
  </si>
  <si>
    <t xml:space="preserve">The daily-averaged modeled hourly concentrations for each day of operation within an operating year [IIOAC Output]. </t>
  </si>
  <si>
    <t>Annual air concentration (AAC)</t>
  </si>
  <si>
    <t xml:space="preserve">The annual-averaged modeled daily concentrations over an operating year [IIOAC Output]. </t>
  </si>
  <si>
    <t xml:space="preserve">Acute concentration (AC) </t>
  </si>
  <si>
    <t xml:space="preserve">The daily air concentration adjusted for exposure duration and averaging time. </t>
  </si>
  <si>
    <t xml:space="preserve">Average daily concentration (ADC)  </t>
  </si>
  <si>
    <t xml:space="preserve">The mean amount of an agent to which a person is exposed on a daily basis, often averaged over a definitive period of time. For purposes of this document, this is the annual air concentration adjusted for exposure duration, exposure frequency, exposure time, and averaging time associated with the exposure scenario. </t>
  </si>
  <si>
    <t xml:space="preserve">Lifetime average daily concentration (LADC) </t>
  </si>
  <si>
    <t>The average daily concentration adjusted for a receptors expected residency time and lifetime [Calculated from ADC].</t>
  </si>
  <si>
    <t xml:space="preserve">[Statistic] Mean (IIOAC Output) </t>
  </si>
  <si>
    <t>The modeled concentration representing the arithmetic average concentration of the modeled concentration distribution.</t>
  </si>
  <si>
    <t xml:space="preserve">[Statistic] High-end (IIOAC Output) </t>
  </si>
  <si>
    <t>The modeled concentration representing the 95th percentile concentration within the modeled concentration distribution.</t>
  </si>
  <si>
    <t>Fenceline average</t>
  </si>
  <si>
    <t>The daily or annual averaged modeled concentration at 100 meters finite distance from the release point.</t>
  </si>
  <si>
    <t>Community average</t>
  </si>
  <si>
    <t>The daily or annual averaged modeled concentration between 100 and 1,000 meters area distance from the release point.</t>
  </si>
  <si>
    <t>Outer-boundary average</t>
  </si>
  <si>
    <t>The daily or annual averaged modeled concentration at 1,000 meters finite distance from the release point.</t>
  </si>
  <si>
    <t xml:space="preserve">Human equivalent concentration (HEC) </t>
  </si>
  <si>
    <t>The human concentration (for inhalation exposure) or dose (for other routes of exposure) of an agent that is believed to induce the same magnitude of toxic effect as the experimental animal species concentration or dose. This adjustment may incorporate toxicokinetic information on the particular agent, if available, or use a default procedure, such as assuming that daily oral doses experienced for a lifetime are proportional to body weight raised to the 0.75 power.</t>
  </si>
  <si>
    <t xml:space="preserve">Inhalation unit risk (IUR) </t>
  </si>
  <si>
    <r>
      <t>The upper-bound excess lifetime cancer risk estimated to result from continuous exposure to an agent at a concentration of 1 µg/m</t>
    </r>
    <r>
      <rPr>
        <vertAlign val="superscript"/>
        <sz val="12"/>
        <color theme="1"/>
        <rFont val="Times New Roman"/>
        <family val="1"/>
      </rPr>
      <t>3</t>
    </r>
    <r>
      <rPr>
        <sz val="12"/>
        <color theme="1"/>
        <rFont val="Times New Roman"/>
        <family val="1"/>
      </rPr>
      <t xml:space="preserve"> in air. The interpretation of inhalation unit risk would be as follows if unit risk = 2×10</t>
    </r>
    <r>
      <rPr>
        <vertAlign val="superscript"/>
        <sz val="12"/>
        <color theme="1"/>
        <rFont val="Times New Roman"/>
        <family val="1"/>
      </rPr>
      <t>–6</t>
    </r>
    <r>
      <rPr>
        <sz val="12"/>
        <color theme="1"/>
        <rFont val="Times New Roman"/>
        <family val="1"/>
      </rPr>
      <t xml:space="preserve"> per µg/m</t>
    </r>
    <r>
      <rPr>
        <vertAlign val="superscript"/>
        <sz val="12"/>
        <color theme="1"/>
        <rFont val="Times New Roman"/>
        <family val="1"/>
      </rPr>
      <t>3</t>
    </r>
    <r>
      <rPr>
        <sz val="12"/>
        <color theme="1"/>
        <rFont val="Times New Roman"/>
        <family val="1"/>
      </rPr>
      <t>, 2 excess cancer cases (upper-bound estimate) are expected to develop per 1,000,000 people if exposed daily for a lifetime to 1 µg of the chemical per m</t>
    </r>
    <r>
      <rPr>
        <vertAlign val="superscript"/>
        <sz val="12"/>
        <color theme="1"/>
        <rFont val="Times New Roman"/>
        <family val="1"/>
      </rPr>
      <t>3</t>
    </r>
    <r>
      <rPr>
        <sz val="12"/>
        <color theme="1"/>
        <rFont val="Times New Roman"/>
        <family val="1"/>
      </rPr>
      <t xml:space="preserve"> of air.</t>
    </r>
  </si>
  <si>
    <t xml:space="preserve">Benchmark </t>
  </si>
  <si>
    <r>
      <t>The cancer risk level above which EPA identifies an unreasonable risk. For the purposes of this fenceline analysis, EPA used 1×10</t>
    </r>
    <r>
      <rPr>
        <vertAlign val="superscript"/>
        <sz val="12"/>
        <color theme="1"/>
        <rFont val="Times New Roman"/>
        <family val="1"/>
      </rPr>
      <t>–6</t>
    </r>
    <r>
      <rPr>
        <sz val="12"/>
        <color theme="1"/>
        <rFont val="Times New Roman"/>
        <family val="1"/>
      </rPr>
      <t xml:space="preserve"> as the benchmark for cancer risk in fenceline communities.</t>
    </r>
  </si>
  <si>
    <t xml:space="preserve">Margin of exposure (MOE) </t>
  </si>
  <si>
    <t>The point of departure divided by the actual or projected environmental exposure of interest</t>
  </si>
  <si>
    <t>Benchmark MOE</t>
  </si>
  <si>
    <t>The sum of uncertainty factors for a given non-cancer POD. EPA interprets the MOE risk estimates in reference to benchmark MOEs. For the purposes of this fenceline analysis, MOE risk estimates were interpreted as a human health risk if the MOE was less than the benchmark MOE.</t>
  </si>
  <si>
    <t xml:space="preserve">Where: </t>
  </si>
  <si>
    <r>
      <t>DAC = Daily average air concentration (µg/m</t>
    </r>
    <r>
      <rPr>
        <vertAlign val="superscript"/>
        <sz val="11"/>
        <color theme="1"/>
        <rFont val="Times New Roman"/>
        <family val="1"/>
      </rPr>
      <t>3</t>
    </r>
    <r>
      <rPr>
        <sz val="11"/>
        <color theme="1"/>
        <rFont val="Times New Roman"/>
        <family val="1"/>
      </rPr>
      <t>) [output from IIOAC]</t>
    </r>
  </si>
  <si>
    <r>
      <t>C</t>
    </r>
    <r>
      <rPr>
        <vertAlign val="subscript"/>
        <sz val="11"/>
        <color theme="1"/>
        <rFont val="Times New Roman"/>
        <family val="1"/>
      </rPr>
      <t>i</t>
    </r>
    <r>
      <rPr>
        <sz val="11"/>
        <color theme="1"/>
        <rFont val="Times New Roman"/>
        <family val="1"/>
      </rPr>
      <t xml:space="preserve"> = Modeled hourly concentration for operating hour i (µg/m</t>
    </r>
    <r>
      <rPr>
        <vertAlign val="superscript"/>
        <sz val="11"/>
        <color theme="1"/>
        <rFont val="Times New Roman"/>
        <family val="1"/>
      </rPr>
      <t>3</t>
    </r>
    <r>
      <rPr>
        <sz val="11"/>
        <color theme="1"/>
        <rFont val="Times New Roman"/>
        <family val="1"/>
      </rPr>
      <t>)</t>
    </r>
  </si>
  <si>
    <t>n = Number of operating hours within a given day (hours)</t>
  </si>
  <si>
    <r>
      <rPr>
        <i/>
        <vertAlign val="superscript"/>
        <sz val="11"/>
        <color theme="1"/>
        <rFont val="Times New Roman"/>
        <family val="1"/>
      </rPr>
      <t xml:space="preserve">a </t>
    </r>
    <r>
      <rPr>
        <sz val="11"/>
        <color theme="1"/>
        <rFont val="Times New Roman"/>
        <family val="1"/>
      </rPr>
      <t xml:space="preserve">Operating hours can vary depending on the total number of operating hours in a given day but can never be greater than 24 hours. </t>
    </r>
  </si>
  <si>
    <t xml:space="preserve">If a facility operates for 16 hours during a day then n = 16 and the concentrations summed together are C1 through C16. </t>
  </si>
  <si>
    <t>Where:</t>
  </si>
  <si>
    <r>
      <t>AC = Acute concentration (µg/m</t>
    </r>
    <r>
      <rPr>
        <vertAlign val="superscript"/>
        <sz val="11"/>
        <color rgb="FF000000"/>
        <rFont val="Times New Roman"/>
        <family val="1"/>
      </rPr>
      <t>3</t>
    </r>
    <r>
      <rPr>
        <sz val="11"/>
        <color rgb="FF000000"/>
        <rFont val="Times New Roman"/>
        <family val="1"/>
      </rPr>
      <t>)</t>
    </r>
  </si>
  <si>
    <r>
      <t>C</t>
    </r>
    <r>
      <rPr>
        <vertAlign val="subscript"/>
        <sz val="11"/>
        <color theme="1"/>
        <rFont val="Times New Roman"/>
        <family val="1"/>
      </rPr>
      <t xml:space="preserve">DAC </t>
    </r>
    <r>
      <rPr>
        <sz val="11"/>
        <color theme="1"/>
        <rFont val="Times New Roman"/>
        <family val="1"/>
      </rPr>
      <t>= Daily average concentration (µg/m</t>
    </r>
    <r>
      <rPr>
        <vertAlign val="superscript"/>
        <sz val="11"/>
        <color theme="1"/>
        <rFont val="Times New Roman"/>
        <family val="1"/>
      </rPr>
      <t>3</t>
    </r>
    <r>
      <rPr>
        <sz val="11"/>
        <color theme="1"/>
        <rFont val="Times New Roman"/>
        <family val="1"/>
      </rPr>
      <t>)</t>
    </r>
  </si>
  <si>
    <t>ED = Exposure duration (24 hours)</t>
  </si>
  <si>
    <r>
      <t>AT</t>
    </r>
    <r>
      <rPr>
        <vertAlign val="subscript"/>
        <sz val="11"/>
        <color theme="1"/>
        <rFont val="Times New Roman"/>
        <family val="1"/>
      </rPr>
      <t>AC</t>
    </r>
    <r>
      <rPr>
        <sz val="11"/>
        <color theme="1"/>
        <rFont val="Times New Roman"/>
        <family val="1"/>
      </rPr>
      <t xml:space="preserve"> = Averaging time (24 hours)</t>
    </r>
  </si>
  <si>
    <r>
      <t>AAC = Annual average air concentration (µg/m</t>
    </r>
    <r>
      <rPr>
        <vertAlign val="superscript"/>
        <sz val="11"/>
        <color theme="1"/>
        <rFont val="Times New Roman"/>
        <family val="1"/>
      </rPr>
      <t>3</t>
    </r>
    <r>
      <rPr>
        <sz val="11"/>
        <color theme="1"/>
        <rFont val="Times New Roman"/>
        <family val="1"/>
      </rPr>
      <t>)</t>
    </r>
  </si>
  <si>
    <r>
      <t>DAC</t>
    </r>
    <r>
      <rPr>
        <vertAlign val="subscript"/>
        <sz val="11"/>
        <color theme="1"/>
        <rFont val="Times New Roman"/>
        <family val="1"/>
      </rPr>
      <t>i</t>
    </r>
    <r>
      <rPr>
        <sz val="11"/>
        <color theme="1"/>
        <rFont val="Times New Roman"/>
        <family val="1"/>
      </rPr>
      <t xml:space="preserve"> = Calculated daily average concentration for operating day i (µg/m</t>
    </r>
    <r>
      <rPr>
        <vertAlign val="superscript"/>
        <sz val="11"/>
        <color theme="1"/>
        <rFont val="Times New Roman"/>
        <family val="1"/>
      </rPr>
      <t>3</t>
    </r>
    <r>
      <rPr>
        <sz val="11"/>
        <color theme="1"/>
        <rFont val="Times New Roman"/>
        <family val="1"/>
      </rPr>
      <t>)</t>
    </r>
  </si>
  <si>
    <t>n = Number of operating days within an operating year (days)</t>
  </si>
  <si>
    <r>
      <rPr>
        <vertAlign val="superscript"/>
        <sz val="11"/>
        <color theme="1"/>
        <rFont val="Times New Roman"/>
        <family val="1"/>
      </rPr>
      <t>a</t>
    </r>
    <r>
      <rPr>
        <sz val="11"/>
        <color theme="1"/>
        <rFont val="Times New Roman"/>
        <family val="1"/>
      </rPr>
      <t xml:space="preserve"> Operating days can vary depending on the total number of days a facilty operates in a given year but can never be greater than 365 days (or 366 days for a leap year). </t>
    </r>
  </si>
  <si>
    <t xml:space="preserve">If a facility operates for 260 days of a given operating year then n=260 and the daily concentrations summed together are C1 through C260. </t>
  </si>
  <si>
    <r>
      <t>ADC = Average daily concentration (µg/m</t>
    </r>
    <r>
      <rPr>
        <vertAlign val="superscript"/>
        <sz val="11"/>
        <color theme="1"/>
        <rFont val="Times New Roman"/>
        <family val="1"/>
      </rPr>
      <t>3</t>
    </r>
    <r>
      <rPr>
        <sz val="11"/>
        <color theme="1"/>
        <rFont val="Times New Roman"/>
        <family val="1"/>
      </rPr>
      <t>)</t>
    </r>
  </si>
  <si>
    <r>
      <t>C</t>
    </r>
    <r>
      <rPr>
        <vertAlign val="subscript"/>
        <sz val="11"/>
        <color theme="1"/>
        <rFont val="Times New Roman"/>
        <family val="1"/>
      </rPr>
      <t>AAC</t>
    </r>
    <r>
      <rPr>
        <sz val="11"/>
        <color theme="1"/>
        <rFont val="Times New Roman"/>
        <family val="1"/>
      </rPr>
      <t xml:space="preserve"> = Annual average concentration (µg/m</t>
    </r>
    <r>
      <rPr>
        <vertAlign val="superscript"/>
        <sz val="11"/>
        <color theme="1"/>
        <rFont val="Times New Roman"/>
        <family val="1"/>
      </rPr>
      <t>3</t>
    </r>
    <r>
      <rPr>
        <sz val="11"/>
        <color theme="1"/>
        <rFont val="Times New Roman"/>
        <family val="1"/>
      </rPr>
      <t>)</t>
    </r>
  </si>
  <si>
    <t>ET = Exposure time (24 hours/day)</t>
  </si>
  <si>
    <t>EF = Exposure frequency (365 days/year)</t>
  </si>
  <si>
    <t>ED = Exposure duration (1 yr)</t>
  </si>
  <si>
    <r>
      <t>AT</t>
    </r>
    <r>
      <rPr>
        <vertAlign val="subscript"/>
        <sz val="11"/>
        <color theme="1"/>
        <rFont val="Times New Roman"/>
        <family val="1"/>
      </rPr>
      <t>ADC</t>
    </r>
    <r>
      <rPr>
        <sz val="11"/>
        <color theme="1"/>
        <rFont val="Times New Roman"/>
        <family val="1"/>
      </rPr>
      <t xml:space="preserve"> = Averaging time = 1 yr x 365 days/year x 24 hrs/day </t>
    </r>
  </si>
  <si>
    <r>
      <t>LADC = Lifetime average daily concentration (µg/m</t>
    </r>
    <r>
      <rPr>
        <vertAlign val="superscript"/>
        <sz val="11"/>
        <color theme="1"/>
        <rFont val="Times New Roman"/>
        <family val="1"/>
      </rPr>
      <t>3</t>
    </r>
    <r>
      <rPr>
        <sz val="11"/>
        <color theme="1"/>
        <rFont val="Times New Roman"/>
        <family val="1"/>
      </rPr>
      <t>)</t>
    </r>
  </si>
  <si>
    <t>ET = Exposure time (24 hrs/day)</t>
  </si>
  <si>
    <t>ED = Exposure duration (78 yrs resident)</t>
  </si>
  <si>
    <r>
      <t>AT</t>
    </r>
    <r>
      <rPr>
        <vertAlign val="subscript"/>
        <sz val="11"/>
        <color theme="1"/>
        <rFont val="Times New Roman"/>
        <family val="1"/>
      </rPr>
      <t>LADC</t>
    </r>
    <r>
      <rPr>
        <sz val="11"/>
        <color theme="1"/>
        <rFont val="Times New Roman"/>
        <family val="1"/>
      </rPr>
      <t xml:space="preserve"> = Averaging time (78 yrs x 365 days/year x 24 hrs/day)</t>
    </r>
  </si>
  <si>
    <t>78 = Number of years resident assumed to reside in a single residential location (years) [from Exposure Factors Handbook]</t>
  </si>
  <si>
    <t>78 = Number of years a receptor is assumed to live (years) [from Exposure Factors Handbook]</t>
  </si>
  <si>
    <t xml:space="preserve">Acute Risk = </t>
  </si>
  <si>
    <r>
      <t>HEC = Human equivalent concentration (µg/m</t>
    </r>
    <r>
      <rPr>
        <vertAlign val="superscript"/>
        <sz val="11"/>
        <color theme="1"/>
        <rFont val="Times New Roman"/>
        <family val="1"/>
      </rPr>
      <t>3</t>
    </r>
    <r>
      <rPr>
        <sz val="11"/>
        <color theme="1"/>
        <rFont val="Times New Roman"/>
        <family val="1"/>
      </rPr>
      <t>)</t>
    </r>
  </si>
  <si>
    <r>
      <t>AC = Acute concentration (µg/m</t>
    </r>
    <r>
      <rPr>
        <vertAlign val="superscript"/>
        <sz val="11"/>
        <color theme="1"/>
        <rFont val="Times New Roman"/>
        <family val="1"/>
      </rPr>
      <t>3</t>
    </r>
    <r>
      <rPr>
        <sz val="11"/>
        <color theme="1"/>
        <rFont val="Times New Roman"/>
        <family val="1"/>
      </rPr>
      <t>)</t>
    </r>
  </si>
  <si>
    <t xml:space="preserve">Chronic Risk = </t>
  </si>
  <si>
    <r>
      <t>Cancer Risk</t>
    </r>
    <r>
      <rPr>
        <vertAlign val="subscript"/>
        <sz val="11"/>
        <color theme="1"/>
        <rFont val="Times New Roman"/>
        <family val="1"/>
      </rPr>
      <t xml:space="preserve">adult </t>
    </r>
    <r>
      <rPr>
        <sz val="11"/>
        <color theme="1"/>
        <rFont val="Times New Roman"/>
        <family val="1"/>
      </rPr>
      <t>= Estimated excess cancer risk based on exposure to agents during only an adult lifestage</t>
    </r>
  </si>
  <si>
    <r>
      <t>IUR = Inhalation unit risk (per µg/m</t>
    </r>
    <r>
      <rPr>
        <vertAlign val="superscript"/>
        <sz val="11"/>
        <color theme="1"/>
        <rFont val="Times New Roman"/>
        <family val="1"/>
      </rPr>
      <t>3</t>
    </r>
    <r>
      <rPr>
        <sz val="11"/>
        <color theme="1"/>
        <rFont val="Times New Roman"/>
        <family val="1"/>
      </rPr>
      <t>)</t>
    </r>
  </si>
  <si>
    <r>
      <t>Cancer Risk</t>
    </r>
    <r>
      <rPr>
        <vertAlign val="subscript"/>
        <sz val="11"/>
        <color theme="1"/>
        <rFont val="Times New Roman"/>
        <family val="1"/>
      </rPr>
      <t>ADAF</t>
    </r>
    <r>
      <rPr>
        <sz val="11"/>
        <color theme="1"/>
        <rFont val="Times New Roman"/>
        <family val="1"/>
      </rPr>
      <t xml:space="preserve"> = Estimated excess cancer risk adjusted for consideration of increased susceptibility of early lifestage to agents with a mutagenic mode of action</t>
    </r>
  </si>
  <si>
    <t>Input</t>
  </si>
  <si>
    <t>Value</t>
  </si>
  <si>
    <t>Chemical name</t>
  </si>
  <si>
    <t>D4</t>
  </si>
  <si>
    <t>CAS Number</t>
  </si>
  <si>
    <t>556-67-2</t>
  </si>
  <si>
    <t>Vapor pressure (Torr)</t>
  </si>
  <si>
    <t>Solubility (mg/L)</t>
  </si>
  <si>
    <r>
      <t>Organic carbon partition coefficient (K</t>
    </r>
    <r>
      <rPr>
        <vertAlign val="subscript"/>
        <sz val="11"/>
        <color theme="1"/>
        <rFont val="Times New Roman"/>
        <family val="1"/>
      </rPr>
      <t>OC</t>
    </r>
    <r>
      <rPr>
        <sz val="11"/>
        <color theme="1"/>
        <rFont val="Times New Roman"/>
        <family val="1"/>
      </rPr>
      <t>) (mL/g)</t>
    </r>
  </si>
  <si>
    <t xml:space="preserve">Volatilization half-life (hrs) </t>
  </si>
  <si>
    <t>Molecular weight (g/mol)</t>
  </si>
  <si>
    <t>Point Source Type</t>
  </si>
  <si>
    <t>Stack</t>
  </si>
  <si>
    <t>Fugitive</t>
  </si>
  <si>
    <t>Release height (m)</t>
  </si>
  <si>
    <r>
      <t>Area of Source (m</t>
    </r>
    <r>
      <rPr>
        <vertAlign val="superscript"/>
        <sz val="11"/>
        <color theme="1"/>
        <rFont val="Times New Roman"/>
        <family val="1"/>
      </rPr>
      <t>2</t>
    </r>
    <r>
      <rPr>
        <sz val="11"/>
        <color theme="1"/>
        <rFont val="Times New Roman"/>
        <family val="1"/>
      </rPr>
      <t>)</t>
    </r>
  </si>
  <si>
    <t>Stack inside diameter (m)</t>
  </si>
  <si>
    <t>Release Height (m)</t>
  </si>
  <si>
    <t>Exit gas temperature (K)</t>
  </si>
  <si>
    <t>Exit gas velocity (m/s)</t>
  </si>
  <si>
    <t>Select Urban or Rural</t>
  </si>
  <si>
    <t>Population</t>
  </si>
  <si>
    <t>N/A for Rural</t>
  </si>
  <si>
    <t>1,000,000 for Urban</t>
  </si>
  <si>
    <t>Select Particle Size</t>
  </si>
  <si>
    <t>No particles (vapor only)</t>
  </si>
  <si>
    <t>Mean Aerodynamic Diameter (mm)</t>
  </si>
  <si>
    <t>N/A for Vapor</t>
  </si>
  <si>
    <r>
      <t>Density (g/cm</t>
    </r>
    <r>
      <rPr>
        <vertAlign val="superscript"/>
        <sz val="11"/>
        <color theme="1"/>
        <rFont val="Times New Roman"/>
        <family val="1"/>
      </rPr>
      <t>3</t>
    </r>
    <r>
      <rPr>
        <sz val="11"/>
        <color theme="1"/>
        <rFont val="Times New Roman"/>
        <family val="1"/>
      </rPr>
      <t>)</t>
    </r>
  </si>
  <si>
    <t>Select Climate Region</t>
  </si>
  <si>
    <t>South (Coastal)</t>
  </si>
  <si>
    <t>Surface station</t>
  </si>
  <si>
    <t>Lake Charles, LA</t>
  </si>
  <si>
    <t>Upper-air station</t>
  </si>
  <si>
    <t>Emissions Scenario</t>
  </si>
  <si>
    <t>Consecutive</t>
  </si>
  <si>
    <t>Scenario Name</t>
  </si>
  <si>
    <t>Manufacturing CDR PV</t>
  </si>
  <si>
    <t>Processing as a reactant</t>
  </si>
  <si>
    <t>Release amount (kg/site/day)</t>
  </si>
  <si>
    <t>Release duration (hours/day)</t>
  </si>
  <si>
    <t>24 hr/day</t>
  </si>
  <si>
    <t>Release frequency (days/year)</t>
  </si>
  <si>
    <t>Source Type</t>
  </si>
  <si>
    <t>Emission Scenario</t>
  </si>
  <si>
    <t>Statistic</t>
  </si>
  <si>
    <t>Location</t>
  </si>
  <si>
    <t>Outdoor Air Concentration (µg/m3)</t>
  </si>
  <si>
    <t>Daily</t>
  </si>
  <si>
    <t>Annual</t>
  </si>
  <si>
    <t>Processing as a Reactant – Urban – 365 days</t>
  </si>
  <si>
    <t>High-end</t>
  </si>
  <si>
    <t>Mean</t>
  </si>
  <si>
    <t>Processing as a Reactant – Rural – 365 days</t>
  </si>
  <si>
    <t>Max</t>
  </si>
  <si>
    <t>Manufacturing PV2 – Urban – 365 days</t>
  </si>
  <si>
    <t>Manufacturing PV2 – Rural – 365 days</t>
  </si>
  <si>
    <t>Stat</t>
  </si>
  <si>
    <r>
      <t>Outdoor Air Concentration (µg/m</t>
    </r>
    <r>
      <rPr>
        <b/>
        <vertAlign val="superscript"/>
        <sz val="11"/>
        <color theme="1"/>
        <rFont val="Times New Roman"/>
        <family val="1"/>
      </rPr>
      <t>3</t>
    </r>
    <r>
      <rPr>
        <b/>
        <sz val="11"/>
        <color theme="1"/>
        <rFont val="Times New Roman"/>
        <family val="1"/>
      </rPr>
      <t>)</t>
    </r>
  </si>
  <si>
    <t>Fugitive (Processing as a Reactant)</t>
  </si>
  <si>
    <t>Rural 35 days</t>
  </si>
  <si>
    <t>95th Percentile Conc</t>
  </si>
  <si>
    <t>100 m</t>
  </si>
  <si>
    <t>Stack (Manufacturing PV2)</t>
  </si>
  <si>
    <t>Urban 365 days</t>
  </si>
  <si>
    <t>Total</t>
  </si>
  <si>
    <r>
      <t>Inhalation HEC (µg/m</t>
    </r>
    <r>
      <rPr>
        <b/>
        <vertAlign val="superscript"/>
        <sz val="11"/>
        <color theme="1"/>
        <rFont val="Times New Roman"/>
        <family val="1"/>
      </rPr>
      <t>3</t>
    </r>
    <r>
      <rPr>
        <b/>
        <sz val="11"/>
        <color theme="1"/>
        <rFont val="Times New Roman"/>
        <family val="1"/>
      </rPr>
      <t>)</t>
    </r>
  </si>
  <si>
    <t>Non-Cancer Risk Estimates</t>
  </si>
  <si>
    <t>Acute</t>
  </si>
  <si>
    <t>Chronic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</si>
</sst>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Times New Roman"/>
      <family val="1"/>
    </font>
    <font>
      <b/>
      <sz val="12"/>
      <color theme="1"/>
      <name val="Times New Roman"/>
      <family val="1"/>
    </font>
    <font>
      <sz val="11"/>
      <color theme="1"/>
      <name val="Times New Roman"/>
      <family val="1"/>
    </font>
    <font>
      <u/>
      <sz val="11"/>
      <color theme="10"/>
      <name val="Calibri"/>
      <family val="2"/>
      <scheme val="minor"/>
    </font>
    <font>
      <u/>
      <sz val="11"/>
      <color theme="10"/>
      <name val="Times New Roman"/>
      <family val="1"/>
    </font>
    <font>
      <vertAlign val="superscript"/>
      <sz val="12"/>
      <color theme="1"/>
      <name val="Times New Roman"/>
      <family val="1"/>
    </font>
    <font>
      <vertAlign val="superscript"/>
      <sz val="11"/>
      <color theme="1"/>
      <name val="Times New Roman"/>
      <family val="1"/>
    </font>
    <font>
      <vertAlign val="subscript"/>
      <sz val="11"/>
      <color theme="1"/>
      <name val="Times New Roman"/>
      <family val="1"/>
    </font>
    <font>
      <sz val="11"/>
      <color rgb="FF000000"/>
      <name val="Times New Roman"/>
      <family val="1"/>
    </font>
    <font>
      <b/>
      <sz val="18"/>
      <color rgb="FF242424"/>
      <name val="Times New Roman"/>
      <family val="1"/>
    </font>
    <font>
      <b/>
      <sz val="18"/>
      <color theme="1"/>
      <name val="Times New Roman"/>
      <family val="1"/>
    </font>
    <font>
      <b/>
      <i/>
      <sz val="14"/>
      <color theme="1"/>
      <name val="Times New Roman"/>
      <family val="1"/>
    </font>
    <font>
      <sz val="11"/>
      <color rgb="FFFF0000"/>
      <name val="Times New Roman"/>
      <family val="1"/>
    </font>
    <font>
      <sz val="12"/>
      <color rgb="FFFF0000"/>
      <name val="Times New Roman"/>
      <family val="1"/>
    </font>
    <font>
      <u/>
      <sz val="12"/>
      <color theme="10"/>
      <name val="Times New Roman"/>
      <family val="1"/>
    </font>
    <font>
      <vertAlign val="superscript"/>
      <sz val="11"/>
      <color rgb="FF000000"/>
      <name val="Times New Roman"/>
      <family val="1"/>
    </font>
    <font>
      <b/>
      <sz val="11"/>
      <color theme="1"/>
      <name val="Times New Roman"/>
      <family val="1"/>
    </font>
    <font>
      <b/>
      <vertAlign val="superscript"/>
      <sz val="11"/>
      <color theme="1"/>
      <name val="Times New Roman"/>
      <family val="1"/>
    </font>
    <font>
      <i/>
      <vertAlign val="superscript"/>
      <sz val="11"/>
      <color theme="1"/>
      <name val="Times New Roman"/>
      <family val="1"/>
    </font>
  </fonts>
  <fills count="5">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theme="0" tint="-4.9989318521683403E-2"/>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99">
    <xf numFmtId="0" fontId="0" fillId="0" borderId="0" xfId="0"/>
    <xf numFmtId="0" fontId="0" fillId="2" borderId="0" xfId="0" applyFill="1"/>
    <xf numFmtId="0" fontId="1" fillId="0" borderId="0" xfId="0" applyFont="1"/>
    <xf numFmtId="0" fontId="3" fillId="0" borderId="0" xfId="0" applyFont="1"/>
    <xf numFmtId="0" fontId="3" fillId="2" borderId="0" xfId="0" applyFont="1" applyFill="1"/>
    <xf numFmtId="0" fontId="9" fillId="0" borderId="0" xfId="0" applyFont="1"/>
    <xf numFmtId="0" fontId="3" fillId="0" borderId="0" xfId="0" applyFont="1" applyBorder="1"/>
    <xf numFmtId="0" fontId="14" fillId="0" borderId="0" xfId="0" quotePrefix="1" applyFont="1" applyAlignment="1">
      <alignment horizontal="center"/>
    </xf>
    <xf numFmtId="0" fontId="3" fillId="0" borderId="0" xfId="0" applyFont="1" applyAlignment="1">
      <alignment horizontal="center"/>
    </xf>
    <xf numFmtId="0" fontId="3" fillId="0" borderId="3" xfId="0" applyFont="1" applyBorder="1" applyAlignment="1">
      <alignment horizontal="center"/>
    </xf>
    <xf numFmtId="0" fontId="1" fillId="0" borderId="3" xfId="0" applyFont="1" applyBorder="1" applyAlignment="1">
      <alignment horizontal="center" vertical="center"/>
    </xf>
    <xf numFmtId="0" fontId="1" fillId="0" borderId="0" xfId="0" applyFont="1" applyAlignment="1">
      <alignment vertical="center"/>
    </xf>
    <xf numFmtId="0" fontId="1" fillId="0" borderId="0" xfId="0" applyFont="1" applyBorder="1"/>
    <xf numFmtId="0" fontId="3" fillId="3" borderId="0" xfId="0" applyFont="1" applyFill="1"/>
    <xf numFmtId="0" fontId="15" fillId="3" borderId="3" xfId="1" applyFont="1" applyFill="1" applyBorder="1" applyAlignment="1">
      <alignment horizontal="center"/>
    </xf>
    <xf numFmtId="0" fontId="1" fillId="3" borderId="3" xfId="0" applyFont="1" applyFill="1" applyBorder="1"/>
    <xf numFmtId="0" fontId="15" fillId="3" borderId="3" xfId="1" quotePrefix="1" applyFont="1" applyFill="1" applyBorder="1" applyAlignment="1">
      <alignment horizontal="center"/>
    </xf>
    <xf numFmtId="0" fontId="5" fillId="3" borderId="0" xfId="1" applyFont="1" applyFill="1"/>
    <xf numFmtId="0" fontId="1" fillId="3" borderId="0" xfId="0" applyFont="1" applyFill="1"/>
    <xf numFmtId="0" fontId="3" fillId="3" borderId="0" xfId="0" applyFont="1" applyFill="1" applyAlignment="1">
      <alignment vertical="top" wrapText="1"/>
    </xf>
    <xf numFmtId="0" fontId="3" fillId="3" borderId="0" xfId="0" applyFont="1" applyFill="1" applyBorder="1"/>
    <xf numFmtId="0" fontId="3" fillId="3" borderId="0" xfId="0" applyFont="1" applyFill="1" applyAlignment="1">
      <alignment horizontal="center"/>
    </xf>
    <xf numFmtId="0" fontId="17" fillId="0" borderId="0" xfId="0" applyFont="1" applyBorder="1"/>
    <xf numFmtId="1" fontId="3" fillId="0" borderId="0" xfId="0" applyNumberFormat="1" applyFont="1" applyBorder="1"/>
    <xf numFmtId="0" fontId="3" fillId="0" borderId="0" xfId="0" applyFont="1" applyBorder="1" applyAlignment="1">
      <alignment horizontal="center"/>
    </xf>
    <xf numFmtId="0" fontId="17" fillId="0" borderId="3" xfId="0" applyFont="1" applyBorder="1"/>
    <xf numFmtId="0" fontId="3" fillId="0" borderId="3" xfId="0" applyFont="1" applyBorder="1"/>
    <xf numFmtId="0" fontId="3" fillId="0" borderId="3" xfId="0" applyFont="1" applyFill="1" applyBorder="1" applyAlignment="1">
      <alignment horizontal="center"/>
    </xf>
    <xf numFmtId="3" fontId="3" fillId="0" borderId="3" xfId="0" applyNumberFormat="1" applyFont="1" applyBorder="1" applyAlignment="1">
      <alignment horizont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2" fontId="3" fillId="0" borderId="11" xfId="0" applyNumberFormat="1" applyFont="1" applyBorder="1" applyAlignment="1">
      <alignment horizontal="center"/>
    </xf>
    <xf numFmtId="0" fontId="3" fillId="0" borderId="5" xfId="0" applyFont="1" applyBorder="1"/>
    <xf numFmtId="11" fontId="3" fillId="0" borderId="5" xfId="0" applyNumberFormat="1" applyFont="1" applyBorder="1" applyAlignment="1">
      <alignment horizontal="center"/>
    </xf>
    <xf numFmtId="11" fontId="3" fillId="0" borderId="3" xfId="0" applyNumberFormat="1" applyFont="1" applyBorder="1" applyAlignment="1">
      <alignment horizontal="center"/>
    </xf>
    <xf numFmtId="0" fontId="3" fillId="0" borderId="0" xfId="0" applyFont="1" applyAlignment="1">
      <alignment horizontal="right"/>
    </xf>
    <xf numFmtId="3" fontId="3" fillId="0" borderId="0" xfId="0" applyNumberFormat="1" applyFont="1"/>
    <xf numFmtId="0" fontId="3" fillId="0" borderId="0" xfId="0" applyFont="1" applyAlignment="1">
      <alignment horizontal="right" wrapText="1"/>
    </xf>
    <xf numFmtId="0" fontId="3" fillId="0" borderId="0" xfId="0" applyFont="1" applyBorder="1" applyAlignment="1">
      <alignment horizontal="right" wrapText="1"/>
    </xf>
    <xf numFmtId="0" fontId="15" fillId="3" borderId="5" xfId="1" applyFont="1" applyFill="1" applyBorder="1" applyAlignment="1">
      <alignment horizontal="center"/>
    </xf>
    <xf numFmtId="0" fontId="1" fillId="3" borderId="5" xfId="0" applyFont="1" applyFill="1" applyBorder="1"/>
    <xf numFmtId="0" fontId="3" fillId="0" borderId="5" xfId="0" applyFont="1" applyBorder="1" applyAlignment="1">
      <alignment horizontal="center"/>
    </xf>
    <xf numFmtId="3" fontId="3" fillId="0" borderId="5" xfId="0" applyNumberFormat="1" applyFont="1" applyBorder="1" applyAlignment="1">
      <alignment horizontal="center"/>
    </xf>
    <xf numFmtId="0" fontId="2" fillId="4" borderId="14" xfId="0" applyFont="1" applyFill="1" applyBorder="1" applyAlignment="1">
      <alignment horizontal="center"/>
    </xf>
    <xf numFmtId="0" fontId="3" fillId="4" borderId="14" xfId="0" applyFont="1" applyFill="1" applyBorder="1" applyAlignment="1">
      <alignment horizontal="center"/>
    </xf>
    <xf numFmtId="0" fontId="1" fillId="0" borderId="19" xfId="0" applyFont="1" applyBorder="1"/>
    <xf numFmtId="0" fontId="13" fillId="0" borderId="0" xfId="0" applyFont="1" applyAlignment="1">
      <alignment horizontal="center"/>
    </xf>
    <xf numFmtId="0" fontId="1" fillId="0" borderId="5" xfId="0" applyFont="1" applyBorder="1" applyAlignment="1">
      <alignment horizontal="center" vertical="center"/>
    </xf>
    <xf numFmtId="0" fontId="2" fillId="4" borderId="15" xfId="0" applyFont="1" applyFill="1" applyBorder="1" applyAlignment="1">
      <alignment horizontal="center"/>
    </xf>
    <xf numFmtId="0" fontId="17" fillId="4" borderId="14" xfId="0" applyFont="1" applyFill="1" applyBorder="1" applyAlignment="1">
      <alignment horizontal="center" vertical="center"/>
    </xf>
    <xf numFmtId="0" fontId="3" fillId="0" borderId="5" xfId="0" applyFont="1" applyBorder="1" applyAlignment="1">
      <alignment horizontal="center" vertical="center"/>
    </xf>
    <xf numFmtId="0" fontId="17" fillId="4" borderId="14" xfId="0" applyFont="1" applyFill="1" applyBorder="1" applyAlignment="1">
      <alignment horizontal="center"/>
    </xf>
    <xf numFmtId="2" fontId="3" fillId="0" borderId="5" xfId="0" applyNumberFormat="1" applyFont="1" applyBorder="1" applyAlignment="1">
      <alignment horizontal="center"/>
    </xf>
    <xf numFmtId="2" fontId="3" fillId="0" borderId="7" xfId="0" applyNumberFormat="1" applyFont="1" applyBorder="1" applyAlignment="1">
      <alignment horizontal="center"/>
    </xf>
    <xf numFmtId="0" fontId="13" fillId="0" borderId="0" xfId="0" applyFont="1" applyAlignment="1">
      <alignment horizontal="center"/>
    </xf>
    <xf numFmtId="0" fontId="11" fillId="0" borderId="0" xfId="0" applyFont="1" applyFill="1" applyBorder="1" applyAlignment="1">
      <alignment horizontal="center" vertical="center"/>
    </xf>
    <xf numFmtId="0" fontId="12" fillId="0" borderId="0" xfId="0" quotePrefix="1" applyFont="1" applyFill="1" applyBorder="1" applyAlignment="1">
      <alignment horizontal="center"/>
    </xf>
    <xf numFmtId="0" fontId="10" fillId="0" borderId="0" xfId="0" applyFont="1" applyAlignment="1">
      <alignment horizontal="center" vertical="center" wrapText="1"/>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left" vertical="top" wrapText="1"/>
    </xf>
    <xf numFmtId="0" fontId="1" fillId="0" borderId="8" xfId="0" applyFont="1" applyBorder="1" applyAlignment="1">
      <alignment horizontal="left" wrapText="1"/>
    </xf>
    <xf numFmtId="0" fontId="1" fillId="0" borderId="21" xfId="0" applyFont="1" applyBorder="1" applyAlignment="1">
      <alignment horizontal="left" wrapText="1"/>
    </xf>
    <xf numFmtId="0" fontId="1" fillId="0" borderId="7" xfId="0" applyFont="1" applyBorder="1" applyAlignment="1">
      <alignment horizontal="left"/>
    </xf>
    <xf numFmtId="0" fontId="1" fillId="0" borderId="19" xfId="0" applyFont="1" applyBorder="1" applyAlignment="1">
      <alignment horizontal="left"/>
    </xf>
    <xf numFmtId="0" fontId="1" fillId="0" borderId="0" xfId="0" applyFont="1" applyBorder="1" applyAlignment="1">
      <alignment horizontal="left"/>
    </xf>
    <xf numFmtId="0" fontId="1" fillId="0" borderId="3" xfId="0" applyFont="1" applyBorder="1" applyAlignment="1">
      <alignment horizontal="left"/>
    </xf>
    <xf numFmtId="0" fontId="15" fillId="0" borderId="20" xfId="1" applyFont="1" applyBorder="1" applyAlignment="1">
      <alignment horizontal="left" wrapText="1"/>
    </xf>
    <xf numFmtId="0" fontId="15" fillId="0" borderId="5" xfId="1" applyFont="1" applyBorder="1" applyAlignment="1">
      <alignment horizontal="left" wrapText="1"/>
    </xf>
    <xf numFmtId="0" fontId="1" fillId="0" borderId="3" xfId="0" applyFont="1" applyBorder="1" applyAlignment="1">
      <alignment horizontal="left" wrapText="1"/>
    </xf>
    <xf numFmtId="0" fontId="2" fillId="4" borderId="17" xfId="0" applyFont="1" applyFill="1" applyBorder="1" applyAlignment="1">
      <alignment horizontal="center"/>
    </xf>
    <xf numFmtId="0" fontId="2" fillId="4" borderId="15" xfId="0" applyFont="1" applyFill="1" applyBorder="1" applyAlignment="1">
      <alignment horizontal="center"/>
    </xf>
    <xf numFmtId="0" fontId="1" fillId="0" borderId="6" xfId="0" applyFont="1" applyBorder="1" applyAlignment="1">
      <alignment horizontal="left"/>
    </xf>
    <xf numFmtId="0" fontId="1" fillId="0" borderId="4" xfId="0" applyFont="1" applyBorder="1" applyAlignment="1">
      <alignment horizontal="left"/>
    </xf>
    <xf numFmtId="0" fontId="17" fillId="4" borderId="1"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2" xfId="0" applyFont="1" applyFill="1" applyBorder="1" applyAlignment="1">
      <alignment horizontal="center" vertical="center"/>
    </xf>
    <xf numFmtId="0" fontId="17" fillId="4" borderId="14" xfId="0" applyFont="1" applyFill="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xf>
    <xf numFmtId="0" fontId="3" fillId="0" borderId="9" xfId="0" applyFont="1" applyBorder="1" applyAlignment="1">
      <alignment horizontal="center"/>
    </xf>
    <xf numFmtId="0" fontId="3" fillId="0" borderId="4" xfId="0" applyFont="1" applyBorder="1" applyAlignment="1">
      <alignment horizontal="center"/>
    </xf>
    <xf numFmtId="0" fontId="17" fillId="4" borderId="6" xfId="0" applyFont="1" applyFill="1" applyBorder="1" applyAlignment="1">
      <alignment horizontal="center"/>
    </xf>
    <xf numFmtId="0" fontId="17" fillId="4" borderId="9" xfId="0" applyFont="1" applyFill="1" applyBorder="1" applyAlignment="1">
      <alignment horizontal="center"/>
    </xf>
    <xf numFmtId="0" fontId="17" fillId="4" borderId="4" xfId="0" applyFont="1" applyFill="1" applyBorder="1" applyAlignment="1">
      <alignment horizontal="center"/>
    </xf>
    <xf numFmtId="0" fontId="17" fillId="4" borderId="14" xfId="0" applyFont="1" applyFill="1" applyBorder="1" applyAlignment="1">
      <alignment horizontal="center"/>
    </xf>
    <xf numFmtId="2" fontId="3" fillId="0" borderId="5" xfId="0" applyNumberFormat="1" applyFont="1" applyBorder="1" applyAlignment="1">
      <alignment horizontal="center"/>
    </xf>
    <xf numFmtId="2" fontId="3" fillId="0" borderId="7" xfId="0" applyNumberFormat="1" applyFont="1" applyBorder="1" applyAlignment="1">
      <alignment horizontal="center"/>
    </xf>
    <xf numFmtId="2" fontId="3" fillId="0" borderId="12" xfId="0" applyNumberFormat="1" applyFont="1" applyBorder="1" applyAlignment="1">
      <alignment horizontal="center"/>
    </xf>
    <xf numFmtId="2" fontId="3" fillId="0" borderId="13" xfId="0" applyNumberFormat="1" applyFont="1" applyBorder="1" applyAlignment="1">
      <alignment horizontal="center"/>
    </xf>
    <xf numFmtId="0" fontId="17" fillId="4" borderId="7" xfId="0" applyFont="1" applyFill="1" applyBorder="1" applyAlignment="1">
      <alignment horizontal="center" vertical="center"/>
    </xf>
    <xf numFmtId="0" fontId="17" fillId="4" borderId="18"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396875</xdr:colOff>
      <xdr:row>64</xdr:row>
      <xdr:rowOff>15875</xdr:rowOff>
    </xdr:from>
    <xdr:ext cx="65" cy="172227"/>
    <xdr:sp macro="" textlink="">
      <xdr:nvSpPr>
        <xdr:cNvPr id="2" name="TextBox 1">
          <a:extLst>
            <a:ext uri="{FF2B5EF4-FFF2-40B4-BE49-F238E27FC236}">
              <a16:creationId xmlns:a16="http://schemas.microsoft.com/office/drawing/2014/main" id="{B9A89A2D-BAF9-4591-A89A-0329A8D34313}"/>
            </a:ext>
          </a:extLst>
        </xdr:cNvPr>
        <xdr:cNvSpPr txBox="1"/>
      </xdr:nvSpPr>
      <xdr:spPr>
        <a:xfrm>
          <a:off x="396875" y="11433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225424</xdr:colOff>
      <xdr:row>0</xdr:row>
      <xdr:rowOff>103767</xdr:rowOff>
    </xdr:from>
    <xdr:ext cx="1247775" cy="574675"/>
    <mc:AlternateContent xmlns:mc="http://schemas.openxmlformats.org/markup-compatibility/2006" xmlns:a14="http://schemas.microsoft.com/office/drawing/2010/main">
      <mc:Choice Requires="a14">
        <xdr:sp macro="" textlink="">
          <xdr:nvSpPr>
            <xdr:cNvPr id="3" name="TextBox 6">
              <a:extLst>
                <a:ext uri="{FF2B5EF4-FFF2-40B4-BE49-F238E27FC236}">
                  <a16:creationId xmlns:a16="http://schemas.microsoft.com/office/drawing/2014/main" id="{52C73F74-E78A-40DA-AE50-3D8CF6A6FECC}"/>
                </a:ext>
              </a:extLst>
            </xdr:cNvPr>
            <xdr:cNvSpPr txBox="1"/>
          </xdr:nvSpPr>
          <xdr:spPr>
            <a:xfrm>
              <a:off x="225424" y="103767"/>
              <a:ext cx="1247775" cy="574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nor/>
                      </m:rPr>
                      <a:rPr lang="en-US" sz="1100" b="0" i="0">
                        <a:latin typeface="Cambria Math" panose="02040503050406030204" pitchFamily="18" charset="0"/>
                      </a:rPr>
                      <m:t>DAC</m:t>
                    </m:r>
                    <m:r>
                      <m:rPr>
                        <m:nor/>
                      </m:rPr>
                      <a:rPr lang="en-US" sz="1100" b="0" i="0">
                        <a:latin typeface="Cambria Math" panose="02040503050406030204" pitchFamily="18" charset="0"/>
                      </a:rPr>
                      <m:t> = </m:t>
                    </m:r>
                    <m:f>
                      <m:fPr>
                        <m:ctrlPr>
                          <a:rPr lang="en-US" sz="1100" b="0" i="1">
                            <a:latin typeface="Cambria Math" panose="02040503050406030204" pitchFamily="18" charset="0"/>
                          </a:rPr>
                        </m:ctrlPr>
                      </m:fPr>
                      <m:num>
                        <m:r>
                          <a:rPr lang="en-US" sz="1100" b="0" i="1">
                            <a:latin typeface="Cambria Math" panose="02040503050406030204" pitchFamily="18" charset="0"/>
                          </a:rPr>
                          <m:t>1</m:t>
                        </m:r>
                      </m:num>
                      <m:den>
                        <m:r>
                          <a:rPr lang="en-US" sz="1100" b="0" i="1">
                            <a:latin typeface="Cambria Math" panose="02040503050406030204" pitchFamily="18" charset="0"/>
                          </a:rPr>
                          <m:t>𝑛</m:t>
                        </m:r>
                        <m:r>
                          <a:rPr lang="en-US" sz="1100" b="0" i="1" baseline="30000">
                            <a:latin typeface="Cambria Math" panose="02040503050406030204" pitchFamily="18" charset="0"/>
                          </a:rPr>
                          <m:t>𝑎</m:t>
                        </m:r>
                      </m:den>
                    </m:f>
                    <m:r>
                      <a:rPr lang="en-US" sz="1100" b="0" i="1">
                        <a:latin typeface="Cambria Math" panose="02040503050406030204" pitchFamily="18" charset="0"/>
                      </a:rPr>
                      <m:t> </m:t>
                    </m:r>
                    <m:nary>
                      <m:naryPr>
                        <m:chr m:val="∑"/>
                        <m:ctrlPr>
                          <a:rPr lang="en-US" sz="1100" b="0" i="1">
                            <a:latin typeface="Cambria Math" panose="02040503050406030204" pitchFamily="18" charset="0"/>
                          </a:rPr>
                        </m:ctrlPr>
                      </m:naryPr>
                      <m:sub>
                        <m:r>
                          <m:rPr>
                            <m:brk m:alnAt="23"/>
                          </m:rPr>
                          <a:rPr lang="en-US" sz="1100" b="0" i="1">
                            <a:latin typeface="Cambria Math" panose="02040503050406030204" pitchFamily="18" charset="0"/>
                          </a:rPr>
                          <m:t>𝑖</m:t>
                        </m:r>
                        <m:r>
                          <a:rPr lang="en-US" sz="1100" b="0" i="1">
                            <a:latin typeface="Cambria Math" panose="02040503050406030204" pitchFamily="18" charset="0"/>
                          </a:rPr>
                          <m:t>=1</m:t>
                        </m:r>
                      </m:sub>
                      <m:sup>
                        <m:r>
                          <a:rPr lang="en-US" sz="1100" b="0" i="1">
                            <a:latin typeface="Cambria Math" panose="02040503050406030204" pitchFamily="18" charset="0"/>
                          </a:rPr>
                          <m:t>𝑛</m:t>
                        </m:r>
                        <m:r>
                          <a:rPr lang="en-US" sz="1100" b="0" i="1" baseline="30000">
                            <a:latin typeface="Cambria Math" panose="02040503050406030204" pitchFamily="18" charset="0"/>
                          </a:rPr>
                          <m:t>𝑎</m:t>
                        </m:r>
                      </m:sup>
                      <m:e>
                        <m:r>
                          <a:rPr lang="en-US" sz="1100" b="0" i="1">
                            <a:latin typeface="Cambria Math" panose="02040503050406030204" pitchFamily="18" charset="0"/>
                          </a:rPr>
                          <m:t>𝐶</m:t>
                        </m:r>
                        <m:r>
                          <a:rPr lang="en-US" sz="1100" b="0" i="1" baseline="-25000">
                            <a:latin typeface="Cambria Math" panose="02040503050406030204" pitchFamily="18" charset="0"/>
                          </a:rPr>
                          <m:t>𝑖</m:t>
                        </m:r>
                        <m:r>
                          <a:rPr lang="en-US" sz="1100" b="0" i="1">
                            <a:latin typeface="Cambria Math" panose="02040503050406030204" pitchFamily="18" charset="0"/>
                          </a:rPr>
                          <m:t> </m:t>
                        </m:r>
                      </m:e>
                    </m:nary>
                  </m:oMath>
                </m:oMathPara>
              </a14:m>
              <a:endParaRPr lang="en-US" sz="1100"/>
            </a:p>
          </xdr:txBody>
        </xdr:sp>
      </mc:Choice>
      <mc:Fallback xmlns="">
        <xdr:sp macro="" textlink="">
          <xdr:nvSpPr>
            <xdr:cNvPr id="3" name="TextBox 6">
              <a:extLst>
                <a:ext uri="{FF2B5EF4-FFF2-40B4-BE49-F238E27FC236}">
                  <a16:creationId xmlns:a16="http://schemas.microsoft.com/office/drawing/2014/main" id="{52C73F74-E78A-40DA-AE50-3D8CF6A6FECC}"/>
                </a:ext>
              </a:extLst>
            </xdr:cNvPr>
            <xdr:cNvSpPr txBox="1"/>
          </xdr:nvSpPr>
          <xdr:spPr>
            <a:xfrm>
              <a:off x="225424" y="103767"/>
              <a:ext cx="1247775" cy="574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b="0" i="0">
                  <a:latin typeface="Cambria Math" panose="02040503050406030204" pitchFamily="18" charset="0"/>
                </a:rPr>
                <a:t>"DAC = "  1/𝑛</a:t>
              </a:r>
              <a:r>
                <a:rPr lang="en-US" sz="1100" b="0" i="0" baseline="30000">
                  <a:latin typeface="Cambria Math" panose="02040503050406030204" pitchFamily="18" charset="0"/>
                </a:rPr>
                <a:t>𝑎 </a:t>
              </a:r>
              <a:r>
                <a:rPr lang="en-US" sz="1100" b="0" i="0">
                  <a:latin typeface="Cambria Math" panose="02040503050406030204" pitchFamily="18" charset="0"/>
                </a:rPr>
                <a:t> ∑_(𝑖=1)</a:t>
              </a:r>
              <a:r>
                <a:rPr lang="en-US" sz="1100" b="0" i="0" baseline="30000">
                  <a:latin typeface="Cambria Math" panose="02040503050406030204" pitchFamily="18" charset="0"/>
                </a:rPr>
                <a:t>^</a:t>
              </a:r>
              <a:r>
                <a:rPr lang="en-US" sz="1100" b="0" i="0">
                  <a:latin typeface="Cambria Math" panose="02040503050406030204" pitchFamily="18" charset="0"/>
                </a:rPr>
                <a:t>𝑛</a:t>
              </a:r>
              <a:r>
                <a:rPr lang="en-US" sz="1100" b="0" i="0" baseline="30000">
                  <a:latin typeface="Cambria Math" panose="02040503050406030204" pitchFamily="18" charset="0"/>
                </a:rPr>
                <a:t>𝑎▒〖</a:t>
              </a:r>
              <a:r>
                <a:rPr lang="en-US" sz="1100" b="0" i="0">
                  <a:latin typeface="Cambria Math" panose="02040503050406030204" pitchFamily="18" charset="0"/>
                </a:rPr>
                <a:t>𝐶</a:t>
              </a:r>
              <a:r>
                <a:rPr lang="en-US" sz="1100" b="0" i="0" baseline="-25000">
                  <a:latin typeface="Cambria Math" panose="02040503050406030204" pitchFamily="18" charset="0"/>
                </a:rPr>
                <a:t>𝑖</a:t>
              </a:r>
              <a:r>
                <a:rPr lang="en-US" sz="1100" b="0" i="0">
                  <a:latin typeface="Cambria Math" panose="02040503050406030204" pitchFamily="18" charset="0"/>
                </a:rPr>
                <a:t> </a:t>
              </a:r>
              <a:r>
                <a:rPr lang="en-US" sz="1100" b="0" i="0" baseline="30000">
                  <a:latin typeface="Cambria Math" panose="02040503050406030204" pitchFamily="18" charset="0"/>
                </a:rPr>
                <a:t>〗</a:t>
              </a:r>
              <a:endParaRPr lang="en-US" sz="1100"/>
            </a:p>
          </xdr:txBody>
        </xdr:sp>
      </mc:Fallback>
    </mc:AlternateContent>
    <xdr:clientData/>
  </xdr:oneCellAnchor>
  <xdr:oneCellAnchor>
    <xdr:from>
      <xdr:col>0</xdr:col>
      <xdr:colOff>190500</xdr:colOff>
      <xdr:row>25</xdr:row>
      <xdr:rowOff>50800</xdr:rowOff>
    </xdr:from>
    <xdr:ext cx="1320800" cy="574675"/>
    <mc:AlternateContent xmlns:mc="http://schemas.openxmlformats.org/markup-compatibility/2006" xmlns:a14="http://schemas.microsoft.com/office/drawing/2010/main">
      <mc:Choice Requires="a14">
        <xdr:sp macro="" textlink="">
          <xdr:nvSpPr>
            <xdr:cNvPr id="4" name="TextBox 7">
              <a:extLst>
                <a:ext uri="{FF2B5EF4-FFF2-40B4-BE49-F238E27FC236}">
                  <a16:creationId xmlns:a16="http://schemas.microsoft.com/office/drawing/2014/main" id="{ACA8D46D-37B3-423D-B5BD-0AF99A245C71}"/>
                </a:ext>
              </a:extLst>
            </xdr:cNvPr>
            <xdr:cNvSpPr txBox="1"/>
          </xdr:nvSpPr>
          <xdr:spPr>
            <a:xfrm>
              <a:off x="190500" y="4654550"/>
              <a:ext cx="1320800" cy="574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nor/>
                      </m:rPr>
                      <a:rPr lang="en-US" sz="1100" b="0" i="0">
                        <a:latin typeface="Cambria Math" panose="02040503050406030204" pitchFamily="18" charset="0"/>
                      </a:rPr>
                      <m:t>AAC</m:t>
                    </m:r>
                    <m:r>
                      <m:rPr>
                        <m:nor/>
                      </m:rPr>
                      <a:rPr lang="en-US" sz="1100" b="0" i="0">
                        <a:latin typeface="Cambria Math" panose="02040503050406030204" pitchFamily="18" charset="0"/>
                      </a:rPr>
                      <m:t> = </m:t>
                    </m:r>
                    <m:f>
                      <m:fPr>
                        <m:ctrlPr>
                          <a:rPr lang="en-US" sz="1100" b="0" i="1">
                            <a:latin typeface="Cambria Math" panose="02040503050406030204" pitchFamily="18" charset="0"/>
                          </a:rPr>
                        </m:ctrlPr>
                      </m:fPr>
                      <m:num>
                        <m:r>
                          <a:rPr lang="en-US" sz="1100" b="0" i="1">
                            <a:latin typeface="Cambria Math" panose="02040503050406030204" pitchFamily="18" charset="0"/>
                          </a:rPr>
                          <m:t>1</m:t>
                        </m:r>
                      </m:num>
                      <m:den>
                        <m:r>
                          <a:rPr lang="en-US" sz="1100" b="0" i="1">
                            <a:latin typeface="Cambria Math" panose="02040503050406030204" pitchFamily="18" charset="0"/>
                          </a:rPr>
                          <m:t>𝑛</m:t>
                        </m:r>
                        <m:r>
                          <a:rPr lang="en-US" sz="1100" b="0" i="1" baseline="30000">
                            <a:latin typeface="Cambria Math" panose="02040503050406030204" pitchFamily="18" charset="0"/>
                          </a:rPr>
                          <m:t>𝑎</m:t>
                        </m:r>
                      </m:den>
                    </m:f>
                    <m:r>
                      <a:rPr lang="en-US" sz="1100" b="0" i="1">
                        <a:latin typeface="Cambria Math" panose="02040503050406030204" pitchFamily="18" charset="0"/>
                      </a:rPr>
                      <m:t> </m:t>
                    </m:r>
                    <m:nary>
                      <m:naryPr>
                        <m:chr m:val="∑"/>
                        <m:ctrlPr>
                          <a:rPr lang="en-US" sz="1100" b="0" i="1">
                            <a:latin typeface="Cambria Math" panose="02040503050406030204" pitchFamily="18" charset="0"/>
                          </a:rPr>
                        </m:ctrlPr>
                      </m:naryPr>
                      <m:sub>
                        <m:r>
                          <m:rPr>
                            <m:brk m:alnAt="23"/>
                          </m:rPr>
                          <a:rPr lang="en-US" sz="1100" b="0" i="1">
                            <a:latin typeface="Cambria Math" panose="02040503050406030204" pitchFamily="18" charset="0"/>
                          </a:rPr>
                          <m:t>𝑖</m:t>
                        </m:r>
                        <m:r>
                          <a:rPr lang="en-US" sz="1100" b="0" i="1">
                            <a:latin typeface="Cambria Math" panose="02040503050406030204" pitchFamily="18" charset="0"/>
                          </a:rPr>
                          <m:t>=1</m:t>
                        </m:r>
                      </m:sub>
                      <m:sup>
                        <m:r>
                          <a:rPr lang="en-US" sz="1100" b="0" i="1">
                            <a:latin typeface="Cambria Math" panose="02040503050406030204" pitchFamily="18" charset="0"/>
                          </a:rPr>
                          <m:t>𝑛</m:t>
                        </m:r>
                        <m:r>
                          <a:rPr lang="en-US" sz="1100" b="0" i="1" baseline="30000">
                            <a:latin typeface="Cambria Math" panose="02040503050406030204" pitchFamily="18" charset="0"/>
                          </a:rPr>
                          <m:t>𝑎</m:t>
                        </m:r>
                      </m:sup>
                      <m:e>
                        <m:r>
                          <a:rPr lang="en-US" sz="1100" b="0" i="1">
                            <a:latin typeface="Cambria Math" panose="02040503050406030204" pitchFamily="18" charset="0"/>
                          </a:rPr>
                          <m:t>𝐷𝐴𝐶</m:t>
                        </m:r>
                        <m:r>
                          <a:rPr lang="en-US" sz="1100" b="0" i="1" baseline="-25000">
                            <a:latin typeface="Cambria Math" panose="02040503050406030204" pitchFamily="18" charset="0"/>
                          </a:rPr>
                          <m:t>𝑖</m:t>
                        </m:r>
                        <m:r>
                          <a:rPr lang="en-US" sz="1100" b="0" i="1">
                            <a:latin typeface="Cambria Math" panose="02040503050406030204" pitchFamily="18" charset="0"/>
                          </a:rPr>
                          <m:t> </m:t>
                        </m:r>
                      </m:e>
                    </m:nary>
                  </m:oMath>
                </m:oMathPara>
              </a14:m>
              <a:endParaRPr lang="en-US" sz="1100"/>
            </a:p>
          </xdr:txBody>
        </xdr:sp>
      </mc:Choice>
      <mc:Fallback xmlns="">
        <xdr:sp macro="" textlink="">
          <xdr:nvSpPr>
            <xdr:cNvPr id="4" name="TextBox 7">
              <a:extLst>
                <a:ext uri="{FF2B5EF4-FFF2-40B4-BE49-F238E27FC236}">
                  <a16:creationId xmlns:a16="http://schemas.microsoft.com/office/drawing/2014/main" id="{ACA8D46D-37B3-423D-B5BD-0AF99A245C71}"/>
                </a:ext>
              </a:extLst>
            </xdr:cNvPr>
            <xdr:cNvSpPr txBox="1"/>
          </xdr:nvSpPr>
          <xdr:spPr>
            <a:xfrm>
              <a:off x="190500" y="4654550"/>
              <a:ext cx="1320800" cy="574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b="0" i="0">
                  <a:latin typeface="Cambria Math" panose="02040503050406030204" pitchFamily="18" charset="0"/>
                </a:rPr>
                <a:t>"AAC = "  1/𝑛</a:t>
              </a:r>
              <a:r>
                <a:rPr lang="en-US" sz="1100" b="0" i="0" baseline="30000">
                  <a:latin typeface="Cambria Math" panose="02040503050406030204" pitchFamily="18" charset="0"/>
                </a:rPr>
                <a:t>𝑎 </a:t>
              </a:r>
              <a:r>
                <a:rPr lang="en-US" sz="1100" b="0" i="0">
                  <a:latin typeface="Cambria Math" panose="02040503050406030204" pitchFamily="18" charset="0"/>
                </a:rPr>
                <a:t> ∑_(𝑖=1)</a:t>
              </a:r>
              <a:r>
                <a:rPr lang="en-US" sz="1100" b="0" i="0" baseline="30000">
                  <a:latin typeface="Cambria Math" panose="02040503050406030204" pitchFamily="18" charset="0"/>
                </a:rPr>
                <a:t>^</a:t>
              </a:r>
              <a:r>
                <a:rPr lang="en-US" sz="1100" b="0" i="0">
                  <a:latin typeface="Cambria Math" panose="02040503050406030204" pitchFamily="18" charset="0"/>
                </a:rPr>
                <a:t>𝑛</a:t>
              </a:r>
              <a:r>
                <a:rPr lang="en-US" sz="1100" b="0" i="0" baseline="30000">
                  <a:latin typeface="Cambria Math" panose="02040503050406030204" pitchFamily="18" charset="0"/>
                </a:rPr>
                <a:t>𝑎▒〖</a:t>
              </a:r>
              <a:r>
                <a:rPr lang="en-US" sz="1100" b="0" i="0">
                  <a:latin typeface="Cambria Math" panose="02040503050406030204" pitchFamily="18" charset="0"/>
                </a:rPr>
                <a:t>𝐷𝐴𝐶</a:t>
              </a:r>
              <a:r>
                <a:rPr lang="en-US" sz="1100" b="0" i="0" baseline="-25000">
                  <a:latin typeface="Cambria Math" panose="02040503050406030204" pitchFamily="18" charset="0"/>
                </a:rPr>
                <a:t>𝑖</a:t>
              </a:r>
              <a:r>
                <a:rPr lang="en-US" sz="1100" b="0" i="0">
                  <a:latin typeface="Cambria Math" panose="02040503050406030204" pitchFamily="18" charset="0"/>
                </a:rPr>
                <a:t> </a:t>
              </a:r>
              <a:r>
                <a:rPr lang="en-US" sz="1100" b="0" i="0" baseline="30000">
                  <a:latin typeface="Cambria Math" panose="02040503050406030204" pitchFamily="18" charset="0"/>
                </a:rPr>
                <a:t>〗</a:t>
              </a:r>
              <a:endParaRPr lang="en-US" sz="1100"/>
            </a:p>
          </xdr:txBody>
        </xdr:sp>
      </mc:Fallback>
    </mc:AlternateContent>
    <xdr:clientData/>
  </xdr:oneCellAnchor>
  <xdr:oneCellAnchor>
    <xdr:from>
      <xdr:col>0</xdr:col>
      <xdr:colOff>402589</xdr:colOff>
      <xdr:row>66</xdr:row>
      <xdr:rowOff>127000</xdr:rowOff>
    </xdr:from>
    <xdr:ext cx="1725295" cy="565149"/>
    <mc:AlternateContent xmlns:mc="http://schemas.openxmlformats.org/markup-compatibility/2006" xmlns:a14="http://schemas.microsoft.com/office/drawing/2010/main">
      <mc:Choice Requires="a14">
        <xdr:sp macro="" textlink="">
          <xdr:nvSpPr>
            <xdr:cNvPr id="5" name="TextBox 8">
              <a:extLst>
                <a:ext uri="{FF2B5EF4-FFF2-40B4-BE49-F238E27FC236}">
                  <a16:creationId xmlns:a16="http://schemas.microsoft.com/office/drawing/2014/main" id="{7CE0D5C5-8983-4A53-A4E9-FBB20117ADCF}"/>
                </a:ext>
              </a:extLst>
            </xdr:cNvPr>
            <xdr:cNvSpPr txBox="1"/>
          </xdr:nvSpPr>
          <xdr:spPr>
            <a:xfrm>
              <a:off x="402589" y="12280900"/>
              <a:ext cx="1725295" cy="565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endParaRPr lang="en-US" sz="1200"/>
            </a:p>
            <a:p>
              <a:r>
                <a:rPr lang="en-US" sz="1200" i="1">
                  <a:latin typeface="Cambria Math" panose="02040503050406030204" pitchFamily="18" charset="0"/>
                  <a:ea typeface="Cambria Math" panose="02040503050406030204" pitchFamily="18" charset="0"/>
                </a:rPr>
                <a:t>Acute Risk =  </a:t>
              </a:r>
              <a14:m>
                <m:oMath xmlns:m="http://schemas.openxmlformats.org/officeDocument/2006/math">
                  <m:f>
                    <m:fPr>
                      <m:ctrlPr>
                        <a:rPr lang="en-US" sz="1200" i="1">
                          <a:latin typeface="Cambria Math" panose="02040503050406030204" pitchFamily="18" charset="0"/>
                          <a:ea typeface="Cambria Math" panose="02040503050406030204" pitchFamily="18" charset="0"/>
                        </a:rPr>
                      </m:ctrlPr>
                    </m:fPr>
                    <m:num>
                      <m:r>
                        <a:rPr lang="en-US" sz="1200" b="0" i="1">
                          <a:latin typeface="Cambria Math" panose="02040503050406030204" pitchFamily="18" charset="0"/>
                          <a:ea typeface="Cambria Math" panose="02040503050406030204" pitchFamily="18" charset="0"/>
                        </a:rPr>
                        <m:t>𝐻𝐸𝐶</m:t>
                      </m:r>
                    </m:num>
                    <m:den>
                      <m:r>
                        <a:rPr lang="en-US" sz="1200" b="0" i="1">
                          <a:latin typeface="Cambria Math" panose="02040503050406030204" pitchFamily="18" charset="0"/>
                          <a:ea typeface="Cambria Math" panose="02040503050406030204" pitchFamily="18" charset="0"/>
                        </a:rPr>
                        <m:t>𝐴𝐶</m:t>
                      </m:r>
                    </m:den>
                  </m:f>
                </m:oMath>
              </a14:m>
              <a:endParaRPr lang="en-US" sz="1200" i="1">
                <a:latin typeface="Cambria Math" panose="02040503050406030204" pitchFamily="18" charset="0"/>
                <a:ea typeface="Cambria Math" panose="02040503050406030204" pitchFamily="18" charset="0"/>
              </a:endParaRPr>
            </a:p>
          </xdr:txBody>
        </xdr:sp>
      </mc:Choice>
      <mc:Fallback xmlns="">
        <xdr:sp macro="" textlink="">
          <xdr:nvSpPr>
            <xdr:cNvPr id="5" name="TextBox 8">
              <a:extLst>
                <a:ext uri="{FF2B5EF4-FFF2-40B4-BE49-F238E27FC236}">
                  <a16:creationId xmlns:a16="http://schemas.microsoft.com/office/drawing/2014/main" id="{7CE0D5C5-8983-4A53-A4E9-FBB20117ADCF}"/>
                </a:ext>
              </a:extLst>
            </xdr:cNvPr>
            <xdr:cNvSpPr txBox="1"/>
          </xdr:nvSpPr>
          <xdr:spPr>
            <a:xfrm>
              <a:off x="402589" y="12280900"/>
              <a:ext cx="1725295" cy="565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endParaRPr lang="en-US" sz="1200"/>
            </a:p>
            <a:p>
              <a:r>
                <a:rPr lang="en-US" sz="1200" i="1">
                  <a:latin typeface="Cambria Math" panose="02040503050406030204" pitchFamily="18" charset="0"/>
                  <a:ea typeface="Cambria Math" panose="02040503050406030204" pitchFamily="18" charset="0"/>
                </a:rPr>
                <a:t>Acute Risk =  </a:t>
              </a:r>
              <a:r>
                <a:rPr lang="en-US" sz="1200" b="0" i="0">
                  <a:latin typeface="Cambria Math" panose="02040503050406030204" pitchFamily="18" charset="0"/>
                  <a:ea typeface="Cambria Math" panose="02040503050406030204" pitchFamily="18" charset="0"/>
                </a:rPr>
                <a:t>𝐻𝐸𝐶/𝐴𝐶</a:t>
              </a:r>
              <a:endParaRPr lang="en-US" sz="1200" i="1">
                <a:latin typeface="Cambria Math" panose="02040503050406030204" pitchFamily="18" charset="0"/>
                <a:ea typeface="Cambria Math" panose="02040503050406030204" pitchFamily="18" charset="0"/>
              </a:endParaRPr>
            </a:p>
          </xdr:txBody>
        </xdr:sp>
      </mc:Fallback>
    </mc:AlternateContent>
    <xdr:clientData/>
  </xdr:oneCellAnchor>
  <xdr:oneCellAnchor>
    <xdr:from>
      <xdr:col>0</xdr:col>
      <xdr:colOff>316230</xdr:colOff>
      <xdr:row>76</xdr:row>
      <xdr:rowOff>129540</xdr:rowOff>
    </xdr:from>
    <xdr:ext cx="1581150" cy="565149"/>
    <mc:AlternateContent xmlns:mc="http://schemas.openxmlformats.org/markup-compatibility/2006" xmlns:a14="http://schemas.microsoft.com/office/drawing/2010/main">
      <mc:Choice Requires="a14">
        <xdr:sp macro="" textlink="">
          <xdr:nvSpPr>
            <xdr:cNvPr id="6" name="TextBox 9">
              <a:extLst>
                <a:ext uri="{FF2B5EF4-FFF2-40B4-BE49-F238E27FC236}">
                  <a16:creationId xmlns:a16="http://schemas.microsoft.com/office/drawing/2014/main" id="{4290B157-A8DB-4845-BA41-AA88123DF3A0}"/>
                </a:ext>
              </a:extLst>
            </xdr:cNvPr>
            <xdr:cNvSpPr txBox="1"/>
          </xdr:nvSpPr>
          <xdr:spPr>
            <a:xfrm>
              <a:off x="316230" y="14317980"/>
              <a:ext cx="1581150" cy="565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endParaRPr lang="en-US" sz="1200" i="1">
                <a:latin typeface="Cambria Math" panose="02040503050406030204" pitchFamily="18" charset="0"/>
                <a:ea typeface="Cambria Math" panose="02040503050406030204" pitchFamily="18" charset="0"/>
              </a:endParaRPr>
            </a:p>
            <a:p>
              <a:r>
                <a:rPr lang="en-US" sz="1200" i="1">
                  <a:latin typeface="Cambria Math" panose="02040503050406030204" pitchFamily="18" charset="0"/>
                  <a:ea typeface="Cambria Math" panose="02040503050406030204" pitchFamily="18" charset="0"/>
                </a:rPr>
                <a:t>Chronic Risk =  </a:t>
              </a:r>
              <a14:m>
                <m:oMath xmlns:m="http://schemas.openxmlformats.org/officeDocument/2006/math">
                  <m:f>
                    <m:fPr>
                      <m:ctrlPr>
                        <a:rPr lang="en-US" sz="1200" i="1">
                          <a:latin typeface="Cambria Math" panose="02040503050406030204" pitchFamily="18" charset="0"/>
                          <a:ea typeface="Cambria Math" panose="02040503050406030204" pitchFamily="18" charset="0"/>
                        </a:rPr>
                      </m:ctrlPr>
                    </m:fPr>
                    <m:num>
                      <m:r>
                        <a:rPr lang="en-US" sz="1200" b="0" i="1">
                          <a:latin typeface="Cambria Math" panose="02040503050406030204" pitchFamily="18" charset="0"/>
                          <a:ea typeface="Cambria Math" panose="02040503050406030204" pitchFamily="18" charset="0"/>
                        </a:rPr>
                        <m:t>𝐻𝐸𝐶</m:t>
                      </m:r>
                    </m:num>
                    <m:den>
                      <m:r>
                        <a:rPr lang="en-US" sz="1200" b="0" i="1">
                          <a:latin typeface="Cambria Math" panose="02040503050406030204" pitchFamily="18" charset="0"/>
                          <a:ea typeface="Cambria Math" panose="02040503050406030204" pitchFamily="18" charset="0"/>
                        </a:rPr>
                        <m:t>𝐴𝐷𝐶</m:t>
                      </m:r>
                    </m:den>
                  </m:f>
                </m:oMath>
              </a14:m>
              <a:endParaRPr lang="en-US" sz="1200" i="1">
                <a:latin typeface="Cambria Math" panose="02040503050406030204" pitchFamily="18" charset="0"/>
                <a:ea typeface="Cambria Math" panose="02040503050406030204" pitchFamily="18" charset="0"/>
              </a:endParaRPr>
            </a:p>
          </xdr:txBody>
        </xdr:sp>
      </mc:Choice>
      <mc:Fallback xmlns="">
        <xdr:sp macro="" textlink="">
          <xdr:nvSpPr>
            <xdr:cNvPr id="6" name="TextBox 9">
              <a:extLst>
                <a:ext uri="{FF2B5EF4-FFF2-40B4-BE49-F238E27FC236}">
                  <a16:creationId xmlns:a16="http://schemas.microsoft.com/office/drawing/2014/main" id="{4290B157-A8DB-4845-BA41-AA88123DF3A0}"/>
                </a:ext>
              </a:extLst>
            </xdr:cNvPr>
            <xdr:cNvSpPr txBox="1"/>
          </xdr:nvSpPr>
          <xdr:spPr>
            <a:xfrm>
              <a:off x="316230" y="14317980"/>
              <a:ext cx="1581150" cy="565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endParaRPr lang="en-US" sz="1200" i="1">
                <a:latin typeface="Cambria Math" panose="02040503050406030204" pitchFamily="18" charset="0"/>
                <a:ea typeface="Cambria Math" panose="02040503050406030204" pitchFamily="18" charset="0"/>
              </a:endParaRPr>
            </a:p>
            <a:p>
              <a:r>
                <a:rPr lang="en-US" sz="1200" i="1">
                  <a:latin typeface="Cambria Math" panose="02040503050406030204" pitchFamily="18" charset="0"/>
                  <a:ea typeface="Cambria Math" panose="02040503050406030204" pitchFamily="18" charset="0"/>
                </a:rPr>
                <a:t>Chronic Risk =  </a:t>
              </a:r>
              <a:r>
                <a:rPr lang="en-US" sz="1200" b="0" i="0">
                  <a:latin typeface="Cambria Math" panose="02040503050406030204" pitchFamily="18" charset="0"/>
                  <a:ea typeface="Cambria Math" panose="02040503050406030204" pitchFamily="18" charset="0"/>
                </a:rPr>
                <a:t>𝐻𝐸𝐶/𝐴𝐷𝐶</a:t>
              </a:r>
              <a:endParaRPr lang="en-US" sz="1200" i="1">
                <a:latin typeface="Cambria Math" panose="02040503050406030204" pitchFamily="18" charset="0"/>
                <a:ea typeface="Cambria Math" panose="02040503050406030204" pitchFamily="18" charset="0"/>
              </a:endParaRPr>
            </a:p>
          </xdr:txBody>
        </xdr:sp>
      </mc:Fallback>
    </mc:AlternateContent>
    <xdr:clientData/>
  </xdr:oneCellAnchor>
  <xdr:oneCellAnchor>
    <xdr:from>
      <xdr:col>0</xdr:col>
      <xdr:colOff>396875</xdr:colOff>
      <xdr:row>88</xdr:row>
      <xdr:rowOff>0</xdr:rowOff>
    </xdr:from>
    <xdr:ext cx="65" cy="172227"/>
    <xdr:sp macro="" textlink="">
      <xdr:nvSpPr>
        <xdr:cNvPr id="7" name="TextBox 10">
          <a:extLst>
            <a:ext uri="{FF2B5EF4-FFF2-40B4-BE49-F238E27FC236}">
              <a16:creationId xmlns:a16="http://schemas.microsoft.com/office/drawing/2014/main" id="{708F9D73-672D-40F9-AD5F-79FB45E90E24}"/>
            </a:ext>
          </a:extLst>
        </xdr:cNvPr>
        <xdr:cNvSpPr txBox="1"/>
      </xdr:nvSpPr>
      <xdr:spPr>
        <a:xfrm>
          <a:off x="396875" y="16221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396875</xdr:colOff>
      <xdr:row>96</xdr:row>
      <xdr:rowOff>15875</xdr:rowOff>
    </xdr:from>
    <xdr:ext cx="65" cy="172227"/>
    <xdr:sp macro="" textlink="">
      <xdr:nvSpPr>
        <xdr:cNvPr id="8" name="TextBox 10">
          <a:extLst>
            <a:ext uri="{FF2B5EF4-FFF2-40B4-BE49-F238E27FC236}">
              <a16:creationId xmlns:a16="http://schemas.microsoft.com/office/drawing/2014/main" id="{15A6EB4D-2CBC-4CD7-9F92-B66256C50634}"/>
            </a:ext>
          </a:extLst>
        </xdr:cNvPr>
        <xdr:cNvSpPr txBox="1"/>
      </xdr:nvSpPr>
      <xdr:spPr>
        <a:xfrm>
          <a:off x="396875" y="18062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274320</xdr:colOff>
      <xdr:row>14</xdr:row>
      <xdr:rowOff>41910</xdr:rowOff>
    </xdr:from>
    <xdr:ext cx="1167692" cy="378309"/>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FC7DCE6-B2B8-DB47-9061-9F99D5C074B6}"/>
                </a:ext>
              </a:extLst>
            </xdr:cNvPr>
            <xdr:cNvSpPr txBox="1"/>
          </xdr:nvSpPr>
          <xdr:spPr>
            <a:xfrm>
              <a:off x="274320" y="2762250"/>
              <a:ext cx="1167692" cy="3783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kern="1200">
                        <a:latin typeface="Cambria Math" panose="02040503050406030204" pitchFamily="18" charset="0"/>
                      </a:rPr>
                      <m:t>𝐴𝐶</m:t>
                    </m:r>
                    <m:r>
                      <a:rPr lang="en-US" sz="1200" b="0" i="1" kern="1200">
                        <a:latin typeface="Cambria Math" panose="02040503050406030204" pitchFamily="18" charset="0"/>
                      </a:rPr>
                      <m:t>= </m:t>
                    </m:r>
                    <m:f>
                      <m:fPr>
                        <m:ctrlPr>
                          <a:rPr lang="en-US" sz="1200" b="0" i="1" kern="1200">
                            <a:latin typeface="Cambria Math" panose="02040503050406030204" pitchFamily="18" charset="0"/>
                          </a:rPr>
                        </m:ctrlPr>
                      </m:fPr>
                      <m:num>
                        <m:sSub>
                          <m:sSubPr>
                            <m:ctrlPr>
                              <a:rPr lang="en-US" sz="1200" b="0" i="1" kern="1200">
                                <a:latin typeface="Cambria Math" panose="02040503050406030204" pitchFamily="18" charset="0"/>
                              </a:rPr>
                            </m:ctrlPr>
                          </m:sSubPr>
                          <m:e>
                            <m:r>
                              <a:rPr lang="en-US" sz="1200" b="0" i="1" kern="1200">
                                <a:latin typeface="Cambria Math" panose="02040503050406030204" pitchFamily="18" charset="0"/>
                              </a:rPr>
                              <m:t>𝐶</m:t>
                            </m:r>
                          </m:e>
                          <m:sub>
                            <m:r>
                              <a:rPr lang="en-US" sz="1200" b="0" i="1" kern="1200">
                                <a:latin typeface="Cambria Math" panose="02040503050406030204" pitchFamily="18" charset="0"/>
                              </a:rPr>
                              <m:t>𝐷𝐴𝐶</m:t>
                            </m:r>
                          </m:sub>
                        </m:sSub>
                        <m:r>
                          <a:rPr lang="en-US" sz="1200" b="0" i="1" kern="1200">
                            <a:latin typeface="Cambria Math" panose="02040503050406030204" pitchFamily="18" charset="0"/>
                            <a:ea typeface="Cambria Math" panose="02040503050406030204" pitchFamily="18" charset="0"/>
                          </a:rPr>
                          <m:t>×</m:t>
                        </m:r>
                        <m:r>
                          <a:rPr lang="en-US" sz="1200" b="0" i="1" kern="1200">
                            <a:latin typeface="Cambria Math" panose="02040503050406030204" pitchFamily="18" charset="0"/>
                            <a:ea typeface="Cambria Math" panose="02040503050406030204" pitchFamily="18" charset="0"/>
                          </a:rPr>
                          <m:t>𝐸𝐷</m:t>
                        </m:r>
                      </m:num>
                      <m:den>
                        <m:sSub>
                          <m:sSubPr>
                            <m:ctrlPr>
                              <a:rPr lang="en-US" sz="1200" b="0" i="1" kern="1200">
                                <a:latin typeface="Cambria Math" panose="02040503050406030204" pitchFamily="18" charset="0"/>
                              </a:rPr>
                            </m:ctrlPr>
                          </m:sSubPr>
                          <m:e>
                            <m:r>
                              <a:rPr lang="en-US" sz="1200" b="0" i="1" kern="1200">
                                <a:latin typeface="Cambria Math" panose="02040503050406030204" pitchFamily="18" charset="0"/>
                              </a:rPr>
                              <m:t>𝐴𝑇</m:t>
                            </m:r>
                          </m:e>
                          <m:sub>
                            <m:r>
                              <a:rPr lang="en-US" sz="1200" b="0" i="1" kern="1200">
                                <a:latin typeface="Cambria Math" panose="02040503050406030204" pitchFamily="18" charset="0"/>
                              </a:rPr>
                              <m:t>𝐴𝐶</m:t>
                            </m:r>
                          </m:sub>
                        </m:sSub>
                      </m:den>
                    </m:f>
                  </m:oMath>
                </m:oMathPara>
              </a14:m>
              <a:endParaRPr lang="en-US" sz="1200" kern="1200"/>
            </a:p>
          </xdr:txBody>
        </xdr:sp>
      </mc:Choice>
      <mc:Fallback xmlns="">
        <xdr:sp macro="" textlink="">
          <xdr:nvSpPr>
            <xdr:cNvPr id="9" name="TextBox 8">
              <a:extLst>
                <a:ext uri="{FF2B5EF4-FFF2-40B4-BE49-F238E27FC236}">
                  <a16:creationId xmlns:a16="http://schemas.microsoft.com/office/drawing/2014/main" id="{0FC7DCE6-B2B8-DB47-9061-9F99D5C074B6}"/>
                </a:ext>
              </a:extLst>
            </xdr:cNvPr>
            <xdr:cNvSpPr txBox="1"/>
          </xdr:nvSpPr>
          <xdr:spPr>
            <a:xfrm>
              <a:off x="274320" y="2762250"/>
              <a:ext cx="1167692" cy="3783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200" b="0" i="0" kern="1200">
                  <a:latin typeface="Cambria Math" panose="02040503050406030204" pitchFamily="18" charset="0"/>
                </a:rPr>
                <a:t>𝐴𝐶=  (𝐶_𝐷𝐴𝐶</a:t>
              </a:r>
              <a:r>
                <a:rPr lang="en-US" sz="1200" b="0" i="0" kern="1200">
                  <a:latin typeface="Cambria Math" panose="02040503050406030204" pitchFamily="18" charset="0"/>
                  <a:ea typeface="Cambria Math" panose="02040503050406030204" pitchFamily="18" charset="0"/>
                </a:rPr>
                <a:t>×𝐸𝐷)/〖</a:t>
              </a:r>
              <a:r>
                <a:rPr lang="en-US" sz="1200" b="0" i="0" kern="1200">
                  <a:latin typeface="Cambria Math" panose="02040503050406030204" pitchFamily="18" charset="0"/>
                </a:rPr>
                <a:t>𝐴𝑇〗_𝐴𝐶 </a:t>
              </a:r>
              <a:endParaRPr lang="en-US" sz="1200" kern="1200"/>
            </a:p>
          </xdr:txBody>
        </xdr:sp>
      </mc:Fallback>
    </mc:AlternateContent>
    <xdr:clientData/>
  </xdr:oneCellAnchor>
  <xdr:oneCellAnchor>
    <xdr:from>
      <xdr:col>0</xdr:col>
      <xdr:colOff>228600</xdr:colOff>
      <xdr:row>39</xdr:row>
      <xdr:rowOff>30480</xdr:rowOff>
    </xdr:from>
    <xdr:ext cx="2004331" cy="378309"/>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2D42CD9C-913E-46FC-9868-7DEE230CBA0C}"/>
                </a:ext>
              </a:extLst>
            </xdr:cNvPr>
            <xdr:cNvSpPr txBox="1"/>
          </xdr:nvSpPr>
          <xdr:spPr>
            <a:xfrm>
              <a:off x="228600" y="7261860"/>
              <a:ext cx="2004331" cy="3783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kern="1200">
                        <a:latin typeface="Cambria Math" panose="02040503050406030204" pitchFamily="18" charset="0"/>
                      </a:rPr>
                      <m:t>𝐴𝐷𝐶</m:t>
                    </m:r>
                    <m:r>
                      <a:rPr lang="en-US" sz="1200" b="0" i="1" kern="1200">
                        <a:latin typeface="Cambria Math" panose="02040503050406030204" pitchFamily="18" charset="0"/>
                      </a:rPr>
                      <m:t>= </m:t>
                    </m:r>
                    <m:f>
                      <m:fPr>
                        <m:ctrlPr>
                          <a:rPr lang="en-US" sz="1200" b="0" i="1" kern="1200">
                            <a:latin typeface="Cambria Math" panose="02040503050406030204" pitchFamily="18" charset="0"/>
                          </a:rPr>
                        </m:ctrlPr>
                      </m:fPr>
                      <m:num>
                        <m:sSub>
                          <m:sSubPr>
                            <m:ctrlPr>
                              <a:rPr lang="en-US" sz="1200" b="0" i="1" kern="1200">
                                <a:latin typeface="Cambria Math" panose="02040503050406030204" pitchFamily="18" charset="0"/>
                              </a:rPr>
                            </m:ctrlPr>
                          </m:sSubPr>
                          <m:e>
                            <m:r>
                              <a:rPr lang="en-US" sz="1200" b="0" i="1" kern="1200">
                                <a:latin typeface="Cambria Math" panose="02040503050406030204" pitchFamily="18" charset="0"/>
                              </a:rPr>
                              <m:t>𝐶</m:t>
                            </m:r>
                          </m:e>
                          <m:sub>
                            <m:r>
                              <a:rPr lang="en-US" sz="1200" b="0" i="1" kern="1200">
                                <a:latin typeface="Cambria Math" panose="02040503050406030204" pitchFamily="18" charset="0"/>
                              </a:rPr>
                              <m:t>𝐴𝐴𝐶</m:t>
                            </m:r>
                          </m:sub>
                        </m:sSub>
                        <m:r>
                          <a:rPr lang="en-US" sz="1200" b="0" i="1" kern="1200">
                            <a:latin typeface="Cambria Math" panose="02040503050406030204" pitchFamily="18" charset="0"/>
                            <a:ea typeface="Cambria Math" panose="02040503050406030204" pitchFamily="18" charset="0"/>
                          </a:rPr>
                          <m:t>×</m:t>
                        </m:r>
                        <m:r>
                          <a:rPr lang="en-US" sz="1200" b="0" i="1" kern="1200">
                            <a:latin typeface="Cambria Math" panose="02040503050406030204" pitchFamily="18" charset="0"/>
                            <a:ea typeface="Cambria Math" panose="02040503050406030204" pitchFamily="18" charset="0"/>
                          </a:rPr>
                          <m:t>𝐸𝑇</m:t>
                        </m:r>
                        <m:r>
                          <a:rPr lang="en-US" sz="1200" b="0" i="1" kern="1200">
                            <a:latin typeface="Cambria Math" panose="02040503050406030204" pitchFamily="18" charset="0"/>
                            <a:ea typeface="Cambria Math" panose="02040503050406030204" pitchFamily="18" charset="0"/>
                          </a:rPr>
                          <m:t>×</m:t>
                        </m:r>
                        <m:r>
                          <a:rPr lang="en-US" sz="1200" b="0" i="1" kern="1200">
                            <a:latin typeface="Cambria Math" panose="02040503050406030204" pitchFamily="18" charset="0"/>
                            <a:ea typeface="Cambria Math" panose="02040503050406030204" pitchFamily="18" charset="0"/>
                          </a:rPr>
                          <m:t>𝐸𝐹</m:t>
                        </m:r>
                        <m:r>
                          <a:rPr lang="en-US" sz="1200" b="0" i="1" kern="1200">
                            <a:latin typeface="Cambria Math" panose="02040503050406030204" pitchFamily="18" charset="0"/>
                            <a:ea typeface="Cambria Math" panose="02040503050406030204" pitchFamily="18" charset="0"/>
                          </a:rPr>
                          <m:t>×</m:t>
                        </m:r>
                        <m:r>
                          <a:rPr lang="en-US" sz="1200" b="0" i="1" kern="1200">
                            <a:latin typeface="Cambria Math" panose="02040503050406030204" pitchFamily="18" charset="0"/>
                            <a:ea typeface="Cambria Math" panose="02040503050406030204" pitchFamily="18" charset="0"/>
                          </a:rPr>
                          <m:t>𝐸𝐷</m:t>
                        </m:r>
                      </m:num>
                      <m:den>
                        <m:sSub>
                          <m:sSubPr>
                            <m:ctrlPr>
                              <a:rPr lang="en-US" sz="1200" b="0" i="1" kern="1200">
                                <a:latin typeface="Cambria Math" panose="02040503050406030204" pitchFamily="18" charset="0"/>
                              </a:rPr>
                            </m:ctrlPr>
                          </m:sSubPr>
                          <m:e>
                            <m:r>
                              <a:rPr lang="en-US" sz="1200" b="0" i="1" kern="1200">
                                <a:latin typeface="Cambria Math" panose="02040503050406030204" pitchFamily="18" charset="0"/>
                              </a:rPr>
                              <m:t>𝐴𝑇</m:t>
                            </m:r>
                          </m:e>
                          <m:sub>
                            <m:r>
                              <a:rPr lang="en-US" sz="1200" b="0" i="1" kern="1200">
                                <a:latin typeface="Cambria Math" panose="02040503050406030204" pitchFamily="18" charset="0"/>
                              </a:rPr>
                              <m:t>𝐴𝐷𝐶</m:t>
                            </m:r>
                          </m:sub>
                        </m:sSub>
                      </m:den>
                    </m:f>
                  </m:oMath>
                </m:oMathPara>
              </a14:m>
              <a:endParaRPr lang="en-US" sz="1200" kern="1200"/>
            </a:p>
          </xdr:txBody>
        </xdr:sp>
      </mc:Choice>
      <mc:Fallback xmlns="">
        <xdr:sp macro="" textlink="">
          <xdr:nvSpPr>
            <xdr:cNvPr id="10" name="TextBox 9">
              <a:extLst>
                <a:ext uri="{FF2B5EF4-FFF2-40B4-BE49-F238E27FC236}">
                  <a16:creationId xmlns:a16="http://schemas.microsoft.com/office/drawing/2014/main" id="{2D42CD9C-913E-46FC-9868-7DEE230CBA0C}"/>
                </a:ext>
              </a:extLst>
            </xdr:cNvPr>
            <xdr:cNvSpPr txBox="1"/>
          </xdr:nvSpPr>
          <xdr:spPr>
            <a:xfrm>
              <a:off x="228600" y="7261860"/>
              <a:ext cx="2004331" cy="3783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200" b="0" i="0" kern="1200">
                  <a:latin typeface="Cambria Math" panose="02040503050406030204" pitchFamily="18" charset="0"/>
                </a:rPr>
                <a:t>𝐴𝐷𝐶=  (𝐶_𝐴𝐴𝐶</a:t>
              </a:r>
              <a:r>
                <a:rPr lang="en-US" sz="1200" b="0" i="0" kern="1200">
                  <a:latin typeface="Cambria Math" panose="02040503050406030204" pitchFamily="18" charset="0"/>
                  <a:ea typeface="Cambria Math" panose="02040503050406030204" pitchFamily="18" charset="0"/>
                </a:rPr>
                <a:t>×𝐸𝑇×𝐸𝐹×𝐸𝐷)/〖</a:t>
              </a:r>
              <a:r>
                <a:rPr lang="en-US" sz="1200" b="0" i="0" kern="1200">
                  <a:latin typeface="Cambria Math" panose="02040503050406030204" pitchFamily="18" charset="0"/>
                </a:rPr>
                <a:t>𝐴𝑇〗_𝐴𝐷𝐶 </a:t>
              </a:r>
              <a:endParaRPr lang="en-US" sz="1200" kern="1200"/>
            </a:p>
          </xdr:txBody>
        </xdr:sp>
      </mc:Fallback>
    </mc:AlternateContent>
    <xdr:clientData/>
  </xdr:oneCellAnchor>
  <xdr:oneCellAnchor>
    <xdr:from>
      <xdr:col>0</xdr:col>
      <xdr:colOff>182880</xdr:colOff>
      <xdr:row>52</xdr:row>
      <xdr:rowOff>38100</xdr:rowOff>
    </xdr:from>
    <xdr:ext cx="2086149" cy="378309"/>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3E9072C5-09AC-410A-AA0A-1CA4466475CF}"/>
                </a:ext>
              </a:extLst>
            </xdr:cNvPr>
            <xdr:cNvSpPr txBox="1"/>
          </xdr:nvSpPr>
          <xdr:spPr>
            <a:xfrm>
              <a:off x="182880" y="9822180"/>
              <a:ext cx="2086149" cy="3783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kern="1200">
                        <a:latin typeface="Cambria Math" panose="02040503050406030204" pitchFamily="18" charset="0"/>
                      </a:rPr>
                      <m:t>𝐿𝐴𝐷𝐶</m:t>
                    </m:r>
                    <m:r>
                      <a:rPr lang="en-US" sz="1200" b="0" i="1" kern="1200">
                        <a:latin typeface="Cambria Math" panose="02040503050406030204" pitchFamily="18" charset="0"/>
                      </a:rPr>
                      <m:t>= </m:t>
                    </m:r>
                    <m:f>
                      <m:fPr>
                        <m:ctrlPr>
                          <a:rPr lang="en-US" sz="1200" b="0" i="1" kern="1200">
                            <a:latin typeface="Cambria Math" panose="02040503050406030204" pitchFamily="18" charset="0"/>
                          </a:rPr>
                        </m:ctrlPr>
                      </m:fPr>
                      <m:num>
                        <m:sSub>
                          <m:sSubPr>
                            <m:ctrlPr>
                              <a:rPr lang="en-US" sz="1200" b="0" i="1" kern="1200">
                                <a:latin typeface="Cambria Math" panose="02040503050406030204" pitchFamily="18" charset="0"/>
                              </a:rPr>
                            </m:ctrlPr>
                          </m:sSubPr>
                          <m:e>
                            <m:r>
                              <a:rPr lang="en-US" sz="1200" b="0" i="1" kern="1200">
                                <a:latin typeface="Cambria Math" panose="02040503050406030204" pitchFamily="18" charset="0"/>
                              </a:rPr>
                              <m:t>𝐶</m:t>
                            </m:r>
                          </m:e>
                          <m:sub>
                            <m:r>
                              <a:rPr lang="en-US" sz="1200" b="0" i="1" kern="1200">
                                <a:latin typeface="Cambria Math" panose="02040503050406030204" pitchFamily="18" charset="0"/>
                              </a:rPr>
                              <m:t>𝐴𝐴𝐶</m:t>
                            </m:r>
                          </m:sub>
                        </m:sSub>
                        <m:r>
                          <a:rPr lang="en-US" sz="1200" b="0" i="1" kern="1200">
                            <a:latin typeface="Cambria Math" panose="02040503050406030204" pitchFamily="18" charset="0"/>
                            <a:ea typeface="Cambria Math" panose="02040503050406030204" pitchFamily="18" charset="0"/>
                          </a:rPr>
                          <m:t>×</m:t>
                        </m:r>
                        <m:r>
                          <a:rPr lang="en-US" sz="1200" b="0" i="1" kern="1200">
                            <a:latin typeface="Cambria Math" panose="02040503050406030204" pitchFamily="18" charset="0"/>
                            <a:ea typeface="Cambria Math" panose="02040503050406030204" pitchFamily="18" charset="0"/>
                          </a:rPr>
                          <m:t>𝐸𝑇</m:t>
                        </m:r>
                        <m:r>
                          <a:rPr lang="en-US" sz="1200" b="0" i="1" kern="1200">
                            <a:latin typeface="Cambria Math" panose="02040503050406030204" pitchFamily="18" charset="0"/>
                            <a:ea typeface="Cambria Math" panose="02040503050406030204" pitchFamily="18" charset="0"/>
                          </a:rPr>
                          <m:t>×</m:t>
                        </m:r>
                        <m:r>
                          <a:rPr lang="en-US" sz="1200" b="0" i="1" kern="1200">
                            <a:latin typeface="Cambria Math" panose="02040503050406030204" pitchFamily="18" charset="0"/>
                            <a:ea typeface="Cambria Math" panose="02040503050406030204" pitchFamily="18" charset="0"/>
                          </a:rPr>
                          <m:t>𝐸𝐹</m:t>
                        </m:r>
                        <m:r>
                          <a:rPr lang="en-US" sz="1200" b="0" i="1" kern="1200">
                            <a:latin typeface="Cambria Math" panose="02040503050406030204" pitchFamily="18" charset="0"/>
                            <a:ea typeface="Cambria Math" panose="02040503050406030204" pitchFamily="18" charset="0"/>
                          </a:rPr>
                          <m:t>×</m:t>
                        </m:r>
                        <m:r>
                          <a:rPr lang="en-US" sz="1200" b="0" i="1" kern="1200">
                            <a:latin typeface="Cambria Math" panose="02040503050406030204" pitchFamily="18" charset="0"/>
                            <a:ea typeface="Cambria Math" panose="02040503050406030204" pitchFamily="18" charset="0"/>
                          </a:rPr>
                          <m:t>𝐸𝐷</m:t>
                        </m:r>
                      </m:num>
                      <m:den>
                        <m:sSub>
                          <m:sSubPr>
                            <m:ctrlPr>
                              <a:rPr lang="en-US" sz="1200" b="0" i="1" kern="1200">
                                <a:latin typeface="Cambria Math" panose="02040503050406030204" pitchFamily="18" charset="0"/>
                              </a:rPr>
                            </m:ctrlPr>
                          </m:sSubPr>
                          <m:e>
                            <m:r>
                              <a:rPr lang="en-US" sz="1200" b="0" i="1" kern="1200">
                                <a:latin typeface="Cambria Math" panose="02040503050406030204" pitchFamily="18" charset="0"/>
                              </a:rPr>
                              <m:t>𝐴𝑇</m:t>
                            </m:r>
                          </m:e>
                          <m:sub>
                            <m:r>
                              <a:rPr lang="en-US" sz="1200" b="0" i="1" kern="1200">
                                <a:latin typeface="Cambria Math" panose="02040503050406030204" pitchFamily="18" charset="0"/>
                              </a:rPr>
                              <m:t>𝐿𝐴𝐷𝐶</m:t>
                            </m:r>
                          </m:sub>
                        </m:sSub>
                      </m:den>
                    </m:f>
                  </m:oMath>
                </m:oMathPara>
              </a14:m>
              <a:endParaRPr lang="en-US" sz="1200" kern="1200"/>
            </a:p>
          </xdr:txBody>
        </xdr:sp>
      </mc:Choice>
      <mc:Fallback xmlns="">
        <xdr:sp macro="" textlink="">
          <xdr:nvSpPr>
            <xdr:cNvPr id="11" name="TextBox 10">
              <a:extLst>
                <a:ext uri="{FF2B5EF4-FFF2-40B4-BE49-F238E27FC236}">
                  <a16:creationId xmlns:a16="http://schemas.microsoft.com/office/drawing/2014/main" id="{3E9072C5-09AC-410A-AA0A-1CA4466475CF}"/>
                </a:ext>
              </a:extLst>
            </xdr:cNvPr>
            <xdr:cNvSpPr txBox="1"/>
          </xdr:nvSpPr>
          <xdr:spPr>
            <a:xfrm>
              <a:off x="182880" y="9822180"/>
              <a:ext cx="2086149" cy="3783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200" b="0" i="0" kern="1200">
                  <a:latin typeface="Cambria Math" panose="02040503050406030204" pitchFamily="18" charset="0"/>
                </a:rPr>
                <a:t>𝐿𝐴𝐷𝐶=  (𝐶_𝐴𝐴𝐶</a:t>
              </a:r>
              <a:r>
                <a:rPr lang="en-US" sz="1200" b="0" i="0" kern="1200">
                  <a:latin typeface="Cambria Math" panose="02040503050406030204" pitchFamily="18" charset="0"/>
                  <a:ea typeface="Cambria Math" panose="02040503050406030204" pitchFamily="18" charset="0"/>
                </a:rPr>
                <a:t>×𝐸𝑇×𝐸𝐹×𝐸𝐷)/〖</a:t>
              </a:r>
              <a:r>
                <a:rPr lang="en-US" sz="1200" b="0" i="0" kern="1200">
                  <a:latin typeface="Cambria Math" panose="02040503050406030204" pitchFamily="18" charset="0"/>
                </a:rPr>
                <a:t>𝐴𝑇〗_𝐿𝐴𝐷𝐶 </a:t>
              </a:r>
              <a:endParaRPr lang="en-US" sz="1200" kern="1200"/>
            </a:p>
          </xdr:txBody>
        </xdr:sp>
      </mc:Fallback>
    </mc:AlternateContent>
    <xdr:clientData/>
  </xdr:oneCellAnchor>
  <xdr:oneCellAnchor>
    <xdr:from>
      <xdr:col>0</xdr:col>
      <xdr:colOff>186558</xdr:colOff>
      <xdr:row>87</xdr:row>
      <xdr:rowOff>1773</xdr:rowOff>
    </xdr:from>
    <xdr:ext cx="2020746" cy="172227"/>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E50D4E0C-4579-005F-0DC2-2A40CA1B1115}"/>
                </a:ext>
              </a:extLst>
            </xdr:cNvPr>
            <xdr:cNvSpPr txBox="1"/>
          </xdr:nvSpPr>
          <xdr:spPr>
            <a:xfrm>
              <a:off x="186558" y="15878963"/>
              <a:ext cx="202074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kern="1200">
                        <a:latin typeface="Cambria Math" panose="02040503050406030204" pitchFamily="18" charset="0"/>
                      </a:rPr>
                      <m:t>𝐶𝑎𝑛𝑐𝑒𝑟</m:t>
                    </m:r>
                    <m:r>
                      <a:rPr lang="en-US" sz="1100" b="0" i="1" kern="1200">
                        <a:latin typeface="Cambria Math" panose="02040503050406030204" pitchFamily="18" charset="0"/>
                      </a:rPr>
                      <m:t> </m:t>
                    </m:r>
                    <m:sSub>
                      <m:sSubPr>
                        <m:ctrlPr>
                          <a:rPr lang="en-US" sz="1100" b="0" i="1" kern="1200">
                            <a:latin typeface="Cambria Math" panose="02040503050406030204" pitchFamily="18" charset="0"/>
                          </a:rPr>
                        </m:ctrlPr>
                      </m:sSubPr>
                      <m:e>
                        <m:r>
                          <a:rPr lang="en-US" sz="1100" b="0" i="1" kern="1200">
                            <a:latin typeface="Cambria Math" panose="02040503050406030204" pitchFamily="18" charset="0"/>
                          </a:rPr>
                          <m:t>𝑅𝑖𝑠𝑘</m:t>
                        </m:r>
                      </m:e>
                      <m:sub>
                        <m:r>
                          <a:rPr lang="en-US" sz="1100" b="0" i="1" kern="1200">
                            <a:latin typeface="Cambria Math" panose="02040503050406030204" pitchFamily="18" charset="0"/>
                          </a:rPr>
                          <m:t>𝑎𝑑𝑢𝑙𝑡</m:t>
                        </m:r>
                      </m:sub>
                    </m:sSub>
                    <m:r>
                      <a:rPr lang="en-US" sz="1100" b="0" i="1" kern="1200">
                        <a:latin typeface="Cambria Math" panose="02040503050406030204" pitchFamily="18" charset="0"/>
                      </a:rPr>
                      <m:t>=</m:t>
                    </m:r>
                    <m:r>
                      <a:rPr lang="en-US" sz="1100" b="0" i="1" kern="1200">
                        <a:latin typeface="Cambria Math" panose="02040503050406030204" pitchFamily="18" charset="0"/>
                      </a:rPr>
                      <m:t>𝐿𝐴𝐷𝐶</m:t>
                    </m:r>
                    <m:r>
                      <a:rPr lang="en-US" sz="1100" b="0" i="1" kern="1200">
                        <a:latin typeface="Cambria Math" panose="02040503050406030204" pitchFamily="18" charset="0"/>
                        <a:ea typeface="Cambria Math" panose="02040503050406030204" pitchFamily="18" charset="0"/>
                      </a:rPr>
                      <m:t>×</m:t>
                    </m:r>
                    <m:r>
                      <a:rPr lang="en-US" sz="1100" b="0" i="1" kern="1200">
                        <a:latin typeface="Cambria Math" panose="02040503050406030204" pitchFamily="18" charset="0"/>
                        <a:ea typeface="Cambria Math" panose="02040503050406030204" pitchFamily="18" charset="0"/>
                      </a:rPr>
                      <m:t>𝐼𝑈𝑅</m:t>
                    </m:r>
                  </m:oMath>
                </m:oMathPara>
              </a14:m>
              <a:endParaRPr lang="en-US" sz="1100" kern="1200"/>
            </a:p>
          </xdr:txBody>
        </xdr:sp>
      </mc:Choice>
      <mc:Fallback xmlns="">
        <xdr:sp macro="" textlink="">
          <xdr:nvSpPr>
            <xdr:cNvPr id="13" name="TextBox 12">
              <a:extLst>
                <a:ext uri="{FF2B5EF4-FFF2-40B4-BE49-F238E27FC236}">
                  <a16:creationId xmlns:a16="http://schemas.microsoft.com/office/drawing/2014/main" id="{E50D4E0C-4579-005F-0DC2-2A40CA1B1115}"/>
                </a:ext>
              </a:extLst>
            </xdr:cNvPr>
            <xdr:cNvSpPr txBox="1"/>
          </xdr:nvSpPr>
          <xdr:spPr>
            <a:xfrm>
              <a:off x="186558" y="15878963"/>
              <a:ext cx="202074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kern="1200">
                  <a:latin typeface="Cambria Math" panose="02040503050406030204" pitchFamily="18" charset="0"/>
                </a:rPr>
                <a:t>𝐶𝑎𝑛𝑐𝑒𝑟 〖𝑅𝑖𝑠𝑘〗_𝑎𝑑𝑢𝑙𝑡=𝐿𝐴𝐷𝐶</a:t>
              </a:r>
              <a:r>
                <a:rPr lang="en-US" sz="1100" b="0" i="0" kern="1200">
                  <a:latin typeface="Cambria Math" panose="02040503050406030204" pitchFamily="18" charset="0"/>
                  <a:ea typeface="Cambria Math" panose="02040503050406030204" pitchFamily="18" charset="0"/>
                </a:rPr>
                <a:t>×𝐼𝑈𝑅</a:t>
              </a:r>
              <a:endParaRPr lang="en-US" sz="1100" kern="1200"/>
            </a:p>
          </xdr:txBody>
        </xdr:sp>
      </mc:Fallback>
    </mc:AlternateContent>
    <xdr:clientData/>
  </xdr:oneCellAnchor>
  <xdr:oneCellAnchor>
    <xdr:from>
      <xdr:col>0</xdr:col>
      <xdr:colOff>157655</xdr:colOff>
      <xdr:row>96</xdr:row>
      <xdr:rowOff>13138</xdr:rowOff>
    </xdr:from>
    <xdr:ext cx="2965042" cy="172227"/>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59AB06CA-D6A0-4028-99E3-B44B7E93C3DC}"/>
                </a:ext>
              </a:extLst>
            </xdr:cNvPr>
            <xdr:cNvSpPr txBox="1"/>
          </xdr:nvSpPr>
          <xdr:spPr>
            <a:xfrm>
              <a:off x="157655" y="17545707"/>
              <a:ext cx="296504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kern="1200">
                        <a:latin typeface="Cambria Math" panose="02040503050406030204" pitchFamily="18" charset="0"/>
                      </a:rPr>
                      <m:t>𝐶𝑎𝑛𝑐𝑒𝑟</m:t>
                    </m:r>
                    <m:r>
                      <a:rPr lang="en-US" sz="1100" b="0" i="1" kern="1200">
                        <a:latin typeface="Cambria Math" panose="02040503050406030204" pitchFamily="18" charset="0"/>
                      </a:rPr>
                      <m:t> </m:t>
                    </m:r>
                    <m:sSub>
                      <m:sSubPr>
                        <m:ctrlPr>
                          <a:rPr lang="en-US" sz="1100" b="0" i="1" kern="1200">
                            <a:latin typeface="Cambria Math" panose="02040503050406030204" pitchFamily="18" charset="0"/>
                          </a:rPr>
                        </m:ctrlPr>
                      </m:sSubPr>
                      <m:e>
                        <m:r>
                          <a:rPr lang="en-US" sz="1100" b="0" i="1" kern="1200">
                            <a:latin typeface="Cambria Math" panose="02040503050406030204" pitchFamily="18" charset="0"/>
                          </a:rPr>
                          <m:t>𝑅𝑖𝑠𝑘</m:t>
                        </m:r>
                      </m:e>
                      <m:sub>
                        <m:r>
                          <a:rPr lang="en-US" sz="1100" b="0" i="1" kern="1200">
                            <a:latin typeface="Cambria Math" panose="02040503050406030204" pitchFamily="18" charset="0"/>
                          </a:rPr>
                          <m:t>𝐴𝐷𝐴𝐹</m:t>
                        </m:r>
                      </m:sub>
                    </m:sSub>
                    <m:r>
                      <a:rPr lang="en-US" sz="1100" b="0" i="1" kern="1200">
                        <a:latin typeface="Cambria Math" panose="02040503050406030204" pitchFamily="18" charset="0"/>
                      </a:rPr>
                      <m:t>=</m:t>
                    </m:r>
                    <m:r>
                      <a:rPr lang="en-US" sz="1100" b="0" i="1" kern="1200">
                        <a:latin typeface="Cambria Math" panose="02040503050406030204" pitchFamily="18" charset="0"/>
                      </a:rPr>
                      <m:t>𝐿𝐴𝐷𝐶</m:t>
                    </m:r>
                    <m:r>
                      <a:rPr lang="en-US" sz="1100" b="0" i="1" kern="1200">
                        <a:latin typeface="Cambria Math" panose="02040503050406030204" pitchFamily="18" charset="0"/>
                        <a:ea typeface="Cambria Math" panose="02040503050406030204" pitchFamily="18" charset="0"/>
                      </a:rPr>
                      <m:t>×</m:t>
                    </m:r>
                    <m:r>
                      <a:rPr lang="en-US" sz="1100" b="0" i="1" kern="1200">
                        <a:latin typeface="Cambria Math" panose="02040503050406030204" pitchFamily="18" charset="0"/>
                        <a:ea typeface="Cambria Math" panose="02040503050406030204" pitchFamily="18" charset="0"/>
                      </a:rPr>
                      <m:t>𝐼𝑈𝑅</m:t>
                    </m:r>
                    <m:r>
                      <a:rPr lang="en-US" sz="1100" b="0" i="1" kern="1200">
                        <a:latin typeface="Cambria Math" panose="02040503050406030204" pitchFamily="18" charset="0"/>
                        <a:ea typeface="Cambria Math" panose="02040503050406030204" pitchFamily="18" charset="0"/>
                      </a:rPr>
                      <m:t>×</m:t>
                    </m:r>
                    <m:r>
                      <a:rPr lang="en-US" sz="1100" b="0" i="1" kern="1200">
                        <a:latin typeface="Cambria Math" panose="02040503050406030204" pitchFamily="18" charset="0"/>
                        <a:ea typeface="Cambria Math" panose="02040503050406030204" pitchFamily="18" charset="0"/>
                      </a:rPr>
                      <m:t>𝑂𝑣𝑒𝑟𝑎𝑙𝑙</m:t>
                    </m:r>
                    <m:r>
                      <a:rPr lang="en-US" sz="1100" b="0" i="1" kern="1200">
                        <a:latin typeface="Cambria Math" panose="02040503050406030204" pitchFamily="18" charset="0"/>
                        <a:ea typeface="Cambria Math" panose="02040503050406030204" pitchFamily="18" charset="0"/>
                      </a:rPr>
                      <m:t> </m:t>
                    </m:r>
                    <m:r>
                      <a:rPr lang="en-US" sz="1100" b="0" i="1" kern="1200">
                        <a:latin typeface="Cambria Math" panose="02040503050406030204" pitchFamily="18" charset="0"/>
                        <a:ea typeface="Cambria Math" panose="02040503050406030204" pitchFamily="18" charset="0"/>
                      </a:rPr>
                      <m:t>𝐴𝐷𝐹</m:t>
                    </m:r>
                  </m:oMath>
                </m:oMathPara>
              </a14:m>
              <a:endParaRPr lang="en-US" sz="1100" kern="1200"/>
            </a:p>
          </xdr:txBody>
        </xdr:sp>
      </mc:Choice>
      <mc:Fallback xmlns="">
        <xdr:sp macro="" textlink="">
          <xdr:nvSpPr>
            <xdr:cNvPr id="14" name="TextBox 13">
              <a:extLst>
                <a:ext uri="{FF2B5EF4-FFF2-40B4-BE49-F238E27FC236}">
                  <a16:creationId xmlns:a16="http://schemas.microsoft.com/office/drawing/2014/main" id="{59AB06CA-D6A0-4028-99E3-B44B7E93C3DC}"/>
                </a:ext>
              </a:extLst>
            </xdr:cNvPr>
            <xdr:cNvSpPr txBox="1"/>
          </xdr:nvSpPr>
          <xdr:spPr>
            <a:xfrm>
              <a:off x="157655" y="17545707"/>
              <a:ext cx="296504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kern="1200">
                  <a:latin typeface="Cambria Math" panose="02040503050406030204" pitchFamily="18" charset="0"/>
                </a:rPr>
                <a:t>𝐶𝑎𝑛𝑐𝑒𝑟 〖𝑅𝑖𝑠𝑘〗_𝐴𝐷𝐴𝐹=𝐿𝐴𝐷𝐶</a:t>
              </a:r>
              <a:r>
                <a:rPr lang="en-US" sz="1100" b="0" i="0" kern="1200">
                  <a:latin typeface="Cambria Math" panose="02040503050406030204" pitchFamily="18" charset="0"/>
                  <a:ea typeface="Cambria Math" panose="02040503050406030204" pitchFamily="18" charset="0"/>
                </a:rPr>
                <a:t>×𝐼𝑈𝑅×𝑂𝑣𝑒𝑟𝑎𝑙𝑙 𝐴𝐷𝐹</a:t>
              </a:r>
              <a:endParaRPr lang="en-US" sz="1100" kern="12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3.epa.gov/airtoxics/childrens_supplement_final.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D06DE-D10F-413B-B452-076B5469AD51}">
  <sheetPr codeName="Sheet1"/>
  <dimension ref="B2:H16"/>
  <sheetViews>
    <sheetView tabSelected="1" workbookViewId="0">
      <selection activeCell="B6" sqref="B6:H10"/>
    </sheetView>
  </sheetViews>
  <sheetFormatPr defaultRowHeight="14.5" x14ac:dyDescent="0.35"/>
  <sheetData>
    <row r="2" spans="2:8" x14ac:dyDescent="0.35">
      <c r="B2" s="56" t="s">
        <v>0</v>
      </c>
      <c r="C2" s="56"/>
      <c r="D2" s="56"/>
      <c r="E2" s="56"/>
      <c r="F2" s="56"/>
      <c r="G2" s="56"/>
      <c r="H2" s="56"/>
    </row>
    <row r="3" spans="2:8" ht="15.5" x14ac:dyDescent="0.35">
      <c r="B3" s="48"/>
      <c r="E3" s="7" t="s">
        <v>1</v>
      </c>
      <c r="F3" s="7"/>
      <c r="G3" s="48"/>
      <c r="H3" s="48"/>
    </row>
    <row r="4" spans="2:8" x14ac:dyDescent="0.35">
      <c r="B4" s="48"/>
      <c r="C4" s="48"/>
      <c r="D4" s="48"/>
      <c r="E4" s="48"/>
      <c r="F4" s="48"/>
      <c r="G4" s="48"/>
      <c r="H4" s="48"/>
    </row>
    <row r="6" spans="2:8" ht="15" customHeight="1" x14ac:dyDescent="0.35">
      <c r="B6" s="59" t="s">
        <v>2</v>
      </c>
      <c r="C6" s="59"/>
      <c r="D6" s="59"/>
      <c r="E6" s="59"/>
      <c r="F6" s="59"/>
      <c r="G6" s="59"/>
      <c r="H6" s="59"/>
    </row>
    <row r="7" spans="2:8" ht="15" customHeight="1" x14ac:dyDescent="0.35">
      <c r="B7" s="59"/>
      <c r="C7" s="59"/>
      <c r="D7" s="59"/>
      <c r="E7" s="59"/>
      <c r="F7" s="59"/>
      <c r="G7" s="59"/>
      <c r="H7" s="59"/>
    </row>
    <row r="8" spans="2:8" ht="15" customHeight="1" x14ac:dyDescent="0.35">
      <c r="B8" s="59"/>
      <c r="C8" s="59"/>
      <c r="D8" s="59"/>
      <c r="E8" s="59"/>
      <c r="F8" s="59"/>
      <c r="G8" s="59"/>
      <c r="H8" s="59"/>
    </row>
    <row r="9" spans="2:8" ht="15" customHeight="1" x14ac:dyDescent="0.35">
      <c r="B9" s="59"/>
      <c r="C9" s="59"/>
      <c r="D9" s="59"/>
      <c r="E9" s="59"/>
      <c r="F9" s="59"/>
      <c r="G9" s="59"/>
      <c r="H9" s="59"/>
    </row>
    <row r="10" spans="2:8" ht="22.5" customHeight="1" x14ac:dyDescent="0.35">
      <c r="B10" s="59"/>
      <c r="C10" s="59"/>
      <c r="D10" s="59"/>
      <c r="E10" s="59"/>
      <c r="F10" s="59"/>
      <c r="G10" s="59"/>
      <c r="H10" s="59"/>
    </row>
    <row r="12" spans="2:8" x14ac:dyDescent="0.35">
      <c r="B12" s="57" t="s">
        <v>3</v>
      </c>
      <c r="C12" s="57"/>
      <c r="D12" s="57"/>
      <c r="E12" s="57"/>
      <c r="F12" s="57"/>
      <c r="G12" s="57"/>
      <c r="H12" s="57"/>
    </row>
    <row r="13" spans="2:8" x14ac:dyDescent="0.35">
      <c r="B13" s="57"/>
      <c r="C13" s="57"/>
      <c r="D13" s="57"/>
      <c r="E13" s="57"/>
      <c r="F13" s="57"/>
      <c r="G13" s="57"/>
      <c r="H13" s="57"/>
    </row>
    <row r="16" spans="2:8" ht="17.5" x14ac:dyDescent="0.35">
      <c r="B16" s="58" t="s">
        <v>1</v>
      </c>
      <c r="C16" s="58"/>
      <c r="D16" s="58"/>
      <c r="E16" s="58"/>
      <c r="F16" s="58"/>
      <c r="G16" s="58"/>
      <c r="H16" s="58"/>
    </row>
  </sheetData>
  <sheetProtection algorithmName="SHA-512" hashValue="HiyHf0XvpWCjbEZqlzhrJrO2t/QeY2YxiXPBrTnxeAmRMXOskHwzxa4UYNrRn4g5mAhXd7u2508dVa0XBouy9A==" saltValue="FhPSUuoud6XJ0otu3HycbQ==" spinCount="100000" sheet="1" formatCells="0" formatColumns="0" formatRows="0"/>
  <mergeCells count="4">
    <mergeCell ref="B2:H2"/>
    <mergeCell ref="B12:H13"/>
    <mergeCell ref="B16:H16"/>
    <mergeCell ref="B6:H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E625D-F07C-4802-AC74-6B7FDDD0CD6D}">
  <sheetPr codeName="Sheet2"/>
  <dimension ref="A2:B17"/>
  <sheetViews>
    <sheetView zoomScale="85" zoomScaleNormal="85" workbookViewId="0">
      <selection activeCell="B11" sqref="B11"/>
    </sheetView>
  </sheetViews>
  <sheetFormatPr defaultColWidth="8.6328125" defaultRowHeight="14" x14ac:dyDescent="0.3"/>
  <cols>
    <col min="1" max="1" width="24.6328125" style="13" customWidth="1"/>
    <col min="2" max="2" width="167.54296875" style="13" customWidth="1"/>
    <col min="3" max="16384" width="8.6328125" style="13"/>
  </cols>
  <sheetData>
    <row r="2" spans="1:2" ht="15.5" thickBot="1" x14ac:dyDescent="0.35">
      <c r="A2" s="45" t="s">
        <v>4</v>
      </c>
      <c r="B2" s="50" t="s">
        <v>5</v>
      </c>
    </row>
    <row r="3" spans="1:2" ht="16" thickTop="1" x14ac:dyDescent="0.35">
      <c r="A3" s="41" t="s">
        <v>6</v>
      </c>
      <c r="B3" s="42" t="s">
        <v>7</v>
      </c>
    </row>
    <row r="4" spans="1:2" ht="15.5" x14ac:dyDescent="0.35">
      <c r="A4" s="14" t="s">
        <v>8</v>
      </c>
      <c r="B4" s="15" t="s">
        <v>9</v>
      </c>
    </row>
    <row r="5" spans="1:2" ht="15.5" x14ac:dyDescent="0.35">
      <c r="A5" s="14" t="s">
        <v>10</v>
      </c>
      <c r="B5" s="15" t="s">
        <v>11</v>
      </c>
    </row>
    <row r="6" spans="1:2" ht="15.5" x14ac:dyDescent="0.35">
      <c r="A6" s="16" t="s">
        <v>12</v>
      </c>
      <c r="B6" s="15" t="s">
        <v>13</v>
      </c>
    </row>
    <row r="7" spans="1:2" ht="15.5" x14ac:dyDescent="0.35">
      <c r="A7" s="16" t="s">
        <v>14</v>
      </c>
      <c r="B7" s="15" t="s">
        <v>15</v>
      </c>
    </row>
    <row r="8" spans="1:2" ht="15.5" x14ac:dyDescent="0.35">
      <c r="A8" s="16" t="s">
        <v>16</v>
      </c>
      <c r="B8" s="15" t="s">
        <v>17</v>
      </c>
    </row>
    <row r="9" spans="1:2" ht="15.5" x14ac:dyDescent="0.35">
      <c r="A9" s="17"/>
      <c r="B9" s="18"/>
    </row>
    <row r="10" spans="1:2" x14ac:dyDescent="0.3">
      <c r="B10" s="19"/>
    </row>
    <row r="12" spans="1:2" x14ac:dyDescent="0.3">
      <c r="B12" s="20"/>
    </row>
    <row r="17" spans="2:2" x14ac:dyDescent="0.3">
      <c r="B17" s="21"/>
    </row>
  </sheetData>
  <sheetProtection algorithmName="SHA-512" hashValue="8enK72jRpH8W8VK02G+Y7nVgs2ZNTBdz9O6zTd/kSdFyj54PYc7l/2QUD7K7AUdGV6kkBIsk7x1tSNYJj9XQeA==" saltValue="zsYWzsuvSPql9P9ED/n6Tw==" spinCount="100000" sheet="1" formatCells="0" formatColumns="0" formatRows="0"/>
  <hyperlinks>
    <hyperlink ref="A3" location="Definitions!A1" display="Definitions" xr:uid="{5ABF5DC7-5A88-4D98-8B51-941C6F6C02C9}"/>
    <hyperlink ref="A4" location="Equations!A1" display="Equations" xr:uid="{C4DF5955-D4EF-4F15-8181-73BD79758445}"/>
    <hyperlink ref="A6" location="'IIOAC Outputs - Fugitive'!A1" display="'IIOAC Outputs - Fugitive" xr:uid="{7E8793A0-62B2-4B1E-9AC7-8D0CE8AE30DC}"/>
    <hyperlink ref="A7" location="'IIOAC Outputs - Stack'!A1" display="'IIOAC Outputs - Stack" xr:uid="{F266ABB7-7837-44F7-B487-6946E1F4AA81}"/>
    <hyperlink ref="A8" location="'IIOAC Outputs - Max'!A1" display="'IIOAC Outputs - Max" xr:uid="{845F3D24-36F3-48FE-87DE-FE694AB39F66}"/>
    <hyperlink ref="A5" location="'IIOAC Inputs'!A1" display="Inputs" xr:uid="{66D60EBD-E3EB-47E8-97A5-FC780EBE67F6}"/>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B40FF-3F72-4564-86C6-0F257A8A865B}">
  <sheetPr codeName="Sheet3"/>
  <dimension ref="A1:K23"/>
  <sheetViews>
    <sheetView showGridLines="0" zoomScale="85" zoomScaleNormal="85" workbookViewId="0">
      <selection activeCell="F22" sqref="F22"/>
    </sheetView>
  </sheetViews>
  <sheetFormatPr defaultColWidth="8.6328125" defaultRowHeight="15.5" x14ac:dyDescent="0.35"/>
  <cols>
    <col min="1" max="1" width="43.36328125" style="2" customWidth="1"/>
    <col min="2" max="2" width="140" style="2" customWidth="1"/>
    <col min="3" max="16384" width="8.6328125" style="2"/>
  </cols>
  <sheetData>
    <row r="1" spans="1:11" x14ac:dyDescent="0.35">
      <c r="C1" s="12"/>
    </row>
    <row r="2" spans="1:11" ht="16" thickBot="1" x14ac:dyDescent="0.4">
      <c r="A2" s="45" t="s">
        <v>18</v>
      </c>
      <c r="B2" s="72" t="s">
        <v>19</v>
      </c>
      <c r="C2" s="73"/>
      <c r="D2" s="47"/>
    </row>
    <row r="3" spans="1:11" ht="16" thickTop="1" x14ac:dyDescent="0.35">
      <c r="A3" s="49" t="s">
        <v>20</v>
      </c>
      <c r="B3" s="66" t="s">
        <v>21</v>
      </c>
      <c r="C3" s="67"/>
      <c r="D3" s="47"/>
    </row>
    <row r="4" spans="1:11" ht="18.5" x14ac:dyDescent="0.35">
      <c r="A4" s="10" t="s">
        <v>22</v>
      </c>
      <c r="B4" s="68" t="s">
        <v>23</v>
      </c>
      <c r="C4" s="68"/>
      <c r="D4" s="12"/>
      <c r="E4" s="12"/>
      <c r="F4" s="12"/>
      <c r="G4" s="12"/>
      <c r="H4" s="12"/>
      <c r="I4" s="12"/>
      <c r="J4" s="12"/>
      <c r="K4" s="12"/>
    </row>
    <row r="5" spans="1:11" x14ac:dyDescent="0.35">
      <c r="A5" s="10" t="s">
        <v>24</v>
      </c>
      <c r="B5" s="65" t="s">
        <v>25</v>
      </c>
      <c r="C5" s="65"/>
      <c r="D5" s="12"/>
      <c r="E5" s="12"/>
      <c r="F5" s="12"/>
      <c r="G5" s="12"/>
      <c r="H5" s="12"/>
      <c r="I5" s="12"/>
      <c r="J5" s="12"/>
      <c r="K5" s="12"/>
    </row>
    <row r="6" spans="1:11" x14ac:dyDescent="0.35">
      <c r="A6" s="60" t="s">
        <v>26</v>
      </c>
      <c r="B6" s="63" t="s">
        <v>27</v>
      </c>
      <c r="C6" s="64"/>
      <c r="D6" s="12"/>
      <c r="E6" s="12"/>
      <c r="F6" s="12"/>
      <c r="G6" s="12"/>
      <c r="H6" s="12"/>
      <c r="I6" s="12"/>
      <c r="J6" s="12"/>
      <c r="K6" s="12"/>
    </row>
    <row r="7" spans="1:11" x14ac:dyDescent="0.35">
      <c r="A7" s="61"/>
      <c r="B7" s="69" t="s">
        <v>28</v>
      </c>
      <c r="C7" s="70"/>
      <c r="D7" s="12"/>
      <c r="E7" s="12"/>
      <c r="F7" s="12"/>
      <c r="G7" s="12"/>
      <c r="H7" s="12"/>
      <c r="I7" s="12"/>
      <c r="J7" s="12"/>
      <c r="K7" s="12"/>
    </row>
    <row r="8" spans="1:11" x14ac:dyDescent="0.35">
      <c r="A8" s="10" t="s">
        <v>29</v>
      </c>
      <c r="B8" s="68" t="s">
        <v>30</v>
      </c>
      <c r="C8" s="68"/>
      <c r="D8" s="12"/>
      <c r="E8" s="12"/>
      <c r="F8" s="12"/>
      <c r="G8" s="12"/>
      <c r="H8" s="12"/>
      <c r="I8" s="12"/>
      <c r="J8" s="12"/>
      <c r="K8" s="12"/>
    </row>
    <row r="9" spans="1:11" x14ac:dyDescent="0.35">
      <c r="A9" s="10" t="s">
        <v>31</v>
      </c>
      <c r="B9" s="68" t="s">
        <v>32</v>
      </c>
      <c r="C9" s="68"/>
      <c r="D9" s="12"/>
      <c r="E9" s="12"/>
      <c r="F9" s="12"/>
      <c r="G9" s="12"/>
      <c r="H9" s="12"/>
      <c r="I9" s="12"/>
      <c r="J9" s="12"/>
      <c r="K9" s="12"/>
    </row>
    <row r="10" spans="1:11" x14ac:dyDescent="0.35">
      <c r="A10" s="10" t="s">
        <v>33</v>
      </c>
      <c r="B10" s="68" t="s">
        <v>34</v>
      </c>
      <c r="C10" s="68"/>
      <c r="D10" s="12"/>
      <c r="E10" s="12"/>
      <c r="F10" s="12"/>
      <c r="G10" s="12"/>
      <c r="H10" s="12"/>
      <c r="I10" s="12"/>
      <c r="J10" s="12"/>
      <c r="K10" s="12"/>
    </row>
    <row r="11" spans="1:11" ht="32.4" customHeight="1" x14ac:dyDescent="0.35">
      <c r="A11" s="10" t="s">
        <v>35</v>
      </c>
      <c r="B11" s="62" t="s">
        <v>36</v>
      </c>
      <c r="C11" s="62"/>
      <c r="D11" s="12"/>
      <c r="E11" s="12"/>
      <c r="F11" s="12"/>
      <c r="G11" s="12"/>
      <c r="H11" s="12"/>
      <c r="I11" s="12"/>
      <c r="J11" s="12"/>
      <c r="K11" s="12"/>
    </row>
    <row r="12" spans="1:11" x14ac:dyDescent="0.35">
      <c r="A12" s="10" t="s">
        <v>37</v>
      </c>
      <c r="B12" s="74" t="s">
        <v>38</v>
      </c>
      <c r="C12" s="75"/>
      <c r="D12" s="12"/>
      <c r="E12" s="12"/>
      <c r="F12" s="12"/>
      <c r="G12" s="12"/>
      <c r="H12" s="12"/>
      <c r="I12" s="12"/>
      <c r="J12" s="12"/>
      <c r="K12" s="12"/>
    </row>
    <row r="13" spans="1:11" x14ac:dyDescent="0.35">
      <c r="A13" s="10" t="s">
        <v>39</v>
      </c>
      <c r="B13" s="68" t="s">
        <v>40</v>
      </c>
      <c r="C13" s="68"/>
      <c r="D13" s="12"/>
      <c r="E13" s="12"/>
      <c r="F13" s="12"/>
      <c r="G13" s="12"/>
      <c r="H13" s="12"/>
      <c r="I13" s="12"/>
      <c r="J13" s="12"/>
      <c r="K13" s="12"/>
    </row>
    <row r="14" spans="1:11" x14ac:dyDescent="0.35">
      <c r="A14" s="10" t="s">
        <v>41</v>
      </c>
      <c r="B14" s="68" t="s">
        <v>42</v>
      </c>
      <c r="C14" s="68"/>
      <c r="D14" s="12"/>
      <c r="E14" s="12"/>
      <c r="F14" s="12"/>
      <c r="G14" s="12"/>
      <c r="H14" s="12"/>
      <c r="I14" s="12"/>
      <c r="J14" s="12"/>
      <c r="K14" s="12"/>
    </row>
    <row r="15" spans="1:11" x14ac:dyDescent="0.35">
      <c r="A15" s="10" t="s">
        <v>43</v>
      </c>
      <c r="B15" s="68" t="s">
        <v>44</v>
      </c>
      <c r="C15" s="68"/>
      <c r="D15" s="12"/>
      <c r="E15" s="12"/>
      <c r="F15" s="12"/>
      <c r="G15" s="12"/>
      <c r="H15" s="12"/>
      <c r="I15" s="12"/>
      <c r="J15" s="12"/>
      <c r="K15" s="12"/>
    </row>
    <row r="16" spans="1:11" x14ac:dyDescent="0.35">
      <c r="A16" s="10" t="s">
        <v>45</v>
      </c>
      <c r="B16" s="68" t="s">
        <v>46</v>
      </c>
      <c r="C16" s="68"/>
      <c r="D16" s="12"/>
      <c r="E16" s="12"/>
      <c r="F16" s="12"/>
      <c r="G16" s="12"/>
      <c r="H16" s="12"/>
      <c r="I16" s="12"/>
      <c r="J16" s="12"/>
      <c r="K16" s="12"/>
    </row>
    <row r="17" spans="1:11" x14ac:dyDescent="0.35">
      <c r="A17" s="10" t="s">
        <v>47</v>
      </c>
      <c r="B17" s="68" t="s">
        <v>48</v>
      </c>
      <c r="C17" s="68"/>
      <c r="D17" s="12"/>
      <c r="E17" s="12"/>
      <c r="F17" s="12"/>
      <c r="G17" s="12"/>
      <c r="H17" s="12"/>
      <c r="I17" s="12"/>
      <c r="J17" s="12"/>
      <c r="K17" s="12"/>
    </row>
    <row r="18" spans="1:11" ht="49.25" customHeight="1" x14ac:dyDescent="0.35">
      <c r="A18" s="10" t="s">
        <v>49</v>
      </c>
      <c r="B18" s="62" t="s">
        <v>50</v>
      </c>
      <c r="C18" s="62"/>
      <c r="D18" s="12"/>
      <c r="E18" s="12"/>
      <c r="F18" s="12"/>
      <c r="G18" s="12"/>
      <c r="H18" s="12"/>
      <c r="I18" s="12"/>
      <c r="J18" s="12"/>
      <c r="K18" s="12"/>
    </row>
    <row r="19" spans="1:11" ht="57" customHeight="1" x14ac:dyDescent="0.35">
      <c r="A19" s="10" t="s">
        <v>51</v>
      </c>
      <c r="B19" s="62" t="s">
        <v>52</v>
      </c>
      <c r="C19" s="62"/>
    </row>
    <row r="20" spans="1:11" ht="34.25" customHeight="1" x14ac:dyDescent="0.35">
      <c r="A20" s="10" t="s">
        <v>53</v>
      </c>
      <c r="B20" s="62" t="s">
        <v>54</v>
      </c>
      <c r="C20" s="62"/>
    </row>
    <row r="21" spans="1:11" x14ac:dyDescent="0.35">
      <c r="A21" s="10" t="s">
        <v>55</v>
      </c>
      <c r="B21" s="62" t="s">
        <v>56</v>
      </c>
      <c r="C21" s="62"/>
    </row>
    <row r="22" spans="1:11" ht="31.25" customHeight="1" x14ac:dyDescent="0.35">
      <c r="A22" s="10" t="s">
        <v>57</v>
      </c>
      <c r="B22" s="71" t="s">
        <v>58</v>
      </c>
      <c r="C22" s="71"/>
    </row>
    <row r="23" spans="1:11" x14ac:dyDescent="0.35">
      <c r="A23" s="11"/>
    </row>
  </sheetData>
  <sheetProtection algorithmName="SHA-512" hashValue="ddqc6qKXct3aLD91EKowObIEQeUp/hTdY5GjzgpQYXrKf9jrGpGIATooMfEQew1rORSaWZMnEo23Y07A5r7V9g==" saltValue="JS8RJEFbaEuMjte5BF5oBQ==" spinCount="100000" sheet="1" formatCells="0" formatColumns="0" formatRows="0"/>
  <mergeCells count="22">
    <mergeCell ref="B22:C22"/>
    <mergeCell ref="B21:C21"/>
    <mergeCell ref="B2:C2"/>
    <mergeCell ref="B12:C12"/>
    <mergeCell ref="B20:C20"/>
    <mergeCell ref="B19:C19"/>
    <mergeCell ref="B18:C18"/>
    <mergeCell ref="B17:C17"/>
    <mergeCell ref="B16:C16"/>
    <mergeCell ref="B15:C15"/>
    <mergeCell ref="B14:C14"/>
    <mergeCell ref="B13:C13"/>
    <mergeCell ref="A6:A7"/>
    <mergeCell ref="B11:C11"/>
    <mergeCell ref="B6:C6"/>
    <mergeCell ref="B5:C5"/>
    <mergeCell ref="B3:C3"/>
    <mergeCell ref="B4:C4"/>
    <mergeCell ref="B7:C7"/>
    <mergeCell ref="B8:C8"/>
    <mergeCell ref="B9:C9"/>
    <mergeCell ref="B10:C10"/>
  </mergeCells>
  <hyperlinks>
    <hyperlink ref="B7" r:id="rId1" xr:uid="{0F384A4A-36B2-4233-9EF3-30AB9569474E}"/>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01375-9F1A-4827-A74C-AECE03735367}">
  <sheetPr codeName="Sheet4"/>
  <dimension ref="A2:P104"/>
  <sheetViews>
    <sheetView showGridLines="0" zoomScaleNormal="100" workbookViewId="0">
      <selection activeCell="S100" sqref="S100"/>
    </sheetView>
  </sheetViews>
  <sheetFormatPr defaultColWidth="8.6328125" defaultRowHeight="14" x14ac:dyDescent="0.3"/>
  <cols>
    <col min="1" max="16384" width="8.6328125" style="3"/>
  </cols>
  <sheetData>
    <row r="2" spans="1:16" x14ac:dyDescent="0.3">
      <c r="F2" s="5"/>
    </row>
    <row r="5" spans="1:16" x14ac:dyDescent="0.3">
      <c r="A5" s="3" t="s">
        <v>59</v>
      </c>
    </row>
    <row r="6" spans="1:16" ht="16" x14ac:dyDescent="0.3">
      <c r="A6" s="3" t="s">
        <v>60</v>
      </c>
    </row>
    <row r="7" spans="1:16" ht="17.5" x14ac:dyDescent="0.45">
      <c r="A7" s="3" t="s">
        <v>61</v>
      </c>
    </row>
    <row r="8" spans="1:16" x14ac:dyDescent="0.3">
      <c r="A8" s="3" t="s">
        <v>62</v>
      </c>
    </row>
    <row r="10" spans="1:16" ht="16" x14ac:dyDescent="0.3">
      <c r="A10" s="3" t="s">
        <v>63</v>
      </c>
    </row>
    <row r="11" spans="1:16" x14ac:dyDescent="0.3">
      <c r="A11" s="3" t="s">
        <v>64</v>
      </c>
    </row>
    <row r="13" spans="1:16" x14ac:dyDescent="0.3">
      <c r="A13" s="4"/>
      <c r="B13" s="4"/>
      <c r="C13" s="4"/>
      <c r="D13" s="4"/>
      <c r="E13" s="4"/>
      <c r="F13" s="4"/>
      <c r="G13" s="4"/>
      <c r="H13" s="4"/>
      <c r="I13" s="4"/>
      <c r="J13" s="4"/>
      <c r="K13" s="4"/>
      <c r="L13" s="4"/>
      <c r="M13" s="4"/>
      <c r="N13" s="4"/>
      <c r="O13" s="4"/>
      <c r="P13" s="4"/>
    </row>
    <row r="15" spans="1:16" x14ac:dyDescent="0.3">
      <c r="A15" s="5"/>
    </row>
    <row r="16" spans="1:16" x14ac:dyDescent="0.3">
      <c r="A16" s="5"/>
    </row>
    <row r="17" spans="1:16" x14ac:dyDescent="0.3">
      <c r="A17" s="5"/>
    </row>
    <row r="18" spans="1:16" x14ac:dyDescent="0.3">
      <c r="A18" s="5" t="s">
        <v>65</v>
      </c>
    </row>
    <row r="19" spans="1:16" ht="16" x14ac:dyDescent="0.3">
      <c r="A19" s="5" t="s">
        <v>66</v>
      </c>
    </row>
    <row r="20" spans="1:16" ht="17.5" x14ac:dyDescent="0.45">
      <c r="A20" s="3" t="s">
        <v>67</v>
      </c>
    </row>
    <row r="21" spans="1:16" x14ac:dyDescent="0.3">
      <c r="A21" s="3" t="s">
        <v>68</v>
      </c>
    </row>
    <row r="22" spans="1:16" ht="17" x14ac:dyDescent="0.45">
      <c r="A22" s="3" t="s">
        <v>69</v>
      </c>
    </row>
    <row r="24" spans="1:16" x14ac:dyDescent="0.3">
      <c r="A24" s="4"/>
      <c r="B24" s="4"/>
      <c r="C24" s="4"/>
      <c r="D24" s="4"/>
      <c r="E24" s="4"/>
      <c r="F24" s="4"/>
      <c r="G24" s="4"/>
      <c r="H24" s="4"/>
      <c r="I24" s="4"/>
      <c r="J24" s="4"/>
      <c r="K24" s="4"/>
      <c r="L24" s="4"/>
      <c r="M24" s="4"/>
      <c r="N24" s="4"/>
      <c r="O24" s="4"/>
      <c r="P24" s="4"/>
    </row>
    <row r="30" spans="1:16" x14ac:dyDescent="0.3">
      <c r="A30" s="3" t="s">
        <v>59</v>
      </c>
    </row>
    <row r="31" spans="1:16" ht="16" x14ac:dyDescent="0.3">
      <c r="A31" s="3" t="s">
        <v>70</v>
      </c>
    </row>
    <row r="32" spans="1:16" ht="17.5" x14ac:dyDescent="0.45">
      <c r="A32" s="3" t="s">
        <v>71</v>
      </c>
    </row>
    <row r="33" spans="1:16" x14ac:dyDescent="0.3">
      <c r="A33" s="3" t="s">
        <v>72</v>
      </c>
    </row>
    <row r="35" spans="1:16" ht="16" x14ac:dyDescent="0.3">
      <c r="A35" s="3" t="s">
        <v>73</v>
      </c>
    </row>
    <row r="36" spans="1:16" x14ac:dyDescent="0.3">
      <c r="A36" s="3" t="s">
        <v>74</v>
      </c>
    </row>
    <row r="38" spans="1:16" x14ac:dyDescent="0.3">
      <c r="A38" s="4"/>
      <c r="B38" s="4"/>
      <c r="C38" s="4"/>
      <c r="D38" s="4"/>
      <c r="E38" s="4"/>
      <c r="F38" s="4"/>
      <c r="G38" s="4"/>
      <c r="H38" s="4"/>
      <c r="I38" s="4"/>
      <c r="J38" s="4"/>
      <c r="K38" s="4"/>
      <c r="L38" s="4"/>
      <c r="M38" s="4"/>
      <c r="N38" s="4"/>
      <c r="O38" s="4"/>
      <c r="P38" s="4"/>
    </row>
    <row r="43" spans="1:16" x14ac:dyDescent="0.3">
      <c r="A43" s="3" t="s">
        <v>65</v>
      </c>
    </row>
    <row r="44" spans="1:16" ht="16" x14ac:dyDescent="0.3">
      <c r="A44" s="3" t="s">
        <v>75</v>
      </c>
    </row>
    <row r="45" spans="1:16" ht="17.5" x14ac:dyDescent="0.45">
      <c r="A45" s="3" t="s">
        <v>76</v>
      </c>
    </row>
    <row r="46" spans="1:16" x14ac:dyDescent="0.3">
      <c r="A46" s="3" t="s">
        <v>77</v>
      </c>
    </row>
    <row r="47" spans="1:16" x14ac:dyDescent="0.3">
      <c r="A47" s="3" t="s">
        <v>78</v>
      </c>
    </row>
    <row r="48" spans="1:16" x14ac:dyDescent="0.3">
      <c r="A48" s="3" t="s">
        <v>79</v>
      </c>
    </row>
    <row r="49" spans="1:16" ht="17" x14ac:dyDescent="0.45">
      <c r="A49" s="3" t="s">
        <v>80</v>
      </c>
    </row>
    <row r="51" spans="1:16" x14ac:dyDescent="0.3">
      <c r="A51" s="4"/>
      <c r="B51" s="4"/>
      <c r="C51" s="4"/>
      <c r="D51" s="4"/>
      <c r="E51" s="4"/>
      <c r="F51" s="4"/>
      <c r="G51" s="4"/>
      <c r="H51" s="4"/>
      <c r="I51" s="4"/>
      <c r="J51" s="4"/>
      <c r="K51" s="4"/>
      <c r="L51" s="4"/>
      <c r="M51" s="4"/>
      <c r="N51" s="4"/>
      <c r="O51" s="4"/>
      <c r="P51" s="4"/>
    </row>
    <row r="56" spans="1:16" x14ac:dyDescent="0.3">
      <c r="A56" s="3" t="s">
        <v>65</v>
      </c>
    </row>
    <row r="57" spans="1:16" ht="16" x14ac:dyDescent="0.3">
      <c r="A57" s="3" t="s">
        <v>81</v>
      </c>
    </row>
    <row r="58" spans="1:16" ht="17.5" x14ac:dyDescent="0.45">
      <c r="A58" s="3" t="s">
        <v>76</v>
      </c>
    </row>
    <row r="59" spans="1:16" x14ac:dyDescent="0.3">
      <c r="A59" s="3" t="s">
        <v>82</v>
      </c>
    </row>
    <row r="60" spans="1:16" x14ac:dyDescent="0.3">
      <c r="A60" s="3" t="s">
        <v>78</v>
      </c>
    </row>
    <row r="61" spans="1:16" x14ac:dyDescent="0.3">
      <c r="A61" s="3" t="s">
        <v>83</v>
      </c>
    </row>
    <row r="62" spans="1:16" ht="17" x14ac:dyDescent="0.45">
      <c r="A62" s="3" t="s">
        <v>84</v>
      </c>
    </row>
    <row r="63" spans="1:16" x14ac:dyDescent="0.3">
      <c r="A63" s="3" t="s">
        <v>85</v>
      </c>
    </row>
    <row r="64" spans="1:16" x14ac:dyDescent="0.3">
      <c r="A64" s="3" t="s">
        <v>86</v>
      </c>
    </row>
    <row r="66" spans="1:16" x14ac:dyDescent="0.3">
      <c r="A66" s="4"/>
      <c r="B66" s="4"/>
      <c r="C66" s="4"/>
      <c r="D66" s="4"/>
      <c r="E66" s="4"/>
      <c r="F66" s="4"/>
      <c r="G66" s="4"/>
      <c r="H66" s="4"/>
      <c r="I66" s="4"/>
      <c r="J66" s="4"/>
      <c r="K66" s="4"/>
      <c r="L66" s="4"/>
      <c r="M66" s="4"/>
      <c r="N66" s="4"/>
      <c r="O66" s="4"/>
      <c r="P66" s="4"/>
    </row>
    <row r="71" spans="1:16" x14ac:dyDescent="0.3">
      <c r="A71" s="3" t="s">
        <v>65</v>
      </c>
    </row>
    <row r="72" spans="1:16" x14ac:dyDescent="0.3">
      <c r="A72" s="3" t="s">
        <v>87</v>
      </c>
    </row>
    <row r="73" spans="1:16" ht="16" x14ac:dyDescent="0.3">
      <c r="A73" s="3" t="s">
        <v>88</v>
      </c>
    </row>
    <row r="74" spans="1:16" ht="16" x14ac:dyDescent="0.3">
      <c r="A74" s="3" t="s">
        <v>89</v>
      </c>
    </row>
    <row r="76" spans="1:16" x14ac:dyDescent="0.3">
      <c r="A76" s="4"/>
      <c r="B76" s="4"/>
      <c r="C76" s="4"/>
      <c r="D76" s="4"/>
      <c r="E76" s="4"/>
      <c r="F76" s="4"/>
      <c r="G76" s="4"/>
      <c r="H76" s="4"/>
      <c r="I76" s="4"/>
      <c r="J76" s="4"/>
      <c r="K76" s="4"/>
      <c r="L76" s="4"/>
      <c r="M76" s="4"/>
      <c r="N76" s="4"/>
      <c r="O76" s="4"/>
      <c r="P76" s="4"/>
    </row>
    <row r="81" spans="1:16" x14ac:dyDescent="0.3">
      <c r="A81" s="3" t="s">
        <v>65</v>
      </c>
    </row>
    <row r="82" spans="1:16" x14ac:dyDescent="0.3">
      <c r="A82" s="3" t="s">
        <v>90</v>
      </c>
    </row>
    <row r="83" spans="1:16" ht="16" x14ac:dyDescent="0.3">
      <c r="A83" s="3" t="s">
        <v>88</v>
      </c>
    </row>
    <row r="84" spans="1:16" ht="16" x14ac:dyDescent="0.3">
      <c r="A84" s="3" t="s">
        <v>75</v>
      </c>
    </row>
    <row r="86" spans="1:16" x14ac:dyDescent="0.3">
      <c r="A86" s="4"/>
      <c r="B86" s="4"/>
      <c r="C86" s="4"/>
      <c r="D86" s="4"/>
      <c r="E86" s="4"/>
      <c r="F86" s="4"/>
      <c r="G86" s="4"/>
      <c r="H86" s="4"/>
      <c r="I86" s="4"/>
      <c r="J86" s="4"/>
      <c r="K86" s="4"/>
      <c r="L86" s="4"/>
      <c r="M86" s="4"/>
      <c r="N86" s="4"/>
      <c r="O86" s="4"/>
      <c r="P86" s="4"/>
    </row>
    <row r="90" spans="1:16" x14ac:dyDescent="0.3">
      <c r="A90" s="3" t="s">
        <v>65</v>
      </c>
    </row>
    <row r="91" spans="1:16" ht="17" x14ac:dyDescent="0.45">
      <c r="A91" s="3" t="s">
        <v>91</v>
      </c>
    </row>
    <row r="92" spans="1:16" ht="16" x14ac:dyDescent="0.3">
      <c r="A92" s="3" t="s">
        <v>81</v>
      </c>
    </row>
    <row r="93" spans="1:16" ht="16" x14ac:dyDescent="0.3">
      <c r="A93" s="3" t="s">
        <v>92</v>
      </c>
    </row>
    <row r="95" spans="1:16" x14ac:dyDescent="0.3">
      <c r="A95" s="4"/>
      <c r="B95" s="4"/>
      <c r="C95" s="4"/>
      <c r="D95" s="4"/>
      <c r="E95" s="4"/>
      <c r="F95" s="4"/>
      <c r="G95" s="4"/>
      <c r="H95" s="4"/>
      <c r="I95" s="4"/>
      <c r="J95" s="4"/>
      <c r="K95" s="4"/>
      <c r="L95" s="4"/>
      <c r="M95" s="4"/>
      <c r="N95" s="4"/>
      <c r="O95" s="4"/>
      <c r="P95" s="4"/>
    </row>
    <row r="99" spans="1:16" x14ac:dyDescent="0.3">
      <c r="A99" s="3" t="s">
        <v>65</v>
      </c>
    </row>
    <row r="100" spans="1:16" ht="17" x14ac:dyDescent="0.45">
      <c r="A100" s="3" t="s">
        <v>93</v>
      </c>
    </row>
    <row r="101" spans="1:16" ht="16" x14ac:dyDescent="0.3">
      <c r="A101" s="3" t="s">
        <v>81</v>
      </c>
    </row>
    <row r="102" spans="1:16" ht="16" x14ac:dyDescent="0.3">
      <c r="A102" s="3" t="s">
        <v>92</v>
      </c>
    </row>
    <row r="104" spans="1:16" x14ac:dyDescent="0.3">
      <c r="A104" s="4"/>
      <c r="B104" s="4"/>
      <c r="C104" s="4"/>
      <c r="D104" s="4"/>
      <c r="E104" s="4"/>
      <c r="F104" s="4"/>
      <c r="G104" s="4"/>
      <c r="H104" s="4"/>
      <c r="I104" s="4"/>
      <c r="J104" s="4"/>
      <c r="K104" s="4"/>
      <c r="L104" s="4"/>
      <c r="M104" s="4"/>
      <c r="N104" s="4"/>
      <c r="O104" s="4"/>
      <c r="P104" s="4"/>
    </row>
  </sheetData>
  <sheetProtection algorithmName="SHA-512" hashValue="822e6bjw96+o9cxQwQKVq8dNNoGoQo5i61JUqkgKffO5rbS0Jxb9XdACb3ZKYInCC/h6ScjiN9BbmxezWVL+Rw==" saltValue="24+uNf2HB+0cul0BqtLaig==" spinCount="100000" sheet="1" formatCells="0" formatColumns="0" formatRows="0"/>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31E93-55D2-4593-B782-F16F2D9EDAF8}">
  <sheetPr codeName="Sheet5"/>
  <dimension ref="A1:D32"/>
  <sheetViews>
    <sheetView zoomScale="110" zoomScaleNormal="110" workbookViewId="0">
      <selection activeCell="A29" sqref="A29"/>
    </sheetView>
  </sheetViews>
  <sheetFormatPr defaultColWidth="8.90625" defaultRowHeight="14" x14ac:dyDescent="0.3"/>
  <cols>
    <col min="1" max="1" width="41.36328125" style="3" customWidth="1"/>
    <col min="2" max="2" width="8.90625" style="3"/>
    <col min="3" max="3" width="17.36328125" style="3" bestFit="1" customWidth="1"/>
    <col min="4" max="16384" width="8.90625" style="3"/>
  </cols>
  <sheetData>
    <row r="1" spans="1:4" ht="14.5" thickBot="1" x14ac:dyDescent="0.35">
      <c r="A1" s="53" t="s">
        <v>94</v>
      </c>
      <c r="B1" s="53" t="s">
        <v>95</v>
      </c>
    </row>
    <row r="2" spans="1:4" ht="14.5" thickTop="1" x14ac:dyDescent="0.3">
      <c r="A2" s="34" t="s">
        <v>96</v>
      </c>
      <c r="B2" s="43" t="s">
        <v>97</v>
      </c>
    </row>
    <row r="3" spans="1:4" x14ac:dyDescent="0.3">
      <c r="A3" s="26" t="s">
        <v>98</v>
      </c>
      <c r="B3" s="9" t="s">
        <v>99</v>
      </c>
    </row>
    <row r="4" spans="1:4" x14ac:dyDescent="0.3">
      <c r="A4" s="26" t="s">
        <v>100</v>
      </c>
      <c r="B4" s="9">
        <v>0.93359999999999999</v>
      </c>
    </row>
    <row r="5" spans="1:4" x14ac:dyDescent="0.3">
      <c r="A5" s="26" t="s">
        <v>101</v>
      </c>
      <c r="B5" s="9">
        <v>5.6000000000000001E-2</v>
      </c>
    </row>
    <row r="6" spans="1:4" ht="17" x14ac:dyDescent="0.45">
      <c r="A6" s="26" t="s">
        <v>102</v>
      </c>
      <c r="B6" s="9">
        <v>16032</v>
      </c>
    </row>
    <row r="7" spans="1:4" x14ac:dyDescent="0.3">
      <c r="A7" s="26" t="s">
        <v>103</v>
      </c>
      <c r="B7" s="9"/>
    </row>
    <row r="8" spans="1:4" x14ac:dyDescent="0.3">
      <c r="A8" s="26" t="s">
        <v>104</v>
      </c>
      <c r="B8" s="9">
        <v>296.61</v>
      </c>
    </row>
    <row r="10" spans="1:4" ht="14.5" thickBot="1" x14ac:dyDescent="0.35">
      <c r="A10" s="53" t="s">
        <v>105</v>
      </c>
      <c r="B10" s="53" t="s">
        <v>106</v>
      </c>
      <c r="C10" s="46"/>
      <c r="D10" s="53" t="s">
        <v>107</v>
      </c>
    </row>
    <row r="11" spans="1:4" ht="16.25" customHeight="1" thickTop="1" x14ac:dyDescent="0.3">
      <c r="A11" s="34" t="s">
        <v>108</v>
      </c>
      <c r="B11" s="43">
        <v>10</v>
      </c>
      <c r="C11" s="43" t="s">
        <v>109</v>
      </c>
      <c r="D11" s="43">
        <v>100</v>
      </c>
    </row>
    <row r="12" spans="1:4" x14ac:dyDescent="0.3">
      <c r="A12" s="26" t="s">
        <v>110</v>
      </c>
      <c r="B12" s="9">
        <v>2</v>
      </c>
      <c r="C12" s="9" t="s">
        <v>111</v>
      </c>
      <c r="D12" s="9">
        <v>3.05</v>
      </c>
    </row>
    <row r="13" spans="1:4" x14ac:dyDescent="0.3">
      <c r="A13" s="26" t="s">
        <v>112</v>
      </c>
      <c r="B13" s="9">
        <v>300</v>
      </c>
      <c r="C13" s="9"/>
      <c r="D13" s="9"/>
    </row>
    <row r="14" spans="1:4" x14ac:dyDescent="0.3">
      <c r="A14" s="26" t="s">
        <v>113</v>
      </c>
      <c r="B14" s="9">
        <v>5</v>
      </c>
      <c r="C14" s="9"/>
      <c r="D14" s="9"/>
    </row>
    <row r="15" spans="1:4" x14ac:dyDescent="0.3">
      <c r="A15" s="6"/>
      <c r="B15" s="24"/>
      <c r="C15" s="24"/>
      <c r="D15" s="24"/>
    </row>
    <row r="16" spans="1:4" x14ac:dyDescent="0.3">
      <c r="A16" s="3" t="s">
        <v>114</v>
      </c>
    </row>
    <row r="17" spans="1:4" x14ac:dyDescent="0.3">
      <c r="A17" s="37" t="s">
        <v>115</v>
      </c>
      <c r="B17" s="3" t="s">
        <v>116</v>
      </c>
      <c r="D17" s="3" t="s">
        <v>116</v>
      </c>
    </row>
    <row r="18" spans="1:4" x14ac:dyDescent="0.3">
      <c r="A18" s="37" t="s">
        <v>115</v>
      </c>
      <c r="B18" s="38" t="s">
        <v>117</v>
      </c>
      <c r="D18" s="38" t="s">
        <v>117</v>
      </c>
    </row>
    <row r="19" spans="1:4" x14ac:dyDescent="0.3">
      <c r="A19" s="37"/>
      <c r="B19" s="38"/>
      <c r="D19" s="38"/>
    </row>
    <row r="20" spans="1:4" x14ac:dyDescent="0.3">
      <c r="A20" s="3" t="s">
        <v>118</v>
      </c>
      <c r="B20" s="3" t="s">
        <v>119</v>
      </c>
    </row>
    <row r="21" spans="1:4" x14ac:dyDescent="0.3">
      <c r="A21" s="37" t="s">
        <v>120</v>
      </c>
      <c r="B21" s="3" t="s">
        <v>121</v>
      </c>
    </row>
    <row r="22" spans="1:4" ht="16" x14ac:dyDescent="0.3">
      <c r="A22" s="37" t="s">
        <v>122</v>
      </c>
      <c r="B22" s="3" t="s">
        <v>121</v>
      </c>
    </row>
    <row r="24" spans="1:4" x14ac:dyDescent="0.3">
      <c r="A24" s="3" t="s">
        <v>123</v>
      </c>
      <c r="B24" s="3" t="s">
        <v>124</v>
      </c>
      <c r="D24" s="3" t="s">
        <v>124</v>
      </c>
    </row>
    <row r="25" spans="1:4" x14ac:dyDescent="0.3">
      <c r="A25" s="37" t="s">
        <v>125</v>
      </c>
      <c r="B25" s="3" t="s">
        <v>126</v>
      </c>
      <c r="D25" s="3" t="s">
        <v>126</v>
      </c>
    </row>
    <row r="26" spans="1:4" x14ac:dyDescent="0.3">
      <c r="A26" s="37" t="s">
        <v>127</v>
      </c>
      <c r="B26" s="3" t="s">
        <v>126</v>
      </c>
      <c r="D26" s="3" t="s">
        <v>126</v>
      </c>
    </row>
    <row r="28" spans="1:4" x14ac:dyDescent="0.3">
      <c r="A28" s="3" t="s">
        <v>128</v>
      </c>
      <c r="B28" s="3" t="s">
        <v>129</v>
      </c>
      <c r="D28" s="3" t="s">
        <v>129</v>
      </c>
    </row>
    <row r="29" spans="1:4" x14ac:dyDescent="0.3">
      <c r="A29" s="37" t="s">
        <v>130</v>
      </c>
      <c r="B29" s="3" t="s">
        <v>131</v>
      </c>
      <c r="D29" s="3" t="s">
        <v>132</v>
      </c>
    </row>
    <row r="30" spans="1:4" x14ac:dyDescent="0.3">
      <c r="A30" s="39" t="s">
        <v>133</v>
      </c>
      <c r="B30" s="8">
        <v>288</v>
      </c>
      <c r="C30" s="8"/>
      <c r="D30" s="8">
        <v>116</v>
      </c>
    </row>
    <row r="31" spans="1:4" x14ac:dyDescent="0.3">
      <c r="A31" s="39" t="s">
        <v>134</v>
      </c>
      <c r="B31" s="8" t="s">
        <v>135</v>
      </c>
      <c r="C31" s="8"/>
      <c r="D31" s="8" t="s">
        <v>135</v>
      </c>
    </row>
    <row r="32" spans="1:4" x14ac:dyDescent="0.3">
      <c r="A32" s="40" t="s">
        <v>136</v>
      </c>
      <c r="B32" s="8">
        <v>365</v>
      </c>
      <c r="C32" s="8"/>
      <c r="D32" s="8">
        <v>365</v>
      </c>
    </row>
  </sheetData>
  <sheetProtection algorithmName="SHA-512" hashValue="ZUMUrB/hazzY8HGfgnyIZKb1BWNphhpR2eyJwhrHmS6XQG+RAb5osV6FBKEIDj/lBPZJ8JWOsSJJqOw6uR2kPA==" saltValue="98kEnbT0/jBYqVreYP9V6w==" spinCount="100000" sheet="1" formatCells="0" formatColumns="0" formatRow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34A52-FD98-459F-B418-0D23E2849EA3}">
  <sheetPr codeName="Sheet6"/>
  <dimension ref="A1:F18"/>
  <sheetViews>
    <sheetView workbookViewId="0">
      <selection activeCell="F29" sqref="F29"/>
    </sheetView>
  </sheetViews>
  <sheetFormatPr defaultRowHeight="14.5" x14ac:dyDescent="0.35"/>
  <cols>
    <col min="1" max="1" width="11.453125" customWidth="1"/>
    <col min="2" max="2" width="22.36328125" customWidth="1"/>
    <col min="3" max="3" width="10.6328125" customWidth="1"/>
    <col min="4" max="4" width="21.453125" customWidth="1"/>
  </cols>
  <sheetData>
    <row r="1" spans="1:6" ht="14.75" customHeight="1" x14ac:dyDescent="0.35">
      <c r="A1" s="76" t="s">
        <v>137</v>
      </c>
      <c r="B1" s="78" t="s">
        <v>138</v>
      </c>
      <c r="C1" s="80" t="s">
        <v>139</v>
      </c>
      <c r="D1" s="80" t="s">
        <v>140</v>
      </c>
      <c r="E1" s="78" t="s">
        <v>141</v>
      </c>
      <c r="F1" s="78"/>
    </row>
    <row r="2" spans="1:6" ht="15" thickBot="1" x14ac:dyDescent="0.4">
      <c r="A2" s="77"/>
      <c r="B2" s="79"/>
      <c r="C2" s="81"/>
      <c r="D2" s="81"/>
      <c r="E2" s="53" t="s">
        <v>142</v>
      </c>
      <c r="F2" s="53" t="s">
        <v>143</v>
      </c>
    </row>
    <row r="3" spans="1:6" ht="15" thickTop="1" x14ac:dyDescent="0.35">
      <c r="A3" s="83" t="s">
        <v>107</v>
      </c>
      <c r="B3" s="84" t="s">
        <v>144</v>
      </c>
      <c r="C3" s="83" t="s">
        <v>145</v>
      </c>
      <c r="D3" s="34" t="s">
        <v>43</v>
      </c>
      <c r="E3" s="35">
        <v>104.08298260930151</v>
      </c>
      <c r="F3" s="35">
        <v>104.08298260930151</v>
      </c>
    </row>
    <row r="4" spans="1:6" x14ac:dyDescent="0.35">
      <c r="A4" s="82"/>
      <c r="B4" s="85"/>
      <c r="C4" s="82"/>
      <c r="D4" s="26" t="s">
        <v>47</v>
      </c>
      <c r="E4" s="36">
        <v>2.3128181843705513</v>
      </c>
      <c r="F4" s="36">
        <v>2.3128181843705513</v>
      </c>
    </row>
    <row r="5" spans="1:6" x14ac:dyDescent="0.35">
      <c r="A5" s="82"/>
      <c r="B5" s="85"/>
      <c r="C5" s="82"/>
      <c r="D5" s="26" t="s">
        <v>45</v>
      </c>
      <c r="E5" s="36">
        <v>7.1641530966479152</v>
      </c>
      <c r="F5" s="36">
        <v>7.1641530966479152</v>
      </c>
    </row>
    <row r="6" spans="1:6" x14ac:dyDescent="0.35">
      <c r="A6" s="82"/>
      <c r="B6" s="85"/>
      <c r="C6" s="82" t="s">
        <v>146</v>
      </c>
      <c r="D6" s="34" t="s">
        <v>43</v>
      </c>
      <c r="E6" s="36">
        <v>99.259426488572586</v>
      </c>
      <c r="F6" s="36">
        <v>99.259426488572586</v>
      </c>
    </row>
    <row r="7" spans="1:6" x14ac:dyDescent="0.35">
      <c r="A7" s="82"/>
      <c r="B7" s="85"/>
      <c r="C7" s="82"/>
      <c r="D7" s="26" t="s">
        <v>47</v>
      </c>
      <c r="E7" s="36">
        <v>2.1866582938050638</v>
      </c>
      <c r="F7" s="36">
        <v>2.1866582938050638</v>
      </c>
    </row>
    <row r="8" spans="1:6" x14ac:dyDescent="0.35">
      <c r="A8" s="82"/>
      <c r="B8" s="85"/>
      <c r="C8" s="82"/>
      <c r="D8" s="26" t="s">
        <v>45</v>
      </c>
      <c r="E8" s="36">
        <v>6.8615155710095364</v>
      </c>
      <c r="F8" s="36">
        <v>6.8615155710095364</v>
      </c>
    </row>
    <row r="9" spans="1:6" x14ac:dyDescent="0.35">
      <c r="A9" s="82"/>
      <c r="B9" s="85" t="s">
        <v>147</v>
      </c>
      <c r="C9" s="82" t="s">
        <v>145</v>
      </c>
      <c r="D9" s="34" t="s">
        <v>43</v>
      </c>
      <c r="E9" s="36">
        <v>198.87568344164222</v>
      </c>
      <c r="F9" s="36">
        <v>198.87568344164222</v>
      </c>
    </row>
    <row r="10" spans="1:6" x14ac:dyDescent="0.35">
      <c r="A10" s="82"/>
      <c r="B10" s="85"/>
      <c r="C10" s="82"/>
      <c r="D10" s="26" t="s">
        <v>47</v>
      </c>
      <c r="E10" s="36">
        <v>9.3239279525305125</v>
      </c>
      <c r="F10" s="36">
        <v>9.3239279525305125</v>
      </c>
    </row>
    <row r="11" spans="1:6" x14ac:dyDescent="0.35">
      <c r="A11" s="82"/>
      <c r="B11" s="85"/>
      <c r="C11" s="82"/>
      <c r="D11" s="26" t="s">
        <v>45</v>
      </c>
      <c r="E11" s="36">
        <v>23.142523757826474</v>
      </c>
      <c r="F11" s="36">
        <v>23.142523757826474</v>
      </c>
    </row>
    <row r="12" spans="1:6" x14ac:dyDescent="0.35">
      <c r="A12" s="82"/>
      <c r="B12" s="85"/>
      <c r="C12" s="82" t="s">
        <v>146</v>
      </c>
      <c r="D12" s="34" t="s">
        <v>43</v>
      </c>
      <c r="E12" s="36">
        <v>182.13658876427579</v>
      </c>
      <c r="F12" s="36">
        <v>182.13658876427579</v>
      </c>
    </row>
    <row r="13" spans="1:6" x14ac:dyDescent="0.35">
      <c r="A13" s="82"/>
      <c r="B13" s="85"/>
      <c r="C13" s="82"/>
      <c r="D13" s="26" t="s">
        <v>47</v>
      </c>
      <c r="E13" s="36">
        <v>7.8212321800012843</v>
      </c>
      <c r="F13" s="36">
        <v>7.8212321800012843</v>
      </c>
    </row>
    <row r="14" spans="1:6" x14ac:dyDescent="0.35">
      <c r="A14" s="82"/>
      <c r="B14" s="85"/>
      <c r="C14" s="82"/>
      <c r="D14" s="26" t="s">
        <v>45</v>
      </c>
      <c r="E14" s="36">
        <v>20.58619214297298</v>
      </c>
      <c r="F14" s="36">
        <v>20.58619214297298</v>
      </c>
    </row>
    <row r="15" spans="1:6" x14ac:dyDescent="0.35">
      <c r="A15" s="26"/>
      <c r="B15" s="26"/>
      <c r="C15" s="26"/>
      <c r="D15" s="25" t="s">
        <v>148</v>
      </c>
      <c r="E15" s="36">
        <v>198.87568344164222</v>
      </c>
      <c r="F15" s="36">
        <v>198.87568344164222</v>
      </c>
    </row>
    <row r="16" spans="1:6" x14ac:dyDescent="0.35">
      <c r="A16" s="3"/>
      <c r="B16" s="3"/>
      <c r="C16" s="3"/>
      <c r="D16" s="3"/>
      <c r="E16" s="3"/>
      <c r="F16" s="3"/>
    </row>
    <row r="17" spans="1:6" x14ac:dyDescent="0.35">
      <c r="A17" s="3"/>
      <c r="B17" s="3"/>
      <c r="C17" s="3"/>
      <c r="D17" s="3"/>
      <c r="E17" s="3"/>
      <c r="F17" s="3"/>
    </row>
    <row r="18" spans="1:6" x14ac:dyDescent="0.35">
      <c r="A18" s="3"/>
      <c r="B18" s="3"/>
      <c r="C18" s="3"/>
      <c r="D18" s="3"/>
      <c r="E18" s="3"/>
      <c r="F18" s="3"/>
    </row>
  </sheetData>
  <sheetProtection algorithmName="SHA-512" hashValue="wBW58AvM81f6+MkOGrlfZSw91zmnhXpvOJI17DHlCjciFFaipBGphX9hiu2YqvUjcPqYSTtUM6oTWz+zjVo/Tg==" saltValue="COrj2e5pJfFuj62+9PDJjQ==" spinCount="100000" sheet="1" formatCells="0" formatColumns="0" formatRows="0"/>
  <mergeCells count="12">
    <mergeCell ref="C9:C11"/>
    <mergeCell ref="C12:C14"/>
    <mergeCell ref="A3:A14"/>
    <mergeCell ref="B3:B8"/>
    <mergeCell ref="C3:C5"/>
    <mergeCell ref="C6:C8"/>
    <mergeCell ref="B9:B14"/>
    <mergeCell ref="A1:A2"/>
    <mergeCell ref="B1:B2"/>
    <mergeCell ref="C1:C2"/>
    <mergeCell ref="D1:D2"/>
    <mergeCell ref="E1:F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0554E-FDF1-4173-8A46-A77EF55EE04D}">
  <sheetPr codeName="Sheet7"/>
  <dimension ref="A1:F16"/>
  <sheetViews>
    <sheetView workbookViewId="0">
      <selection activeCell="I18" sqref="I18"/>
    </sheetView>
  </sheetViews>
  <sheetFormatPr defaultRowHeight="14.5" x14ac:dyDescent="0.35"/>
  <cols>
    <col min="1" max="1" width="10.453125" customWidth="1"/>
    <col min="2" max="2" width="21.54296875" customWidth="1"/>
    <col min="3" max="3" width="12.453125" customWidth="1"/>
    <col min="4" max="4" width="21" customWidth="1"/>
    <col min="5" max="6" width="9.6328125" bestFit="1" customWidth="1"/>
  </cols>
  <sheetData>
    <row r="1" spans="1:6" x14ac:dyDescent="0.35">
      <c r="A1" s="76" t="s">
        <v>137</v>
      </c>
      <c r="B1" s="78" t="s">
        <v>138</v>
      </c>
      <c r="C1" s="80" t="s">
        <v>139</v>
      </c>
      <c r="D1" s="80" t="s">
        <v>140</v>
      </c>
      <c r="E1" s="78" t="s">
        <v>141</v>
      </c>
      <c r="F1" s="78"/>
    </row>
    <row r="2" spans="1:6" ht="15" thickBot="1" x14ac:dyDescent="0.4">
      <c r="A2" s="77"/>
      <c r="B2" s="79"/>
      <c r="C2" s="81"/>
      <c r="D2" s="81"/>
      <c r="E2" s="53" t="s">
        <v>142</v>
      </c>
      <c r="F2" s="53" t="s">
        <v>143</v>
      </c>
    </row>
    <row r="3" spans="1:6" ht="15" thickTop="1" x14ac:dyDescent="0.35">
      <c r="A3" s="83" t="s">
        <v>106</v>
      </c>
      <c r="B3" s="84" t="s">
        <v>149</v>
      </c>
      <c r="C3" s="83" t="s">
        <v>145</v>
      </c>
      <c r="D3" s="34" t="s">
        <v>43</v>
      </c>
      <c r="E3" s="35">
        <v>20.667541160823447</v>
      </c>
      <c r="F3" s="35">
        <v>20.667541160823447</v>
      </c>
    </row>
    <row r="4" spans="1:6" x14ac:dyDescent="0.35">
      <c r="A4" s="82"/>
      <c r="B4" s="85"/>
      <c r="C4" s="82"/>
      <c r="D4" s="26" t="s">
        <v>47</v>
      </c>
      <c r="E4" s="36">
        <v>3.0630733582710432</v>
      </c>
      <c r="F4" s="36">
        <v>3.0630733582710432</v>
      </c>
    </row>
    <row r="5" spans="1:6" x14ac:dyDescent="0.35">
      <c r="A5" s="82"/>
      <c r="B5" s="85"/>
      <c r="C5" s="82"/>
      <c r="D5" s="26" t="s">
        <v>45</v>
      </c>
      <c r="E5" s="36">
        <v>5.7562316097692126</v>
      </c>
      <c r="F5" s="36">
        <v>5.7562316097692126</v>
      </c>
    </row>
    <row r="6" spans="1:6" x14ac:dyDescent="0.35">
      <c r="A6" s="82"/>
      <c r="B6" s="85"/>
      <c r="C6" s="82" t="s">
        <v>146</v>
      </c>
      <c r="D6" s="34" t="s">
        <v>43</v>
      </c>
      <c r="E6" s="36">
        <v>16.330296171185093</v>
      </c>
      <c r="F6" s="36">
        <v>16.330296171185093</v>
      </c>
    </row>
    <row r="7" spans="1:6" x14ac:dyDescent="0.35">
      <c r="A7" s="82"/>
      <c r="B7" s="85"/>
      <c r="C7" s="82"/>
      <c r="D7" s="26" t="s">
        <v>47</v>
      </c>
      <c r="E7" s="36">
        <v>2.9074876396603604</v>
      </c>
      <c r="F7" s="36">
        <v>2.9074876396603604</v>
      </c>
    </row>
    <row r="8" spans="1:6" x14ac:dyDescent="0.35">
      <c r="A8" s="82"/>
      <c r="B8" s="85"/>
      <c r="C8" s="82"/>
      <c r="D8" s="26" t="s">
        <v>45</v>
      </c>
      <c r="E8" s="36">
        <v>5.3675062358760446</v>
      </c>
      <c r="F8" s="36">
        <v>5.3675062358760446</v>
      </c>
    </row>
    <row r="9" spans="1:6" x14ac:dyDescent="0.35">
      <c r="A9" s="82"/>
      <c r="B9" s="85" t="s">
        <v>150</v>
      </c>
      <c r="C9" s="82" t="s">
        <v>145</v>
      </c>
      <c r="D9" s="34" t="s">
        <v>43</v>
      </c>
      <c r="E9" s="36">
        <v>13.690599668067149</v>
      </c>
      <c r="F9" s="36">
        <v>13.690599668067149</v>
      </c>
    </row>
    <row r="10" spans="1:6" x14ac:dyDescent="0.35">
      <c r="A10" s="82"/>
      <c r="B10" s="85"/>
      <c r="C10" s="82"/>
      <c r="D10" s="26" t="s">
        <v>47</v>
      </c>
      <c r="E10" s="36">
        <v>2.2964213593279501</v>
      </c>
      <c r="F10" s="36">
        <v>2.2964213593279483</v>
      </c>
    </row>
    <row r="11" spans="1:6" x14ac:dyDescent="0.35">
      <c r="A11" s="82"/>
      <c r="B11" s="85"/>
      <c r="C11" s="82"/>
      <c r="D11" s="26" t="s">
        <v>45</v>
      </c>
      <c r="E11" s="36">
        <v>4.3397709001644671</v>
      </c>
      <c r="F11" s="36">
        <v>4.3397709001644671</v>
      </c>
    </row>
    <row r="12" spans="1:6" x14ac:dyDescent="0.35">
      <c r="A12" s="82"/>
      <c r="B12" s="85"/>
      <c r="C12" s="82" t="s">
        <v>146</v>
      </c>
      <c r="D12" s="34" t="s">
        <v>43</v>
      </c>
      <c r="E12" s="36">
        <v>11.942140868919392</v>
      </c>
      <c r="F12" s="36">
        <v>11.942140868919392</v>
      </c>
    </row>
    <row r="13" spans="1:6" x14ac:dyDescent="0.35">
      <c r="A13" s="82"/>
      <c r="B13" s="85"/>
      <c r="C13" s="82"/>
      <c r="D13" s="26" t="s">
        <v>47</v>
      </c>
      <c r="E13" s="36">
        <v>1.9852438870827052</v>
      </c>
      <c r="F13" s="36">
        <v>1.9852438870827052</v>
      </c>
    </row>
    <row r="14" spans="1:6" x14ac:dyDescent="0.35">
      <c r="A14" s="82"/>
      <c r="B14" s="85"/>
      <c r="C14" s="82"/>
      <c r="D14" s="26" t="s">
        <v>45</v>
      </c>
      <c r="E14" s="36">
        <v>3.8069898906156956</v>
      </c>
      <c r="F14" s="36">
        <v>3.8069898906156956</v>
      </c>
    </row>
    <row r="15" spans="1:6" x14ac:dyDescent="0.35">
      <c r="A15" s="86"/>
      <c r="B15" s="87"/>
      <c r="C15" s="88"/>
      <c r="D15" s="25" t="s">
        <v>148</v>
      </c>
      <c r="E15" s="36">
        <v>20.667541160823447</v>
      </c>
      <c r="F15" s="36">
        <v>20.667541160823447</v>
      </c>
    </row>
    <row r="16" spans="1:6" x14ac:dyDescent="0.35">
      <c r="A16" s="3"/>
      <c r="B16" s="3"/>
      <c r="C16" s="3"/>
      <c r="D16" s="3"/>
      <c r="E16" s="3"/>
      <c r="F16" s="3"/>
    </row>
  </sheetData>
  <sheetProtection algorithmName="SHA-512" hashValue="YduJerykx1J0q1lx5kpfmPMLEfUr9OF31bpITyKEQX87lAymMJ7ENYft2eVI0Oq5KUFEVOa5HkNIErk9piu68A==" saltValue="vEYJIXJZFCbboWie06mI9Q==" spinCount="100000" sheet="1" formatCells="0" formatColumns="0" formatRows="0"/>
  <mergeCells count="13">
    <mergeCell ref="E1:F1"/>
    <mergeCell ref="C9:C11"/>
    <mergeCell ref="C12:C14"/>
    <mergeCell ref="A3:A14"/>
    <mergeCell ref="B3:B8"/>
    <mergeCell ref="C3:C5"/>
    <mergeCell ref="C6:C8"/>
    <mergeCell ref="B9:B14"/>
    <mergeCell ref="A15:C15"/>
    <mergeCell ref="A1:A2"/>
    <mergeCell ref="B1:B2"/>
    <mergeCell ref="C1:C2"/>
    <mergeCell ref="D1: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1E00F-4A0E-4AE7-B715-05CAE73EC418}">
  <sheetPr codeName="Sheet8"/>
  <dimension ref="A1:J12"/>
  <sheetViews>
    <sheetView zoomScaleNormal="100" workbookViewId="0">
      <selection activeCell="E18" sqref="E18"/>
    </sheetView>
  </sheetViews>
  <sheetFormatPr defaultRowHeight="14.5" x14ac:dyDescent="0.35"/>
  <cols>
    <col min="1" max="1" width="29.08984375" style="3" customWidth="1"/>
    <col min="2" max="2" width="19.54296875" style="3" customWidth="1"/>
    <col min="3" max="3" width="20" style="3" customWidth="1"/>
    <col min="4" max="4" width="11.36328125" style="3" customWidth="1"/>
    <col min="5" max="5" width="17.54296875" style="3" customWidth="1"/>
    <col min="6" max="8" width="8.90625" style="3"/>
    <col min="9" max="9" width="11.90625" bestFit="1" customWidth="1"/>
  </cols>
  <sheetData>
    <row r="1" spans="1:10" ht="17" x14ac:dyDescent="0.35">
      <c r="A1" s="97" t="s">
        <v>137</v>
      </c>
      <c r="B1" s="97" t="s">
        <v>138</v>
      </c>
      <c r="C1" s="97" t="s">
        <v>151</v>
      </c>
      <c r="D1" s="97" t="s">
        <v>140</v>
      </c>
      <c r="E1" s="89" t="s">
        <v>152</v>
      </c>
      <c r="F1" s="90"/>
      <c r="G1" s="91"/>
    </row>
    <row r="2" spans="1:10" ht="15" thickBot="1" x14ac:dyDescent="0.4">
      <c r="A2" s="98"/>
      <c r="B2" s="98"/>
      <c r="C2" s="98"/>
      <c r="D2" s="98"/>
      <c r="E2" s="51" t="s">
        <v>142</v>
      </c>
      <c r="F2" s="81" t="s">
        <v>143</v>
      </c>
      <c r="G2" s="81"/>
    </row>
    <row r="3" spans="1:10" ht="14.75" customHeight="1" thickTop="1" x14ac:dyDescent="0.35">
      <c r="A3" s="52" t="s">
        <v>153</v>
      </c>
      <c r="B3" s="52" t="s">
        <v>154</v>
      </c>
      <c r="C3" s="52" t="s">
        <v>155</v>
      </c>
      <c r="D3" s="52" t="s">
        <v>156</v>
      </c>
      <c r="E3" s="54">
        <f>'IIOAC Outputs - Fugitive'!E15</f>
        <v>198.87568344164222</v>
      </c>
      <c r="F3" s="93">
        <f>'IIOAC Outputs - Fugitive'!F15</f>
        <v>198.87568344164222</v>
      </c>
      <c r="G3" s="93"/>
    </row>
    <row r="4" spans="1:10" ht="15" thickBot="1" x14ac:dyDescent="0.4">
      <c r="A4" s="29" t="s">
        <v>157</v>
      </c>
      <c r="B4" s="29" t="s">
        <v>158</v>
      </c>
      <c r="C4" s="29" t="s">
        <v>155</v>
      </c>
      <c r="D4" s="29" t="s">
        <v>156</v>
      </c>
      <c r="E4" s="55">
        <f>'IIOAC Outputs - Stack'!E15</f>
        <v>20.667541160823447</v>
      </c>
      <c r="F4" s="94">
        <f>'IIOAC Outputs - Stack'!F15</f>
        <v>20.667541160823447</v>
      </c>
      <c r="G4" s="94"/>
    </row>
    <row r="5" spans="1:10" ht="15" thickBot="1" x14ac:dyDescent="0.4">
      <c r="A5" s="30" t="s">
        <v>159</v>
      </c>
      <c r="B5" s="31"/>
      <c r="C5" s="32" t="s">
        <v>155</v>
      </c>
      <c r="D5" s="31" t="s">
        <v>156</v>
      </c>
      <c r="E5" s="33">
        <f>E3+E4</f>
        <v>219.54322460246567</v>
      </c>
      <c r="F5" s="95">
        <f t="shared" ref="F5" si="0">F3+F4</f>
        <v>219.54322460246567</v>
      </c>
      <c r="G5" s="96"/>
    </row>
    <row r="7" spans="1:10" x14ac:dyDescent="0.35">
      <c r="A7" s="4"/>
      <c r="B7" s="4"/>
      <c r="C7" s="4"/>
      <c r="D7" s="4"/>
      <c r="E7" s="4"/>
      <c r="F7" s="4"/>
      <c r="G7" s="4"/>
      <c r="H7" s="4"/>
      <c r="I7" s="1"/>
      <c r="J7" s="1"/>
    </row>
    <row r="8" spans="1:10" ht="17.5" thickBot="1" x14ac:dyDescent="0.4">
      <c r="A8" s="92" t="s">
        <v>160</v>
      </c>
      <c r="B8" s="92"/>
      <c r="C8" s="22"/>
      <c r="D8" s="92" t="s">
        <v>161</v>
      </c>
      <c r="E8" s="92"/>
      <c r="F8" s="6"/>
    </row>
    <row r="9" spans="1:10" ht="15" thickTop="1" x14ac:dyDescent="0.35">
      <c r="A9" s="43" t="s">
        <v>162</v>
      </c>
      <c r="B9" s="44">
        <f>107*1000</f>
        <v>107000</v>
      </c>
      <c r="D9" s="43" t="s">
        <v>162</v>
      </c>
      <c r="E9" s="43">
        <f>B9/E5</f>
        <v>487.37555073151776</v>
      </c>
      <c r="G9" s="6"/>
      <c r="H9" s="6"/>
    </row>
    <row r="10" spans="1:10" x14ac:dyDescent="0.35">
      <c r="A10" s="27" t="s">
        <v>163</v>
      </c>
      <c r="B10" s="28">
        <f>55.8*1000</f>
        <v>55800</v>
      </c>
      <c r="C10" s="6"/>
      <c r="D10" s="9" t="s">
        <v>163</v>
      </c>
      <c r="E10" s="9">
        <f>B10/F5</f>
        <v>254.16407225064196</v>
      </c>
      <c r="F10" s="6"/>
      <c r="G10" s="6"/>
      <c r="H10" s="6"/>
    </row>
    <row r="11" spans="1:10" x14ac:dyDescent="0.35">
      <c r="A11" s="6"/>
      <c r="B11" s="6"/>
      <c r="C11" s="6"/>
      <c r="D11" s="6"/>
      <c r="E11" s="23"/>
      <c r="F11" s="23"/>
      <c r="G11" s="6"/>
      <c r="H11" s="6"/>
    </row>
    <row r="12" spans="1:10" x14ac:dyDescent="0.35">
      <c r="A12" s="4"/>
      <c r="B12" s="4"/>
      <c r="C12" s="4"/>
      <c r="D12" s="4"/>
      <c r="E12" s="4"/>
      <c r="F12" s="4"/>
      <c r="G12" s="4"/>
      <c r="H12" s="4"/>
      <c r="I12" s="1"/>
      <c r="J12" s="1"/>
    </row>
  </sheetData>
  <sheetProtection algorithmName="SHA-512" hashValue="h+rUECJfC3QPr8+MFdrxcx48UChs2dvbvlkkJRoLOr9H6GxdGiAyoMh4kARpqFNef86BB9ezrmkciUYWr5Dp2Q==" saltValue="RZhFvJdOfuZIvgmIWhmmCg==" spinCount="100000" sheet="1" formatCells="0" formatColumns="0" formatRows="0"/>
  <mergeCells count="11">
    <mergeCell ref="E1:G1"/>
    <mergeCell ref="D8:E8"/>
    <mergeCell ref="A8:B8"/>
    <mergeCell ref="F2:G2"/>
    <mergeCell ref="F3:G3"/>
    <mergeCell ref="F4:G4"/>
    <mergeCell ref="F5:G5"/>
    <mergeCell ref="D1:D2"/>
    <mergeCell ref="A1:A2"/>
    <mergeCell ref="B1:B2"/>
    <mergeCell ref="C1: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octamethylcyclotetrasiloxane</TermName>
          <TermId xmlns="http://schemas.microsoft.com/office/infopath/2007/PartnerControls">035a888b-bf1e-4eac-a525-063599ca8691</TermId>
        </TermInfo>
        <TermInfo xmlns="http://schemas.microsoft.com/office/infopath/2007/PartnerControls">
          <TermName xmlns="http://schemas.microsoft.com/office/infopath/2007/PartnerControls">D4</TermName>
          <TermId xmlns="http://schemas.microsoft.com/office/infopath/2007/PartnerControls">e42bb572-aeba-4dad-a3e2-dfc318fa019a</TermId>
        </TermInfo>
        <TermInfo xmlns="http://schemas.microsoft.com/office/infopath/2007/PartnerControls">
          <TermName xmlns="http://schemas.microsoft.com/office/infopath/2007/PartnerControls">IIOAC</TermName>
          <TermId xmlns="http://schemas.microsoft.com/office/infopath/2007/PartnerControls">506d91e2-46bf-4c9c-b13b-4368aeff46b3</TermId>
        </TermInfo>
        <TermInfo xmlns="http://schemas.microsoft.com/office/infopath/2007/PartnerControls">
          <TermName xmlns="http://schemas.microsoft.com/office/infopath/2007/PartnerControls">risk calculations</TermName>
          <TermId xmlns="http://schemas.microsoft.com/office/infopath/2007/PartnerControls">e5b5ed26-66b0-4ea1-94e8-682df5bf7105</TermId>
        </TermInfo>
        <TermInfo xmlns="http://schemas.microsoft.com/office/infopath/2007/PartnerControls">
          <TermName xmlns="http://schemas.microsoft.com/office/infopath/2007/PartnerControls">Exposure</TermName>
          <TermId xmlns="http://schemas.microsoft.com/office/infopath/2007/PartnerControls">44a40c17-e1b9-4157-a85d-d32620a2144a</TermId>
        </TermInfo>
        <TermInfo xmlns="http://schemas.microsoft.com/office/infopath/2007/PartnerControls">
          <TermName xmlns="http://schemas.microsoft.com/office/infopath/2007/PartnerControls">ambient air</TermName>
          <TermId xmlns="http://schemas.microsoft.com/office/infopath/2007/PartnerControls">7440b899-964e-4621-ac83-9cfe27b6fba4</TermId>
        </TermInfo>
      </Terms>
    </TaxKeywordTaxHTField>
    <Record xmlns="4ffa91fb-a0ff-4ac5-b2db-65c790d184a4">Shared</Record>
    <_ip_UnifiedCompliancePolicyProperties xmlns="http://schemas.microsoft.com/sharepoint/v3" xsi:nil="true"/>
    <Rights xmlns="4ffa91fb-a0ff-4ac5-b2db-65c790d184a4" xsi:nil="true"/>
    <lcf76f155ced4ddcb4097134ff3c332f xmlns="ead8da0f-3542-4e50-96c8-f1f698624e86">
      <Terms xmlns="http://schemas.microsoft.com/office/infopath/2007/PartnerControls"/>
    </lcf76f155ced4ddcb4097134ff3c332f>
    <Document_x0020_Creation_x0020_Date xmlns="4ffa91fb-a0ff-4ac5-b2db-65c790d184a4">2025-02-11T16:58:43+00:00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1869</Value>
      <Value>1868</Value>
      <Value>1516</Value>
      <Value>1210</Value>
      <Value>1617</Value>
      <Value>1193</Value>
    </TaxCatchAl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D723352F79007E408EFF44D6142FFCE2" ma:contentTypeVersion="21" ma:contentTypeDescription="Create a new document." ma:contentTypeScope="" ma:versionID="e95dd583e1418bbab84cc60b808c79a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fecc2597-e8fd-4279-ac06-bd7c891938be" xmlns:ns6="ead8da0f-3542-4e50-96c8-f1f698624e86" targetNamespace="http://schemas.microsoft.com/office/2006/metadata/properties" ma:root="true" ma:fieldsID="2f7c14c724f6fd5b0410ef8d6affcf61" ns1:_="" ns2:_="" ns3:_="" ns4:_="" ns5:_="" ns6:_="">
    <xsd:import namespace="http://schemas.microsoft.com/sharepoint/v3"/>
    <xsd:import namespace="4ffa91fb-a0ff-4ac5-b2db-65c790d184a4"/>
    <xsd:import namespace="http://schemas.microsoft.com/sharepoint.v3"/>
    <xsd:import namespace="http://schemas.microsoft.com/sharepoint/v3/fields"/>
    <xsd:import namespace="fecc2597-e8fd-4279-ac06-bd7c891938be"/>
    <xsd:import namespace="ead8da0f-3542-4e50-96c8-f1f698624e86"/>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AutoTags" minOccurs="0"/>
                <xsd:element ref="ns6:MediaServiceOCR" minOccurs="0"/>
                <xsd:element ref="ns6:MediaServiceGenerationTime" minOccurs="0"/>
                <xsd:element ref="ns6:MediaServiceEventHashCode" minOccurs="0"/>
                <xsd:element ref="ns1:_ip_UnifiedCompliancePolicyProperties" minOccurs="0"/>
                <xsd:element ref="ns1:_ip_UnifiedCompliancePolicyUIAction" minOccurs="0"/>
                <xsd:element ref="ns6:lcf76f155ced4ddcb4097134ff3c332f" minOccurs="0"/>
                <xsd:element ref="ns6:MediaServiceObjectDetectorVersions" minOccurs="0"/>
                <xsd:element ref="ns6:MediaServiceSearchProperties" minOccurs="0"/>
                <xsd:element ref="ns6:MediaServiceDateTaken"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160cad11-562a-4490-8456-b2fd6f157897}" ma:internalName="TaxCatchAllLabel" ma:readOnly="true" ma:showField="CatchAllDataLabel"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160cad11-562a-4490-8456-b2fd6f157897}" ma:internalName="TaxCatchAll" ma:showField="CatchAllData"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cc2597-e8fd-4279-ac06-bd7c891938be"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d8da0f-3542-4e50-96c8-f1f698624e86"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DateTaken" ma:index="43" nillable="true" ma:displayName="MediaServiceDateTaken" ma:description="" ma:hidden="true" ma:indexed="true" ma:internalName="MediaServiceDateTaken" ma:readOnly="true">
      <xsd:simpleType>
        <xsd:restriction base="dms:Text"/>
      </xsd:simpleType>
    </xsd:element>
    <xsd:element name="MediaServiceLocation" ma:index="44" nillable="true" ma:displayName="Location" ma:description="" ma:indexed="true" ma:internalName="MediaServiceLocation" ma:readOnly="true">
      <xsd:simpleType>
        <xsd:restriction base="dms:Text"/>
      </xsd:simpleType>
    </xsd:element>
    <xsd:element name="MediaLengthInSeconds" ma:index="4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161FF6-C1B6-448B-8820-A12E73B72433}">
  <ds:schemaRefs>
    <ds:schemaRef ds:uri="http://schemas.microsoft.com/office/infopath/2007/PartnerControls"/>
    <ds:schemaRef ds:uri="http://purl.org/dc/elements/1.1/"/>
    <ds:schemaRef ds:uri="http://www.w3.org/XML/1998/namespace"/>
    <ds:schemaRef ds:uri="http://schemas.microsoft.com/office/2006/documentManagement/types"/>
    <ds:schemaRef ds:uri="ead8da0f-3542-4e50-96c8-f1f698624e86"/>
    <ds:schemaRef ds:uri="http://purl.org/dc/dcmitype/"/>
    <ds:schemaRef ds:uri="http://schemas.openxmlformats.org/package/2006/metadata/core-properties"/>
    <ds:schemaRef ds:uri="http://purl.org/dc/terms/"/>
    <ds:schemaRef ds:uri="fecc2597-e8fd-4279-ac06-bd7c891938be"/>
    <ds:schemaRef ds:uri="http://schemas.microsoft.com/sharepoint/v3"/>
    <ds:schemaRef ds:uri="http://schemas.microsoft.com/sharepoint/v3/fields"/>
    <ds:schemaRef ds:uri="http://schemas.microsoft.com/sharepoint.v3"/>
    <ds:schemaRef ds:uri="4ffa91fb-a0ff-4ac5-b2db-65c790d184a4"/>
    <ds:schemaRef ds:uri="http://schemas.microsoft.com/office/2006/metadata/properties"/>
  </ds:schemaRefs>
</ds:datastoreItem>
</file>

<file path=customXml/itemProps2.xml><?xml version="1.0" encoding="utf-8"?>
<ds:datastoreItem xmlns:ds="http://schemas.openxmlformats.org/officeDocument/2006/customXml" ds:itemID="{1C377D08-7118-4A2F-8BB3-A026DE6E092F}">
  <ds:schemaRefs>
    <ds:schemaRef ds:uri="http://schemas.microsoft.com/sharepoint/v3/contenttype/forms"/>
  </ds:schemaRefs>
</ds:datastoreItem>
</file>

<file path=customXml/itemProps3.xml><?xml version="1.0" encoding="utf-8"?>
<ds:datastoreItem xmlns:ds="http://schemas.openxmlformats.org/officeDocument/2006/customXml" ds:itemID="{1E0C975C-36A5-4582-8F95-10E67684FE25}">
  <ds:schemaRefs>
    <ds:schemaRef ds:uri="Microsoft.SharePoint.Taxonomy.ContentTypeSync"/>
  </ds:schemaRefs>
</ds:datastoreItem>
</file>

<file path=customXml/itemProps4.xml><?xml version="1.0" encoding="utf-8"?>
<ds:datastoreItem xmlns:ds="http://schemas.openxmlformats.org/officeDocument/2006/customXml" ds:itemID="{608DED7F-39AF-494B-A108-FF266AE136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fecc2597-e8fd-4279-ac06-bd7c891938be"/>
    <ds:schemaRef ds:uri="ead8da0f-3542-4e50-96c8-f1f698624e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Page</vt:lpstr>
      <vt:lpstr>Table of Contents</vt:lpstr>
      <vt:lpstr>Definitions</vt:lpstr>
      <vt:lpstr>Equations</vt:lpstr>
      <vt:lpstr>IIOAC Inputs</vt:lpstr>
      <vt:lpstr>IIOAC Outputs - Fugitive</vt:lpstr>
      <vt:lpstr>IIOAC Outputs - Stack</vt:lpstr>
      <vt:lpstr>IIOAC Outputs - Max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Ambient Air IIOAC Exposure Results and Risk Calculations for Octamethylcyclotetrasiloxane (D4)</dc:title>
  <dc:subject>Ambient Air IIOAC Exposure and Risk Calculations for D4</dc:subject>
  <dc:creator>US EPA</dc:creator>
  <cp:keywords>octamethylcyclotetrasiloxane ; D4 ; ambient air ; Exposure ; risk calculations ; IIOAC</cp:keywords>
  <dc:description/>
  <cp:lastModifiedBy>Lindsay, Sarah</cp:lastModifiedBy>
  <cp:revision/>
  <dcterms:created xsi:type="dcterms:W3CDTF">2024-09-13T19:52:48Z</dcterms:created>
  <dcterms:modified xsi:type="dcterms:W3CDTF">2025-09-16T17:07:53Z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0x010100D723352F79007E408EFF44D6142FFCE2</vt:lpwstr>
  </property>
  <property fmtid="{D5CDD505-2E9C-101B-9397-08002B2CF9AE}" pid="3" name="TaxKeyword">
    <vt:lpwstr>1869;#octamethylcyclotetrasiloxane|035a888b-bf1e-4eac-a525-063599ca8691;#1868;#D4|e42bb572-aeba-4dad-a3e2-dfc318fa019a;#1516;#IIOAC|506d91e2-46bf-4c9c-b13b-4368aeff46b3;#1210;#risk calculations|e5b5ed26-66b0-4ea1-94e8-682df5bf7105;#1193;#Exposure|44a40c17-e1b9-4157-a85d-d32620a2144a;#1617;#ambient air|7440b899-964e-4621-ac83-9cfe27b6fba4</vt:lpwstr>
  </property>
  <property fmtid="{D5CDD505-2E9C-101B-9397-08002B2CF9AE}" pid="4" name="MediaServiceImageTags">
    <vt:lpwstr/>
  </property>
  <property fmtid="{D5CDD505-2E9C-101B-9397-08002B2CF9AE}" pid="5" name="EPA Subject">
    <vt:lpwstr/>
  </property>
  <property fmtid="{D5CDD505-2E9C-101B-9397-08002B2CF9AE}" pid="6" name="Document Type">
    <vt:lpwstr/>
  </property>
  <property fmtid="{D5CDD505-2E9C-101B-9397-08002B2CF9AE}" pid="7" name="Document_x0020_Type">
    <vt:lpwstr/>
  </property>
  <property fmtid="{D5CDD505-2E9C-101B-9397-08002B2CF9AE}" pid="8" name="EPA_x0020_Subject">
    <vt:lpwstr/>
  </property>
</Properties>
</file>