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usepa-my.sharepoint.com/personal/lindsay_sarah_epa_gov/Documents/Desktop/in progress/D4/"/>
    </mc:Choice>
  </mc:AlternateContent>
  <xr:revisionPtr revIDLastSave="1114" documentId="8_{1EA531E5-5E23-4EDA-90D8-36F7C85ED580}" xr6:coauthVersionLast="47" xr6:coauthVersionMax="47" xr10:uidLastSave="{5F7A10E7-C6FE-46CA-BAEF-2608BCF80789}"/>
  <bookViews>
    <workbookView xWindow="-110" yWindow="-110" windowWidth="19420" windowHeight="10300" tabRatio="899" xr2:uid="{3E844F0C-A553-4D64-AF66-7A91699FB198}"/>
  </bookViews>
  <sheets>
    <sheet name="Cover Page" sheetId="90" r:id="rId1"/>
    <sheet name="Max Release DW Calc (0% DWT)" sheetId="93" r:id="rId2"/>
    <sheet name="Max Release Oral Calc" sheetId="82" r:id="rId3"/>
    <sheet name="Max Release Derm Calc" sheetId="83" r:id="rId4"/>
    <sheet name="Exposure Inputs" sheetId="69" r:id="rId5"/>
    <sheet name="Exposure Equations" sheetId="81" r:id="rId6"/>
  </sheets>
  <externalReferences>
    <externalReference r:id="rId7"/>
    <externalReference r:id="rId8"/>
    <externalReference r:id="rId9"/>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8</definedName>
    <definedName name="_AtRisk_SimSetting_MultipleCPUManualCount" hidden="1">8</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3" hidden="1">'Max Release Derm Calc'!$A$4:$P$67</definedName>
    <definedName name="_xlnm._FilterDatabase" localSheetId="1" hidden="1">'Max Release DW Calc (0% DWT)'!$A$4:$AQ$69</definedName>
    <definedName name="_xlnm._FilterDatabase" localSheetId="2" hidden="1">'Max Release Oral Calc'!$A$4:$O$73</definedName>
    <definedName name="AT">[1]Constants!$C$12</definedName>
    <definedName name="AT_50th_non_cancer">[2]Constants!$C$11</definedName>
    <definedName name="AT_50th_non_cancer_DC">[2]Constants!$C$25</definedName>
    <definedName name="AT_95th_non_cancer">[2]Constants!$C$10</definedName>
    <definedName name="AT_95th_non_cancer_DC">[2]Constants!$C$24</definedName>
    <definedName name="AT_AC">[2]Constants!$C$4</definedName>
    <definedName name="AT_AC_DC">[2]Constants!$C$17</definedName>
    <definedName name="AT_ADC_high">[1]Constants!$C$18</definedName>
    <definedName name="AT_ADC_mid">[1]Constants!$C$17</definedName>
    <definedName name="AT_cancer">[2]Constants!$C$12</definedName>
    <definedName name="AT_cancer_DC">[2]Constants!$C$26</definedName>
    <definedName name="AT_LADC">[1]Constants!$C$19</definedName>
    <definedName name="AWD">[2]Constants!$C$6</definedName>
    <definedName name="AWD_DC_50th">[2]Constants!$C$20</definedName>
    <definedName name="AWD_DC_95th">[2]Constants!$C$19</definedName>
    <definedName name="CASRN">'[3]Table 1_Scoping'!#REF!</definedName>
    <definedName name="ED">[1]Constants!$C$11</definedName>
    <definedName name="ED_AC">[2]Constants!$C$3</definedName>
    <definedName name="ED_AC_DC">[2]Constants!$C$16</definedName>
    <definedName name="ED_chronic">[2]Constants!$C$5</definedName>
    <definedName name="ED_chronic_DC">[2]Constants!$C$18</definedName>
    <definedName name="EF">[1]Constants!$C$13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WY_50th">[2]Constants!$C$8</definedName>
    <definedName name="WY_50th_DC">[2]Constants!$C$22</definedName>
    <definedName name="WY_95th">[2]Constants!$C$7</definedName>
    <definedName name="WY_95th_DC">[2]Constants!$C$21</definedName>
    <definedName name="WY_high">[1]Constants!$C$15</definedName>
    <definedName name="WY_mid">[1]Constants!$C$14</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93" l="1"/>
  <c r="T9" i="93"/>
  <c r="X9" i="93" s="1"/>
  <c r="Z9" i="93"/>
  <c r="AD9" i="93" s="1"/>
  <c r="AF9" i="93"/>
  <c r="AJ9" i="93" s="1"/>
  <c r="F11" i="83" l="1"/>
  <c r="H11" i="83" s="1"/>
  <c r="J11" i="83"/>
  <c r="L11" i="83" s="1"/>
  <c r="N11" i="83"/>
  <c r="P11" i="83" s="1"/>
  <c r="D10" i="83"/>
  <c r="C10" i="83"/>
  <c r="D8" i="83"/>
  <c r="C8" i="83"/>
  <c r="D6" i="83"/>
  <c r="C6" i="83"/>
  <c r="C10" i="82"/>
  <c r="D10" i="82"/>
  <c r="C8" i="82"/>
  <c r="D8" i="82"/>
  <c r="C6" i="82"/>
  <c r="D6" i="82"/>
  <c r="D8" i="93" l="1"/>
  <c r="C8" i="93"/>
  <c r="D6" i="93"/>
  <c r="C6" i="93"/>
  <c r="N5" i="83" l="1"/>
  <c r="P5" i="83" s="1"/>
  <c r="J5" i="83"/>
  <c r="L5" i="83" s="1"/>
  <c r="F5" i="83"/>
  <c r="H5" i="83" s="1"/>
  <c r="J7" i="83"/>
  <c r="L7" i="83" s="1"/>
  <c r="N7" i="83"/>
  <c r="P7" i="83" s="1"/>
  <c r="J9" i="83"/>
  <c r="L9" i="83" s="1"/>
  <c r="N9" i="83"/>
  <c r="P9" i="83" s="1"/>
  <c r="J17" i="83"/>
  <c r="L17" i="83" s="1"/>
  <c r="N17" i="83"/>
  <c r="J18" i="83"/>
  <c r="L18" i="83" s="1"/>
  <c r="N18" i="83"/>
  <c r="J19" i="83"/>
  <c r="L19" i="83" s="1"/>
  <c r="N19" i="83"/>
  <c r="J20" i="83"/>
  <c r="L20" i="83" s="1"/>
  <c r="N20" i="83"/>
  <c r="J21" i="83"/>
  <c r="L21" i="83" s="1"/>
  <c r="N21" i="83"/>
  <c r="J22" i="83"/>
  <c r="L22" i="83" s="1"/>
  <c r="N22" i="83"/>
  <c r="J23" i="83"/>
  <c r="L23" i="83" s="1"/>
  <c r="N23" i="83"/>
  <c r="J24" i="83"/>
  <c r="L24" i="83" s="1"/>
  <c r="N24" i="83"/>
  <c r="J25" i="83"/>
  <c r="L25" i="83" s="1"/>
  <c r="N25" i="83"/>
  <c r="J26" i="83"/>
  <c r="L26" i="83" s="1"/>
  <c r="N26" i="83"/>
  <c r="J27" i="83"/>
  <c r="L27" i="83" s="1"/>
  <c r="N27" i="83"/>
  <c r="J28" i="83"/>
  <c r="L28" i="83" s="1"/>
  <c r="N28" i="83"/>
  <c r="J29" i="83"/>
  <c r="L29" i="83" s="1"/>
  <c r="N29" i="83"/>
  <c r="J30" i="83"/>
  <c r="L30" i="83" s="1"/>
  <c r="N30" i="83"/>
  <c r="J31" i="83"/>
  <c r="L31" i="83" s="1"/>
  <c r="N31" i="83"/>
  <c r="J32" i="83"/>
  <c r="L32" i="83" s="1"/>
  <c r="N32" i="83"/>
  <c r="J33" i="83"/>
  <c r="L33" i="83" s="1"/>
  <c r="N33" i="83"/>
  <c r="J34" i="83"/>
  <c r="L34" i="83" s="1"/>
  <c r="N34" i="83"/>
  <c r="J35" i="83"/>
  <c r="L35" i="83" s="1"/>
  <c r="N35" i="83"/>
  <c r="J36" i="83"/>
  <c r="L36" i="83" s="1"/>
  <c r="N36" i="83"/>
  <c r="J37" i="83"/>
  <c r="L37" i="83" s="1"/>
  <c r="N37" i="83"/>
  <c r="J38" i="83"/>
  <c r="L38" i="83" s="1"/>
  <c r="N38" i="83"/>
  <c r="J39" i="83"/>
  <c r="L39" i="83" s="1"/>
  <c r="N39" i="83"/>
  <c r="J40" i="83"/>
  <c r="L40" i="83" s="1"/>
  <c r="N40" i="83"/>
  <c r="J41" i="83"/>
  <c r="L41" i="83" s="1"/>
  <c r="N41" i="83"/>
  <c r="J42" i="83"/>
  <c r="L42" i="83" s="1"/>
  <c r="N42" i="83"/>
  <c r="J43" i="83"/>
  <c r="L43" i="83" s="1"/>
  <c r="N43" i="83"/>
  <c r="J44" i="83"/>
  <c r="L44" i="83" s="1"/>
  <c r="N44" i="83"/>
  <c r="J45" i="83"/>
  <c r="L45" i="83" s="1"/>
  <c r="N45" i="83"/>
  <c r="J46" i="83"/>
  <c r="L46" i="83" s="1"/>
  <c r="N46" i="83"/>
  <c r="J47" i="83"/>
  <c r="L47" i="83" s="1"/>
  <c r="N47" i="83"/>
  <c r="J48" i="83"/>
  <c r="L48" i="83" s="1"/>
  <c r="N48" i="83"/>
  <c r="J49" i="83"/>
  <c r="L49" i="83" s="1"/>
  <c r="N49" i="83"/>
  <c r="J50" i="83"/>
  <c r="L50" i="83" s="1"/>
  <c r="N50" i="83"/>
  <c r="J51" i="83"/>
  <c r="L51" i="83" s="1"/>
  <c r="N51" i="83"/>
  <c r="J52" i="83"/>
  <c r="L52" i="83" s="1"/>
  <c r="N52" i="83"/>
  <c r="J53" i="83"/>
  <c r="L53" i="83" s="1"/>
  <c r="N53" i="83"/>
  <c r="J54" i="83"/>
  <c r="L54" i="83" s="1"/>
  <c r="N54" i="83"/>
  <c r="J55" i="83"/>
  <c r="L55" i="83" s="1"/>
  <c r="N55" i="83"/>
  <c r="J56" i="83"/>
  <c r="L56" i="83" s="1"/>
  <c r="N56" i="83"/>
  <c r="J57" i="83"/>
  <c r="L57" i="83" s="1"/>
  <c r="N57" i="83"/>
  <c r="J58" i="83"/>
  <c r="L58" i="83" s="1"/>
  <c r="N58" i="83"/>
  <c r="J59" i="83"/>
  <c r="L59" i="83" s="1"/>
  <c r="N59" i="83"/>
  <c r="J60" i="83"/>
  <c r="L60" i="83" s="1"/>
  <c r="N60" i="83"/>
  <c r="J61" i="83"/>
  <c r="L61" i="83" s="1"/>
  <c r="N61" i="83"/>
  <c r="J62" i="83"/>
  <c r="L62" i="83" s="1"/>
  <c r="N62" i="83"/>
  <c r="J63" i="83"/>
  <c r="L63" i="83" s="1"/>
  <c r="N63" i="83"/>
  <c r="J64" i="83"/>
  <c r="L64" i="83" s="1"/>
  <c r="N64" i="83"/>
  <c r="J65" i="83"/>
  <c r="L65" i="83" s="1"/>
  <c r="N65" i="83"/>
  <c r="J66" i="83"/>
  <c r="L66" i="83" s="1"/>
  <c r="N66" i="83"/>
  <c r="J67" i="83"/>
  <c r="L67" i="83" s="1"/>
  <c r="N67" i="83"/>
  <c r="F7" i="83"/>
  <c r="H7" i="83" s="1"/>
  <c r="F9" i="83"/>
  <c r="H9" i="83" s="1"/>
  <c r="F17" i="83"/>
  <c r="H17" i="83" s="1"/>
  <c r="F18" i="83"/>
  <c r="H18" i="83" s="1"/>
  <c r="F19" i="83"/>
  <c r="H19" i="83" s="1"/>
  <c r="F20" i="83"/>
  <c r="H20" i="83" s="1"/>
  <c r="F21" i="83"/>
  <c r="H21" i="83" s="1"/>
  <c r="F22" i="83"/>
  <c r="H22" i="83" s="1"/>
  <c r="F23" i="83"/>
  <c r="H23" i="83" s="1"/>
  <c r="F24" i="83"/>
  <c r="H24" i="83" s="1"/>
  <c r="F25" i="83"/>
  <c r="H25" i="83" s="1"/>
  <c r="F26" i="83"/>
  <c r="H26" i="83" s="1"/>
  <c r="F27" i="83"/>
  <c r="H27" i="83" s="1"/>
  <c r="F28" i="83"/>
  <c r="H28" i="83" s="1"/>
  <c r="F29" i="83"/>
  <c r="H29" i="83" s="1"/>
  <c r="F30" i="83"/>
  <c r="H30" i="83" s="1"/>
  <c r="F31" i="83"/>
  <c r="H31" i="83" s="1"/>
  <c r="F32" i="83"/>
  <c r="H32" i="83" s="1"/>
  <c r="F33" i="83"/>
  <c r="H33" i="83" s="1"/>
  <c r="F34" i="83"/>
  <c r="H34" i="83" s="1"/>
  <c r="F35" i="83"/>
  <c r="H35" i="83" s="1"/>
  <c r="F36" i="83"/>
  <c r="H36" i="83" s="1"/>
  <c r="F37" i="83"/>
  <c r="H37" i="83" s="1"/>
  <c r="F38" i="83"/>
  <c r="H38" i="83" s="1"/>
  <c r="F39" i="83"/>
  <c r="H39" i="83" s="1"/>
  <c r="F40" i="83"/>
  <c r="H40" i="83" s="1"/>
  <c r="F41" i="83"/>
  <c r="H41" i="83" s="1"/>
  <c r="F42" i="83"/>
  <c r="H42" i="83" s="1"/>
  <c r="F43" i="83"/>
  <c r="H43" i="83" s="1"/>
  <c r="F44" i="83"/>
  <c r="H44" i="83" s="1"/>
  <c r="F45" i="83"/>
  <c r="H45" i="83" s="1"/>
  <c r="F46" i="83"/>
  <c r="H46" i="83" s="1"/>
  <c r="F47" i="83"/>
  <c r="H47" i="83" s="1"/>
  <c r="F48" i="83"/>
  <c r="H48" i="83" s="1"/>
  <c r="F49" i="83"/>
  <c r="H49" i="83" s="1"/>
  <c r="F50" i="83"/>
  <c r="H50" i="83" s="1"/>
  <c r="F51" i="83"/>
  <c r="H51" i="83" s="1"/>
  <c r="F52" i="83"/>
  <c r="H52" i="83" s="1"/>
  <c r="F53" i="83"/>
  <c r="H53" i="83" s="1"/>
  <c r="F54" i="83"/>
  <c r="H54" i="83" s="1"/>
  <c r="F55" i="83"/>
  <c r="H55" i="83" s="1"/>
  <c r="F56" i="83"/>
  <c r="H56" i="83" s="1"/>
  <c r="F57" i="83"/>
  <c r="H57" i="83" s="1"/>
  <c r="F58" i="83"/>
  <c r="H58" i="83" s="1"/>
  <c r="F59" i="83"/>
  <c r="H59" i="83" s="1"/>
  <c r="F60" i="83"/>
  <c r="H60" i="83" s="1"/>
  <c r="F61" i="83"/>
  <c r="H61" i="83" s="1"/>
  <c r="F62" i="83"/>
  <c r="H62" i="83" s="1"/>
  <c r="F63" i="83"/>
  <c r="H63" i="83" s="1"/>
  <c r="F64" i="83"/>
  <c r="H64" i="83" s="1"/>
  <c r="F65" i="83"/>
  <c r="H65" i="83" s="1"/>
  <c r="F66" i="83"/>
  <c r="H66" i="83" s="1"/>
  <c r="F67" i="83"/>
  <c r="H67" i="83" s="1"/>
  <c r="AF7" i="93" l="1"/>
  <c r="AF17" i="93"/>
  <c r="AF18" i="93"/>
  <c r="AF19" i="93"/>
  <c r="AF20" i="93"/>
  <c r="AF21" i="93"/>
  <c r="AF22" i="93"/>
  <c r="AF23" i="93"/>
  <c r="AF24" i="93"/>
  <c r="AF25" i="93"/>
  <c r="AF26" i="93"/>
  <c r="AF27" i="93"/>
  <c r="AF28" i="93"/>
  <c r="AF29" i="93"/>
  <c r="AF30" i="93"/>
  <c r="AF31" i="93"/>
  <c r="AF32" i="93"/>
  <c r="AF33" i="93"/>
  <c r="AF34" i="93"/>
  <c r="AF35" i="93"/>
  <c r="AF36" i="93"/>
  <c r="AF37" i="93"/>
  <c r="AF38" i="93"/>
  <c r="AF39" i="93"/>
  <c r="AF40" i="93"/>
  <c r="AF41" i="93"/>
  <c r="AF42" i="93"/>
  <c r="AF43" i="93"/>
  <c r="AF44" i="93"/>
  <c r="AF45" i="93"/>
  <c r="AF46" i="93"/>
  <c r="AF47" i="93"/>
  <c r="AF48" i="93"/>
  <c r="AF49" i="93"/>
  <c r="AF50" i="93"/>
  <c r="AF51" i="93"/>
  <c r="AF52" i="93"/>
  <c r="AF53" i="93"/>
  <c r="AF54" i="93"/>
  <c r="AF55" i="93"/>
  <c r="AF56" i="93"/>
  <c r="AF57" i="93"/>
  <c r="AF58" i="93"/>
  <c r="AF59" i="93"/>
  <c r="AF60" i="93"/>
  <c r="AF61" i="93"/>
  <c r="AF62" i="93"/>
  <c r="AF63" i="93"/>
  <c r="AF64" i="93"/>
  <c r="AF65" i="93"/>
  <c r="AF66" i="93"/>
  <c r="AF67" i="93"/>
  <c r="AF68" i="93"/>
  <c r="AF69" i="93"/>
  <c r="AF5" i="93"/>
  <c r="Z7" i="93"/>
  <c r="Z17" i="93"/>
  <c r="Z18" i="93"/>
  <c r="Z19" i="93"/>
  <c r="Z20" i="93"/>
  <c r="Z21" i="93"/>
  <c r="Z22" i="93"/>
  <c r="Z23" i="93"/>
  <c r="Z24" i="93"/>
  <c r="Z25" i="93"/>
  <c r="Z26" i="93"/>
  <c r="Z27" i="93"/>
  <c r="Z28" i="93"/>
  <c r="Z29" i="93"/>
  <c r="Z30" i="93"/>
  <c r="Z31" i="93"/>
  <c r="Z32" i="93"/>
  <c r="Z33" i="93"/>
  <c r="Z34" i="93"/>
  <c r="Z35" i="93"/>
  <c r="Z36" i="93"/>
  <c r="Z37" i="93"/>
  <c r="Z38" i="93"/>
  <c r="Z39" i="93"/>
  <c r="Z40" i="93"/>
  <c r="Z41" i="93"/>
  <c r="Z42" i="93"/>
  <c r="Z43" i="93"/>
  <c r="Z44" i="93"/>
  <c r="Z45" i="93"/>
  <c r="Z46" i="93"/>
  <c r="Z47" i="93"/>
  <c r="Z48" i="93"/>
  <c r="Z49" i="93"/>
  <c r="Z50" i="93"/>
  <c r="Z51" i="93"/>
  <c r="Z52" i="93"/>
  <c r="Z53" i="93"/>
  <c r="Z54" i="93"/>
  <c r="Z55" i="93"/>
  <c r="Z56" i="93"/>
  <c r="Z57" i="93"/>
  <c r="Z58" i="93"/>
  <c r="Z59" i="93"/>
  <c r="Z60" i="93"/>
  <c r="Z61" i="93"/>
  <c r="Z62" i="93"/>
  <c r="Z63" i="93"/>
  <c r="Z64" i="93"/>
  <c r="Z65" i="93"/>
  <c r="Z66" i="93"/>
  <c r="Z67" i="93"/>
  <c r="Z68" i="93"/>
  <c r="Z69" i="93"/>
  <c r="T7" i="93"/>
  <c r="T17" i="93"/>
  <c r="T18" i="93"/>
  <c r="T19" i="93"/>
  <c r="T20" i="93"/>
  <c r="T21" i="93"/>
  <c r="T22" i="93"/>
  <c r="T23" i="93"/>
  <c r="T24" i="93"/>
  <c r="T25" i="93"/>
  <c r="T26" i="93"/>
  <c r="T27" i="93"/>
  <c r="T28" i="93"/>
  <c r="T29" i="93"/>
  <c r="T30" i="93"/>
  <c r="T31" i="93"/>
  <c r="T32" i="93"/>
  <c r="T33" i="93"/>
  <c r="T34" i="93"/>
  <c r="T35" i="93"/>
  <c r="T36" i="93"/>
  <c r="T37" i="93"/>
  <c r="T38" i="93"/>
  <c r="T39" i="93"/>
  <c r="T40" i="93"/>
  <c r="T41" i="93"/>
  <c r="T42" i="93"/>
  <c r="T43" i="93"/>
  <c r="T44" i="93"/>
  <c r="T45" i="93"/>
  <c r="T46" i="93"/>
  <c r="T47" i="93"/>
  <c r="T48" i="93"/>
  <c r="T49" i="93"/>
  <c r="T50" i="93"/>
  <c r="T51" i="93"/>
  <c r="T52" i="93"/>
  <c r="T53" i="93"/>
  <c r="T54" i="93"/>
  <c r="T55" i="93"/>
  <c r="T56" i="93"/>
  <c r="T57" i="93"/>
  <c r="T58" i="93"/>
  <c r="T59" i="93"/>
  <c r="T60" i="93"/>
  <c r="T61" i="93"/>
  <c r="T62" i="93"/>
  <c r="T63" i="93"/>
  <c r="T64" i="93"/>
  <c r="T65" i="93"/>
  <c r="T66" i="93"/>
  <c r="T67" i="93"/>
  <c r="T68" i="93"/>
  <c r="T69" i="93"/>
  <c r="Z5" i="93"/>
  <c r="T5" i="93"/>
  <c r="J6" i="83" l="1"/>
  <c r="L6" i="83" s="1"/>
  <c r="F6" i="83"/>
  <c r="H6" i="83" s="1"/>
  <c r="N6" i="83"/>
  <c r="P6" i="83" s="1"/>
  <c r="J8" i="83"/>
  <c r="L8" i="83" s="1"/>
  <c r="N8" i="83"/>
  <c r="P8" i="83" s="1"/>
  <c r="F8" i="83"/>
  <c r="H8" i="83" s="1"/>
  <c r="J10" i="83"/>
  <c r="L10" i="83" s="1"/>
  <c r="F10" i="83"/>
  <c r="H10" i="83" s="1"/>
  <c r="N10" i="83"/>
  <c r="P10" i="83" s="1"/>
  <c r="I8" i="93" l="1"/>
  <c r="I7" i="93"/>
  <c r="X7" i="93"/>
  <c r="AD7" i="93"/>
  <c r="AJ7" i="93"/>
  <c r="AD5" i="93"/>
  <c r="Z8" i="93" l="1"/>
  <c r="AD8" i="93" s="1"/>
  <c r="T8" i="93"/>
  <c r="X8" i="93" s="1"/>
  <c r="AF8" i="93"/>
  <c r="AJ8" i="93" s="1"/>
  <c r="I17" i="93"/>
  <c r="I18" i="93"/>
  <c r="I19" i="93"/>
  <c r="I20" i="93"/>
  <c r="I21" i="93"/>
  <c r="I22" i="93"/>
  <c r="I23" i="93"/>
  <c r="I24" i="93"/>
  <c r="I25" i="93"/>
  <c r="I26" i="93"/>
  <c r="I27" i="93"/>
  <c r="I28" i="93"/>
  <c r="I29" i="93"/>
  <c r="I30" i="93"/>
  <c r="I31" i="93"/>
  <c r="I32" i="93"/>
  <c r="I33" i="93"/>
  <c r="I34" i="93"/>
  <c r="I35" i="93"/>
  <c r="I36" i="93"/>
  <c r="I37" i="93"/>
  <c r="I38" i="93"/>
  <c r="I39" i="93"/>
  <c r="I40" i="93"/>
  <c r="I41" i="93"/>
  <c r="I42" i="93"/>
  <c r="I43" i="93"/>
  <c r="I44" i="93"/>
  <c r="I45" i="93"/>
  <c r="I46" i="93"/>
  <c r="I47" i="93"/>
  <c r="I48" i="93"/>
  <c r="I49" i="93"/>
  <c r="I50" i="93"/>
  <c r="I51" i="93"/>
  <c r="I52" i="93"/>
  <c r="I53" i="93"/>
  <c r="I54" i="93"/>
  <c r="I55" i="93"/>
  <c r="I56" i="93"/>
  <c r="I57" i="93"/>
  <c r="I58" i="93"/>
  <c r="I59" i="93"/>
  <c r="I60" i="93"/>
  <c r="I61" i="93"/>
  <c r="I62" i="93"/>
  <c r="I63" i="93"/>
  <c r="I64" i="93"/>
  <c r="I65" i="93"/>
  <c r="I66" i="93"/>
  <c r="I67" i="93"/>
  <c r="Z6" i="93" l="1"/>
  <c r="AD6" i="93" s="1"/>
  <c r="AF6" i="93"/>
  <c r="AJ6" i="93" s="1"/>
  <c r="T6" i="93"/>
  <c r="X6" i="93" s="1"/>
  <c r="I6" i="93"/>
  <c r="AJ5" i="93" l="1"/>
  <c r="X5" i="93"/>
  <c r="X17" i="93" l="1"/>
  <c r="AD17" i="93"/>
  <c r="AJ17" i="93"/>
  <c r="X18" i="93"/>
  <c r="AD18" i="93"/>
  <c r="AJ18" i="93"/>
  <c r="X19" i="93"/>
  <c r="AD19" i="93"/>
  <c r="AJ19" i="93"/>
  <c r="X20" i="93"/>
  <c r="AD20" i="93"/>
  <c r="AJ20" i="93"/>
  <c r="X21" i="93"/>
  <c r="AD21" i="93"/>
  <c r="AJ21" i="93"/>
  <c r="X22" i="93"/>
  <c r="AD22" i="93"/>
  <c r="AJ22" i="93"/>
  <c r="X23" i="93"/>
  <c r="AD23" i="93"/>
  <c r="AJ23" i="93"/>
  <c r="X24" i="93"/>
  <c r="AD24" i="93"/>
  <c r="AJ24" i="93"/>
  <c r="X25" i="93"/>
  <c r="AD25" i="93"/>
  <c r="AJ25" i="93"/>
  <c r="X26" i="93"/>
  <c r="AD26" i="93"/>
  <c r="AJ26" i="93"/>
  <c r="X27" i="93"/>
  <c r="AD27" i="93"/>
  <c r="AJ27" i="93"/>
  <c r="X28" i="93"/>
  <c r="AD28" i="93"/>
  <c r="AJ28" i="93"/>
  <c r="X29" i="93"/>
  <c r="AD29" i="93"/>
  <c r="AJ29" i="93"/>
  <c r="X30" i="93"/>
  <c r="AD30" i="93"/>
  <c r="AJ30" i="93"/>
  <c r="X31" i="93"/>
  <c r="AD31" i="93"/>
  <c r="AJ31" i="93"/>
  <c r="X32" i="93"/>
  <c r="AD32" i="93"/>
  <c r="AJ32" i="93"/>
  <c r="X33" i="93"/>
  <c r="AD33" i="93"/>
  <c r="AJ33" i="93"/>
  <c r="X34" i="93"/>
  <c r="AD34" i="93"/>
  <c r="AJ34" i="93"/>
  <c r="X35" i="93"/>
  <c r="AD35" i="93"/>
  <c r="AJ35" i="93"/>
  <c r="X36" i="93"/>
  <c r="AD36" i="93"/>
  <c r="AJ36" i="93"/>
  <c r="X37" i="93"/>
  <c r="AD37" i="93"/>
  <c r="AJ37" i="93"/>
  <c r="X38" i="93"/>
  <c r="AD38" i="93"/>
  <c r="AJ38" i="93"/>
  <c r="X39" i="93"/>
  <c r="AD39" i="93"/>
  <c r="AJ39" i="93"/>
  <c r="X40" i="93"/>
  <c r="AD40" i="93"/>
  <c r="AJ40" i="93"/>
  <c r="X41" i="93"/>
  <c r="AD41" i="93"/>
  <c r="AJ41" i="93"/>
  <c r="X42" i="93"/>
  <c r="AD42" i="93"/>
  <c r="AJ42" i="93"/>
  <c r="X43" i="93"/>
  <c r="AD43" i="93"/>
  <c r="AJ43" i="93"/>
  <c r="X44" i="93"/>
  <c r="AD44" i="93"/>
  <c r="AJ44" i="93"/>
  <c r="X45" i="93"/>
  <c r="AD45" i="93"/>
  <c r="AJ45" i="93"/>
  <c r="X46" i="93"/>
  <c r="AD46" i="93"/>
  <c r="AJ46" i="93"/>
  <c r="X47" i="93"/>
  <c r="AD47" i="93"/>
  <c r="AJ47" i="93"/>
  <c r="X48" i="93"/>
  <c r="AD48" i="93"/>
  <c r="AJ48" i="93"/>
  <c r="X49" i="93"/>
  <c r="AD49" i="93"/>
  <c r="AJ49" i="93"/>
  <c r="X50" i="93"/>
  <c r="AD50" i="93"/>
  <c r="AJ50" i="93"/>
  <c r="X51" i="93"/>
  <c r="AD51" i="93"/>
  <c r="AJ51" i="93"/>
  <c r="X52" i="93"/>
  <c r="AD52" i="93"/>
  <c r="AJ52" i="93"/>
  <c r="X53" i="93"/>
  <c r="AD53" i="93"/>
  <c r="AJ53" i="93"/>
  <c r="X54" i="93"/>
  <c r="AD54" i="93"/>
  <c r="AJ54" i="93"/>
  <c r="X55" i="93"/>
  <c r="AD55" i="93"/>
  <c r="AJ55" i="93"/>
  <c r="X56" i="93"/>
  <c r="AD56" i="93"/>
  <c r="AJ56" i="93"/>
  <c r="X57" i="93"/>
  <c r="AD57" i="93"/>
  <c r="AJ57" i="93"/>
  <c r="X58" i="93"/>
  <c r="AD58" i="93"/>
  <c r="AJ58" i="93"/>
  <c r="X59" i="93"/>
  <c r="AD59" i="93"/>
  <c r="AJ59" i="93"/>
  <c r="X60" i="93"/>
  <c r="AD60" i="93"/>
  <c r="AJ60" i="93"/>
  <c r="X61" i="93"/>
  <c r="AD61" i="93"/>
  <c r="AJ61" i="93"/>
  <c r="X62" i="93"/>
  <c r="AD62" i="93"/>
  <c r="AJ62" i="93"/>
  <c r="X63" i="93"/>
  <c r="AD63" i="93"/>
  <c r="AJ63" i="93"/>
  <c r="X64" i="93"/>
  <c r="AD64" i="93"/>
  <c r="AJ64" i="93"/>
  <c r="X65" i="93"/>
  <c r="AD65" i="93"/>
  <c r="AJ65" i="93"/>
  <c r="X66" i="93"/>
  <c r="AD66" i="93"/>
  <c r="AJ66" i="93"/>
  <c r="X67" i="93"/>
  <c r="AD67" i="93"/>
  <c r="AJ67" i="93"/>
  <c r="I68" i="93"/>
  <c r="X68" i="93"/>
  <c r="AD68" i="93"/>
  <c r="AJ68" i="93"/>
  <c r="I69" i="93"/>
  <c r="X69" i="93"/>
  <c r="AD69" i="93"/>
  <c r="AJ69" i="93"/>
  <c r="I5" i="93"/>
  <c r="J69" i="93"/>
  <c r="J68" i="93"/>
  <c r="P45" i="81"/>
  <c r="P53" i="83" l="1"/>
  <c r="P66" i="83"/>
  <c r="P54" i="83"/>
  <c r="P40" i="83"/>
  <c r="P56" i="83"/>
  <c r="P63" i="83"/>
  <c r="P64" i="83"/>
  <c r="P58" i="83"/>
  <c r="P46" i="83"/>
  <c r="P59" i="83"/>
  <c r="P55" i="83"/>
  <c r="P47" i="83"/>
  <c r="P41" i="83"/>
  <c r="P51" i="83"/>
  <c r="P48" i="83"/>
  <c r="P42" i="83"/>
  <c r="P45" i="83"/>
  <c r="P38" i="83"/>
  <c r="P60" i="83"/>
  <c r="P39" i="83"/>
  <c r="P65" i="83"/>
  <c r="P37" i="83"/>
  <c r="P50" i="83"/>
  <c r="P61" i="83"/>
  <c r="P67" i="83"/>
  <c r="P43" i="83"/>
  <c r="P44" i="83"/>
  <c r="P62" i="83"/>
  <c r="P49" i="83"/>
  <c r="P36" i="83"/>
  <c r="P57" i="83"/>
  <c r="P52" i="83"/>
  <c r="H23" i="69"/>
  <c r="P23" i="83" l="1"/>
  <c r="P25" i="83"/>
  <c r="P27" i="83"/>
  <c r="P24" i="83"/>
  <c r="P35" i="83"/>
  <c r="P18" i="83"/>
  <c r="P31" i="83"/>
  <c r="P33" i="83"/>
  <c r="P20" i="83"/>
  <c r="P29" i="83"/>
  <c r="P28" i="83"/>
  <c r="P30" i="83"/>
  <c r="P32" i="83"/>
  <c r="P19" i="83"/>
  <c r="P34" i="83"/>
  <c r="P26" i="83"/>
  <c r="P22" i="83"/>
  <c r="P17" i="83"/>
  <c r="P21" i="83"/>
  <c r="E42" i="69"/>
  <c r="E39" i="69"/>
  <c r="D36" i="69"/>
  <c r="D39" i="69" s="1"/>
  <c r="C36" i="69"/>
  <c r="C39" i="69" s="1"/>
  <c r="J11" i="82" l="1"/>
  <c r="L11" i="82" s="1"/>
  <c r="J9" i="82"/>
  <c r="L9" i="82" s="1"/>
  <c r="J7" i="82"/>
  <c r="L7" i="82" s="1"/>
  <c r="J5" i="82"/>
  <c r="L5" i="82" s="1"/>
  <c r="J8" i="82"/>
  <c r="L8" i="82" s="1"/>
  <c r="J10" i="82"/>
  <c r="L10" i="82" s="1"/>
  <c r="J6" i="82"/>
  <c r="L6" i="82" s="1"/>
  <c r="F11" i="82"/>
  <c r="H11" i="82" s="1"/>
  <c r="F5" i="82"/>
  <c r="H5" i="82" s="1"/>
  <c r="F9" i="82"/>
  <c r="H9" i="82" s="1"/>
  <c r="F7" i="82"/>
  <c r="H7" i="82" s="1"/>
  <c r="F6" i="82"/>
  <c r="H6" i="82" s="1"/>
  <c r="F10" i="82"/>
  <c r="H10" i="82" s="1"/>
  <c r="F8" i="82"/>
  <c r="H8" i="82" s="1"/>
  <c r="N7" i="82"/>
  <c r="N9" i="82"/>
  <c r="N11" i="82"/>
  <c r="M11" i="82"/>
  <c r="O11" i="82" s="1"/>
  <c r="N5" i="82"/>
  <c r="M5" i="82"/>
  <c r="O5" i="82" s="1"/>
  <c r="M9" i="82"/>
  <c r="O9" i="82" s="1"/>
  <c r="M7" i="82"/>
  <c r="O7" i="82" s="1"/>
  <c r="M10" i="82"/>
  <c r="O10" i="82" s="1"/>
  <c r="M8" i="82"/>
  <c r="O8" i="82" s="1"/>
  <c r="N10" i="82"/>
  <c r="N8" i="82"/>
  <c r="M6" i="82"/>
  <c r="O6" i="82" s="1"/>
  <c r="N6" i="82"/>
  <c r="F23" i="82"/>
  <c r="H23" i="82" s="1"/>
  <c r="F24" i="82"/>
  <c r="H24" i="82" s="1"/>
  <c r="F25" i="82"/>
  <c r="H25" i="82" s="1"/>
  <c r="F26" i="82"/>
  <c r="H26" i="82" s="1"/>
  <c r="F27" i="82"/>
  <c r="H27" i="82" s="1"/>
  <c r="F28" i="82"/>
  <c r="H28" i="82" s="1"/>
  <c r="F29" i="82"/>
  <c r="H29" i="82" s="1"/>
  <c r="F30" i="82"/>
  <c r="H30" i="82" s="1"/>
  <c r="F31" i="82"/>
  <c r="H31" i="82" s="1"/>
  <c r="F32" i="82"/>
  <c r="H32" i="82" s="1"/>
  <c r="F33" i="82"/>
  <c r="H33" i="82" s="1"/>
  <c r="F34" i="82"/>
  <c r="H34" i="82" s="1"/>
  <c r="F35" i="82"/>
  <c r="H35" i="82" s="1"/>
  <c r="F36" i="82"/>
  <c r="H36" i="82" s="1"/>
  <c r="F37" i="82"/>
  <c r="H37" i="82" s="1"/>
  <c r="F38" i="82"/>
  <c r="H38" i="82" s="1"/>
  <c r="F39" i="82"/>
  <c r="H39" i="82" s="1"/>
  <c r="F40" i="82"/>
  <c r="H40" i="82" s="1"/>
  <c r="F41" i="82"/>
  <c r="H41" i="82" s="1"/>
  <c r="F42" i="82"/>
  <c r="H42" i="82" s="1"/>
  <c r="F43" i="82"/>
  <c r="H43" i="82" s="1"/>
  <c r="F44" i="82"/>
  <c r="H44" i="82" s="1"/>
  <c r="F45" i="82"/>
  <c r="H45" i="82" s="1"/>
  <c r="F46" i="82"/>
  <c r="H46" i="82" s="1"/>
  <c r="F47" i="82"/>
  <c r="H47" i="82" s="1"/>
  <c r="F48" i="82"/>
  <c r="H48" i="82" s="1"/>
  <c r="F49" i="82"/>
  <c r="H49" i="82" s="1"/>
  <c r="F50" i="82"/>
  <c r="H50" i="82" s="1"/>
  <c r="F51" i="82"/>
  <c r="H51" i="82" s="1"/>
  <c r="F52" i="82"/>
  <c r="H52" i="82" s="1"/>
  <c r="F53" i="82"/>
  <c r="H53" i="82" s="1"/>
  <c r="F54" i="82"/>
  <c r="H54" i="82" s="1"/>
  <c r="F55" i="82"/>
  <c r="H55" i="82" s="1"/>
  <c r="F56" i="82"/>
  <c r="H56" i="82" s="1"/>
  <c r="F57" i="82"/>
  <c r="H57" i="82" s="1"/>
  <c r="F58" i="82"/>
  <c r="H58" i="82" s="1"/>
  <c r="F59" i="82"/>
  <c r="H59" i="82" s="1"/>
  <c r="F60" i="82"/>
  <c r="H60" i="82" s="1"/>
  <c r="F61" i="82"/>
  <c r="H61" i="82" s="1"/>
  <c r="F62" i="82"/>
  <c r="H62" i="82" s="1"/>
  <c r="F63" i="82"/>
  <c r="H63" i="82" s="1"/>
  <c r="F64" i="82"/>
  <c r="H64" i="82" s="1"/>
  <c r="F65" i="82"/>
  <c r="H65" i="82" s="1"/>
  <c r="F66" i="82"/>
  <c r="H66" i="82" s="1"/>
  <c r="F67" i="82"/>
  <c r="H67" i="82" s="1"/>
  <c r="F68" i="82"/>
  <c r="H68" i="82" s="1"/>
  <c r="F69" i="82"/>
  <c r="H69" i="82" s="1"/>
  <c r="F70" i="82"/>
  <c r="H70" i="82" s="1"/>
  <c r="F71" i="82"/>
  <c r="H71" i="82" s="1"/>
  <c r="F72" i="82"/>
  <c r="H72" i="82" s="1"/>
  <c r="F73" i="82"/>
  <c r="H73" i="82" s="1"/>
  <c r="J23" i="82"/>
  <c r="L23" i="82" s="1"/>
  <c r="J24" i="82"/>
  <c r="L24" i="82" s="1"/>
  <c r="J25" i="82"/>
  <c r="L25" i="82" s="1"/>
  <c r="J26" i="82"/>
  <c r="L26" i="82" s="1"/>
  <c r="J27" i="82"/>
  <c r="L27" i="82" s="1"/>
  <c r="J28" i="82"/>
  <c r="L28" i="82" s="1"/>
  <c r="J29" i="82"/>
  <c r="L29" i="82" s="1"/>
  <c r="J30" i="82"/>
  <c r="L30" i="82" s="1"/>
  <c r="J31" i="82"/>
  <c r="L31" i="82" s="1"/>
  <c r="J32" i="82"/>
  <c r="L32" i="82" s="1"/>
  <c r="J33" i="82"/>
  <c r="L33" i="82" s="1"/>
  <c r="J34" i="82"/>
  <c r="L34" i="82" s="1"/>
  <c r="J35" i="82"/>
  <c r="L35" i="82" s="1"/>
  <c r="J36" i="82"/>
  <c r="L36" i="82" s="1"/>
  <c r="J37" i="82"/>
  <c r="L37" i="82" s="1"/>
  <c r="J38" i="82"/>
  <c r="L38" i="82" s="1"/>
  <c r="J39" i="82"/>
  <c r="L39" i="82" s="1"/>
  <c r="J40" i="82"/>
  <c r="L40" i="82" s="1"/>
  <c r="J41" i="82"/>
  <c r="L41" i="82" s="1"/>
  <c r="J42" i="82"/>
  <c r="L42" i="82" s="1"/>
  <c r="J43" i="82"/>
  <c r="L43" i="82" s="1"/>
  <c r="J44" i="82"/>
  <c r="L44" i="82" s="1"/>
  <c r="J45" i="82"/>
  <c r="L45" i="82" s="1"/>
  <c r="J46" i="82"/>
  <c r="L46" i="82" s="1"/>
  <c r="J47" i="82"/>
  <c r="L47" i="82" s="1"/>
  <c r="J48" i="82"/>
  <c r="L48" i="82" s="1"/>
  <c r="J49" i="82"/>
  <c r="L49" i="82" s="1"/>
  <c r="J50" i="82"/>
  <c r="L50" i="82" s="1"/>
  <c r="J51" i="82"/>
  <c r="L51" i="82" s="1"/>
  <c r="J52" i="82"/>
  <c r="L52" i="82" s="1"/>
  <c r="J53" i="82"/>
  <c r="L53" i="82" s="1"/>
  <c r="J54" i="82"/>
  <c r="L54" i="82" s="1"/>
  <c r="J55" i="82"/>
  <c r="L55" i="82" s="1"/>
  <c r="J56" i="82"/>
  <c r="L56" i="82" s="1"/>
  <c r="J57" i="82"/>
  <c r="L57" i="82" s="1"/>
  <c r="J58" i="82"/>
  <c r="L58" i="82" s="1"/>
  <c r="J59" i="82"/>
  <c r="L59" i="82" s="1"/>
  <c r="J60" i="82"/>
  <c r="L60" i="82" s="1"/>
  <c r="J61" i="82"/>
  <c r="L61" i="82" s="1"/>
  <c r="J62" i="82"/>
  <c r="L62" i="82" s="1"/>
  <c r="J63" i="82"/>
  <c r="L63" i="82" s="1"/>
  <c r="J64" i="82"/>
  <c r="L64" i="82" s="1"/>
  <c r="J65" i="82"/>
  <c r="L65" i="82" s="1"/>
  <c r="J66" i="82"/>
  <c r="L66" i="82" s="1"/>
  <c r="J67" i="82"/>
  <c r="L67" i="82" s="1"/>
  <c r="J68" i="82"/>
  <c r="L68" i="82" s="1"/>
  <c r="J69" i="82"/>
  <c r="L69" i="82" s="1"/>
  <c r="J70" i="82"/>
  <c r="L70" i="82" s="1"/>
  <c r="J71" i="82"/>
  <c r="L71" i="82" s="1"/>
  <c r="J72" i="82"/>
  <c r="L72" i="82" s="1"/>
  <c r="J73" i="82"/>
  <c r="L73" i="82" s="1"/>
  <c r="M23" i="82"/>
  <c r="O23" i="82" s="1"/>
  <c r="N23" i="82"/>
  <c r="M24" i="82"/>
  <c r="O24" i="82" s="1"/>
  <c r="N24" i="82"/>
  <c r="M25" i="82"/>
  <c r="O25" i="82" s="1"/>
  <c r="N25" i="82"/>
  <c r="M26" i="82"/>
  <c r="O26" i="82" s="1"/>
  <c r="N26" i="82"/>
  <c r="M27" i="82"/>
  <c r="O27" i="82" s="1"/>
  <c r="N27" i="82"/>
  <c r="M28" i="82"/>
  <c r="O28" i="82" s="1"/>
  <c r="N28" i="82"/>
  <c r="M29" i="82"/>
  <c r="O29" i="82" s="1"/>
  <c r="N29" i="82"/>
  <c r="M30" i="82"/>
  <c r="O30" i="82" s="1"/>
  <c r="N30" i="82"/>
  <c r="M31" i="82"/>
  <c r="O31" i="82" s="1"/>
  <c r="N31" i="82"/>
  <c r="M32" i="82"/>
  <c r="O32" i="82" s="1"/>
  <c r="N32" i="82"/>
  <c r="M33" i="82"/>
  <c r="O33" i="82" s="1"/>
  <c r="N33" i="82"/>
  <c r="M34" i="82"/>
  <c r="O34" i="82" s="1"/>
  <c r="N34" i="82"/>
  <c r="M35" i="82"/>
  <c r="O35" i="82" s="1"/>
  <c r="N35" i="82"/>
  <c r="M36" i="82"/>
  <c r="O36" i="82" s="1"/>
  <c r="N36" i="82"/>
  <c r="M37" i="82"/>
  <c r="O37" i="82" s="1"/>
  <c r="N37" i="82"/>
  <c r="M38" i="82"/>
  <c r="O38" i="82" s="1"/>
  <c r="N38" i="82"/>
  <c r="M39" i="82"/>
  <c r="O39" i="82" s="1"/>
  <c r="N39" i="82"/>
  <c r="M40" i="82"/>
  <c r="O40" i="82" s="1"/>
  <c r="N40" i="82"/>
  <c r="M41" i="82"/>
  <c r="O41" i="82" s="1"/>
  <c r="N41" i="82"/>
  <c r="M42" i="82"/>
  <c r="O42" i="82" s="1"/>
  <c r="N42" i="82"/>
  <c r="M43" i="82"/>
  <c r="O43" i="82" s="1"/>
  <c r="N43" i="82"/>
  <c r="M44" i="82"/>
  <c r="O44" i="82" s="1"/>
  <c r="N44" i="82"/>
  <c r="M45" i="82"/>
  <c r="O45" i="82" s="1"/>
  <c r="N45" i="82"/>
  <c r="M46" i="82"/>
  <c r="O46" i="82" s="1"/>
  <c r="N46" i="82"/>
  <c r="M47" i="82"/>
  <c r="O47" i="82" s="1"/>
  <c r="N47" i="82"/>
  <c r="M48" i="82"/>
  <c r="O48" i="82" s="1"/>
  <c r="N48" i="82"/>
  <c r="M49" i="82"/>
  <c r="O49" i="82" s="1"/>
  <c r="N49" i="82"/>
  <c r="M50" i="82"/>
  <c r="O50" i="82" s="1"/>
  <c r="N50" i="82"/>
  <c r="M51" i="82"/>
  <c r="O51" i="82" s="1"/>
  <c r="N51" i="82"/>
  <c r="M52" i="82"/>
  <c r="O52" i="82" s="1"/>
  <c r="N52" i="82"/>
  <c r="M53" i="82"/>
  <c r="O53" i="82" s="1"/>
  <c r="N53" i="82"/>
  <c r="M54" i="82"/>
  <c r="O54" i="82" s="1"/>
  <c r="N54" i="82"/>
  <c r="M55" i="82"/>
  <c r="O55" i="82" s="1"/>
  <c r="N55" i="82"/>
  <c r="M56" i="82"/>
  <c r="O56" i="82" s="1"/>
  <c r="N56" i="82"/>
  <c r="M57" i="82"/>
  <c r="O57" i="82" s="1"/>
  <c r="N57" i="82"/>
  <c r="M58" i="82"/>
  <c r="O58" i="82" s="1"/>
  <c r="N58" i="82"/>
  <c r="M59" i="82"/>
  <c r="O59" i="82" s="1"/>
  <c r="N59" i="82"/>
  <c r="M60" i="82"/>
  <c r="O60" i="82" s="1"/>
  <c r="N60" i="82"/>
  <c r="M61" i="82"/>
  <c r="O61" i="82" s="1"/>
  <c r="N61" i="82"/>
  <c r="M62" i="82"/>
  <c r="O62" i="82" s="1"/>
  <c r="N62" i="82"/>
  <c r="M63" i="82"/>
  <c r="O63" i="82" s="1"/>
  <c r="N63" i="82"/>
  <c r="M64" i="82"/>
  <c r="O64" i="82" s="1"/>
  <c r="N64" i="82"/>
  <c r="M65" i="82"/>
  <c r="O65" i="82" s="1"/>
  <c r="N65" i="82"/>
  <c r="M66" i="82"/>
  <c r="O66" i="82" s="1"/>
  <c r="N66" i="82"/>
  <c r="M67" i="82"/>
  <c r="O67" i="82" s="1"/>
  <c r="N67" i="82"/>
  <c r="M68" i="82"/>
  <c r="O68" i="82" s="1"/>
  <c r="N68" i="82"/>
  <c r="M69" i="82"/>
  <c r="O69" i="82" s="1"/>
  <c r="N69" i="82"/>
  <c r="M70" i="82"/>
  <c r="O70" i="82" s="1"/>
  <c r="N70" i="82"/>
  <c r="M71" i="82"/>
  <c r="O71" i="82" s="1"/>
  <c r="N71" i="82"/>
  <c r="M72" i="82"/>
  <c r="O72" i="82" s="1"/>
  <c r="N72" i="82"/>
  <c r="M73" i="82"/>
  <c r="O73" i="82" s="1"/>
  <c r="N73" i="82"/>
  <c r="Q65" i="81"/>
  <c r="P65" i="81"/>
  <c r="Q64" i="81"/>
  <c r="P64" i="81"/>
  <c r="M49" i="81"/>
  <c r="Q46" i="81" s="1"/>
  <c r="L49" i="81"/>
  <c r="P46" i="81" s="1"/>
  <c r="Q9" i="81"/>
  <c r="P8" i="81"/>
  <c r="Q7" i="81"/>
  <c r="P7" i="81"/>
  <c r="Q10" i="81"/>
  <c r="P10" i="81"/>
  <c r="P9" i="81" l="1"/>
  <c r="Q45" i="81"/>
  <c r="Q8" i="81"/>
  <c r="C54" i="69" l="1"/>
  <c r="E53" i="69"/>
  <c r="D53" i="69"/>
  <c r="C42" i="69"/>
  <c r="D42" i="69"/>
  <c r="E40" i="69"/>
  <c r="D40" i="69"/>
  <c r="C40" i="69"/>
  <c r="K9" i="82" l="1"/>
  <c r="K11" i="82"/>
  <c r="K5" i="82"/>
  <c r="K7" i="82"/>
  <c r="K10" i="82"/>
  <c r="K8" i="82"/>
  <c r="K6" i="82"/>
  <c r="G7" i="82"/>
  <c r="I7" i="82" s="1"/>
  <c r="G5" i="82"/>
  <c r="I5" i="82" s="1"/>
  <c r="G8" i="82"/>
  <c r="I8" i="82" s="1"/>
  <c r="G9" i="82"/>
  <c r="I9" i="82" s="1"/>
  <c r="G11" i="82"/>
  <c r="I11" i="82" s="1"/>
  <c r="G6" i="82"/>
  <c r="I6" i="82" s="1"/>
  <c r="G10" i="82"/>
  <c r="I10" i="82" s="1"/>
  <c r="G9" i="83"/>
  <c r="I9" i="83" s="1"/>
  <c r="G10" i="83"/>
  <c r="I10" i="83" s="1"/>
  <c r="G11" i="83"/>
  <c r="I11" i="83" s="1"/>
  <c r="G6" i="83"/>
  <c r="G5" i="83"/>
  <c r="I5" i="83" s="1"/>
  <c r="G8" i="83"/>
  <c r="I8" i="83" s="1"/>
  <c r="G7" i="83"/>
  <c r="K23" i="82"/>
  <c r="K24" i="82"/>
  <c r="K25" i="82"/>
  <c r="K26" i="82"/>
  <c r="K27" i="82"/>
  <c r="K28" i="82"/>
  <c r="K29" i="82"/>
  <c r="K30" i="82"/>
  <c r="K31" i="82"/>
  <c r="K32" i="82"/>
  <c r="K33" i="82"/>
  <c r="K34" i="82"/>
  <c r="K35" i="82"/>
  <c r="K36" i="82"/>
  <c r="K37" i="82"/>
  <c r="K38" i="82"/>
  <c r="K39" i="82"/>
  <c r="K40" i="82"/>
  <c r="K41" i="82"/>
  <c r="K42" i="82"/>
  <c r="K43" i="82"/>
  <c r="K44" i="82"/>
  <c r="K45" i="82"/>
  <c r="K46" i="82"/>
  <c r="K47" i="82"/>
  <c r="K48" i="82"/>
  <c r="K49" i="82"/>
  <c r="K50" i="82"/>
  <c r="K51" i="82"/>
  <c r="K52" i="82"/>
  <c r="K53" i="82"/>
  <c r="K54" i="82"/>
  <c r="K55" i="82"/>
  <c r="K56" i="82"/>
  <c r="K57" i="82"/>
  <c r="K58" i="82"/>
  <c r="K59" i="82"/>
  <c r="K60" i="82"/>
  <c r="K61" i="82"/>
  <c r="K62" i="82"/>
  <c r="K63" i="82"/>
  <c r="K64" i="82"/>
  <c r="K65" i="82"/>
  <c r="K66" i="82"/>
  <c r="K67" i="82"/>
  <c r="K68" i="82"/>
  <c r="K69" i="82"/>
  <c r="K70" i="82"/>
  <c r="K71" i="82"/>
  <c r="K72" i="82"/>
  <c r="K73" i="82"/>
  <c r="G23" i="82"/>
  <c r="I23" i="82" s="1"/>
  <c r="G24" i="82"/>
  <c r="I24" i="82" s="1"/>
  <c r="G25" i="82"/>
  <c r="I25" i="82" s="1"/>
  <c r="G26" i="82"/>
  <c r="I26" i="82" s="1"/>
  <c r="G27" i="82"/>
  <c r="I27" i="82" s="1"/>
  <c r="G28" i="82"/>
  <c r="I28" i="82" s="1"/>
  <c r="G29" i="82"/>
  <c r="I29" i="82" s="1"/>
  <c r="G30" i="82"/>
  <c r="I30" i="82" s="1"/>
  <c r="G31" i="82"/>
  <c r="I31" i="82" s="1"/>
  <c r="G32" i="82"/>
  <c r="I32" i="82" s="1"/>
  <c r="G33" i="82"/>
  <c r="I33" i="82" s="1"/>
  <c r="G34" i="82"/>
  <c r="I34" i="82" s="1"/>
  <c r="G35" i="82"/>
  <c r="I35" i="82" s="1"/>
  <c r="G36" i="82"/>
  <c r="I36" i="82" s="1"/>
  <c r="G37" i="82"/>
  <c r="I37" i="82" s="1"/>
  <c r="G38" i="82"/>
  <c r="I38" i="82" s="1"/>
  <c r="G39" i="82"/>
  <c r="I39" i="82" s="1"/>
  <c r="G40" i="82"/>
  <c r="I40" i="82" s="1"/>
  <c r="G41" i="82"/>
  <c r="I41" i="82" s="1"/>
  <c r="G42" i="82"/>
  <c r="I42" i="82" s="1"/>
  <c r="G43" i="82"/>
  <c r="I43" i="82" s="1"/>
  <c r="G44" i="82"/>
  <c r="I44" i="82" s="1"/>
  <c r="G45" i="82"/>
  <c r="I45" i="82" s="1"/>
  <c r="G46" i="82"/>
  <c r="I46" i="82" s="1"/>
  <c r="G47" i="82"/>
  <c r="I47" i="82" s="1"/>
  <c r="G48" i="82"/>
  <c r="I48" i="82" s="1"/>
  <c r="G49" i="82"/>
  <c r="I49" i="82" s="1"/>
  <c r="G50" i="82"/>
  <c r="I50" i="82" s="1"/>
  <c r="G51" i="82"/>
  <c r="I51" i="82" s="1"/>
  <c r="G52" i="82"/>
  <c r="I52" i="82" s="1"/>
  <c r="G53" i="82"/>
  <c r="I53" i="82" s="1"/>
  <c r="G54" i="82"/>
  <c r="I54" i="82" s="1"/>
  <c r="G55" i="82"/>
  <c r="I55" i="82" s="1"/>
  <c r="G56" i="82"/>
  <c r="I56" i="82" s="1"/>
  <c r="G57" i="82"/>
  <c r="I57" i="82" s="1"/>
  <c r="G58" i="82"/>
  <c r="I58" i="82" s="1"/>
  <c r="G59" i="82"/>
  <c r="I59" i="82" s="1"/>
  <c r="G60" i="82"/>
  <c r="I60" i="82" s="1"/>
  <c r="G61" i="82"/>
  <c r="I61" i="82" s="1"/>
  <c r="G62" i="82"/>
  <c r="I62" i="82" s="1"/>
  <c r="G63" i="82"/>
  <c r="I63" i="82" s="1"/>
  <c r="G64" i="82"/>
  <c r="I64" i="82" s="1"/>
  <c r="G65" i="82"/>
  <c r="I65" i="82" s="1"/>
  <c r="G66" i="82"/>
  <c r="I66" i="82" s="1"/>
  <c r="G67" i="82"/>
  <c r="I67" i="82" s="1"/>
  <c r="G68" i="82"/>
  <c r="I68" i="82" s="1"/>
  <c r="G69" i="82"/>
  <c r="I69" i="82" s="1"/>
  <c r="G70" i="82"/>
  <c r="I70" i="82" s="1"/>
  <c r="G71" i="82"/>
  <c r="I71" i="82" s="1"/>
  <c r="G72" i="82"/>
  <c r="I72" i="82" s="1"/>
  <c r="G73" i="82"/>
  <c r="I73" i="82" s="1"/>
  <c r="I7" i="83"/>
  <c r="G17" i="83"/>
  <c r="I17" i="83" s="1"/>
  <c r="G18" i="83"/>
  <c r="I18" i="83" s="1"/>
  <c r="G19" i="83"/>
  <c r="I19" i="83" s="1"/>
  <c r="G20" i="83"/>
  <c r="I20" i="83" s="1"/>
  <c r="G21" i="83"/>
  <c r="I21" i="83" s="1"/>
  <c r="G22" i="83"/>
  <c r="I22" i="83" s="1"/>
  <c r="G23" i="83"/>
  <c r="I23" i="83" s="1"/>
  <c r="G24" i="83"/>
  <c r="I24" i="83" s="1"/>
  <c r="G25" i="83"/>
  <c r="I25" i="83" s="1"/>
  <c r="G26" i="83"/>
  <c r="I26" i="83" s="1"/>
  <c r="G27" i="83"/>
  <c r="I27" i="83" s="1"/>
  <c r="G28" i="83"/>
  <c r="I28" i="83" s="1"/>
  <c r="G29" i="83"/>
  <c r="I29" i="83" s="1"/>
  <c r="G30" i="83"/>
  <c r="I30" i="83" s="1"/>
  <c r="G31" i="83"/>
  <c r="I31" i="83" s="1"/>
  <c r="G32" i="83"/>
  <c r="I32" i="83" s="1"/>
  <c r="G33" i="83"/>
  <c r="I33" i="83" s="1"/>
  <c r="G34" i="83"/>
  <c r="I34" i="83" s="1"/>
  <c r="G35" i="83"/>
  <c r="I35" i="83" s="1"/>
  <c r="G36" i="83"/>
  <c r="I36" i="83" s="1"/>
  <c r="G37" i="83"/>
  <c r="I37" i="83" s="1"/>
  <c r="G38" i="83"/>
  <c r="I38" i="83" s="1"/>
  <c r="G39" i="83"/>
  <c r="I39" i="83" s="1"/>
  <c r="G40" i="83"/>
  <c r="I40" i="83" s="1"/>
  <c r="G41" i="83"/>
  <c r="I41" i="83" s="1"/>
  <c r="G42" i="83"/>
  <c r="I42" i="83" s="1"/>
  <c r="G43" i="83"/>
  <c r="I43" i="83" s="1"/>
  <c r="G44" i="83"/>
  <c r="I44" i="83" s="1"/>
  <c r="G45" i="83"/>
  <c r="I45" i="83" s="1"/>
  <c r="G46" i="83"/>
  <c r="I46" i="83" s="1"/>
  <c r="G47" i="83"/>
  <c r="I47" i="83" s="1"/>
  <c r="G48" i="83"/>
  <c r="I48" i="83" s="1"/>
  <c r="G49" i="83"/>
  <c r="I49" i="83" s="1"/>
  <c r="G50" i="83"/>
  <c r="I50" i="83" s="1"/>
  <c r="G51" i="83"/>
  <c r="I51" i="83" s="1"/>
  <c r="G52" i="83"/>
  <c r="I52" i="83" s="1"/>
  <c r="G53" i="83"/>
  <c r="I53" i="83" s="1"/>
  <c r="G54" i="83"/>
  <c r="I54" i="83" s="1"/>
  <c r="G55" i="83"/>
  <c r="I55" i="83" s="1"/>
  <c r="G56" i="83"/>
  <c r="I56" i="83" s="1"/>
  <c r="G57" i="83"/>
  <c r="I57" i="83" s="1"/>
  <c r="G58" i="83"/>
  <c r="I58" i="83" s="1"/>
  <c r="G59" i="83"/>
  <c r="I59" i="83" s="1"/>
  <c r="G60" i="83"/>
  <c r="I60" i="83" s="1"/>
  <c r="G61" i="83"/>
  <c r="I61" i="83" s="1"/>
  <c r="G62" i="83"/>
  <c r="I62" i="83" s="1"/>
  <c r="G63" i="83"/>
  <c r="I63" i="83" s="1"/>
  <c r="G64" i="83"/>
  <c r="I64" i="83" s="1"/>
  <c r="G65" i="83"/>
  <c r="I65" i="83" s="1"/>
  <c r="G66" i="83"/>
  <c r="I66" i="83" s="1"/>
  <c r="G67" i="83"/>
  <c r="I67" i="83" s="1"/>
  <c r="I6" i="83"/>
  <c r="C51" i="69"/>
  <c r="D54" i="69"/>
  <c r="E54" i="69"/>
  <c r="O6" i="83" l="1"/>
  <c r="O7" i="83"/>
  <c r="O8" i="83"/>
  <c r="O5" i="83"/>
  <c r="Q5" i="83" s="1"/>
  <c r="O9" i="83"/>
  <c r="O10" i="83"/>
  <c r="Q10" i="83" s="1"/>
  <c r="O11" i="83"/>
  <c r="Q11" i="83" s="1"/>
  <c r="K5" i="83"/>
  <c r="M5" i="83" s="1"/>
  <c r="K9" i="83"/>
  <c r="M9" i="83" s="1"/>
  <c r="K6" i="83"/>
  <c r="M6" i="83" s="1"/>
  <c r="K7" i="83"/>
  <c r="M7" i="83" s="1"/>
  <c r="K11" i="83"/>
  <c r="M11" i="83" s="1"/>
  <c r="K8" i="83"/>
  <c r="M8" i="83" s="1"/>
  <c r="K10" i="83"/>
  <c r="M10" i="83" s="1"/>
  <c r="Q7" i="83"/>
  <c r="Q9" i="83"/>
  <c r="O17" i="83"/>
  <c r="O18" i="83"/>
  <c r="O19" i="83"/>
  <c r="O20" i="83"/>
  <c r="O21" i="83"/>
  <c r="O22" i="83"/>
  <c r="O23" i="83"/>
  <c r="O24" i="83"/>
  <c r="O25" i="83"/>
  <c r="O26" i="83"/>
  <c r="O27" i="83"/>
  <c r="O28" i="83"/>
  <c r="O29" i="83"/>
  <c r="O30" i="83"/>
  <c r="O31" i="83"/>
  <c r="O32" i="83"/>
  <c r="O33" i="83"/>
  <c r="O34" i="83"/>
  <c r="O35" i="83"/>
  <c r="O36" i="83"/>
  <c r="O37" i="83"/>
  <c r="O38" i="83"/>
  <c r="O39" i="83"/>
  <c r="O40" i="83"/>
  <c r="O41" i="83"/>
  <c r="O42" i="83"/>
  <c r="O43" i="83"/>
  <c r="O44" i="83"/>
  <c r="O45" i="83"/>
  <c r="O46" i="83"/>
  <c r="O47" i="83"/>
  <c r="O48" i="83"/>
  <c r="O49" i="83"/>
  <c r="O50" i="83"/>
  <c r="O51" i="83"/>
  <c r="O52" i="83"/>
  <c r="O53" i="83"/>
  <c r="O54" i="83"/>
  <c r="O55" i="83"/>
  <c r="O56" i="83"/>
  <c r="O57" i="83"/>
  <c r="O58" i="83"/>
  <c r="O59" i="83"/>
  <c r="O60" i="83"/>
  <c r="O61" i="83"/>
  <c r="O62" i="83"/>
  <c r="O63" i="83"/>
  <c r="O64" i="83"/>
  <c r="O65" i="83"/>
  <c r="O66" i="83"/>
  <c r="O67" i="83"/>
  <c r="Q6" i="83"/>
  <c r="Q8" i="83"/>
  <c r="K17" i="83"/>
  <c r="M17" i="83" s="1"/>
  <c r="K18" i="83"/>
  <c r="M18" i="83" s="1"/>
  <c r="K19" i="83"/>
  <c r="M19" i="83" s="1"/>
  <c r="K20" i="83"/>
  <c r="M20" i="83" s="1"/>
  <c r="K21" i="83"/>
  <c r="M21" i="83" s="1"/>
  <c r="K22" i="83"/>
  <c r="M22" i="83" s="1"/>
  <c r="K23" i="83"/>
  <c r="M23" i="83" s="1"/>
  <c r="K24" i="83"/>
  <c r="M24" i="83" s="1"/>
  <c r="K25" i="83"/>
  <c r="M25" i="83" s="1"/>
  <c r="K26" i="83"/>
  <c r="M26" i="83" s="1"/>
  <c r="K27" i="83"/>
  <c r="M27" i="83" s="1"/>
  <c r="K28" i="83"/>
  <c r="M28" i="83" s="1"/>
  <c r="K29" i="83"/>
  <c r="M29" i="83" s="1"/>
  <c r="K30" i="83"/>
  <c r="M30" i="83" s="1"/>
  <c r="K31" i="83"/>
  <c r="M31" i="83" s="1"/>
  <c r="K32" i="83"/>
  <c r="M32" i="83" s="1"/>
  <c r="K33" i="83"/>
  <c r="M33" i="83" s="1"/>
  <c r="K34" i="83"/>
  <c r="M34" i="83" s="1"/>
  <c r="K35" i="83"/>
  <c r="M35" i="83" s="1"/>
  <c r="K36" i="83"/>
  <c r="M36" i="83" s="1"/>
  <c r="K37" i="83"/>
  <c r="M37" i="83" s="1"/>
  <c r="K38" i="83"/>
  <c r="M38" i="83" s="1"/>
  <c r="K39" i="83"/>
  <c r="M39" i="83" s="1"/>
  <c r="K40" i="83"/>
  <c r="M40" i="83" s="1"/>
  <c r="K41" i="83"/>
  <c r="M41" i="83" s="1"/>
  <c r="K42" i="83"/>
  <c r="M42" i="83" s="1"/>
  <c r="K43" i="83"/>
  <c r="M43" i="83" s="1"/>
  <c r="K44" i="83"/>
  <c r="M44" i="83" s="1"/>
  <c r="K45" i="83"/>
  <c r="M45" i="83" s="1"/>
  <c r="K46" i="83"/>
  <c r="M46" i="83" s="1"/>
  <c r="K47" i="83"/>
  <c r="M47" i="83" s="1"/>
  <c r="K48" i="83"/>
  <c r="M48" i="83" s="1"/>
  <c r="K49" i="83"/>
  <c r="M49" i="83" s="1"/>
  <c r="K50" i="83"/>
  <c r="M50" i="83" s="1"/>
  <c r="K51" i="83"/>
  <c r="M51" i="83" s="1"/>
  <c r="K52" i="83"/>
  <c r="M52" i="83" s="1"/>
  <c r="K53" i="83"/>
  <c r="M53" i="83" s="1"/>
  <c r="K54" i="83"/>
  <c r="M54" i="83" s="1"/>
  <c r="K55" i="83"/>
  <c r="M55" i="83" s="1"/>
  <c r="K56" i="83"/>
  <c r="M56" i="83" s="1"/>
  <c r="K57" i="83"/>
  <c r="M57" i="83" s="1"/>
  <c r="K58" i="83"/>
  <c r="M58" i="83" s="1"/>
  <c r="K59" i="83"/>
  <c r="M59" i="83" s="1"/>
  <c r="K60" i="83"/>
  <c r="M60" i="83" s="1"/>
  <c r="K61" i="83"/>
  <c r="M61" i="83" s="1"/>
  <c r="K62" i="83"/>
  <c r="M62" i="83" s="1"/>
  <c r="K63" i="83"/>
  <c r="M63" i="83" s="1"/>
  <c r="K64" i="83"/>
  <c r="M64" i="83" s="1"/>
  <c r="K65" i="83"/>
  <c r="M65" i="83" s="1"/>
  <c r="K66" i="83"/>
  <c r="M66" i="83" s="1"/>
  <c r="K67" i="83"/>
  <c r="M67" i="83" s="1"/>
  <c r="E51" i="69"/>
  <c r="D51" i="69"/>
  <c r="H21" i="69" l="1"/>
  <c r="C28" i="69"/>
  <c r="H27" i="69"/>
  <c r="H28" i="69" s="1"/>
  <c r="G27" i="69"/>
  <c r="G28" i="69" s="1"/>
  <c r="F27" i="69"/>
  <c r="F28" i="69" s="1"/>
  <c r="E27" i="69"/>
  <c r="E28" i="69" s="1"/>
  <c r="D27" i="69"/>
  <c r="D28" i="69" s="1"/>
  <c r="G25" i="69"/>
  <c r="F25" i="69"/>
  <c r="E25" i="69"/>
  <c r="D25" i="69"/>
  <c r="C25" i="69"/>
  <c r="G24" i="69"/>
  <c r="F24" i="69"/>
  <c r="E24" i="69"/>
  <c r="D24" i="69"/>
  <c r="C24" i="69"/>
  <c r="H25" i="69"/>
  <c r="C11" i="69"/>
  <c r="H10" i="69"/>
  <c r="AO9" i="93" s="1"/>
  <c r="G10" i="69"/>
  <c r="F10" i="69"/>
  <c r="E10" i="69"/>
  <c r="D10" i="69"/>
  <c r="G8" i="69"/>
  <c r="F8" i="69"/>
  <c r="E8" i="69"/>
  <c r="G7" i="69"/>
  <c r="F7" i="69"/>
  <c r="E7" i="69"/>
  <c r="H6" i="69"/>
  <c r="D6" i="69"/>
  <c r="N9" i="93" s="1"/>
  <c r="R9" i="93" s="1"/>
  <c r="H5" i="69"/>
  <c r="C5" i="69"/>
  <c r="H9" i="93" s="1"/>
  <c r="H4" i="69"/>
  <c r="C4" i="69"/>
  <c r="F9" i="93" s="1"/>
  <c r="Q9" i="93" l="1"/>
  <c r="P9" i="93"/>
  <c r="AL9" i="93"/>
  <c r="AP9" i="93" s="1"/>
  <c r="V9" i="93"/>
  <c r="W9" i="93"/>
  <c r="L9" i="93"/>
  <c r="J9" i="93"/>
  <c r="AC9" i="93"/>
  <c r="AB9" i="93"/>
  <c r="AH9" i="93"/>
  <c r="AI9" i="93"/>
  <c r="AN9" i="93"/>
  <c r="G5" i="93"/>
  <c r="M5" i="93" s="1"/>
  <c r="G9" i="93"/>
  <c r="G8" i="93"/>
  <c r="G7" i="93"/>
  <c r="G6" i="93"/>
  <c r="G17" i="93"/>
  <c r="G33" i="93"/>
  <c r="G49" i="93"/>
  <c r="G65" i="93"/>
  <c r="G19" i="93"/>
  <c r="G67" i="93"/>
  <c r="G25" i="93"/>
  <c r="K25" i="93" s="1"/>
  <c r="G28" i="93"/>
  <c r="K28" i="93" s="1"/>
  <c r="G31" i="93"/>
  <c r="K31" i="93" s="1"/>
  <c r="G18" i="93"/>
  <c r="G34" i="93"/>
  <c r="K34" i="93" s="1"/>
  <c r="G50" i="93"/>
  <c r="G66" i="93"/>
  <c r="K66" i="93" s="1"/>
  <c r="G35" i="93"/>
  <c r="K35" i="93" s="1"/>
  <c r="G51" i="93"/>
  <c r="K51" i="93" s="1"/>
  <c r="G56" i="93"/>
  <c r="G26" i="93"/>
  <c r="G44" i="93"/>
  <c r="G48" i="93"/>
  <c r="G20" i="93"/>
  <c r="G36" i="93"/>
  <c r="G52" i="93"/>
  <c r="G68" i="93"/>
  <c r="G38" i="93"/>
  <c r="K38" i="93" s="1"/>
  <c r="G40" i="93"/>
  <c r="K40" i="93" s="1"/>
  <c r="G42" i="93"/>
  <c r="K42" i="93" s="1"/>
  <c r="G45" i="93"/>
  <c r="K45" i="93" s="1"/>
  <c r="G46" i="93"/>
  <c r="G32" i="93"/>
  <c r="G21" i="93"/>
  <c r="K21" i="93" s="1"/>
  <c r="G37" i="93"/>
  <c r="K37" i="93" s="1"/>
  <c r="G53" i="93"/>
  <c r="G69" i="93"/>
  <c r="G54" i="93"/>
  <c r="G55" i="93"/>
  <c r="G41" i="93"/>
  <c r="G43" i="93"/>
  <c r="G60" i="93"/>
  <c r="G47" i="93"/>
  <c r="G22" i="93"/>
  <c r="G24" i="93"/>
  <c r="G27" i="93"/>
  <c r="K27" i="93" s="1"/>
  <c r="G30" i="93"/>
  <c r="K30" i="93" s="1"/>
  <c r="G63" i="93"/>
  <c r="K63" i="93" s="1"/>
  <c r="G23" i="93"/>
  <c r="K23" i="93" s="1"/>
  <c r="G39" i="93"/>
  <c r="K39" i="93" s="1"/>
  <c r="G57" i="93"/>
  <c r="K57" i="93" s="1"/>
  <c r="G59" i="93"/>
  <c r="G61" i="93"/>
  <c r="G62" i="93"/>
  <c r="G64" i="93"/>
  <c r="G58" i="93"/>
  <c r="G29" i="93"/>
  <c r="F6" i="93"/>
  <c r="F7" i="93"/>
  <c r="F8" i="93"/>
  <c r="F17" i="93"/>
  <c r="J17" i="93" s="1"/>
  <c r="F18" i="93"/>
  <c r="J18" i="93" s="1"/>
  <c r="F19" i="93"/>
  <c r="J19" i="93" s="1"/>
  <c r="F20" i="93"/>
  <c r="J20" i="93" s="1"/>
  <c r="F21" i="93"/>
  <c r="J21" i="93" s="1"/>
  <c r="F22" i="93"/>
  <c r="J22" i="93" s="1"/>
  <c r="F23" i="93"/>
  <c r="J23" i="93" s="1"/>
  <c r="F24" i="93"/>
  <c r="J24" i="93" s="1"/>
  <c r="F25" i="93"/>
  <c r="J25" i="93" s="1"/>
  <c r="F26" i="93"/>
  <c r="J26" i="93" s="1"/>
  <c r="F27" i="93"/>
  <c r="J27" i="93" s="1"/>
  <c r="F28" i="93"/>
  <c r="F29" i="93"/>
  <c r="J29" i="93" s="1"/>
  <c r="F30" i="93"/>
  <c r="F31" i="93"/>
  <c r="F32" i="93"/>
  <c r="F33" i="93"/>
  <c r="J33" i="93" s="1"/>
  <c r="F34" i="93"/>
  <c r="J34" i="93" s="1"/>
  <c r="F35" i="93"/>
  <c r="J35" i="93" s="1"/>
  <c r="F36" i="93"/>
  <c r="J36" i="93" s="1"/>
  <c r="F37" i="93"/>
  <c r="J37" i="93" s="1"/>
  <c r="F38" i="93"/>
  <c r="J38" i="93" s="1"/>
  <c r="F39" i="93"/>
  <c r="J39" i="93" s="1"/>
  <c r="F40" i="93"/>
  <c r="F41" i="93"/>
  <c r="J41" i="93" s="1"/>
  <c r="F42" i="93"/>
  <c r="F43" i="93"/>
  <c r="F44" i="93"/>
  <c r="J44" i="93" s="1"/>
  <c r="F45" i="93"/>
  <c r="J45" i="93" s="1"/>
  <c r="F46" i="93"/>
  <c r="F47" i="93"/>
  <c r="J47" i="93" s="1"/>
  <c r="F48" i="93"/>
  <c r="J48" i="93" s="1"/>
  <c r="F49" i="93"/>
  <c r="J49" i="93" s="1"/>
  <c r="F50" i="93"/>
  <c r="J50" i="93" s="1"/>
  <c r="F51" i="93"/>
  <c r="J51" i="93" s="1"/>
  <c r="F52" i="93"/>
  <c r="J52" i="93" s="1"/>
  <c r="F53" i="93"/>
  <c r="J53" i="93" s="1"/>
  <c r="F54" i="93"/>
  <c r="J54" i="93" s="1"/>
  <c r="F55" i="93"/>
  <c r="J55" i="93" s="1"/>
  <c r="F56" i="93"/>
  <c r="F57" i="93"/>
  <c r="J57" i="93" s="1"/>
  <c r="F58" i="93"/>
  <c r="J58" i="93" s="1"/>
  <c r="F59" i="93"/>
  <c r="F60" i="93"/>
  <c r="J60" i="93" s="1"/>
  <c r="F61" i="93"/>
  <c r="F62" i="93"/>
  <c r="J62" i="93" s="1"/>
  <c r="F63" i="93"/>
  <c r="J63" i="93" s="1"/>
  <c r="F64" i="93"/>
  <c r="J64" i="93" s="1"/>
  <c r="F65" i="93"/>
  <c r="J65" i="93" s="1"/>
  <c r="F66" i="93"/>
  <c r="J66" i="93" s="1"/>
  <c r="F67" i="93"/>
  <c r="J67" i="93" s="1"/>
  <c r="F5" i="93"/>
  <c r="AL6" i="93"/>
  <c r="AP6" i="93" s="1"/>
  <c r="AL7" i="93"/>
  <c r="AP7" i="93" s="1"/>
  <c r="AL8" i="93"/>
  <c r="AP8" i="93" s="1"/>
  <c r="AL17" i="93"/>
  <c r="AP17" i="93" s="1"/>
  <c r="AL18" i="93"/>
  <c r="AP18" i="93" s="1"/>
  <c r="AL19" i="93"/>
  <c r="AL20" i="93"/>
  <c r="AL21" i="93"/>
  <c r="AL22" i="93"/>
  <c r="AL23" i="93"/>
  <c r="AL24" i="93"/>
  <c r="AL25" i="93"/>
  <c r="AL26" i="93"/>
  <c r="AP26" i="93" s="1"/>
  <c r="AL27" i="93"/>
  <c r="AP27" i="93" s="1"/>
  <c r="AL28" i="93"/>
  <c r="AP28" i="93" s="1"/>
  <c r="AL29" i="93"/>
  <c r="AP29" i="93" s="1"/>
  <c r="AL30" i="93"/>
  <c r="AP30" i="93" s="1"/>
  <c r="AL31" i="93"/>
  <c r="AP31" i="93" s="1"/>
  <c r="AL32" i="93"/>
  <c r="AP32" i="93" s="1"/>
  <c r="AL33" i="93"/>
  <c r="AL34" i="93"/>
  <c r="AP34" i="93" s="1"/>
  <c r="AL35" i="93"/>
  <c r="AP35" i="93" s="1"/>
  <c r="AL36" i="93"/>
  <c r="AP36" i="93" s="1"/>
  <c r="AL37" i="93"/>
  <c r="AP37" i="93" s="1"/>
  <c r="AL38" i="93"/>
  <c r="AP38" i="93" s="1"/>
  <c r="AL39" i="93"/>
  <c r="AP39" i="93" s="1"/>
  <c r="AL40" i="93"/>
  <c r="AL41" i="93"/>
  <c r="AL42" i="93"/>
  <c r="AP42" i="93" s="1"/>
  <c r="AL43" i="93"/>
  <c r="AP43" i="93" s="1"/>
  <c r="AL44" i="93"/>
  <c r="AP44" i="93" s="1"/>
  <c r="AL45" i="93"/>
  <c r="AL46" i="93"/>
  <c r="AL47" i="93"/>
  <c r="AP47" i="93" s="1"/>
  <c r="AL48" i="93"/>
  <c r="AP48" i="93" s="1"/>
  <c r="AL49" i="93"/>
  <c r="AP49" i="93" s="1"/>
  <c r="AL50" i="93"/>
  <c r="AP50" i="93" s="1"/>
  <c r="AL51" i="93"/>
  <c r="AP51" i="93" s="1"/>
  <c r="AL52" i="93"/>
  <c r="AP52" i="93" s="1"/>
  <c r="AL53" i="93"/>
  <c r="AP53" i="93" s="1"/>
  <c r="AL54" i="93"/>
  <c r="AP54" i="93" s="1"/>
  <c r="AL55" i="93"/>
  <c r="AL56" i="93"/>
  <c r="AL57" i="93"/>
  <c r="AP57" i="93" s="1"/>
  <c r="AL58" i="93"/>
  <c r="AL59" i="93"/>
  <c r="AP59" i="93" s="1"/>
  <c r="AL60" i="93"/>
  <c r="AP60" i="93" s="1"/>
  <c r="AL61" i="93"/>
  <c r="AP61" i="93" s="1"/>
  <c r="AL62" i="93"/>
  <c r="AP62" i="93" s="1"/>
  <c r="AL63" i="93"/>
  <c r="AP63" i="93" s="1"/>
  <c r="AL64" i="93"/>
  <c r="AP64" i="93" s="1"/>
  <c r="AL65" i="93"/>
  <c r="AP65" i="93" s="1"/>
  <c r="AL66" i="93"/>
  <c r="AP66" i="93" s="1"/>
  <c r="AL67" i="93"/>
  <c r="AL68" i="93"/>
  <c r="AL69" i="93"/>
  <c r="AL5" i="93"/>
  <c r="AP5" i="93" s="1"/>
  <c r="H7" i="93"/>
  <c r="H8" i="93"/>
  <c r="H6" i="93"/>
  <c r="AN7" i="93"/>
  <c r="AN8" i="93"/>
  <c r="AN6" i="93"/>
  <c r="N6" i="93"/>
  <c r="R6" i="93" s="1"/>
  <c r="N7" i="93"/>
  <c r="R7" i="93" s="1"/>
  <c r="N8" i="93"/>
  <c r="R8" i="93" s="1"/>
  <c r="N17" i="93"/>
  <c r="R17" i="93" s="1"/>
  <c r="N18" i="93"/>
  <c r="N19" i="93"/>
  <c r="R19" i="93" s="1"/>
  <c r="N20" i="93"/>
  <c r="N21" i="93"/>
  <c r="R21" i="93" s="1"/>
  <c r="N22" i="93"/>
  <c r="R22" i="93" s="1"/>
  <c r="N23" i="93"/>
  <c r="R23" i="93" s="1"/>
  <c r="N24" i="93"/>
  <c r="N25" i="93"/>
  <c r="R25" i="93" s="1"/>
  <c r="N26" i="93"/>
  <c r="R26" i="93" s="1"/>
  <c r="N27" i="93"/>
  <c r="R27" i="93" s="1"/>
  <c r="N28" i="93"/>
  <c r="R28" i="93" s="1"/>
  <c r="N29" i="93"/>
  <c r="N30" i="93"/>
  <c r="N31" i="93"/>
  <c r="R31" i="93" s="1"/>
  <c r="N32" i="93"/>
  <c r="R32" i="93" s="1"/>
  <c r="N33" i="93"/>
  <c r="R33" i="93" s="1"/>
  <c r="N34" i="93"/>
  <c r="R34" i="93" s="1"/>
  <c r="N35" i="93"/>
  <c r="R35" i="93" s="1"/>
  <c r="N36" i="93"/>
  <c r="N37" i="93"/>
  <c r="R37" i="93" s="1"/>
  <c r="N38" i="93"/>
  <c r="R38" i="93" s="1"/>
  <c r="N39" i="93"/>
  <c r="N40" i="93"/>
  <c r="N41" i="93"/>
  <c r="N42" i="93"/>
  <c r="N43" i="93"/>
  <c r="R43" i="93" s="1"/>
  <c r="N44" i="93"/>
  <c r="R44" i="93" s="1"/>
  <c r="N45" i="93"/>
  <c r="N46" i="93"/>
  <c r="R46" i="93" s="1"/>
  <c r="N47" i="93"/>
  <c r="R47" i="93" s="1"/>
  <c r="N48" i="93"/>
  <c r="R48" i="93" s="1"/>
  <c r="N49" i="93"/>
  <c r="R49" i="93" s="1"/>
  <c r="N50" i="93"/>
  <c r="R50" i="93" s="1"/>
  <c r="N51" i="93"/>
  <c r="R51" i="93" s="1"/>
  <c r="N52" i="93"/>
  <c r="N53" i="93"/>
  <c r="N54" i="93"/>
  <c r="N55" i="93"/>
  <c r="R55" i="93" s="1"/>
  <c r="N56" i="93"/>
  <c r="N57" i="93"/>
  <c r="R57" i="93" s="1"/>
  <c r="N58" i="93"/>
  <c r="R58" i="93" s="1"/>
  <c r="N59" i="93"/>
  <c r="R59" i="93" s="1"/>
  <c r="N60" i="93"/>
  <c r="R60" i="93" s="1"/>
  <c r="N61" i="93"/>
  <c r="R61" i="93" s="1"/>
  <c r="N62" i="93"/>
  <c r="R62" i="93" s="1"/>
  <c r="N63" i="93"/>
  <c r="R63" i="93" s="1"/>
  <c r="N64" i="93"/>
  <c r="R64" i="93" s="1"/>
  <c r="N65" i="93"/>
  <c r="R65" i="93" s="1"/>
  <c r="N66" i="93"/>
  <c r="N67" i="93"/>
  <c r="N68" i="93"/>
  <c r="R68" i="93" s="1"/>
  <c r="N69" i="93"/>
  <c r="R69" i="93" s="1"/>
  <c r="N5" i="93"/>
  <c r="R5" i="93" s="1"/>
  <c r="P8" i="93"/>
  <c r="P7" i="93"/>
  <c r="Q7" i="93"/>
  <c r="Q8" i="93"/>
  <c r="Q6" i="93"/>
  <c r="P6" i="93"/>
  <c r="V7" i="93"/>
  <c r="W7" i="93"/>
  <c r="W8" i="93"/>
  <c r="V8" i="93"/>
  <c r="V6" i="93"/>
  <c r="W6" i="93"/>
  <c r="AB7" i="93"/>
  <c r="AC7" i="93"/>
  <c r="AC8" i="93"/>
  <c r="AB8" i="93"/>
  <c r="AB6" i="93"/>
  <c r="AC6" i="93"/>
  <c r="AH7" i="93"/>
  <c r="AI7" i="93"/>
  <c r="AI8" i="93"/>
  <c r="AH8" i="93"/>
  <c r="AH6" i="93"/>
  <c r="AI6" i="93"/>
  <c r="AO7" i="93"/>
  <c r="AO8" i="93"/>
  <c r="AO6" i="93"/>
  <c r="J56" i="93"/>
  <c r="J59" i="93"/>
  <c r="J42" i="93"/>
  <c r="J43" i="93"/>
  <c r="J46" i="93"/>
  <c r="J61" i="93"/>
  <c r="H17" i="93"/>
  <c r="H26" i="93"/>
  <c r="H29" i="93"/>
  <c r="H35" i="93"/>
  <c r="H41" i="93"/>
  <c r="H47" i="93"/>
  <c r="H56" i="93"/>
  <c r="H62" i="93"/>
  <c r="K17" i="93"/>
  <c r="K20" i="93"/>
  <c r="K26" i="93"/>
  <c r="K41" i="93"/>
  <c r="K44" i="93"/>
  <c r="K47" i="93"/>
  <c r="K50" i="93"/>
  <c r="K53" i="93"/>
  <c r="K59" i="93"/>
  <c r="K62" i="93"/>
  <c r="H20" i="93"/>
  <c r="H32" i="93"/>
  <c r="H38" i="93"/>
  <c r="H44" i="93"/>
  <c r="H53" i="93"/>
  <c r="H59" i="93"/>
  <c r="H65" i="93"/>
  <c r="H23" i="93"/>
  <c r="H50" i="93"/>
  <c r="K46" i="93"/>
  <c r="K24" i="93"/>
  <c r="K33" i="93"/>
  <c r="K36" i="93"/>
  <c r="K48" i="93"/>
  <c r="K60" i="93"/>
  <c r="K22" i="93"/>
  <c r="K49" i="93"/>
  <c r="K55" i="93"/>
  <c r="H18" i="93"/>
  <c r="H21" i="93"/>
  <c r="H24" i="93"/>
  <c r="H27" i="93"/>
  <c r="H30" i="93"/>
  <c r="H33" i="93"/>
  <c r="H36" i="93"/>
  <c r="H39" i="93"/>
  <c r="H42" i="93"/>
  <c r="H45" i="93"/>
  <c r="H48" i="93"/>
  <c r="H51" i="93"/>
  <c r="H54" i="93"/>
  <c r="H57" i="93"/>
  <c r="H60" i="93"/>
  <c r="H63" i="93"/>
  <c r="H66" i="93"/>
  <c r="K19" i="93"/>
  <c r="K43" i="93"/>
  <c r="K52" i="93"/>
  <c r="K58" i="93"/>
  <c r="K64" i="93"/>
  <c r="K67" i="93"/>
  <c r="H19" i="93"/>
  <c r="H22" i="93"/>
  <c r="H25" i="93"/>
  <c r="H28" i="93"/>
  <c r="H31" i="93"/>
  <c r="H34" i="93"/>
  <c r="H37" i="93"/>
  <c r="H40" i="93"/>
  <c r="H43" i="93"/>
  <c r="H46" i="93"/>
  <c r="H49" i="93"/>
  <c r="H52" i="93"/>
  <c r="H55" i="93"/>
  <c r="H58" i="93"/>
  <c r="H61" i="93"/>
  <c r="H64" i="93"/>
  <c r="H67" i="93"/>
  <c r="P18" i="93"/>
  <c r="P20" i="93"/>
  <c r="P22" i="93"/>
  <c r="P24" i="93"/>
  <c r="P26" i="93"/>
  <c r="P28" i="93"/>
  <c r="P30" i="93"/>
  <c r="P32" i="93"/>
  <c r="Q18" i="93"/>
  <c r="Q20" i="93"/>
  <c r="Q22" i="93"/>
  <c r="Q24" i="93"/>
  <c r="Q26" i="93"/>
  <c r="Q28" i="93"/>
  <c r="Q32" i="93"/>
  <c r="P69" i="93"/>
  <c r="Q69" i="93"/>
  <c r="P35" i="93"/>
  <c r="P37" i="93"/>
  <c r="P39" i="93"/>
  <c r="P41" i="93"/>
  <c r="P43" i="93"/>
  <c r="P45" i="93"/>
  <c r="P47" i="93"/>
  <c r="P49" i="93"/>
  <c r="P51" i="93"/>
  <c r="P53" i="93"/>
  <c r="P55" i="93"/>
  <c r="P57" i="93"/>
  <c r="P59" i="93"/>
  <c r="P61" i="93"/>
  <c r="P63" i="93"/>
  <c r="P65" i="93"/>
  <c r="P67" i="93"/>
  <c r="P29" i="93"/>
  <c r="Q35" i="93"/>
  <c r="Q37" i="93"/>
  <c r="Q39" i="93"/>
  <c r="Q41" i="93"/>
  <c r="Q43" i="93"/>
  <c r="Q45" i="93"/>
  <c r="Q47" i="93"/>
  <c r="Q49" i="93"/>
  <c r="Q51" i="93"/>
  <c r="Q53" i="93"/>
  <c r="Q55" i="93"/>
  <c r="Q57" i="93"/>
  <c r="Q59" i="93"/>
  <c r="Q61" i="93"/>
  <c r="Q63" i="93"/>
  <c r="Q65" i="93"/>
  <c r="Q67" i="93"/>
  <c r="Q29" i="93"/>
  <c r="P33" i="93"/>
  <c r="Q33" i="93"/>
  <c r="P23" i="93"/>
  <c r="P34" i="93"/>
  <c r="P36" i="93"/>
  <c r="P38" i="93"/>
  <c r="P40" i="93"/>
  <c r="P42" i="93"/>
  <c r="P44" i="93"/>
  <c r="P46" i="93"/>
  <c r="P48" i="93"/>
  <c r="P50" i="93"/>
  <c r="P52" i="93"/>
  <c r="P54" i="93"/>
  <c r="P56" i="93"/>
  <c r="P58" i="93"/>
  <c r="P60" i="93"/>
  <c r="P62" i="93"/>
  <c r="P64" i="93"/>
  <c r="P66" i="93"/>
  <c r="P21" i="93"/>
  <c r="Q23" i="93"/>
  <c r="P31" i="93"/>
  <c r="Q34" i="93"/>
  <c r="Q36" i="93"/>
  <c r="Q38" i="93"/>
  <c r="Q40" i="93"/>
  <c r="Q42" i="93"/>
  <c r="Q44" i="93"/>
  <c r="Q46" i="93"/>
  <c r="Q48" i="93"/>
  <c r="Q50" i="93"/>
  <c r="Q52" i="93"/>
  <c r="Q54" i="93"/>
  <c r="Q56" i="93"/>
  <c r="P17" i="93"/>
  <c r="P27" i="93"/>
  <c r="Q68" i="93"/>
  <c r="Q5" i="93"/>
  <c r="Q30" i="93"/>
  <c r="P19" i="93"/>
  <c r="Q19" i="93"/>
  <c r="Q58" i="93"/>
  <c r="Q62" i="93"/>
  <c r="Q66" i="93"/>
  <c r="Q17" i="93"/>
  <c r="P25" i="93"/>
  <c r="Q25" i="93"/>
  <c r="Q27" i="93"/>
  <c r="Q31" i="93"/>
  <c r="Q21" i="93"/>
  <c r="Q60" i="93"/>
  <c r="Q64" i="93"/>
  <c r="P68" i="93"/>
  <c r="P5" i="93"/>
  <c r="V18" i="93"/>
  <c r="V20" i="93"/>
  <c r="V22" i="93"/>
  <c r="W18" i="93"/>
  <c r="V19" i="93"/>
  <c r="W21" i="93"/>
  <c r="V25" i="93"/>
  <c r="W26" i="93"/>
  <c r="W31" i="93"/>
  <c r="W19" i="93"/>
  <c r="W25" i="93"/>
  <c r="V17" i="93"/>
  <c r="V27" i="93"/>
  <c r="V28" i="93"/>
  <c r="W17" i="93"/>
  <c r="W27" i="93"/>
  <c r="W28" i="93"/>
  <c r="V32" i="93"/>
  <c r="W32" i="93"/>
  <c r="W69" i="93"/>
  <c r="V35" i="93"/>
  <c r="V37" i="93"/>
  <c r="V39" i="93"/>
  <c r="V41" i="93"/>
  <c r="V43" i="93"/>
  <c r="V45" i="93"/>
  <c r="V47" i="93"/>
  <c r="V49" i="93"/>
  <c r="V51" i="93"/>
  <c r="V53" i="93"/>
  <c r="V55" i="93"/>
  <c r="V57" i="93"/>
  <c r="V59" i="93"/>
  <c r="V61" i="93"/>
  <c r="V63" i="93"/>
  <c r="V65" i="93"/>
  <c r="V67" i="93"/>
  <c r="W29" i="93"/>
  <c r="V33" i="93"/>
  <c r="V30" i="93"/>
  <c r="W33" i="93"/>
  <c r="W30" i="93"/>
  <c r="W20" i="93"/>
  <c r="V23" i="93"/>
  <c r="W24" i="93"/>
  <c r="V34" i="93"/>
  <c r="V36" i="93"/>
  <c r="V38" i="93"/>
  <c r="V40" i="93"/>
  <c r="V42" i="93"/>
  <c r="V44" i="93"/>
  <c r="V46" i="93"/>
  <c r="V21" i="93"/>
  <c r="V56" i="93"/>
  <c r="W64" i="93"/>
  <c r="W51" i="93"/>
  <c r="W56" i="93"/>
  <c r="W50" i="93"/>
  <c r="W66" i="93"/>
  <c r="V26" i="93"/>
  <c r="V69" i="93"/>
  <c r="V24" i="93"/>
  <c r="W59" i="93"/>
  <c r="W63" i="93"/>
  <c r="V68" i="93"/>
  <c r="V5" i="93"/>
  <c r="W62" i="93"/>
  <c r="W34" i="93"/>
  <c r="W36" i="93"/>
  <c r="W38" i="93"/>
  <c r="W40" i="93"/>
  <c r="W42" i="93"/>
  <c r="W44" i="93"/>
  <c r="W46" i="93"/>
  <c r="V48" i="93"/>
  <c r="W53" i="93"/>
  <c r="W67" i="93"/>
  <c r="W68" i="93"/>
  <c r="W5" i="93"/>
  <c r="W48" i="93"/>
  <c r="W22" i="93"/>
  <c r="V50" i="93"/>
  <c r="W55" i="93"/>
  <c r="V58" i="93"/>
  <c r="V62" i="93"/>
  <c r="V66" i="93"/>
  <c r="W58" i="93"/>
  <c r="W54" i="93"/>
  <c r="V29" i="93"/>
  <c r="V52" i="93"/>
  <c r="W49" i="93"/>
  <c r="V31" i="93"/>
  <c r="W52" i="93"/>
  <c r="W57" i="93"/>
  <c r="W61" i="93"/>
  <c r="W65" i="93"/>
  <c r="V54" i="93"/>
  <c r="W35" i="93"/>
  <c r="W37" i="93"/>
  <c r="W39" i="93"/>
  <c r="W41" i="93"/>
  <c r="W43" i="93"/>
  <c r="W45" i="93"/>
  <c r="W47" i="93"/>
  <c r="W23" i="93"/>
  <c r="V60" i="93"/>
  <c r="V64" i="93"/>
  <c r="W60" i="93"/>
  <c r="AB17" i="93"/>
  <c r="AB19" i="93"/>
  <c r="AB21" i="93"/>
  <c r="AB23" i="93"/>
  <c r="AB25" i="93"/>
  <c r="AB27" i="93"/>
  <c r="AB29" i="93"/>
  <c r="AB31" i="93"/>
  <c r="AB33" i="93"/>
  <c r="AC17" i="93"/>
  <c r="AC19" i="93"/>
  <c r="AC21" i="93"/>
  <c r="AC23" i="93"/>
  <c r="AC25" i="93"/>
  <c r="AC27" i="93"/>
  <c r="AB22" i="93"/>
  <c r="AB20" i="93"/>
  <c r="AC22" i="93"/>
  <c r="AB24" i="93"/>
  <c r="AB68" i="93"/>
  <c r="AC20" i="93"/>
  <c r="AC24" i="93"/>
  <c r="AC31" i="93"/>
  <c r="AB34" i="93"/>
  <c r="AB36" i="93"/>
  <c r="AB38" i="93"/>
  <c r="AB40" i="93"/>
  <c r="AB42" i="93"/>
  <c r="AB44" i="93"/>
  <c r="AB46" i="93"/>
  <c r="AB48" i="93"/>
  <c r="AB50" i="93"/>
  <c r="AB52" i="93"/>
  <c r="AB54" i="93"/>
  <c r="AB56" i="93"/>
  <c r="AB58" i="93"/>
  <c r="AB60" i="93"/>
  <c r="AB62" i="93"/>
  <c r="AB64" i="93"/>
  <c r="AB66" i="93"/>
  <c r="AC68" i="93"/>
  <c r="AB18" i="93"/>
  <c r="AB26" i="93"/>
  <c r="AC34" i="93"/>
  <c r="AC36" i="93"/>
  <c r="AC38" i="93"/>
  <c r="AC40" i="93"/>
  <c r="AC42" i="93"/>
  <c r="AC44" i="93"/>
  <c r="AC46" i="93"/>
  <c r="AC48" i="93"/>
  <c r="AC50" i="93"/>
  <c r="AC52" i="93"/>
  <c r="AC54" i="93"/>
  <c r="AC56" i="93"/>
  <c r="AC58" i="93"/>
  <c r="AC60" i="93"/>
  <c r="AC62" i="93"/>
  <c r="AC64" i="93"/>
  <c r="AC66" i="93"/>
  <c r="AC18" i="93"/>
  <c r="AC26" i="93"/>
  <c r="AB28" i="93"/>
  <c r="AC32" i="93"/>
  <c r="AC29" i="93"/>
  <c r="AB35" i="93"/>
  <c r="AB37" i="93"/>
  <c r="AB39" i="93"/>
  <c r="AB41" i="93"/>
  <c r="AB43" i="93"/>
  <c r="AB45" i="93"/>
  <c r="AB47" i="93"/>
  <c r="AB49" i="93"/>
  <c r="AB51" i="93"/>
  <c r="AB53" i="93"/>
  <c r="AB55" i="93"/>
  <c r="AB57" i="93"/>
  <c r="AB59" i="93"/>
  <c r="AB61" i="93"/>
  <c r="AB63" i="93"/>
  <c r="AB65" i="93"/>
  <c r="AB67" i="93"/>
  <c r="AC35" i="93"/>
  <c r="AC37" i="93"/>
  <c r="AC39" i="93"/>
  <c r="AC41" i="93"/>
  <c r="AC43" i="93"/>
  <c r="AC45" i="93"/>
  <c r="AC47" i="93"/>
  <c r="AC49" i="93"/>
  <c r="AC51" i="93"/>
  <c r="AC53" i="93"/>
  <c r="AC55" i="93"/>
  <c r="AB30" i="93"/>
  <c r="AC28" i="93"/>
  <c r="AC30" i="93"/>
  <c r="AB32" i="93"/>
  <c r="AC59" i="93"/>
  <c r="AC63" i="93"/>
  <c r="AB69" i="93"/>
  <c r="AC69" i="93"/>
  <c r="AC67" i="93"/>
  <c r="AB5" i="93"/>
  <c r="AC5" i="93"/>
  <c r="AC33" i="93"/>
  <c r="AC61" i="93"/>
  <c r="AC57" i="93"/>
  <c r="AC65" i="93"/>
  <c r="AH17" i="93"/>
  <c r="AH19" i="93"/>
  <c r="AH21" i="93"/>
  <c r="AI33" i="93"/>
  <c r="AH23" i="93"/>
  <c r="AH30" i="93"/>
  <c r="AH5" i="93"/>
  <c r="AI21" i="93"/>
  <c r="AI23" i="93"/>
  <c r="AI30" i="93"/>
  <c r="AI5" i="93"/>
  <c r="AI19" i="93"/>
  <c r="AH22" i="93"/>
  <c r="AH25" i="93"/>
  <c r="AH20" i="93"/>
  <c r="AI22" i="93"/>
  <c r="AH24" i="93"/>
  <c r="AI25" i="93"/>
  <c r="AH31" i="93"/>
  <c r="AH68" i="93"/>
  <c r="AI17" i="93"/>
  <c r="AI20" i="93"/>
  <c r="AI24" i="93"/>
  <c r="AH27" i="93"/>
  <c r="AI31" i="93"/>
  <c r="AH34" i="93"/>
  <c r="AH36" i="93"/>
  <c r="AH38" i="93"/>
  <c r="AH40" i="93"/>
  <c r="AH42" i="93"/>
  <c r="AH44" i="93"/>
  <c r="AH46" i="93"/>
  <c r="AH48" i="93"/>
  <c r="AH50" i="93"/>
  <c r="AH52" i="93"/>
  <c r="AH54" i="93"/>
  <c r="AH56" i="93"/>
  <c r="AH58" i="93"/>
  <c r="AH60" i="93"/>
  <c r="AH62" i="93"/>
  <c r="AH64" i="93"/>
  <c r="AH66" i="93"/>
  <c r="AH18" i="93"/>
  <c r="AI18" i="93"/>
  <c r="AI26" i="93"/>
  <c r="AH28" i="93"/>
  <c r="AI28" i="93"/>
  <c r="AH32" i="93"/>
  <c r="AI29" i="93"/>
  <c r="AH35" i="93"/>
  <c r="AH37" i="93"/>
  <c r="AH39" i="93"/>
  <c r="AH41" i="93"/>
  <c r="AH43" i="93"/>
  <c r="AH45" i="93"/>
  <c r="AH47" i="93"/>
  <c r="AI37" i="93"/>
  <c r="AI39" i="93"/>
  <c r="AI41" i="93"/>
  <c r="AI43" i="93"/>
  <c r="AI45" i="93"/>
  <c r="AI47" i="93"/>
  <c r="AH57" i="93"/>
  <c r="AH61" i="93"/>
  <c r="AI54" i="93"/>
  <c r="AI57" i="93"/>
  <c r="AI61" i="93"/>
  <c r="AI65" i="93"/>
  <c r="AH59" i="93"/>
  <c r="AH49" i="93"/>
  <c r="AI27" i="93"/>
  <c r="AI49" i="93"/>
  <c r="AI60" i="93"/>
  <c r="AI64" i="93"/>
  <c r="AH29" i="93"/>
  <c r="AI56" i="93"/>
  <c r="AI48" i="93"/>
  <c r="AH26" i="93"/>
  <c r="AH51" i="93"/>
  <c r="AH53" i="93"/>
  <c r="AH63" i="93"/>
  <c r="AI51" i="93"/>
  <c r="AI32" i="93"/>
  <c r="AI34" i="93"/>
  <c r="AI36" i="93"/>
  <c r="AI38" i="93"/>
  <c r="AI40" i="93"/>
  <c r="AI42" i="93"/>
  <c r="AI44" i="93"/>
  <c r="AI46" i="93"/>
  <c r="AI68" i="93"/>
  <c r="AI53" i="93"/>
  <c r="AI59" i="93"/>
  <c r="AI63" i="93"/>
  <c r="AH69" i="93"/>
  <c r="AH67" i="93"/>
  <c r="AI69" i="93"/>
  <c r="AI50" i="93"/>
  <c r="AH55" i="93"/>
  <c r="AI58" i="93"/>
  <c r="AI62" i="93"/>
  <c r="AI66" i="93"/>
  <c r="AI67" i="93"/>
  <c r="AI55" i="93"/>
  <c r="AH33" i="93"/>
  <c r="AI35" i="93"/>
  <c r="AH65" i="93"/>
  <c r="AI52" i="93"/>
  <c r="J30" i="93"/>
  <c r="J40" i="93"/>
  <c r="J31" i="93"/>
  <c r="J32" i="93"/>
  <c r="J28" i="93"/>
  <c r="AO18" i="93"/>
  <c r="AO20" i="93"/>
  <c r="AO22" i="93"/>
  <c r="AO24" i="93"/>
  <c r="AO26" i="93"/>
  <c r="AO69" i="93"/>
  <c r="AO29" i="93"/>
  <c r="AO35" i="93"/>
  <c r="AO37" i="93"/>
  <c r="AO39" i="93"/>
  <c r="AO41" i="93"/>
  <c r="AO43" i="93"/>
  <c r="AO45" i="93"/>
  <c r="AO47" i="93"/>
  <c r="AO49" i="93"/>
  <c r="AO51" i="93"/>
  <c r="AO53" i="93"/>
  <c r="AO55" i="93"/>
  <c r="AO57" i="93"/>
  <c r="AO59" i="93"/>
  <c r="AO61" i="93"/>
  <c r="AO63" i="93"/>
  <c r="AO65" i="93"/>
  <c r="AO67" i="93"/>
  <c r="AO30" i="93"/>
  <c r="AO33" i="93"/>
  <c r="AO19" i="93"/>
  <c r="AO25" i="93"/>
  <c r="AO17" i="93"/>
  <c r="AO31" i="93"/>
  <c r="AO27" i="93"/>
  <c r="AO34" i="93"/>
  <c r="AO36" i="93"/>
  <c r="AO38" i="93"/>
  <c r="AO40" i="93"/>
  <c r="AO42" i="93"/>
  <c r="AO44" i="93"/>
  <c r="AO46" i="93"/>
  <c r="AO48" i="93"/>
  <c r="AO50" i="93"/>
  <c r="AO52" i="93"/>
  <c r="AO54" i="93"/>
  <c r="AO56" i="93"/>
  <c r="AO32" i="93"/>
  <c r="AO23" i="93"/>
  <c r="AO21" i="93"/>
  <c r="AO28" i="93"/>
  <c r="AO60" i="93"/>
  <c r="AO64" i="93"/>
  <c r="AO66" i="93"/>
  <c r="AO68" i="93"/>
  <c r="AO58" i="93"/>
  <c r="AO62" i="93"/>
  <c r="AO5" i="93"/>
  <c r="AP20" i="93"/>
  <c r="AP22" i="93"/>
  <c r="AP24" i="93"/>
  <c r="AP41" i="93"/>
  <c r="AP45" i="93"/>
  <c r="AP55" i="93"/>
  <c r="AP67" i="93"/>
  <c r="AP33" i="93"/>
  <c r="AP21" i="93"/>
  <c r="AP23" i="93"/>
  <c r="AP19" i="93"/>
  <c r="AP25" i="93"/>
  <c r="AP40" i="93"/>
  <c r="AP46" i="93"/>
  <c r="AP56" i="93"/>
  <c r="AP68" i="93"/>
  <c r="AP69" i="93"/>
  <c r="AP58" i="93"/>
  <c r="H5" i="93"/>
  <c r="K68" i="93"/>
  <c r="K54" i="93"/>
  <c r="K56" i="93"/>
  <c r="H68" i="93"/>
  <c r="K29" i="93"/>
  <c r="K61" i="93"/>
  <c r="K65" i="93"/>
  <c r="K18" i="93"/>
  <c r="H69" i="93"/>
  <c r="K69" i="93"/>
  <c r="K32" i="93"/>
  <c r="AN18" i="93"/>
  <c r="AN20" i="93"/>
  <c r="AN22" i="93"/>
  <c r="AN24" i="93"/>
  <c r="AN26" i="93"/>
  <c r="AN28" i="93"/>
  <c r="AN30" i="93"/>
  <c r="AN32" i="93"/>
  <c r="AN69" i="93"/>
  <c r="AN29" i="93"/>
  <c r="AN35" i="93"/>
  <c r="AN37" i="93"/>
  <c r="AN39" i="93"/>
  <c r="AN41" i="93"/>
  <c r="AN43" i="93"/>
  <c r="AN45" i="93"/>
  <c r="AN47" i="93"/>
  <c r="AN49" i="93"/>
  <c r="AN51" i="93"/>
  <c r="AN53" i="93"/>
  <c r="AN55" i="93"/>
  <c r="AN57" i="93"/>
  <c r="AN59" i="93"/>
  <c r="AN61" i="93"/>
  <c r="AN63" i="93"/>
  <c r="AN65" i="93"/>
  <c r="AN67" i="93"/>
  <c r="AN33" i="93"/>
  <c r="AN21" i="93"/>
  <c r="AN23" i="93"/>
  <c r="AN19" i="93"/>
  <c r="AN25" i="93"/>
  <c r="AN17" i="93"/>
  <c r="AN31" i="93"/>
  <c r="AN27" i="93"/>
  <c r="AN34" i="93"/>
  <c r="AN36" i="93"/>
  <c r="AN38" i="93"/>
  <c r="AN40" i="93"/>
  <c r="AN42" i="93"/>
  <c r="AN44" i="93"/>
  <c r="AN46" i="93"/>
  <c r="AN48" i="93"/>
  <c r="AN50" i="93"/>
  <c r="AN52" i="93"/>
  <c r="AN54" i="93"/>
  <c r="AN56" i="93"/>
  <c r="AN58" i="93"/>
  <c r="AN60" i="93"/>
  <c r="AN62" i="93"/>
  <c r="AN64" i="93"/>
  <c r="AN66" i="93"/>
  <c r="AN68" i="93"/>
  <c r="AN5" i="93"/>
  <c r="R18" i="93"/>
  <c r="R20" i="93"/>
  <c r="R24" i="93"/>
  <c r="R30" i="93"/>
  <c r="R39" i="93"/>
  <c r="R41" i="93"/>
  <c r="R45" i="93"/>
  <c r="R53" i="93"/>
  <c r="R67" i="93"/>
  <c r="R29" i="93"/>
  <c r="R36" i="93"/>
  <c r="R40" i="93"/>
  <c r="R42" i="93"/>
  <c r="R52" i="93"/>
  <c r="R54" i="93"/>
  <c r="R56" i="93"/>
  <c r="R66" i="93"/>
  <c r="C7" i="69"/>
  <c r="C8" i="69"/>
  <c r="D7" i="69"/>
  <c r="D11" i="69"/>
  <c r="E11" i="69"/>
  <c r="F11" i="69"/>
  <c r="G11" i="69"/>
  <c r="H11" i="69"/>
  <c r="H24" i="69"/>
  <c r="H7" i="69"/>
  <c r="H8" i="69"/>
  <c r="D8" i="69"/>
  <c r="AG9" i="93" l="1"/>
  <c r="AK9" i="93" s="1"/>
  <c r="AG8" i="93"/>
  <c r="AG6" i="93"/>
  <c r="AK6" i="93" s="1"/>
  <c r="AG5" i="93"/>
  <c r="AG7" i="93"/>
  <c r="U9" i="93"/>
  <c r="Y9" i="93" s="1"/>
  <c r="U6" i="93"/>
  <c r="Y6" i="93" s="1"/>
  <c r="U7" i="93"/>
  <c r="Y7" i="93" s="1"/>
  <c r="U8" i="93"/>
  <c r="Y8" i="93" s="1"/>
  <c r="U5" i="93"/>
  <c r="AA9" i="93"/>
  <c r="AE9" i="93" s="1"/>
  <c r="AA8" i="93"/>
  <c r="AA5" i="93"/>
  <c r="AE5" i="93" s="1"/>
  <c r="AA6" i="93"/>
  <c r="AA7" i="93"/>
  <c r="AE7" i="93" s="1"/>
  <c r="AM9" i="93"/>
  <c r="AQ9" i="93" s="1"/>
  <c r="AM8" i="93"/>
  <c r="AQ8" i="93" s="1"/>
  <c r="AM6" i="93"/>
  <c r="AM7" i="93"/>
  <c r="AQ7" i="93" s="1"/>
  <c r="AM5" i="93"/>
  <c r="O9" i="93"/>
  <c r="S9" i="93" s="1"/>
  <c r="O8" i="93"/>
  <c r="O6" i="93"/>
  <c r="O5" i="93"/>
  <c r="O7" i="93"/>
  <c r="M9" i="93"/>
  <c r="K9" i="93"/>
  <c r="AQ6" i="93"/>
  <c r="AM17" i="93"/>
  <c r="AQ17" i="93" s="1"/>
  <c r="AM18" i="93"/>
  <c r="AQ18" i="93" s="1"/>
  <c r="AM19" i="93"/>
  <c r="AQ19" i="93" s="1"/>
  <c r="AM20" i="93"/>
  <c r="AM21" i="93"/>
  <c r="AQ21" i="93" s="1"/>
  <c r="AM22" i="93"/>
  <c r="AQ22" i="93" s="1"/>
  <c r="AM23" i="93"/>
  <c r="AM24" i="93"/>
  <c r="AQ24" i="93" s="1"/>
  <c r="AM25" i="93"/>
  <c r="AQ25" i="93" s="1"/>
  <c r="AM26" i="93"/>
  <c r="AQ26" i="93" s="1"/>
  <c r="AM27" i="93"/>
  <c r="AQ27" i="93" s="1"/>
  <c r="AM28" i="93"/>
  <c r="AQ28" i="93" s="1"/>
  <c r="AM29" i="93"/>
  <c r="AQ29" i="93" s="1"/>
  <c r="AM30" i="93"/>
  <c r="AM31" i="93"/>
  <c r="AQ31" i="93" s="1"/>
  <c r="AM32" i="93"/>
  <c r="AQ32" i="93" s="1"/>
  <c r="AM33" i="93"/>
  <c r="AQ33" i="93" s="1"/>
  <c r="AM34" i="93"/>
  <c r="AQ34" i="93" s="1"/>
  <c r="AM35" i="93"/>
  <c r="AQ35" i="93" s="1"/>
  <c r="AM36" i="93"/>
  <c r="AM37" i="93"/>
  <c r="AQ37" i="93" s="1"/>
  <c r="AM38" i="93"/>
  <c r="AQ38" i="93" s="1"/>
  <c r="AM39" i="93"/>
  <c r="AQ39" i="93" s="1"/>
  <c r="AM40" i="93"/>
  <c r="AQ40" i="93" s="1"/>
  <c r="AM41" i="93"/>
  <c r="AQ41" i="93" s="1"/>
  <c r="AM42" i="93"/>
  <c r="AQ42" i="93" s="1"/>
  <c r="AM43" i="93"/>
  <c r="AM44" i="93"/>
  <c r="AQ44" i="93" s="1"/>
  <c r="AM45" i="93"/>
  <c r="AQ45" i="93" s="1"/>
  <c r="AM46" i="93"/>
  <c r="AQ46" i="93" s="1"/>
  <c r="AM47" i="93"/>
  <c r="AM48" i="93"/>
  <c r="AQ48" i="93" s="1"/>
  <c r="AM49" i="93"/>
  <c r="AQ49" i="93" s="1"/>
  <c r="AM50" i="93"/>
  <c r="AQ50" i="93" s="1"/>
  <c r="AM51" i="93"/>
  <c r="AQ51" i="93" s="1"/>
  <c r="AM52" i="93"/>
  <c r="AQ52" i="93" s="1"/>
  <c r="AM53" i="93"/>
  <c r="AQ53" i="93" s="1"/>
  <c r="AM54" i="93"/>
  <c r="AM55" i="93"/>
  <c r="AM56" i="93"/>
  <c r="AQ56" i="93" s="1"/>
  <c r="AM57" i="93"/>
  <c r="AM58" i="93"/>
  <c r="AQ58" i="93" s="1"/>
  <c r="AM59" i="93"/>
  <c r="AQ59" i="93" s="1"/>
  <c r="AM60" i="93"/>
  <c r="AM61" i="93"/>
  <c r="AQ61" i="93" s="1"/>
  <c r="AM62" i="93"/>
  <c r="AQ62" i="93" s="1"/>
  <c r="AM63" i="93"/>
  <c r="AQ63" i="93" s="1"/>
  <c r="AM64" i="93"/>
  <c r="AQ64" i="93" s="1"/>
  <c r="AM65" i="93"/>
  <c r="AQ65" i="93" s="1"/>
  <c r="AM66" i="93"/>
  <c r="AQ66" i="93" s="1"/>
  <c r="AM67" i="93"/>
  <c r="AQ67" i="93" s="1"/>
  <c r="AM68" i="93"/>
  <c r="AQ68" i="93" s="1"/>
  <c r="AM69" i="93"/>
  <c r="AQ69" i="93" s="1"/>
  <c r="AQ5" i="93"/>
  <c r="AK7" i="93"/>
  <c r="AK8" i="93"/>
  <c r="AG17" i="93"/>
  <c r="AG18" i="93"/>
  <c r="AK18" i="93" s="1"/>
  <c r="AG19" i="93"/>
  <c r="AK19" i="93" s="1"/>
  <c r="AG20" i="93"/>
  <c r="AK20" i="93" s="1"/>
  <c r="AG21" i="93"/>
  <c r="AK21" i="93" s="1"/>
  <c r="AG22" i="93"/>
  <c r="AK22" i="93" s="1"/>
  <c r="AG23" i="93"/>
  <c r="AK23" i="93" s="1"/>
  <c r="AG24" i="93"/>
  <c r="AK24" i="93" s="1"/>
  <c r="AG25" i="93"/>
  <c r="AK25" i="93" s="1"/>
  <c r="AG26" i="93"/>
  <c r="AK26" i="93" s="1"/>
  <c r="AG27" i="93"/>
  <c r="AK27" i="93" s="1"/>
  <c r="AG28" i="93"/>
  <c r="AK28" i="93" s="1"/>
  <c r="AG29" i="93"/>
  <c r="AG30" i="93"/>
  <c r="AG31" i="93"/>
  <c r="AG32" i="93"/>
  <c r="AK32" i="93" s="1"/>
  <c r="AG33" i="93"/>
  <c r="AK33" i="93" s="1"/>
  <c r="AG34" i="93"/>
  <c r="AK34" i="93" s="1"/>
  <c r="AG35" i="93"/>
  <c r="AK35" i="93" s="1"/>
  <c r="AG36" i="93"/>
  <c r="AK36" i="93" s="1"/>
  <c r="AG37" i="93"/>
  <c r="AK37" i="93" s="1"/>
  <c r="AG38" i="93"/>
  <c r="AK38" i="93" s="1"/>
  <c r="AG39" i="93"/>
  <c r="AK39" i="93" s="1"/>
  <c r="AG40" i="93"/>
  <c r="AK40" i="93" s="1"/>
  <c r="AG41" i="93"/>
  <c r="AK41" i="93" s="1"/>
  <c r="AG42" i="93"/>
  <c r="AK42" i="93" s="1"/>
  <c r="AG43" i="93"/>
  <c r="AK43" i="93" s="1"/>
  <c r="AG44" i="93"/>
  <c r="AK44" i="93" s="1"/>
  <c r="AG45" i="93"/>
  <c r="AK45" i="93" s="1"/>
  <c r="AG46" i="93"/>
  <c r="AG47" i="93"/>
  <c r="AK47" i="93" s="1"/>
  <c r="AG48" i="93"/>
  <c r="AK48" i="93" s="1"/>
  <c r="AG49" i="93"/>
  <c r="AK49" i="93" s="1"/>
  <c r="AG50" i="93"/>
  <c r="AG51" i="93"/>
  <c r="AK51" i="93" s="1"/>
  <c r="AG52" i="93"/>
  <c r="AK52" i="93" s="1"/>
  <c r="AG53" i="93"/>
  <c r="AK53" i="93" s="1"/>
  <c r="AG54" i="93"/>
  <c r="AK54" i="93" s="1"/>
  <c r="AG55" i="93"/>
  <c r="AG56" i="93"/>
  <c r="AK56" i="93" s="1"/>
  <c r="AG57" i="93"/>
  <c r="AK57" i="93" s="1"/>
  <c r="AG58" i="93"/>
  <c r="AK58" i="93" s="1"/>
  <c r="AG59" i="93"/>
  <c r="AK59" i="93" s="1"/>
  <c r="AG60" i="93"/>
  <c r="AK60" i="93" s="1"/>
  <c r="AG61" i="93"/>
  <c r="AK61" i="93" s="1"/>
  <c r="AG62" i="93"/>
  <c r="AG63" i="93"/>
  <c r="AG64" i="93"/>
  <c r="AK64" i="93" s="1"/>
  <c r="AG65" i="93"/>
  <c r="AK65" i="93" s="1"/>
  <c r="AG66" i="93"/>
  <c r="AK66" i="93" s="1"/>
  <c r="AG67" i="93"/>
  <c r="AK67" i="93" s="1"/>
  <c r="AG68" i="93"/>
  <c r="AK68" i="93" s="1"/>
  <c r="AG69" i="93"/>
  <c r="AK69" i="93" s="1"/>
  <c r="AK5" i="93"/>
  <c r="AE6" i="93"/>
  <c r="AE8" i="93"/>
  <c r="AA17" i="93"/>
  <c r="AE17" i="93" s="1"/>
  <c r="AA18" i="93"/>
  <c r="AE18" i="93" s="1"/>
  <c r="AA19" i="93"/>
  <c r="AE19" i="93" s="1"/>
  <c r="AA20" i="93"/>
  <c r="AA21" i="93"/>
  <c r="AA22" i="93"/>
  <c r="AE22" i="93" s="1"/>
  <c r="AA23" i="93"/>
  <c r="AA24" i="93"/>
  <c r="AA25" i="93"/>
  <c r="AE25" i="93" s="1"/>
  <c r="AA26" i="93"/>
  <c r="AE26" i="93" s="1"/>
  <c r="AA27" i="93"/>
  <c r="AE27" i="93" s="1"/>
  <c r="AA28" i="93"/>
  <c r="AE28" i="93" s="1"/>
  <c r="AA29" i="93"/>
  <c r="AE29" i="93" s="1"/>
  <c r="AA30" i="93"/>
  <c r="AE30" i="93" s="1"/>
  <c r="AA31" i="93"/>
  <c r="AE31" i="93" s="1"/>
  <c r="AA32" i="93"/>
  <c r="AE32" i="93" s="1"/>
  <c r="AA33" i="93"/>
  <c r="AE33" i="93" s="1"/>
  <c r="AA34" i="93"/>
  <c r="AE34" i="93" s="1"/>
  <c r="AA35" i="93"/>
  <c r="AE35" i="93" s="1"/>
  <c r="AA36" i="93"/>
  <c r="AA37" i="93"/>
  <c r="AE37" i="93" s="1"/>
  <c r="AA38" i="93"/>
  <c r="AE38" i="93" s="1"/>
  <c r="AA39" i="93"/>
  <c r="AE39" i="93" s="1"/>
  <c r="AA40" i="93"/>
  <c r="AE40" i="93" s="1"/>
  <c r="AA41" i="93"/>
  <c r="AE41" i="93" s="1"/>
  <c r="AA42" i="93"/>
  <c r="AE42" i="93" s="1"/>
  <c r="AA43" i="93"/>
  <c r="AE43" i="93" s="1"/>
  <c r="AA44" i="93"/>
  <c r="AE44" i="93" s="1"/>
  <c r="AA45" i="93"/>
  <c r="AE45" i="93" s="1"/>
  <c r="AA46" i="93"/>
  <c r="AE46" i="93" s="1"/>
  <c r="AA47" i="93"/>
  <c r="AE47" i="93" s="1"/>
  <c r="AA48" i="93"/>
  <c r="AE48" i="93" s="1"/>
  <c r="AA49" i="93"/>
  <c r="AE49" i="93" s="1"/>
  <c r="AA50" i="93"/>
  <c r="AE50" i="93" s="1"/>
  <c r="AA51" i="93"/>
  <c r="AE51" i="93" s="1"/>
  <c r="AA52" i="93"/>
  <c r="AE52" i="93" s="1"/>
  <c r="AA53" i="93"/>
  <c r="AE53" i="93" s="1"/>
  <c r="AA54" i="93"/>
  <c r="AE54" i="93" s="1"/>
  <c r="AA55" i="93"/>
  <c r="AE55" i="93" s="1"/>
  <c r="AA56" i="93"/>
  <c r="AA57" i="93"/>
  <c r="AE57" i="93" s="1"/>
  <c r="AA58" i="93"/>
  <c r="AE58" i="93" s="1"/>
  <c r="AA59" i="93"/>
  <c r="AE59" i="93" s="1"/>
  <c r="AA60" i="93"/>
  <c r="AE60" i="93" s="1"/>
  <c r="AA61" i="93"/>
  <c r="AE61" i="93" s="1"/>
  <c r="AA62" i="93"/>
  <c r="AE62" i="93" s="1"/>
  <c r="AA63" i="93"/>
  <c r="AE63" i="93" s="1"/>
  <c r="AA64" i="93"/>
  <c r="AE64" i="93" s="1"/>
  <c r="AA65" i="93"/>
  <c r="AE65" i="93" s="1"/>
  <c r="AA66" i="93"/>
  <c r="AE66" i="93" s="1"/>
  <c r="AA67" i="93"/>
  <c r="AE67" i="93" s="1"/>
  <c r="AA68" i="93"/>
  <c r="AA69" i="93"/>
  <c r="U17" i="93"/>
  <c r="Y17" i="93" s="1"/>
  <c r="U18" i="93"/>
  <c r="Y18" i="93" s="1"/>
  <c r="U19" i="93"/>
  <c r="Y19" i="93" s="1"/>
  <c r="U20" i="93"/>
  <c r="Y20" i="93" s="1"/>
  <c r="U21" i="93"/>
  <c r="Y21" i="93" s="1"/>
  <c r="U22" i="93"/>
  <c r="Y22" i="93" s="1"/>
  <c r="U23" i="93"/>
  <c r="Y23" i="93" s="1"/>
  <c r="U24" i="93"/>
  <c r="Y24" i="93" s="1"/>
  <c r="U25" i="93"/>
  <c r="Y25" i="93" s="1"/>
  <c r="U26" i="93"/>
  <c r="Y26" i="93" s="1"/>
  <c r="U27" i="93"/>
  <c r="Y27" i="93" s="1"/>
  <c r="U28" i="93"/>
  <c r="Y28" i="93" s="1"/>
  <c r="U29" i="93"/>
  <c r="Y29" i="93" s="1"/>
  <c r="U30" i="93"/>
  <c r="Y30" i="93" s="1"/>
  <c r="U31" i="93"/>
  <c r="Y31" i="93" s="1"/>
  <c r="U32" i="93"/>
  <c r="Y32" i="93" s="1"/>
  <c r="U33" i="93"/>
  <c r="Y33" i="93" s="1"/>
  <c r="U34" i="93"/>
  <c r="Y34" i="93" s="1"/>
  <c r="U35" i="93"/>
  <c r="Y35" i="93" s="1"/>
  <c r="U36" i="93"/>
  <c r="Y36" i="93" s="1"/>
  <c r="U37" i="93"/>
  <c r="Y37" i="93" s="1"/>
  <c r="U38" i="93"/>
  <c r="Y38" i="93" s="1"/>
  <c r="U39" i="93"/>
  <c r="Y39" i="93" s="1"/>
  <c r="U40" i="93"/>
  <c r="Y40" i="93" s="1"/>
  <c r="U41" i="93"/>
  <c r="Y41" i="93" s="1"/>
  <c r="U42" i="93"/>
  <c r="Y42" i="93" s="1"/>
  <c r="U43" i="93"/>
  <c r="Y43" i="93" s="1"/>
  <c r="U44" i="93"/>
  <c r="Y44" i="93" s="1"/>
  <c r="U45" i="93"/>
  <c r="Y45" i="93" s="1"/>
  <c r="U46" i="93"/>
  <c r="Y46" i="93" s="1"/>
  <c r="U47" i="93"/>
  <c r="Y47" i="93" s="1"/>
  <c r="U48" i="93"/>
  <c r="Y48" i="93" s="1"/>
  <c r="U49" i="93"/>
  <c r="Y49" i="93" s="1"/>
  <c r="U50" i="93"/>
  <c r="Y50" i="93" s="1"/>
  <c r="U51" i="93"/>
  <c r="Y51" i="93" s="1"/>
  <c r="U52" i="93"/>
  <c r="Y52" i="93" s="1"/>
  <c r="U53" i="93"/>
  <c r="Y53" i="93" s="1"/>
  <c r="U54" i="93"/>
  <c r="Y54" i="93" s="1"/>
  <c r="U55" i="93"/>
  <c r="Y55" i="93" s="1"/>
  <c r="U56" i="93"/>
  <c r="Y56" i="93" s="1"/>
  <c r="U57" i="93"/>
  <c r="Y57" i="93" s="1"/>
  <c r="U58" i="93"/>
  <c r="Y58" i="93" s="1"/>
  <c r="U59" i="93"/>
  <c r="Y59" i="93" s="1"/>
  <c r="U60" i="93"/>
  <c r="Y60" i="93" s="1"/>
  <c r="U61" i="93"/>
  <c r="Y61" i="93" s="1"/>
  <c r="U62" i="93"/>
  <c r="Y62" i="93" s="1"/>
  <c r="U63" i="93"/>
  <c r="U64" i="93"/>
  <c r="Y64" i="93" s="1"/>
  <c r="U65" i="93"/>
  <c r="Y65" i="93" s="1"/>
  <c r="U66" i="93"/>
  <c r="Y66" i="93" s="1"/>
  <c r="U67" i="93"/>
  <c r="Y67" i="93" s="1"/>
  <c r="U68" i="93"/>
  <c r="Y68" i="93" s="1"/>
  <c r="U69" i="93"/>
  <c r="Y69" i="93" s="1"/>
  <c r="Y5" i="93"/>
  <c r="S6" i="93"/>
  <c r="S7" i="93"/>
  <c r="S8" i="93"/>
  <c r="O17" i="93"/>
  <c r="S17" i="93" s="1"/>
  <c r="O18" i="93"/>
  <c r="S18" i="93" s="1"/>
  <c r="O19" i="93"/>
  <c r="S19" i="93" s="1"/>
  <c r="O20" i="93"/>
  <c r="S20" i="93" s="1"/>
  <c r="O21" i="93"/>
  <c r="S21" i="93" s="1"/>
  <c r="O22" i="93"/>
  <c r="S22" i="93" s="1"/>
  <c r="O23" i="93"/>
  <c r="S23" i="93" s="1"/>
  <c r="O24" i="93"/>
  <c r="S24" i="93" s="1"/>
  <c r="O25" i="93"/>
  <c r="S25" i="93" s="1"/>
  <c r="O26" i="93"/>
  <c r="S26" i="93" s="1"/>
  <c r="O27" i="93"/>
  <c r="S27" i="93" s="1"/>
  <c r="O28" i="93"/>
  <c r="S28" i="93" s="1"/>
  <c r="O29" i="93"/>
  <c r="S29" i="93" s="1"/>
  <c r="O30" i="93"/>
  <c r="S30" i="93" s="1"/>
  <c r="O31" i="93"/>
  <c r="S31" i="93" s="1"/>
  <c r="O32" i="93"/>
  <c r="S32" i="93" s="1"/>
  <c r="O33" i="93"/>
  <c r="S33" i="93" s="1"/>
  <c r="O34" i="93"/>
  <c r="S34" i="93" s="1"/>
  <c r="O35" i="93"/>
  <c r="S35" i="93" s="1"/>
  <c r="O36" i="93"/>
  <c r="S36" i="93" s="1"/>
  <c r="O37" i="93"/>
  <c r="S37" i="93" s="1"/>
  <c r="O38" i="93"/>
  <c r="S38" i="93" s="1"/>
  <c r="O39" i="93"/>
  <c r="S39" i="93" s="1"/>
  <c r="O40" i="93"/>
  <c r="S40" i="93" s="1"/>
  <c r="O41" i="93"/>
  <c r="S41" i="93" s="1"/>
  <c r="O42" i="93"/>
  <c r="S42" i="93" s="1"/>
  <c r="O43" i="93"/>
  <c r="S43" i="93" s="1"/>
  <c r="O44" i="93"/>
  <c r="S44" i="93" s="1"/>
  <c r="O45" i="93"/>
  <c r="S45" i="93" s="1"/>
  <c r="O46" i="93"/>
  <c r="S46" i="93" s="1"/>
  <c r="O47" i="93"/>
  <c r="S47" i="93" s="1"/>
  <c r="O48" i="93"/>
  <c r="S48" i="93" s="1"/>
  <c r="O49" i="93"/>
  <c r="S49" i="93" s="1"/>
  <c r="O50" i="93"/>
  <c r="S50" i="93" s="1"/>
  <c r="O51" i="93"/>
  <c r="S51" i="93" s="1"/>
  <c r="O52" i="93"/>
  <c r="S52" i="93" s="1"/>
  <c r="O53" i="93"/>
  <c r="S53" i="93" s="1"/>
  <c r="O54" i="93"/>
  <c r="S54" i="93" s="1"/>
  <c r="O55" i="93"/>
  <c r="S55" i="93" s="1"/>
  <c r="O56" i="93"/>
  <c r="S56" i="93" s="1"/>
  <c r="O57" i="93"/>
  <c r="S57" i="93" s="1"/>
  <c r="O58" i="93"/>
  <c r="S58" i="93" s="1"/>
  <c r="O59" i="93"/>
  <c r="S59" i="93" s="1"/>
  <c r="O60" i="93"/>
  <c r="S60" i="93" s="1"/>
  <c r="O61" i="93"/>
  <c r="S61" i="93" s="1"/>
  <c r="O62" i="93"/>
  <c r="S62" i="93" s="1"/>
  <c r="O63" i="93"/>
  <c r="S63" i="93" s="1"/>
  <c r="O64" i="93"/>
  <c r="S64" i="93" s="1"/>
  <c r="O65" i="93"/>
  <c r="S65" i="93" s="1"/>
  <c r="O66" i="93"/>
  <c r="S66" i="93" s="1"/>
  <c r="O67" i="93"/>
  <c r="S67" i="93" s="1"/>
  <c r="O68" i="93"/>
  <c r="S68" i="93" s="1"/>
  <c r="O69" i="93"/>
  <c r="S69" i="93" s="1"/>
  <c r="S5" i="93"/>
  <c r="K6" i="93"/>
  <c r="M6" i="93"/>
  <c r="M8" i="93"/>
  <c r="K8" i="93"/>
  <c r="K7" i="93"/>
  <c r="M7" i="93"/>
  <c r="L8" i="93"/>
  <c r="J8" i="93"/>
  <c r="L7" i="93"/>
  <c r="J7" i="93"/>
  <c r="J6" i="93"/>
  <c r="L6" i="93"/>
  <c r="J5" i="93"/>
  <c r="L5" i="93"/>
  <c r="K5" i="93"/>
  <c r="AQ55" i="93"/>
  <c r="AK50" i="93"/>
  <c r="AQ57" i="93"/>
  <c r="AQ60" i="93"/>
  <c r="AQ47" i="93"/>
  <c r="AK31" i="93"/>
  <c r="Y63" i="93"/>
  <c r="AE21" i="93"/>
  <c r="AE23" i="93"/>
  <c r="AE69" i="93"/>
  <c r="AE36" i="93"/>
  <c r="AE20" i="93"/>
  <c r="AE56" i="93"/>
  <c r="AE68" i="93"/>
  <c r="AE24" i="93"/>
  <c r="AQ20" i="93"/>
  <c r="AK63" i="93"/>
  <c r="AK46" i="93"/>
  <c r="AQ43" i="93"/>
  <c r="AQ36" i="93"/>
  <c r="AK55" i="93"/>
  <c r="AK17" i="93"/>
  <c r="AK30" i="93"/>
  <c r="AQ23" i="93"/>
  <c r="AQ30" i="93"/>
  <c r="AK62" i="93"/>
  <c r="AQ54" i="93"/>
  <c r="AK29" i="9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tc={EE4CEDB7-2B52-4232-B1FA-1FC53E3ED505}</author>
    <author>tc={4821A55C-901A-408C-BDDB-28C7D6BE0668}</author>
  </authors>
  <commentList>
    <comment ref="A9" authorId="0" shapeId="0" xr:uid="{EE4CEDB7-2B52-4232-B1FA-1FC53E3ED505}">
      <text>
        <t>[Threaded comment]
Your version of Excel allows you to read this threaded comment; however, any edits to it will get removed if the file is opened in a newer version of Excel. Learn more: https://go.microsoft.com/fwlink/?linkid=870924
Comment:
    This is ECA data that reported the highest monitored surface water and effluent concentrations across all monitored data. Samples were collected from the effluent or receiving waters of WWTPs associated with D4 processors, manufacturers, or formulators. This is a single maximum value from the study and does not correspond to either the 30Q5 or harmonic mean concentrations.</t>
      </text>
    </comment>
    <comment ref="E9" authorId="1" shapeId="0" xr:uid="{4821A55C-901A-408C-BDDB-28C7D6BE0668}">
      <text>
        <t>[Threaded comment]
Your version of Excel allows you to read this threaded comment; however, any edits to it will get removed if the file is opened in a newer version of Excel. Learn more: https://go.microsoft.com/fwlink/?linkid=870924
Comment:
    Data source does not provide release days and using this conservative value still results in MOEs above benchmark.</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tc={43D3FFFF-730A-4A95-83E4-FC53736A43B5}</author>
    <author>tc={7B5E6374-BC46-4E52-8AE3-55594BC4ADE7}</author>
  </authors>
  <commentList>
    <comment ref="A11" authorId="0" shapeId="0" xr:uid="{43D3FFFF-730A-4A95-83E4-FC53736A43B5}">
      <text>
        <t>[Threaded comment]
Your version of Excel allows you to read this threaded comment; however, any edits to it will get removed if the file is opened in a newer version of Excel. Learn more: https://go.microsoft.com/fwlink/?linkid=870924
Comment:
    This is ECA data that reported the highest monitored surface water and effluent concentrations across all monitored data. Samples were collected from the effluent or receiving waters of WWTPs associated with D4 processors, manufacturers, or formulators. This is a single maximum value from the study and does not correspond to either the 30Q5 or harmonic mean concentrations.</t>
      </text>
    </comment>
    <comment ref="E11" authorId="1" shapeId="0" xr:uid="{7B5E6374-BC46-4E52-8AE3-55594BC4ADE7}">
      <text>
        <t>[Threaded comment]
Your version of Excel allows you to read this threaded comment; however, any edits to it will get removed if the file is opened in a newer version of Excel. Learn more: https://go.microsoft.com/fwlink/?linkid=870924
Comment:
    Data source does not provide release days and using this conservative value still results in MOEs above benchmark.</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tc={E149D6F1-1EC4-487A-A0AB-EBEAEEA52B08}</author>
    <author>tc={D311FB1B-6AAF-4504-9149-0DA9EB1CCA24}</author>
  </authors>
  <commentList>
    <comment ref="A11" authorId="0" shapeId="0" xr:uid="{E149D6F1-1EC4-487A-A0AB-EBEAEEA52B08}">
      <text>
        <t>[Threaded comment]
Your version of Excel allows you to read this threaded comment; however, any edits to it will get removed if the file is opened in a newer version of Excel. Learn more: https://go.microsoft.com/fwlink/?linkid=870924
Comment:
    This is ECA data that reported the highest monitored surface water and effluent concentrations across all monitored data. Samples were collected from the effluent or receiving waters of WWTPs associated with D4 processors, manufacturers, or formulators. This is a single maximum value from the study and does not correspond to either the 30Q5 or harmonic mean concentrations.</t>
      </text>
    </comment>
    <comment ref="E11" authorId="1" shapeId="0" xr:uid="{D311FB1B-6AAF-4504-9149-0DA9EB1CCA24}">
      <text>
        <t>[Threaded comment]
Your version of Excel allows you to read this threaded comment; however, any edits to it will get removed if the file is opened in a newer version of Excel. Learn more: https://go.microsoft.com/fwlink/?linkid=870924
Comment:
    Data source does not provide release days and using this conservative value still results in MOEs above benchmark.</t>
      </text>
    </comment>
  </commentList>
</comments>
</file>

<file path=xl/sharedStrings.xml><?xml version="1.0" encoding="utf-8"?>
<sst xmlns="http://schemas.openxmlformats.org/spreadsheetml/2006/main" count="602" uniqueCount="237">
  <si>
    <t>Draft Surface Water Human Exposure Calculator for Octamethylcyclotetrasiloxane (D4)</t>
  </si>
  <si>
    <t>CASRN 556-67-2</t>
  </si>
  <si>
    <t>Below Acute or Chronic Benchmark</t>
  </si>
  <si>
    <t>Release Drinking Water Calculations</t>
  </si>
  <si>
    <t>Scenario</t>
  </si>
  <si>
    <t>Removal Efficiency Applied (%)</t>
  </si>
  <si>
    <t>Harmonic Mean Concentration (µg/L)</t>
  </si>
  <si>
    <t>30Q5 Concentration (µg/L)</t>
  </si>
  <si>
    <t>Release Days</t>
  </si>
  <si>
    <t>Exposure</t>
  </si>
  <si>
    <t>Risk Characterization</t>
  </si>
  <si>
    <t>ADD (mg/kg-day)</t>
  </si>
  <si>
    <t>Acute MOE (ADR)</t>
  </si>
  <si>
    <t>Chronic MOE (ADD)</t>
  </si>
  <si>
    <t>Effluent from DD2, Carrollton KY</t>
  </si>
  <si>
    <t>NA</t>
  </si>
  <si>
    <t>Acute MOE
(ADR)</t>
  </si>
  <si>
    <t>Max Release Incidental Demal Exposure Calculations</t>
  </si>
  <si>
    <t>ADD
(mg/kg-day)</t>
  </si>
  <si>
    <t>Drinking Water Exposure Inputs</t>
  </si>
  <si>
    <t>Input</t>
  </si>
  <si>
    <t>Description (units)</t>
  </si>
  <si>
    <t>Notes</t>
  </si>
  <si>
    <t>HERO Link</t>
  </si>
  <si>
    <t>U.S. EPA, 2019, 7267482</t>
  </si>
  <si>
    <t>BW</t>
  </si>
  <si>
    <t>Body weight (kg)</t>
  </si>
  <si>
    <t>U.S. EPA, 2011, 7485096</t>
  </si>
  <si>
    <t>Drinking water intake/body weight (L/kg-day)</t>
  </si>
  <si>
    <t>Calculation: ingestion rate / body weight</t>
  </si>
  <si>
    <t>AT</t>
  </si>
  <si>
    <t>All 1 day, per E-FAST methodology (2014)</t>
  </si>
  <si>
    <t>U.S. EPA, 2014, 4565445</t>
  </si>
  <si>
    <t>ED</t>
  </si>
  <si>
    <t>Number of years in age group</t>
  </si>
  <si>
    <t>Averaging time (years for ADD)</t>
  </si>
  <si>
    <t>CF1</t>
  </si>
  <si>
    <t>Conversion factor (mg/µg)</t>
  </si>
  <si>
    <t>CF2</t>
  </si>
  <si>
    <t>Conversion factor (days/year)</t>
  </si>
  <si>
    <t>DWT</t>
  </si>
  <si>
    <t>Drinking water treatment removal (%)</t>
  </si>
  <si>
    <t>Fish Ingestion Exposure Inputs - EFAST</t>
  </si>
  <si>
    <t>Cited to 2011 EFH table 10-7</t>
  </si>
  <si>
    <t>Adult value cited to 2011 EFH table 10-31; no chronic data provided for other ages
(Yellow cells: tried scaling adult value by body weight ratio as first approximation. Scaling by acute ingestion rate ratio appears to give lower estimates.)</t>
  </si>
  <si>
    <t>Fish intake/body weight (L/kg-day)</t>
  </si>
  <si>
    <t>U.S. EPA Exposure Factors Handbook Chapter 18 (2011), Table 18-1</t>
  </si>
  <si>
    <t>BCF</t>
  </si>
  <si>
    <t>Bioconcentration Factor</t>
  </si>
  <si>
    <t>Inputs for Incidental Oral Ingestion Exposure Calculations</t>
  </si>
  <si>
    <t>Ingestion rate (L/hr)</t>
  </si>
  <si>
    <t xml:space="preserve">U.S. EPA Exposure Factors Handbook Chapter 3 (2019), Table 3-7, Upper percentile ingestion while swimming. </t>
  </si>
  <si>
    <t xml:space="preserve">U.S. EPA Exposure Factors Handbook Chapter 8 (2011), Table 8-1 mean body weight. </t>
  </si>
  <si>
    <t>ET</t>
  </si>
  <si>
    <t>Exposure time (hrs/day)</t>
  </si>
  <si>
    <t>High-end default short-term duration from U.S. EPA Swimmer Exposure Assessment Model (SWIMODEL), 2015; based on competitive swimmers in the age class.</t>
  </si>
  <si>
    <t>U.S. EPA, 2015, 6811897</t>
  </si>
  <si>
    <t>Incidental daily ingestion rate (L/day)</t>
  </si>
  <si>
    <t xml:space="preserve"> </t>
  </si>
  <si>
    <t>IR/BW</t>
  </si>
  <si>
    <t>Weighted incidental daily ingestion rate (L/kg-day)</t>
  </si>
  <si>
    <t>Exposure duration (years for ADD)</t>
  </si>
  <si>
    <t>Inputs for Incidental Dermal Exposure Calculations</t>
  </si>
  <si>
    <t>SA</t>
  </si>
  <si>
    <t xml:space="preserve">"Absorption Rate" </t>
  </si>
  <si>
    <t>Calculated using dermal ADD formula without surface water concentration (SWC)</t>
  </si>
  <si>
    <t>High-end default short-term duration from U.S. EPA Swimmer Exposure Assessment Model (SWIMODEL), 2015.</t>
  </si>
  <si>
    <t>ADR</t>
  </si>
  <si>
    <t>=</t>
  </si>
  <si>
    <t>Acute Dose Rate (mg/kg/day)</t>
  </si>
  <si>
    <t>ADD</t>
  </si>
  <si>
    <t>Average Daily Dose (mg/kg/day)</t>
  </si>
  <si>
    <t>Kp</t>
  </si>
  <si>
    <t>Permeability coefficient (cm/hr)</t>
  </si>
  <si>
    <t>PODs based on internal doses from PBPK Model that were then converted to external doses. Internal doses already accounted for dermal absorption thus setting Kp to 1</t>
  </si>
  <si>
    <t>SWC</t>
  </si>
  <si>
    <t>Chemical concentration in water (µg/L)</t>
  </si>
  <si>
    <t>Permeability cofeficient (cm/hr)</t>
  </si>
  <si>
    <r>
      <t>Skin surface area exposed (cm</t>
    </r>
    <r>
      <rPr>
        <vertAlign val="superscript"/>
        <sz val="11"/>
        <color theme="1"/>
        <rFont val="Times New Roman"/>
        <family val="1"/>
      </rPr>
      <t>2</t>
    </r>
    <r>
      <rPr>
        <sz val="11"/>
        <color theme="1"/>
        <rFont val="Times New Roman"/>
        <family val="1"/>
      </rPr>
      <t>)</t>
    </r>
  </si>
  <si>
    <t>CF3</t>
  </si>
  <si>
    <t>RD</t>
  </si>
  <si>
    <t>Release days (days/yr)</t>
  </si>
  <si>
    <t>Risk Calculation and Characterization Inputs</t>
  </si>
  <si>
    <t>Exposure duration (years)</t>
  </si>
  <si>
    <t>Relevant Estimate</t>
  </si>
  <si>
    <t>Exposure Route</t>
  </si>
  <si>
    <t>Benchmark for Adults</t>
  </si>
  <si>
    <t>Benchmark for Children</t>
  </si>
  <si>
    <t>Acute</t>
  </si>
  <si>
    <t>Oral</t>
  </si>
  <si>
    <t>If margin of exposure (MOE) &lt; benchmark, cells containing those values will be shaded.</t>
  </si>
  <si>
    <t>Averaging time (years)</t>
  </si>
  <si>
    <t>Intermediate, Chronic</t>
  </si>
  <si>
    <t>Conversion factor (1.0E-03 mg/µg)</t>
  </si>
  <si>
    <t>Dermal, occluded</t>
  </si>
  <si>
    <r>
      <t>Conversion factor (1.0E-03 L/cm</t>
    </r>
    <r>
      <rPr>
        <vertAlign val="superscript"/>
        <sz val="11"/>
        <color theme="1"/>
        <rFont val="Times New Roman"/>
        <family val="1"/>
      </rPr>
      <t>3</t>
    </r>
    <r>
      <rPr>
        <sz val="11"/>
        <color theme="1"/>
        <rFont val="Times New Roman"/>
        <family val="1"/>
      </rPr>
      <t>)</t>
    </r>
  </si>
  <si>
    <t>Conversion factor (365 days/year)</t>
  </si>
  <si>
    <t>Ecological Inputs</t>
  </si>
  <si>
    <t>COC 1</t>
  </si>
  <si>
    <t>COC 2</t>
  </si>
  <si>
    <t>COC 3</t>
  </si>
  <si>
    <t>COC</t>
  </si>
  <si>
    <t>µg/L</t>
  </si>
  <si>
    <t>Concentration of concern</t>
  </si>
  <si>
    <t>Drinking Water</t>
  </si>
  <si>
    <t>Drinking Water Exposure - Example Calculations</t>
  </si>
  <si>
    <t>Release Activity:</t>
  </si>
  <si>
    <t>AAR MOBILITY SYSTEMS</t>
  </si>
  <si>
    <t>Days of Release:</t>
  </si>
  <si>
    <t>Age</t>
  </si>
  <si>
    <t>Adult</t>
  </si>
  <si>
    <t>Infant</t>
  </si>
  <si>
    <t>Value</t>
  </si>
  <si>
    <t>Unit</t>
  </si>
  <si>
    <t>ADR =</t>
  </si>
  <si>
    <t>30Q5 Concentration</t>
  </si>
  <si>
    <t>ADD =</t>
  </si>
  <si>
    <t>Harmonic Mean Concentration</t>
  </si>
  <si>
    <t>LADD =</t>
  </si>
  <si>
    <t>%</t>
  </si>
  <si>
    <t>LADC =</t>
  </si>
  <si>
    <t>Intake Rate, acute</t>
  </si>
  <si>
    <t>L/day</t>
  </si>
  <si>
    <t>Intake Rate, chronic</t>
  </si>
  <si>
    <t>Release Days: ADR</t>
  </si>
  <si>
    <t>day</t>
  </si>
  <si>
    <t>Release Days: ADD, LADD, LADC</t>
  </si>
  <si>
    <t>days/yr</t>
  </si>
  <si>
    <t>Exposure Duration: ADD, LADD, and LADC</t>
  </si>
  <si>
    <t>years</t>
  </si>
  <si>
    <t>Averaging Time: ADR</t>
  </si>
  <si>
    <t>Averaging Time: ADD</t>
  </si>
  <si>
    <t>Averaging Time: LADD and LADC</t>
  </si>
  <si>
    <r>
      <t>ADR</t>
    </r>
    <r>
      <rPr>
        <vertAlign val="subscript"/>
        <sz val="11"/>
        <color theme="1"/>
        <rFont val="Times New Roman"/>
        <family val="1"/>
      </rPr>
      <t>POT</t>
    </r>
  </si>
  <si>
    <t>Potential Acute Dose Rate (mg/kg/day)</t>
  </si>
  <si>
    <t>Body Weight</t>
  </si>
  <si>
    <t>kg</t>
  </si>
  <si>
    <r>
      <t>ADD</t>
    </r>
    <r>
      <rPr>
        <vertAlign val="subscript"/>
        <sz val="11"/>
        <color theme="1"/>
        <rFont val="Times New Roman"/>
        <family val="1"/>
      </rPr>
      <t>POT</t>
    </r>
  </si>
  <si>
    <t>Potential Average Daily Dose (mg/kg/day)</t>
  </si>
  <si>
    <t>Conversion Factor 1</t>
  </si>
  <si>
    <t>mg/µg</t>
  </si>
  <si>
    <r>
      <t>LADD</t>
    </r>
    <r>
      <rPr>
        <vertAlign val="subscript"/>
        <sz val="11"/>
        <color theme="1"/>
        <rFont val="Times New Roman"/>
        <family val="1"/>
      </rPr>
      <t>POT</t>
    </r>
    <r>
      <rPr>
        <sz val="11"/>
        <color theme="1"/>
        <rFont val="Times New Roman"/>
        <family val="1"/>
      </rPr>
      <t xml:space="preserve"> </t>
    </r>
  </si>
  <si>
    <t>Potential Lifetime Average Daily Dose (mg/kg/day)</t>
  </si>
  <si>
    <t>Conversion Factor 2</t>
  </si>
  <si>
    <t>days/year</t>
  </si>
  <si>
    <r>
      <t>LADC</t>
    </r>
    <r>
      <rPr>
        <vertAlign val="subscript"/>
        <sz val="11"/>
        <color theme="1"/>
        <rFont val="Times New Roman"/>
        <family val="1"/>
      </rPr>
      <t>POT</t>
    </r>
  </si>
  <si>
    <t>Potential Lifetime Average Daily Concentration in drinking water (mg/L)</t>
  </si>
  <si>
    <t>Surface water concentration (ppb or µg/L; 30Q5 conc for ADR, harmonic mean for ADD, LADD, LADC)</t>
  </si>
  <si>
    <t xml:space="preserve">Removal during drinking water treatment (%) </t>
  </si>
  <si>
    <r>
      <t>IR</t>
    </r>
    <r>
      <rPr>
        <vertAlign val="subscript"/>
        <sz val="11"/>
        <color theme="1"/>
        <rFont val="Times New Roman"/>
        <family val="1"/>
      </rPr>
      <t>dw</t>
    </r>
  </si>
  <si>
    <t>Drinking water intake rate (L/day)</t>
  </si>
  <si>
    <r>
      <t>Release days (days/yr for ADD, LADD and LADC</t>
    </r>
    <r>
      <rPr>
        <vertAlign val="subscript"/>
        <sz val="11"/>
        <color theme="1"/>
        <rFont val="Times New Roman"/>
        <family val="1"/>
      </rPr>
      <t xml:space="preserve">; </t>
    </r>
    <r>
      <rPr>
        <sz val="11"/>
        <color theme="1"/>
        <rFont val="Times New Roman"/>
        <family val="1"/>
      </rPr>
      <t>1 day for ADR)</t>
    </r>
  </si>
  <si>
    <t>Exposure duration (years for ADD, LADD and LADC; 1 day for ADR)</t>
  </si>
  <si>
    <r>
      <t>The harmonic mean streamflow concentration is used to calculate the LADD</t>
    </r>
    <r>
      <rPr>
        <vertAlign val="subscript"/>
        <sz val="11"/>
        <color theme="1"/>
        <rFont val="Times New Roman"/>
        <family val="1"/>
      </rPr>
      <t>POT</t>
    </r>
    <r>
      <rPr>
        <sz val="11"/>
        <color theme="1"/>
        <rFont val="Times New Roman"/>
        <family val="1"/>
      </rPr>
      <t xml:space="preserve"> and LADC</t>
    </r>
    <r>
      <rPr>
        <vertAlign val="subscript"/>
        <sz val="11"/>
        <color theme="1"/>
        <rFont val="Times New Roman"/>
        <family val="1"/>
      </rPr>
      <t>POT</t>
    </r>
    <r>
      <rPr>
        <sz val="11"/>
        <color theme="1"/>
        <rFont val="Times New Roman"/>
        <family val="1"/>
      </rPr>
      <t>. The 30Q5 streamflow concentration is used to calculate the ADR</t>
    </r>
    <r>
      <rPr>
        <vertAlign val="subscript"/>
        <sz val="11"/>
        <color theme="1"/>
        <rFont val="Times New Roman"/>
        <family val="1"/>
      </rPr>
      <t>POT</t>
    </r>
    <r>
      <rPr>
        <sz val="11"/>
        <color theme="1"/>
        <rFont val="Times New Roman"/>
        <family val="1"/>
      </rPr>
      <t>. This is consistent with EPA’s OW guidance (U.S. EPA, 1991). The mean (central tendency) drinking water intake rate is used to calculate LADD</t>
    </r>
    <r>
      <rPr>
        <vertAlign val="subscript"/>
        <sz val="11"/>
        <color theme="1"/>
        <rFont val="Times New Roman"/>
        <family val="1"/>
      </rPr>
      <t>POT</t>
    </r>
    <r>
      <rPr>
        <sz val="11"/>
        <color theme="1"/>
        <rFont val="Times New Roman"/>
        <family val="1"/>
      </rPr>
      <t xml:space="preserve"> and the high-end drinking water intake rate is used to calculate ADR</t>
    </r>
    <r>
      <rPr>
        <vertAlign val="subscript"/>
        <sz val="11"/>
        <color theme="1"/>
        <rFont val="Times New Roman"/>
        <family val="1"/>
      </rPr>
      <t>POT</t>
    </r>
    <r>
      <rPr>
        <sz val="11"/>
        <color theme="1"/>
        <rFont val="Times New Roman"/>
        <family val="1"/>
      </rPr>
      <t>.</t>
    </r>
  </si>
  <si>
    <t>Incidental Oral Ingestion</t>
  </si>
  <si>
    <t>Incidental Oral Ingestion Exposure - Example Calculations</t>
  </si>
  <si>
    <t>Ingestion Rate</t>
  </si>
  <si>
    <t>L/hr</t>
  </si>
  <si>
    <t>Exposure Time</t>
  </si>
  <si>
    <t>hr</t>
  </si>
  <si>
    <t>Surface water concentration (ppb or µg/L)</t>
  </si>
  <si>
    <t>Daily Ingestion Rate</t>
  </si>
  <si>
    <t>IR</t>
  </si>
  <si>
    <t>Daily ingestion rate (L/day)</t>
  </si>
  <si>
    <t>Release Days: ADD</t>
  </si>
  <si>
    <t>Exposure Duration: ADD</t>
  </si>
  <si>
    <t>Incidental Dermal</t>
  </si>
  <si>
    <t>Incidental Dermal Exposure - Example Calculations</t>
  </si>
  <si>
    <t>Permeability Coefficient</t>
  </si>
  <si>
    <t>cm/hr</t>
  </si>
  <si>
    <t>Skin Surface Area</t>
  </si>
  <si>
    <r>
      <t>cm</t>
    </r>
    <r>
      <rPr>
        <vertAlign val="superscript"/>
        <sz val="11"/>
        <color theme="1"/>
        <rFont val="Times New Roman"/>
        <family val="1"/>
      </rPr>
      <t>2</t>
    </r>
  </si>
  <si>
    <r>
      <t>L/cm</t>
    </r>
    <r>
      <rPr>
        <vertAlign val="superscript"/>
        <sz val="11"/>
        <color theme="1"/>
        <rFont val="Times New Roman"/>
        <family val="1"/>
      </rPr>
      <t>3</t>
    </r>
  </si>
  <si>
    <t>Conversion Factor 3</t>
  </si>
  <si>
    <t>September 2025</t>
  </si>
  <si>
    <t>PUBLIC RELEASE DRAFT</t>
  </si>
  <si>
    <t>Chronic MOE
(ADD)</t>
  </si>
  <si>
    <t>Adult (21+ Years)</t>
  </si>
  <si>
    <t>Infant (Birth to &lt;1 Year)</t>
  </si>
  <si>
    <t>Youth (16–20 Years)</t>
  </si>
  <si>
    <t>Youth (11–15 Years)</t>
  </si>
  <si>
    <t>Child (6–10 Years)</t>
  </si>
  <si>
    <t>Toddler (1–5 Years)</t>
  </si>
  <si>
    <t>Acute
MOE (ADR)</t>
  </si>
  <si>
    <t>Chronic MOE 
(ADD)</t>
  </si>
  <si>
    <t>P50, Import-Repackaging, HE, 250-day</t>
  </si>
  <si>
    <t>P75, Import-Repackaging, HE, 250-day</t>
  </si>
  <si>
    <t>P90, Import-Repackaging, HE, 250-day</t>
  </si>
  <si>
    <r>
      <t>ADR</t>
    </r>
    <r>
      <rPr>
        <b/>
        <vertAlign val="subscript"/>
        <sz val="12"/>
        <color theme="1"/>
        <rFont val="Times New Roman"/>
        <family val="1"/>
      </rPr>
      <t>POT</t>
    </r>
    <r>
      <rPr>
        <b/>
        <sz val="12"/>
        <color theme="1"/>
        <rFont val="Times New Roman"/>
        <family val="1"/>
      </rPr>
      <t xml:space="preserve"> (mg/kg-day)</t>
    </r>
  </si>
  <si>
    <r>
      <t>LADD</t>
    </r>
    <r>
      <rPr>
        <b/>
        <vertAlign val="subscript"/>
        <sz val="12"/>
        <color theme="1"/>
        <rFont val="Times New Roman"/>
        <family val="1"/>
      </rPr>
      <t>POT</t>
    </r>
    <r>
      <rPr>
        <b/>
        <sz val="12"/>
        <color theme="1"/>
        <rFont val="Times New Roman"/>
        <family val="1"/>
      </rPr>
      <t xml:space="preserve"> (mg/kg-day)</t>
    </r>
  </si>
  <si>
    <r>
      <t>LADC</t>
    </r>
    <r>
      <rPr>
        <b/>
        <vertAlign val="subscript"/>
        <sz val="12"/>
        <color theme="1"/>
        <rFont val="Times New Roman"/>
        <family val="1"/>
      </rPr>
      <t>POT</t>
    </r>
    <r>
      <rPr>
        <b/>
        <sz val="12"/>
        <color theme="1"/>
        <rFont val="Times New Roman"/>
        <family val="1"/>
      </rPr>
      <t xml:space="preserve"> (mg/L)</t>
    </r>
  </si>
  <si>
    <t>Max Release Incidental Oral Exposure Calculations</t>
  </si>
  <si>
    <r>
      <t>ADR</t>
    </r>
    <r>
      <rPr>
        <b/>
        <vertAlign val="subscript"/>
        <sz val="12"/>
        <color theme="1"/>
        <rFont val="Times New Roman"/>
        <family val="1"/>
      </rPr>
      <t xml:space="preserve">POT
</t>
    </r>
    <r>
      <rPr>
        <b/>
        <sz val="12"/>
        <color theme="1"/>
        <rFont val="Times New Roman"/>
        <family val="1"/>
      </rPr>
      <t>(mg/kg-day)</t>
    </r>
  </si>
  <si>
    <r>
      <t>IR</t>
    </r>
    <r>
      <rPr>
        <vertAlign val="subscript"/>
        <sz val="11"/>
        <color theme="1"/>
        <rFont val="Times New Roman"/>
        <family val="1"/>
      </rPr>
      <t>dw-a</t>
    </r>
  </si>
  <si>
    <r>
      <t>IR</t>
    </r>
    <r>
      <rPr>
        <vertAlign val="subscript"/>
        <sz val="11"/>
        <color theme="1"/>
        <rFont val="Times New Roman"/>
        <family val="1"/>
      </rPr>
      <t>dw-c</t>
    </r>
  </si>
  <si>
    <r>
      <t>DW/BW</t>
    </r>
    <r>
      <rPr>
        <vertAlign val="subscript"/>
        <sz val="11"/>
        <color theme="1"/>
        <rFont val="Times New Roman"/>
        <family val="1"/>
      </rPr>
      <t>acute</t>
    </r>
  </si>
  <si>
    <r>
      <t>DW/BW</t>
    </r>
    <r>
      <rPr>
        <vertAlign val="subscript"/>
        <sz val="11"/>
        <color theme="1"/>
        <rFont val="Times New Roman"/>
        <family val="1"/>
      </rPr>
      <t>chronic</t>
    </r>
  </si>
  <si>
    <r>
      <t>Averaging time (days for ADR</t>
    </r>
    <r>
      <rPr>
        <vertAlign val="subscript"/>
        <sz val="11"/>
        <color theme="1"/>
        <rFont val="Times New Roman"/>
        <family val="1"/>
      </rPr>
      <t>POT</t>
    </r>
    <r>
      <rPr>
        <sz val="11"/>
        <color theme="1"/>
        <rFont val="Times New Roman"/>
        <family val="1"/>
      </rPr>
      <t>)</t>
    </r>
  </si>
  <si>
    <r>
      <t>Exposure duration (years for ADD, LADC</t>
    </r>
    <r>
      <rPr>
        <vertAlign val="subscript"/>
        <sz val="11"/>
        <color theme="1"/>
        <rFont val="Times New Roman"/>
        <family val="1"/>
      </rPr>
      <t>POT</t>
    </r>
    <r>
      <rPr>
        <sz val="11"/>
        <color theme="1"/>
        <rFont val="Times New Roman"/>
        <family val="1"/>
      </rPr>
      <t xml:space="preserve"> and LADD</t>
    </r>
    <r>
      <rPr>
        <vertAlign val="subscript"/>
        <sz val="11"/>
        <color theme="1"/>
        <rFont val="Times New Roman"/>
        <family val="1"/>
      </rPr>
      <t>POT</t>
    </r>
    <r>
      <rPr>
        <sz val="11"/>
        <color theme="1"/>
        <rFont val="Times New Roman"/>
        <family val="1"/>
      </rPr>
      <t xml:space="preserve">) </t>
    </r>
  </si>
  <si>
    <r>
      <t>Averaging time (years for LADD</t>
    </r>
    <r>
      <rPr>
        <vertAlign val="subscript"/>
        <sz val="11"/>
        <color theme="1"/>
        <rFont val="Times New Roman"/>
        <family val="1"/>
      </rPr>
      <t>POT</t>
    </r>
    <r>
      <rPr>
        <sz val="11"/>
        <color theme="1"/>
        <rFont val="Times New Roman"/>
        <family val="1"/>
      </rPr>
      <t xml:space="preserve"> and LADC</t>
    </r>
    <r>
      <rPr>
        <vertAlign val="subscript"/>
        <sz val="11"/>
        <color theme="1"/>
        <rFont val="Times New Roman"/>
        <family val="1"/>
      </rPr>
      <t>POT</t>
    </r>
    <r>
      <rPr>
        <sz val="11"/>
        <color theme="1"/>
        <rFont val="Times New Roman"/>
        <family val="1"/>
      </rPr>
      <t xml:space="preserve">) </t>
    </r>
  </si>
  <si>
    <r>
      <t>IR/BW</t>
    </r>
    <r>
      <rPr>
        <vertAlign val="subscript"/>
        <sz val="11"/>
        <color theme="1"/>
        <rFont val="Times New Roman"/>
        <family val="1"/>
      </rPr>
      <t>acute</t>
    </r>
  </si>
  <si>
    <r>
      <t>IR/BW</t>
    </r>
    <r>
      <rPr>
        <vertAlign val="subscript"/>
        <sz val="11"/>
        <color theme="1"/>
        <rFont val="Times New Roman"/>
        <family val="1"/>
      </rPr>
      <t>chronic</t>
    </r>
  </si>
  <si>
    <r>
      <t>IR</t>
    </r>
    <r>
      <rPr>
        <vertAlign val="subscript"/>
        <sz val="11"/>
        <color theme="1"/>
        <rFont val="Times New Roman"/>
        <family val="1"/>
      </rPr>
      <t>inc</t>
    </r>
  </si>
  <si>
    <r>
      <t>IR</t>
    </r>
    <r>
      <rPr>
        <vertAlign val="subscript"/>
        <sz val="11"/>
        <color theme="1"/>
        <rFont val="Times New Roman"/>
        <family val="1"/>
      </rPr>
      <t>inc-daily</t>
    </r>
  </si>
  <si>
    <r>
      <t>Conversion factor (L/cm</t>
    </r>
    <r>
      <rPr>
        <vertAlign val="superscript"/>
        <sz val="11"/>
        <color theme="1"/>
        <rFont val="Times New Roman"/>
        <family val="1"/>
      </rPr>
      <t>3</t>
    </r>
    <r>
      <rPr>
        <sz val="11"/>
        <color theme="1"/>
        <rFont val="Times New Roman"/>
        <family val="1"/>
      </rPr>
      <t>)</t>
    </r>
  </si>
  <si>
    <t>Adult
(21+ Years)</t>
  </si>
  <si>
    <t>Youth
(16–20 Years)</t>
  </si>
  <si>
    <t>Youth
(11–15 Years)</t>
  </si>
  <si>
    <t>Child
(6–10 Years)</t>
  </si>
  <si>
    <t>Toddler
(1–5 Years)</t>
  </si>
  <si>
    <t>Infant
(Birth to &lt; 1 Year)</t>
  </si>
  <si>
    <t>Toddler
(1C5 Years)</t>
  </si>
  <si>
    <t>U.S. EPA Exposure Factors Handbook Chapter 3 (2019), Table 3-17, Consumer 95th percentile; weighted averages for adults (years 21–49 and 50+), for toddlers (years 1–2, 2–3, and 3 to &lt;6).</t>
  </si>
  <si>
    <t xml:space="preserve">U.S. EPA Exposure Factors Handbook Chapter 3 (2019), Table 3-9 per capita mean values; weighted averages for adults (years 21–49 and 50+), for toddlers (years 1–2, 2–3, and 3 to &lt;6). </t>
  </si>
  <si>
    <t>Drinking water intake rate (L/day) – acute</t>
  </si>
  <si>
    <t>Drinking water intake rate (L/day) – chronic</t>
  </si>
  <si>
    <r>
      <t>Averaging time (years for LADD</t>
    </r>
    <r>
      <rPr>
        <vertAlign val="subscript"/>
        <sz val="11"/>
        <color theme="1"/>
        <rFont val="Times New Roman"/>
        <family val="1"/>
      </rPr>
      <t>POT</t>
    </r>
    <r>
      <rPr>
        <sz val="11"/>
        <color theme="1"/>
        <rFont val="Times New Roman"/>
        <family val="1"/>
      </rPr>
      <t xml:space="preserve"> and LADC</t>
    </r>
    <r>
      <rPr>
        <vertAlign val="subscript"/>
        <sz val="11"/>
        <color theme="1"/>
        <rFont val="Times New Roman"/>
        <family val="1"/>
      </rPr>
      <t>POT</t>
    </r>
    <r>
      <rPr>
        <sz val="11"/>
        <color theme="1"/>
        <rFont val="Times New Roman"/>
        <family val="1"/>
      </rPr>
      <t>)</t>
    </r>
  </si>
  <si>
    <t xml:space="preserve">U.S. EPA Exposure Factors Handbook Chapter 8 (2011), Table 8-1 mean body weight; weighted average for infants (months 0 to &lt;1, 1 to &lt;3, 3 to &lt;6, 6–12), for toddlers (years 1–2, 2–3, and 3 to &lt;6). </t>
  </si>
  <si>
    <t>Fish ingestion rate (g/day) – acute</t>
  </si>
  <si>
    <t>Fish ingestion rate (g/day) – chronic</t>
  </si>
  <si>
    <t>Infant
(Birth to &lt;1 Year)</t>
  </si>
  <si>
    <t>Calculation: ingestion rate × exposure time</t>
  </si>
  <si>
    <t>E-FAST considers 'small child 3-5 years' and 'infant 1-2 years' rather than toddler; results is the same when they're averaged as the fenceline inputs</t>
  </si>
  <si>
    <t>U.S. EPA Swimmer Exposure Assessment Model (SWIMODEL), 2015</t>
  </si>
  <si>
    <t>Adult
(13+ Years) HED
(mg/kg-day)</t>
  </si>
  <si>
    <t>Children
(&lt;13 Years) HED
(mg/kg-day)</t>
  </si>
  <si>
    <t>SWC =</t>
  </si>
  <si>
    <t>SA =</t>
  </si>
  <si>
    <t>ET =</t>
  </si>
  <si>
    <t>ED =</t>
  </si>
  <si>
    <t>RD =</t>
  </si>
  <si>
    <t>CF2 =</t>
  </si>
  <si>
    <t>CF3 =</t>
  </si>
  <si>
    <r>
      <t>K</t>
    </r>
    <r>
      <rPr>
        <vertAlign val="subscript"/>
        <sz val="11"/>
        <color theme="1"/>
        <rFont val="Times New Roman"/>
        <family val="1"/>
      </rPr>
      <t>p</t>
    </r>
    <r>
      <rPr>
        <sz val="11"/>
        <color theme="1"/>
        <rFont val="Times New Roman"/>
        <family val="1"/>
      </rPr>
      <t xml:space="preserve"> =</t>
    </r>
  </si>
  <si>
    <t>Body weight (kg)
Averaging time (years)
Conversion factor (1.0E-03 mg/µg)</t>
  </si>
  <si>
    <t>BW =
AT =
CF1 =</t>
  </si>
  <si>
    <t>PUBLIC COMMENT DRAFT – DO NOT CITE OR QUOTE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</si>
</sst>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E+00"/>
    <numFmt numFmtId="165" formatCode="0.000"/>
    <numFmt numFmtId="166" formatCode="0.0000"/>
    <numFmt numFmtId="167" formatCode="0.0000E+00"/>
    <numFmt numFmtId="168" formatCode="0.000E+00"/>
  </numFmts>
  <fonts count="38" x14ac:knownFonts="1">
    <font>
      <sz val="11"/>
      <color theme="1"/>
      <name val="Calibri"/>
      <family val="2"/>
      <scheme val="minor"/>
    </font>
    <font>
      <b/>
      <sz val="11"/>
      <color theme="1"/>
      <name val="Calibri"/>
      <family val="2"/>
      <scheme val="minor"/>
    </font>
    <font>
      <sz val="11"/>
      <color rgb="FFFF0000"/>
      <name val="Calibri"/>
      <family val="2"/>
      <scheme val="minor"/>
    </font>
    <font>
      <u/>
      <sz val="11"/>
      <color theme="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theme="1"/>
      <name val="Times New Roman"/>
      <family val="1"/>
    </font>
    <font>
      <b/>
      <sz val="11"/>
      <color theme="1"/>
      <name val="Times New Roman"/>
      <family val="1"/>
    </font>
    <font>
      <vertAlign val="subscript"/>
      <sz val="11"/>
      <color theme="1"/>
      <name val="Times New Roman"/>
      <family val="1"/>
    </font>
    <font>
      <vertAlign val="superscript"/>
      <sz val="11"/>
      <color theme="1"/>
      <name val="Times New Roman"/>
      <family val="1"/>
    </font>
    <font>
      <sz val="11"/>
      <color rgb="FFFF0000"/>
      <name val="Times New Roman"/>
      <family val="1"/>
    </font>
    <font>
      <sz val="10"/>
      <color rgb="FF000000"/>
      <name val="Times New Roman"/>
      <family val="1"/>
    </font>
    <font>
      <b/>
      <sz val="18"/>
      <color theme="1"/>
      <name val="Times New Roman"/>
      <family val="1"/>
    </font>
    <font>
      <b/>
      <i/>
      <sz val="14"/>
      <color theme="1"/>
      <name val="Times New Roman"/>
      <family val="1"/>
    </font>
    <font>
      <sz val="12"/>
      <color rgb="FFFF0000"/>
      <name val="Times New Roman"/>
      <family val="1"/>
    </font>
    <font>
      <sz val="10"/>
      <color theme="1"/>
      <name val="Times New Roman"/>
      <family val="1"/>
    </font>
    <font>
      <sz val="10"/>
      <color rgb="FFFF0000"/>
      <name val="Times New Roman"/>
      <family val="1"/>
    </font>
    <font>
      <sz val="10"/>
      <name val="Times New Roman"/>
      <family val="1"/>
    </font>
    <font>
      <b/>
      <sz val="12"/>
      <color theme="1"/>
      <name val="Times New Roman"/>
      <family val="1"/>
    </font>
    <font>
      <sz val="12"/>
      <color theme="1"/>
      <name val="Times New Roman"/>
      <family val="1"/>
    </font>
    <font>
      <b/>
      <vertAlign val="subscript"/>
      <sz val="12"/>
      <color theme="1"/>
      <name val="Times New Roman"/>
      <family val="1"/>
    </font>
    <font>
      <sz val="12"/>
      <name val="Times New Roman"/>
      <family val="1"/>
    </font>
    <font>
      <sz val="12"/>
      <color rgb="FF000000"/>
      <name val="Times New Roman"/>
      <family val="1"/>
    </font>
    <font>
      <u/>
      <sz val="11"/>
      <color theme="10"/>
      <name val="Times New Roman"/>
      <family val="1"/>
    </font>
    <font>
      <sz val="11"/>
      <color rgb="FF000000"/>
      <name val="Times New Roman"/>
      <family val="1"/>
    </font>
  </fonts>
  <fills count="41">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9" tint="0.59999389629810485"/>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right/>
      <top style="thin">
        <color indexed="64"/>
      </top>
      <bottom/>
      <diagonal/>
    </border>
    <border>
      <left/>
      <right/>
      <top style="thin">
        <color theme="0"/>
      </top>
      <bottom/>
      <diagonal/>
    </border>
    <border>
      <left style="thin">
        <color theme="0"/>
      </left>
      <right/>
      <top/>
      <bottom/>
      <diagonal/>
    </border>
    <border>
      <left style="thin">
        <color theme="0"/>
      </left>
      <right style="thin">
        <color theme="0"/>
      </right>
      <top/>
      <bottom/>
      <diagonal/>
    </border>
    <border>
      <left/>
      <right/>
      <top style="thin">
        <color theme="0"/>
      </top>
      <bottom style="thin">
        <color theme="0"/>
      </bottom>
      <diagonal/>
    </border>
    <border>
      <left style="thin">
        <color theme="0"/>
      </left>
      <right/>
      <top/>
      <bottom style="thin">
        <color theme="0"/>
      </bottom>
      <diagonal/>
    </border>
    <border>
      <left/>
      <right style="thin">
        <color theme="0"/>
      </right>
      <top/>
      <bottom/>
      <diagonal/>
    </border>
  </borders>
  <cellStyleXfs count="44">
    <xf numFmtId="0" fontId="0" fillId="0" borderId="0"/>
    <xf numFmtId="0" fontId="3" fillId="0" borderId="0" applyNumberFormat="0" applyFill="0" applyBorder="0" applyAlignment="0" applyProtection="0"/>
    <xf numFmtId="0" fontId="5" fillId="0" borderId="0" applyNumberFormat="0" applyFill="0" applyBorder="0" applyAlignment="0" applyProtection="0"/>
    <xf numFmtId="0" fontId="6" fillId="0" borderId="7" applyNumberFormat="0" applyFill="0" applyAlignment="0" applyProtection="0"/>
    <xf numFmtId="0" fontId="7" fillId="0" borderId="8" applyNumberFormat="0" applyFill="0" applyAlignment="0" applyProtection="0"/>
    <xf numFmtId="0" fontId="8" fillId="0" borderId="9"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10" applyNumberFormat="0" applyAlignment="0" applyProtection="0"/>
    <xf numFmtId="0" fontId="13" fillId="7" borderId="11" applyNumberFormat="0" applyAlignment="0" applyProtection="0"/>
    <xf numFmtId="0" fontId="14" fillId="7" borderId="10" applyNumberFormat="0" applyAlignment="0" applyProtection="0"/>
    <xf numFmtId="0" fontId="15" fillId="0" borderId="12" applyNumberFormat="0" applyFill="0" applyAlignment="0" applyProtection="0"/>
    <xf numFmtId="0" fontId="16" fillId="8" borderId="13" applyNumberFormat="0" applyAlignment="0" applyProtection="0"/>
    <xf numFmtId="0" fontId="2" fillId="0" borderId="0" applyNumberFormat="0" applyFill="0" applyBorder="0" applyAlignment="0" applyProtection="0"/>
    <xf numFmtId="0" fontId="4" fillId="9" borderId="14" applyNumberFormat="0" applyFont="0" applyAlignment="0" applyProtection="0"/>
    <xf numFmtId="0" fontId="17" fillId="0" borderId="0" applyNumberFormat="0" applyFill="0" applyBorder="0" applyAlignment="0" applyProtection="0"/>
    <xf numFmtId="0" fontId="1" fillId="0" borderId="15" applyNumberFormat="0" applyFill="0" applyAlignment="0" applyProtection="0"/>
    <xf numFmtId="0" fontId="18"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18"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18"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18"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18"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18"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24" fillId="0" borderId="0"/>
  </cellStyleXfs>
  <cellXfs count="199">
    <xf numFmtId="0" fontId="0" fillId="0" borderId="0" xfId="0"/>
    <xf numFmtId="0" fontId="19" fillId="0" borderId="0" xfId="0" applyFont="1" applyAlignment="1">
      <alignment horizontal="left" vertical="top"/>
    </xf>
    <xf numFmtId="0" fontId="19" fillId="0" borderId="0" xfId="0" applyFont="1"/>
    <xf numFmtId="0" fontId="20" fillId="0" borderId="0" xfId="0" applyFont="1"/>
    <xf numFmtId="0" fontId="19" fillId="0" borderId="0" xfId="0" applyFont="1" applyAlignment="1">
      <alignment vertical="center" wrapText="1"/>
    </xf>
    <xf numFmtId="0" fontId="20" fillId="0" borderId="0" xfId="0" applyFont="1" applyAlignment="1">
      <alignment vertical="center"/>
    </xf>
    <xf numFmtId="0" fontId="19" fillId="0" borderId="0" xfId="0" applyFont="1" applyAlignment="1">
      <alignment vertical="center"/>
    </xf>
    <xf numFmtId="0" fontId="20" fillId="0" borderId="0" xfId="0" applyFont="1" applyAlignment="1">
      <alignment horizontal="right"/>
    </xf>
    <xf numFmtId="11" fontId="19" fillId="0" borderId="0" xfId="0" applyNumberFormat="1" applyFont="1"/>
    <xf numFmtId="168" fontId="19" fillId="0" borderId="0" xfId="0" applyNumberFormat="1" applyFont="1"/>
    <xf numFmtId="0" fontId="19" fillId="0" borderId="0" xfId="0" applyFont="1" applyAlignment="1">
      <alignment vertical="top" wrapText="1"/>
    </xf>
    <xf numFmtId="0" fontId="0" fillId="0" borderId="0" xfId="0" applyFill="1"/>
    <xf numFmtId="0" fontId="19" fillId="0" borderId="0" xfId="0" applyFont="1" applyFill="1"/>
    <xf numFmtId="0" fontId="19" fillId="0" borderId="0" xfId="0" applyFont="1" applyAlignment="1">
      <alignment horizontal="left" vertical="top" wrapText="1"/>
    </xf>
    <xf numFmtId="0" fontId="25" fillId="0" borderId="0" xfId="0" applyFont="1" applyFill="1" applyAlignment="1">
      <alignment horizontal="center" vertical="center"/>
    </xf>
    <xf numFmtId="0" fontId="23" fillId="0" borderId="0" xfId="0" applyFont="1"/>
    <xf numFmtId="0" fontId="27" fillId="0" borderId="0" xfId="0" quotePrefix="1" applyFont="1" applyAlignment="1">
      <alignment horizontal="center"/>
    </xf>
    <xf numFmtId="0" fontId="19" fillId="0" borderId="0" xfId="0" applyFont="1" applyAlignment="1">
      <alignment horizontal="left" vertical="top" wrapText="1"/>
    </xf>
    <xf numFmtId="0" fontId="28" fillId="0" borderId="0" xfId="0" applyFont="1"/>
    <xf numFmtId="0" fontId="28" fillId="0" borderId="0" xfId="0" applyFont="1" applyAlignment="1">
      <alignment horizontal="center" vertical="center"/>
    </xf>
    <xf numFmtId="0" fontId="28" fillId="0" borderId="0" xfId="0" applyFont="1" applyAlignment="1">
      <alignment horizontal="center" vertical="center" wrapText="1"/>
    </xf>
    <xf numFmtId="0" fontId="28" fillId="0" borderId="0" xfId="0" applyFont="1" applyFill="1" applyBorder="1" applyAlignment="1">
      <alignment horizontal="left" vertical="top"/>
    </xf>
    <xf numFmtId="2" fontId="29" fillId="0" borderId="0" xfId="0" applyNumberFormat="1" applyFont="1" applyAlignment="1">
      <alignment horizontal="center" vertical="center"/>
    </xf>
    <xf numFmtId="3" fontId="28" fillId="0" borderId="0" xfId="0" applyNumberFormat="1" applyFont="1" applyFill="1" applyAlignment="1">
      <alignment horizontal="center" vertical="center"/>
    </xf>
    <xf numFmtId="11" fontId="28" fillId="0" borderId="0" xfId="0" applyNumberFormat="1" applyFont="1" applyAlignment="1">
      <alignment horizontal="center" vertical="center"/>
    </xf>
    <xf numFmtId="2" fontId="30" fillId="0" borderId="0" xfId="0" applyNumberFormat="1" applyFont="1" applyAlignment="1">
      <alignment horizontal="center" vertical="center"/>
    </xf>
    <xf numFmtId="2" fontId="30" fillId="0" borderId="0" xfId="0" applyNumberFormat="1" applyFont="1" applyFill="1" applyAlignment="1">
      <alignment horizontal="center" vertical="center"/>
    </xf>
    <xf numFmtId="2" fontId="28" fillId="0" borderId="0" xfId="0" applyNumberFormat="1" applyFont="1" applyAlignment="1">
      <alignment horizontal="center" vertical="center"/>
    </xf>
    <xf numFmtId="165" fontId="28" fillId="0" borderId="0" xfId="0" applyNumberFormat="1" applyFont="1" applyAlignment="1">
      <alignment horizontal="center" vertical="center"/>
    </xf>
    <xf numFmtId="0" fontId="28" fillId="0" borderId="23" xfId="0" applyFont="1" applyBorder="1" applyAlignment="1">
      <alignment horizontal="center" vertical="center"/>
    </xf>
    <xf numFmtId="0" fontId="28" fillId="0" borderId="24" xfId="0" applyFont="1" applyBorder="1" applyAlignment="1">
      <alignment horizontal="center" vertical="center"/>
    </xf>
    <xf numFmtId="167" fontId="28" fillId="0" borderId="0" xfId="0" applyNumberFormat="1" applyFont="1" applyAlignment="1">
      <alignment horizontal="center" vertical="center"/>
    </xf>
    <xf numFmtId="164" fontId="28" fillId="0" borderId="0" xfId="0" applyNumberFormat="1" applyFont="1" applyAlignment="1">
      <alignment horizontal="center" vertical="center"/>
    </xf>
    <xf numFmtId="0" fontId="31" fillId="0" borderId="0" xfId="0" applyFont="1" applyAlignment="1">
      <alignment vertical="center"/>
    </xf>
    <xf numFmtId="0" fontId="32" fillId="0" borderId="0" xfId="0" applyFont="1" applyAlignment="1">
      <alignment horizontal="center" vertical="center"/>
    </xf>
    <xf numFmtId="0" fontId="31" fillId="40" borderId="4" xfId="0" applyFont="1" applyFill="1" applyBorder="1" applyAlignment="1">
      <alignment horizontal="center" vertical="center"/>
    </xf>
    <xf numFmtId="0" fontId="31" fillId="34" borderId="4" xfId="0" applyFont="1" applyFill="1" applyBorder="1" applyAlignment="1">
      <alignment horizontal="center" vertical="center" wrapText="1"/>
    </xf>
    <xf numFmtId="0" fontId="31" fillId="35" borderId="4" xfId="0" applyFont="1" applyFill="1" applyBorder="1" applyAlignment="1">
      <alignment horizontal="center" vertical="center" wrapText="1"/>
    </xf>
    <xf numFmtId="0" fontId="32" fillId="0" borderId="0" xfId="0" applyFont="1" applyFill="1" applyBorder="1" applyAlignment="1">
      <alignment horizontal="left" vertical="top"/>
    </xf>
    <xf numFmtId="2" fontId="27" fillId="0" borderId="0" xfId="0" applyNumberFormat="1" applyFont="1" applyAlignment="1">
      <alignment horizontal="center" vertical="center"/>
    </xf>
    <xf numFmtId="3" fontId="32" fillId="0" borderId="0" xfId="0" applyNumberFormat="1" applyFont="1" applyFill="1" applyAlignment="1">
      <alignment horizontal="center" vertical="center"/>
    </xf>
    <xf numFmtId="11" fontId="32" fillId="0" borderId="0" xfId="0" applyNumberFormat="1" applyFont="1" applyAlignment="1">
      <alignment horizontal="center" vertical="center"/>
    </xf>
    <xf numFmtId="2" fontId="34" fillId="0" borderId="0" xfId="0" applyNumberFormat="1" applyFont="1" applyAlignment="1">
      <alignment horizontal="center" vertical="center"/>
    </xf>
    <xf numFmtId="2" fontId="34" fillId="0" borderId="0" xfId="0" applyNumberFormat="1" applyFont="1" applyFill="1" applyAlignment="1">
      <alignment horizontal="center" vertical="center"/>
    </xf>
    <xf numFmtId="2" fontId="27" fillId="0" borderId="0" xfId="0" applyNumberFormat="1" applyFont="1" applyAlignment="1">
      <alignment horizontal="center" vertical="top"/>
    </xf>
    <xf numFmtId="3" fontId="32" fillId="0" borderId="0" xfId="0" applyNumberFormat="1" applyFont="1" applyFill="1" applyAlignment="1">
      <alignment horizontal="center" vertical="top"/>
    </xf>
    <xf numFmtId="0" fontId="32" fillId="0" borderId="0" xfId="0" applyFont="1" applyAlignment="1">
      <alignment horizontal="center" vertical="top"/>
    </xf>
    <xf numFmtId="3" fontId="32" fillId="0" borderId="0" xfId="0" applyNumberFormat="1" applyFont="1" applyAlignment="1">
      <alignment horizontal="center" vertical="center"/>
    </xf>
    <xf numFmtId="3" fontId="34" fillId="0" borderId="0" xfId="0" applyNumberFormat="1" applyFont="1" applyAlignment="1">
      <alignment horizontal="center" vertical="center"/>
    </xf>
    <xf numFmtId="0" fontId="35" fillId="0" borderId="0" xfId="0" applyFont="1" applyBorder="1"/>
    <xf numFmtId="165" fontId="32" fillId="0" borderId="0" xfId="0" applyNumberFormat="1" applyFont="1" applyAlignment="1">
      <alignment horizontal="center" vertical="center"/>
    </xf>
    <xf numFmtId="0" fontId="32" fillId="0" borderId="0" xfId="0" applyFont="1"/>
    <xf numFmtId="0" fontId="32" fillId="2" borderId="0" xfId="0" applyFont="1" applyFill="1" applyAlignment="1">
      <alignment vertical="center" wrapText="1"/>
    </xf>
    <xf numFmtId="0" fontId="32" fillId="0" borderId="0" xfId="0" applyFont="1" applyAlignment="1">
      <alignment vertical="center" wrapText="1"/>
    </xf>
    <xf numFmtId="0" fontId="32" fillId="0" borderId="0" xfId="0" applyFont="1" applyAlignment="1">
      <alignment horizontal="center" vertical="center" wrapText="1"/>
    </xf>
    <xf numFmtId="11" fontId="32" fillId="0" borderId="0" xfId="0" applyNumberFormat="1" applyFont="1" applyFill="1" applyAlignment="1">
      <alignment horizontal="center" vertical="center"/>
    </xf>
    <xf numFmtId="11" fontId="19" fillId="0" borderId="0" xfId="0" applyNumberFormat="1" applyFont="1" applyAlignment="1">
      <alignment horizontal="center" vertical="center"/>
    </xf>
    <xf numFmtId="0" fontId="31" fillId="35" borderId="35" xfId="0" applyFont="1" applyFill="1" applyBorder="1" applyAlignment="1">
      <alignment horizontal="center" vertical="center" wrapText="1"/>
    </xf>
    <xf numFmtId="0" fontId="20" fillId="36" borderId="16" xfId="0" applyFont="1" applyFill="1" applyBorder="1" applyAlignment="1">
      <alignment horizontal="center" vertical="center"/>
    </xf>
    <xf numFmtId="0" fontId="20" fillId="36" borderId="16" xfId="0" applyFont="1" applyFill="1" applyBorder="1" applyAlignment="1">
      <alignment horizontal="center" vertical="center" wrapText="1"/>
    </xf>
    <xf numFmtId="0" fontId="19" fillId="0" borderId="5" xfId="0" applyFont="1" applyBorder="1" applyAlignment="1">
      <alignment horizontal="left" vertical="top" wrapText="1"/>
    </xf>
    <xf numFmtId="0" fontId="36" fillId="0" borderId="4" xfId="1" applyFont="1" applyBorder="1" applyAlignment="1">
      <alignment horizontal="left" vertical="top" wrapText="1"/>
    </xf>
    <xf numFmtId="0" fontId="19" fillId="0" borderId="4" xfId="0" applyFont="1" applyBorder="1" applyAlignment="1">
      <alignment horizontal="left" vertical="top"/>
    </xf>
    <xf numFmtId="0" fontId="19" fillId="0" borderId="4" xfId="0" applyFont="1" applyBorder="1" applyAlignment="1">
      <alignment horizontal="left" vertical="top" wrapText="1"/>
    </xf>
    <xf numFmtId="0" fontId="19" fillId="0" borderId="0" xfId="0" applyFont="1" applyAlignment="1">
      <alignment horizontal="center" vertical="center"/>
    </xf>
    <xf numFmtId="0" fontId="19" fillId="0" borderId="5" xfId="0" applyFont="1" applyFill="1" applyBorder="1" applyAlignment="1">
      <alignment horizontal="left" vertical="top" wrapText="1"/>
    </xf>
    <xf numFmtId="0" fontId="20" fillId="0" borderId="0" xfId="0" applyFont="1" applyAlignment="1">
      <alignment horizontal="left" vertical="top"/>
    </xf>
    <xf numFmtId="0" fontId="20" fillId="0" borderId="0" xfId="0" applyFont="1" applyAlignment="1">
      <alignment horizontal="left" vertical="top" wrapText="1"/>
    </xf>
    <xf numFmtId="11" fontId="19" fillId="0" borderId="0" xfId="0" applyNumberFormat="1" applyFont="1" applyAlignment="1">
      <alignment horizontal="left" vertical="top"/>
    </xf>
    <xf numFmtId="0" fontId="20" fillId="36" borderId="16" xfId="0" applyFont="1" applyFill="1" applyBorder="1" applyAlignment="1">
      <alignment horizontal="center" vertical="top" wrapText="1"/>
    </xf>
    <xf numFmtId="0" fontId="20" fillId="36" borderId="6" xfId="0" applyFont="1" applyFill="1" applyBorder="1" applyAlignment="1">
      <alignment horizontal="center" vertical="center" wrapText="1"/>
    </xf>
    <xf numFmtId="0" fontId="36" fillId="0" borderId="4" xfId="1" applyFont="1" applyBorder="1" applyAlignment="1">
      <alignment horizontal="left" vertical="top"/>
    </xf>
    <xf numFmtId="166" fontId="19" fillId="0" borderId="0" xfId="0" applyNumberFormat="1" applyFont="1" applyAlignment="1">
      <alignment horizontal="left" vertical="top"/>
    </xf>
    <xf numFmtId="0" fontId="19" fillId="0" borderId="4" xfId="0" applyFont="1" applyFill="1" applyBorder="1" applyAlignment="1">
      <alignment horizontal="left" vertical="top" wrapText="1"/>
    </xf>
    <xf numFmtId="0" fontId="19" fillId="0" borderId="0" xfId="0" applyFont="1" applyFill="1" applyAlignment="1">
      <alignment horizontal="left" vertical="top"/>
    </xf>
    <xf numFmtId="0" fontId="20" fillId="36" borderId="17" xfId="0" applyFont="1" applyFill="1" applyBorder="1" applyAlignment="1">
      <alignment horizontal="center" vertical="center" wrapText="1"/>
    </xf>
    <xf numFmtId="165" fontId="19" fillId="2" borderId="5" xfId="0" applyNumberFormat="1" applyFont="1" applyFill="1" applyBorder="1" applyAlignment="1">
      <alignment horizontal="left" vertical="top"/>
    </xf>
    <xf numFmtId="0" fontId="19" fillId="2" borderId="5" xfId="0" applyFont="1" applyFill="1" applyBorder="1" applyAlignment="1">
      <alignment horizontal="left" vertical="top"/>
    </xf>
    <xf numFmtId="165" fontId="19" fillId="0" borderId="5" xfId="0" applyNumberFormat="1" applyFont="1" applyBorder="1" applyAlignment="1">
      <alignment horizontal="center" vertical="top"/>
    </xf>
    <xf numFmtId="0" fontId="19" fillId="0" borderId="5" xfId="0" applyFont="1" applyBorder="1" applyAlignment="1">
      <alignment horizontal="center" vertical="top"/>
    </xf>
    <xf numFmtId="165" fontId="19" fillId="0" borderId="4" xfId="0" applyNumberFormat="1" applyFont="1" applyBorder="1" applyAlignment="1">
      <alignment horizontal="center" vertical="top"/>
    </xf>
    <xf numFmtId="0" fontId="19" fillId="0" borderId="4" xfId="0" applyFont="1" applyBorder="1" applyAlignment="1">
      <alignment horizontal="center" vertical="top"/>
    </xf>
    <xf numFmtId="2" fontId="19" fillId="0" borderId="4" xfId="0" applyNumberFormat="1" applyFont="1" applyBorder="1" applyAlignment="1">
      <alignment horizontal="center" vertical="top"/>
    </xf>
    <xf numFmtId="166" fontId="19" fillId="0" borderId="4" xfId="0" applyNumberFormat="1" applyFont="1" applyBorder="1" applyAlignment="1">
      <alignment horizontal="center" vertical="top"/>
    </xf>
    <xf numFmtId="0" fontId="19" fillId="0" borderId="4" xfId="0" applyFont="1" applyFill="1" applyBorder="1" applyAlignment="1">
      <alignment horizontal="center" vertical="top"/>
    </xf>
    <xf numFmtId="1" fontId="19" fillId="0" borderId="5" xfId="0" applyNumberFormat="1" applyFont="1" applyBorder="1" applyAlignment="1">
      <alignment horizontal="center" vertical="center"/>
    </xf>
    <xf numFmtId="0" fontId="19" fillId="0" borderId="5" xfId="0" applyFont="1" applyBorder="1" applyAlignment="1">
      <alignment horizontal="center" vertical="center"/>
    </xf>
    <xf numFmtId="0" fontId="19" fillId="0" borderId="4" xfId="0" applyFont="1" applyBorder="1" applyAlignment="1">
      <alignment horizontal="center" vertical="center"/>
    </xf>
    <xf numFmtId="0" fontId="37" fillId="0" borderId="4" xfId="0" applyFont="1" applyFill="1" applyBorder="1" applyAlignment="1">
      <alignment horizontal="center" vertical="center"/>
    </xf>
    <xf numFmtId="2" fontId="19" fillId="0" borderId="4" xfId="0" applyNumberFormat="1" applyFont="1" applyBorder="1" applyAlignment="1">
      <alignment horizontal="center" vertical="center"/>
    </xf>
    <xf numFmtId="166" fontId="19" fillId="0" borderId="4" xfId="0" applyNumberFormat="1" applyFont="1" applyBorder="1" applyAlignment="1">
      <alignment horizontal="center" vertical="center"/>
    </xf>
    <xf numFmtId="165" fontId="19" fillId="0" borderId="4" xfId="0" applyNumberFormat="1" applyFont="1" applyBorder="1" applyAlignment="1">
      <alignment horizontal="center" vertical="center"/>
    </xf>
    <xf numFmtId="0" fontId="23" fillId="0" borderId="4" xfId="0" applyFont="1" applyFill="1" applyBorder="1" applyAlignment="1">
      <alignment horizontal="center" vertical="center"/>
    </xf>
    <xf numFmtId="0" fontId="36" fillId="0" borderId="4" xfId="1" applyFont="1" applyBorder="1" applyAlignment="1">
      <alignment horizontal="center" vertical="top" wrapText="1"/>
    </xf>
    <xf numFmtId="0" fontId="36" fillId="0" borderId="4" xfId="1" applyFont="1" applyBorder="1" applyAlignment="1">
      <alignment horizontal="center" vertical="top"/>
    </xf>
    <xf numFmtId="0" fontId="19" fillId="0" borderId="0" xfId="0" applyFont="1" applyAlignment="1">
      <alignment horizontal="center"/>
    </xf>
    <xf numFmtId="0" fontId="36" fillId="0" borderId="4" xfId="1" applyFont="1" applyFill="1" applyBorder="1" applyAlignment="1">
      <alignment horizontal="center" vertical="top" wrapText="1"/>
    </xf>
    <xf numFmtId="11" fontId="19" fillId="0" borderId="0" xfId="0" applyNumberFormat="1" applyFont="1" applyAlignment="1">
      <alignment horizontal="center" vertical="top"/>
    </xf>
    <xf numFmtId="0" fontId="19" fillId="0" borderId="0" xfId="0" applyFont="1" applyAlignment="1">
      <alignment horizontal="center" vertical="top"/>
    </xf>
    <xf numFmtId="0" fontId="23" fillId="40" borderId="5" xfId="0" applyFont="1" applyFill="1" applyBorder="1" applyAlignment="1">
      <alignment horizontal="center" vertical="center" wrapText="1"/>
    </xf>
    <xf numFmtId="1" fontId="19" fillId="40" borderId="5" xfId="0" applyNumberFormat="1" applyFont="1" applyFill="1" applyBorder="1" applyAlignment="1">
      <alignment horizontal="center" vertical="center"/>
    </xf>
    <xf numFmtId="1" fontId="23" fillId="40" borderId="4" xfId="0" applyNumberFormat="1" applyFont="1" applyFill="1" applyBorder="1" applyAlignment="1">
      <alignment horizontal="center" vertical="center"/>
    </xf>
    <xf numFmtId="3" fontId="19" fillId="0" borderId="4" xfId="0" applyNumberFormat="1" applyFont="1" applyBorder="1" applyAlignment="1">
      <alignment horizontal="center" vertical="top"/>
    </xf>
    <xf numFmtId="11" fontId="19" fillId="0" borderId="4" xfId="0" applyNumberFormat="1" applyFont="1" applyFill="1" applyBorder="1" applyAlignment="1">
      <alignment horizontal="center" vertical="top"/>
    </xf>
    <xf numFmtId="0" fontId="19" fillId="0" borderId="4" xfId="0" applyFont="1" applyBorder="1" applyAlignment="1">
      <alignment horizontal="center" vertical="top" wrapText="1"/>
    </xf>
    <xf numFmtId="0" fontId="20" fillId="36" borderId="16" xfId="0" applyFont="1" applyFill="1" applyBorder="1" applyAlignment="1">
      <alignment horizontal="center" vertical="top"/>
    </xf>
    <xf numFmtId="0" fontId="19" fillId="0" borderId="0" xfId="0" applyFont="1" applyAlignment="1">
      <alignment horizontal="right" vertical="center"/>
    </xf>
    <xf numFmtId="0" fontId="19" fillId="0" borderId="36" xfId="0" applyFont="1" applyFill="1" applyBorder="1"/>
    <xf numFmtId="0" fontId="19" fillId="0" borderId="36" xfId="0" applyFont="1" applyBorder="1"/>
    <xf numFmtId="0" fontId="19" fillId="0" borderId="37" xfId="0" applyFont="1" applyBorder="1"/>
    <xf numFmtId="0" fontId="19" fillId="0" borderId="38" xfId="0" applyFont="1" applyBorder="1"/>
    <xf numFmtId="0" fontId="19" fillId="0" borderId="39" xfId="0" applyFont="1" applyFill="1" applyBorder="1"/>
    <xf numFmtId="0" fontId="19" fillId="0" borderId="37" xfId="0" applyFont="1" applyBorder="1" applyAlignment="1">
      <alignment horizontal="left" vertical="top"/>
    </xf>
    <xf numFmtId="0" fontId="19" fillId="0" borderId="40" xfId="0" applyFont="1" applyBorder="1" applyAlignment="1">
      <alignment horizontal="left" vertical="top"/>
    </xf>
    <xf numFmtId="0" fontId="19" fillId="0" borderId="38" xfId="0" applyFont="1" applyBorder="1" applyAlignment="1">
      <alignment horizontal="left" vertical="top"/>
    </xf>
    <xf numFmtId="0" fontId="19" fillId="0" borderId="41" xfId="0" applyFont="1" applyBorder="1" applyAlignment="1">
      <alignment horizontal="left" vertical="top"/>
    </xf>
    <xf numFmtId="0" fontId="19" fillId="0" borderId="39" xfId="0" applyFont="1" applyBorder="1"/>
    <xf numFmtId="0" fontId="19" fillId="0" borderId="0" xfId="0" applyFont="1" applyAlignment="1">
      <alignment horizontal="right"/>
    </xf>
    <xf numFmtId="0" fontId="19" fillId="0" borderId="0" xfId="0" applyFont="1" applyAlignment="1">
      <alignment horizontal="right" vertical="center" wrapText="1"/>
    </xf>
    <xf numFmtId="11" fontId="20" fillId="0" borderId="0" xfId="0" applyNumberFormat="1" applyFont="1" applyAlignment="1">
      <alignment horizontal="center"/>
    </xf>
    <xf numFmtId="11" fontId="19" fillId="0" borderId="0" xfId="0" applyNumberFormat="1" applyFont="1" applyAlignment="1">
      <alignment horizontal="center"/>
    </xf>
    <xf numFmtId="0" fontId="20" fillId="0" borderId="0" xfId="0" applyFont="1" applyAlignment="1">
      <alignment horizontal="center" vertical="center"/>
    </xf>
    <xf numFmtId="0" fontId="20" fillId="0" borderId="0" xfId="0" applyFont="1" applyAlignment="1">
      <alignment horizontal="center"/>
    </xf>
    <xf numFmtId="0" fontId="23" fillId="0" borderId="0" xfId="0" applyFont="1" applyAlignment="1">
      <alignment horizontal="left" vertical="top"/>
    </xf>
    <xf numFmtId="3" fontId="19" fillId="40" borderId="0" xfId="0" applyNumberFormat="1" applyFont="1" applyFill="1" applyAlignment="1">
      <alignment horizontal="center" vertical="center"/>
    </xf>
    <xf numFmtId="165" fontId="19" fillId="0" borderId="0" xfId="0" applyNumberFormat="1" applyFont="1" applyAlignment="1">
      <alignment horizontal="center" vertical="center"/>
    </xf>
    <xf numFmtId="168" fontId="19" fillId="0" borderId="0" xfId="0" applyNumberFormat="1" applyFont="1" applyAlignment="1">
      <alignment horizontal="center"/>
    </xf>
    <xf numFmtId="2" fontId="19" fillId="0" borderId="0" xfId="0" applyNumberFormat="1" applyFont="1" applyAlignment="1">
      <alignment horizontal="center"/>
    </xf>
    <xf numFmtId="11" fontId="20" fillId="0" borderId="0" xfId="0" applyNumberFormat="1" applyFont="1" applyAlignment="1">
      <alignment horizontal="center" vertical="center"/>
    </xf>
    <xf numFmtId="168" fontId="19" fillId="0" borderId="0" xfId="0" applyNumberFormat="1" applyFont="1" applyAlignment="1">
      <alignment horizontal="center" vertical="center"/>
    </xf>
    <xf numFmtId="0" fontId="23" fillId="0" borderId="0" xfId="0" applyFont="1" applyAlignment="1">
      <alignment horizontal="center" vertical="center"/>
    </xf>
    <xf numFmtId="17" fontId="26" fillId="0" borderId="0" xfId="0" quotePrefix="1" applyNumberFormat="1" applyFont="1" applyFill="1" applyAlignment="1">
      <alignment horizontal="center"/>
    </xf>
    <xf numFmtId="0" fontId="23" fillId="0" borderId="0" xfId="0" applyFont="1" applyAlignment="1">
      <alignment horizontal="center"/>
    </xf>
    <xf numFmtId="0" fontId="27" fillId="0" borderId="0" xfId="0" quotePrefix="1" applyFont="1" applyAlignment="1">
      <alignment horizontal="center"/>
    </xf>
    <xf numFmtId="0" fontId="25" fillId="0" borderId="0" xfId="0" applyFont="1" applyFill="1" applyAlignment="1">
      <alignment horizontal="center" vertical="center" wrapText="1"/>
    </xf>
    <xf numFmtId="0" fontId="25" fillId="0" borderId="0" xfId="0" applyFont="1" applyFill="1" applyAlignment="1">
      <alignment horizontal="center" vertical="center"/>
    </xf>
    <xf numFmtId="0" fontId="31" fillId="35" borderId="6" xfId="0" applyFont="1" applyFill="1" applyBorder="1" applyAlignment="1">
      <alignment horizontal="center" vertical="center" wrapText="1"/>
    </xf>
    <xf numFmtId="0" fontId="31" fillId="35" borderId="29" xfId="0" applyFont="1" applyFill="1" applyBorder="1" applyAlignment="1">
      <alignment horizontal="center" vertical="center" wrapText="1"/>
    </xf>
    <xf numFmtId="0" fontId="31" fillId="35" borderId="5" xfId="0" applyFont="1" applyFill="1" applyBorder="1" applyAlignment="1">
      <alignment horizontal="center" vertical="center" wrapText="1"/>
    </xf>
    <xf numFmtId="0" fontId="31" fillId="35" borderId="34" xfId="0" applyFont="1" applyFill="1" applyBorder="1" applyAlignment="1">
      <alignment horizontal="center" vertical="center" wrapText="1"/>
    </xf>
    <xf numFmtId="0" fontId="31" fillId="35" borderId="25" xfId="0" applyFont="1" applyFill="1" applyBorder="1" applyAlignment="1">
      <alignment horizontal="center" vertical="center" wrapText="1"/>
    </xf>
    <xf numFmtId="0" fontId="31" fillId="35" borderId="26" xfId="0" applyFont="1" applyFill="1" applyBorder="1" applyAlignment="1">
      <alignment horizontal="center" vertical="center" wrapText="1"/>
    </xf>
    <xf numFmtId="0" fontId="31" fillId="0" borderId="27" xfId="0" applyFont="1" applyBorder="1" applyAlignment="1">
      <alignment horizontal="center" vertical="center" wrapText="1"/>
    </xf>
    <xf numFmtId="0" fontId="31" fillId="35" borderId="33" xfId="0" applyFont="1" applyFill="1" applyBorder="1" applyAlignment="1">
      <alignment horizontal="center" vertical="center" wrapText="1"/>
    </xf>
    <xf numFmtId="0" fontId="31" fillId="38" borderId="4" xfId="0" applyFont="1" applyFill="1" applyBorder="1" applyAlignment="1">
      <alignment horizontal="center" vertical="center"/>
    </xf>
    <xf numFmtId="0" fontId="31" fillId="38" borderId="1" xfId="0" applyFont="1" applyFill="1" applyBorder="1" applyAlignment="1">
      <alignment horizontal="center" vertical="center"/>
    </xf>
    <xf numFmtId="0" fontId="31" fillId="38" borderId="2" xfId="0" applyFont="1" applyFill="1" applyBorder="1" applyAlignment="1">
      <alignment horizontal="center" vertical="center"/>
    </xf>
    <xf numFmtId="0" fontId="31" fillId="40" borderId="4" xfId="0" applyFont="1" applyFill="1" applyBorder="1" applyAlignment="1">
      <alignment horizontal="center" vertical="center"/>
    </xf>
    <xf numFmtId="0" fontId="31" fillId="37" borderId="1" xfId="0" applyFont="1" applyFill="1" applyBorder="1" applyAlignment="1">
      <alignment horizontal="center" vertical="center"/>
    </xf>
    <xf numFmtId="0" fontId="31" fillId="37" borderId="2" xfId="0" applyFont="1" applyFill="1" applyBorder="1" applyAlignment="1">
      <alignment horizontal="center" vertical="center"/>
    </xf>
    <xf numFmtId="0" fontId="31" fillId="37" borderId="3" xfId="0" applyFont="1" applyFill="1" applyBorder="1" applyAlignment="1">
      <alignment horizontal="center" vertical="center"/>
    </xf>
    <xf numFmtId="0" fontId="31" fillId="39" borderId="4" xfId="0" applyFont="1" applyFill="1" applyBorder="1" applyAlignment="1">
      <alignment horizontal="center" vertical="center"/>
    </xf>
    <xf numFmtId="0" fontId="31" fillId="35" borderId="27" xfId="0" applyFont="1" applyFill="1" applyBorder="1" applyAlignment="1">
      <alignment horizontal="center" vertical="center" wrapText="1"/>
    </xf>
    <xf numFmtId="0" fontId="31" fillId="0" borderId="28" xfId="0" applyFont="1" applyBorder="1" applyAlignment="1">
      <alignment horizontal="center" vertical="center" wrapText="1"/>
    </xf>
    <xf numFmtId="0" fontId="31" fillId="35" borderId="30" xfId="0" applyFont="1" applyFill="1" applyBorder="1" applyAlignment="1">
      <alignment horizontal="center" vertical="center" wrapText="1"/>
    </xf>
    <xf numFmtId="0" fontId="31" fillId="35" borderId="31" xfId="0" applyFont="1" applyFill="1" applyBorder="1" applyAlignment="1">
      <alignment horizontal="center" vertical="center" wrapText="1"/>
    </xf>
    <xf numFmtId="0" fontId="31" fillId="35" borderId="32" xfId="0" applyFont="1" applyFill="1" applyBorder="1" applyAlignment="1">
      <alignment horizontal="center" vertical="center" wrapText="1"/>
    </xf>
    <xf numFmtId="0" fontId="31" fillId="38" borderId="3" xfId="0" applyFont="1" applyFill="1" applyBorder="1" applyAlignment="1">
      <alignment horizontal="center" vertical="center"/>
    </xf>
    <xf numFmtId="0" fontId="31" fillId="39" borderId="1" xfId="0" applyFont="1" applyFill="1" applyBorder="1" applyAlignment="1">
      <alignment horizontal="center" vertical="center"/>
    </xf>
    <xf numFmtId="0" fontId="31" fillId="39" borderId="3" xfId="0" applyFont="1" applyFill="1" applyBorder="1" applyAlignment="1">
      <alignment horizontal="center" vertical="center"/>
    </xf>
    <xf numFmtId="0" fontId="31" fillId="0" borderId="33" xfId="0" applyFont="1" applyBorder="1" applyAlignment="1">
      <alignment horizontal="center" vertical="center" wrapText="1"/>
    </xf>
    <xf numFmtId="0" fontId="31" fillId="40" borderId="1" xfId="0" applyFont="1" applyFill="1" applyBorder="1" applyAlignment="1">
      <alignment horizontal="center" vertical="center"/>
    </xf>
    <xf numFmtId="0" fontId="31" fillId="40" borderId="3" xfId="0" applyFont="1" applyFill="1" applyBorder="1" applyAlignment="1">
      <alignment horizontal="center" vertical="center"/>
    </xf>
    <xf numFmtId="0" fontId="19" fillId="0" borderId="4" xfId="0" applyFont="1" applyBorder="1" applyAlignment="1">
      <alignment horizontal="left" vertical="top" wrapText="1"/>
    </xf>
    <xf numFmtId="0" fontId="20" fillId="36" borderId="17" xfId="0" applyFont="1" applyFill="1" applyBorder="1" applyAlignment="1">
      <alignment horizontal="center" vertical="top"/>
    </xf>
    <xf numFmtId="0" fontId="20" fillId="36" borderId="18" xfId="0" applyFont="1" applyFill="1" applyBorder="1" applyAlignment="1">
      <alignment horizontal="center" vertical="top"/>
    </xf>
    <xf numFmtId="0" fontId="20" fillId="36" borderId="19" xfId="0" applyFont="1" applyFill="1" applyBorder="1" applyAlignment="1">
      <alignment horizontal="center" vertical="top"/>
    </xf>
    <xf numFmtId="0" fontId="19" fillId="0" borderId="5" xfId="0" applyFont="1" applyBorder="1" applyAlignment="1">
      <alignment horizontal="left" vertical="top" wrapText="1"/>
    </xf>
    <xf numFmtId="0" fontId="19" fillId="0" borderId="4" xfId="0" applyFont="1" applyBorder="1" applyAlignment="1">
      <alignment horizontal="center" vertical="center"/>
    </xf>
    <xf numFmtId="0" fontId="19" fillId="0" borderId="4" xfId="0" applyFont="1" applyBorder="1" applyAlignment="1">
      <alignment horizontal="center" vertical="top"/>
    </xf>
    <xf numFmtId="0" fontId="20" fillId="36" borderId="16" xfId="0" applyFont="1" applyFill="1" applyBorder="1" applyAlignment="1">
      <alignment horizontal="center" vertical="center"/>
    </xf>
    <xf numFmtId="0" fontId="19" fillId="0" borderId="20" xfId="0" applyFont="1" applyBorder="1" applyAlignment="1">
      <alignment horizontal="left" vertical="top" wrapText="1"/>
    </xf>
    <xf numFmtId="0" fontId="19" fillId="0" borderId="22" xfId="0" applyFont="1" applyBorder="1" applyAlignment="1">
      <alignment horizontal="left" vertical="top" wrapText="1"/>
    </xf>
    <xf numFmtId="0" fontId="19" fillId="0" borderId="21" xfId="0" applyFont="1" applyBorder="1" applyAlignment="1">
      <alignment horizontal="left" vertical="top" wrapText="1"/>
    </xf>
    <xf numFmtId="0" fontId="19" fillId="0" borderId="1" xfId="0" applyFont="1" applyBorder="1" applyAlignment="1">
      <alignment horizontal="left" vertical="top" wrapText="1"/>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11" fontId="19" fillId="0" borderId="4" xfId="0" applyNumberFormat="1" applyFont="1" applyBorder="1" applyAlignment="1">
      <alignment horizontal="center" vertical="center"/>
    </xf>
    <xf numFmtId="0" fontId="20" fillId="36" borderId="17" xfId="0" applyFont="1" applyFill="1" applyBorder="1" applyAlignment="1">
      <alignment horizontal="center" vertical="center"/>
    </xf>
    <xf numFmtId="0" fontId="20" fillId="36" borderId="18" xfId="0" applyFont="1" applyFill="1" applyBorder="1" applyAlignment="1">
      <alignment horizontal="center" vertical="center"/>
    </xf>
    <xf numFmtId="0" fontId="20" fillId="36" borderId="1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1" xfId="0" applyFont="1" applyBorder="1" applyAlignment="1">
      <alignment horizontal="center" vertical="top"/>
    </xf>
    <xf numFmtId="0" fontId="19" fillId="0" borderId="2" xfId="0" applyFont="1" applyBorder="1" applyAlignment="1">
      <alignment horizontal="center" vertical="top"/>
    </xf>
    <xf numFmtId="0" fontId="19" fillId="0" borderId="3" xfId="0" applyFont="1" applyBorder="1" applyAlignment="1">
      <alignment horizontal="center" vertical="top"/>
    </xf>
    <xf numFmtId="0" fontId="19" fillId="0" borderId="1" xfId="0" applyFont="1" applyFill="1" applyBorder="1" applyAlignment="1">
      <alignment horizontal="left" vertical="top" wrapText="1"/>
    </xf>
    <xf numFmtId="0" fontId="19" fillId="0" borderId="2" xfId="0" applyFont="1" applyFill="1" applyBorder="1" applyAlignment="1">
      <alignment horizontal="left" vertical="top" wrapText="1"/>
    </xf>
    <xf numFmtId="0" fontId="19" fillId="0" borderId="3" xfId="0" applyFont="1" applyFill="1" applyBorder="1" applyAlignment="1">
      <alignment horizontal="left" vertical="top" wrapText="1"/>
    </xf>
    <xf numFmtId="11" fontId="23" fillId="40" borderId="4" xfId="0" applyNumberFormat="1" applyFont="1" applyFill="1" applyBorder="1" applyAlignment="1">
      <alignment horizontal="center" vertical="top"/>
    </xf>
    <xf numFmtId="0" fontId="23" fillId="40" borderId="4" xfId="0" applyFont="1" applyFill="1" applyBorder="1" applyAlignment="1">
      <alignment horizontal="center" vertical="top"/>
    </xf>
    <xf numFmtId="0" fontId="19" fillId="0" borderId="1" xfId="0" applyFont="1" applyBorder="1" applyAlignment="1">
      <alignment horizontal="center" vertical="top" wrapText="1"/>
    </xf>
    <xf numFmtId="0" fontId="19" fillId="0" borderId="2" xfId="0" applyFont="1" applyBorder="1" applyAlignment="1">
      <alignment horizontal="center" vertical="top" wrapText="1"/>
    </xf>
    <xf numFmtId="0" fontId="19" fillId="0" borderId="3" xfId="0" applyFont="1" applyBorder="1" applyAlignment="1">
      <alignment horizontal="center" vertical="top" wrapText="1"/>
    </xf>
    <xf numFmtId="0" fontId="23" fillId="0" borderId="4" xfId="0" applyFont="1" applyBorder="1" applyAlignment="1">
      <alignment horizontal="left" vertical="top" wrapText="1"/>
    </xf>
    <xf numFmtId="0" fontId="20" fillId="36" borderId="16" xfId="0" applyFont="1" applyFill="1" applyBorder="1" applyAlignment="1">
      <alignment horizontal="center" vertical="center" wrapText="1"/>
    </xf>
    <xf numFmtId="11" fontId="19" fillId="0" borderId="4" xfId="0" applyNumberFormat="1" applyFont="1" applyBorder="1" applyAlignment="1">
      <alignment horizontal="center" vertical="top"/>
    </xf>
    <xf numFmtId="0" fontId="19" fillId="0" borderId="0" xfId="0" applyFont="1" applyAlignment="1">
      <alignment horizontal="left" vertical="top" wrapTex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rmal 2" xfId="43" xr:uid="{7C415B9E-880D-46E9-B232-E144DD2033F6}"/>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4" formatCode="0.0E+00"/>
    </dxf>
    <dxf>
      <numFmt numFmtId="164" formatCode="0.0E+00"/>
    </dxf>
    <dxf>
      <numFmt numFmtId="3" formatCode="#,##0"/>
    </dxf>
    <dxf>
      <font>
        <color rgb="FF9C0006"/>
      </font>
      <fill>
        <patternFill>
          <bgColor rgb="FFFFFF00"/>
        </patternFill>
      </fill>
    </dxf>
    <dxf>
      <numFmt numFmtId="164" formatCode="0.0E+00"/>
    </dxf>
    <dxf>
      <numFmt numFmtId="164" formatCode="0.0E+00"/>
    </dxf>
    <dxf>
      <numFmt numFmtId="3" formatCode="#,##0"/>
    </dxf>
    <dxf>
      <font>
        <color rgb="FF9C0006"/>
      </font>
      <fill>
        <patternFill>
          <bgColor rgb="FFFFFF00"/>
        </patternFill>
      </fill>
    </dxf>
    <dxf>
      <font>
        <color rgb="FF9C0006"/>
      </font>
      <fill>
        <patternFill>
          <bgColor rgb="FFFFFF00"/>
        </patternFill>
      </fill>
    </dxf>
    <dxf>
      <font>
        <color rgb="FF9C0006"/>
      </font>
      <fill>
        <patternFill>
          <bgColor rgb="FFFFC7CE"/>
        </patternFill>
      </fill>
    </dxf>
    <dxf>
      <fill>
        <patternFill>
          <bgColor rgb="FFFF9999"/>
        </patternFill>
      </fill>
    </dxf>
  </dxfs>
  <tableStyles count="0" defaultTableStyle="TableStyleMedium2" defaultPivotStyle="PivotStyleLight16"/>
  <colors>
    <mruColors>
      <color rgb="FFFF99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11</xdr:col>
      <xdr:colOff>640977</xdr:colOff>
      <xdr:row>48</xdr:row>
      <xdr:rowOff>89646</xdr:rowOff>
    </xdr:from>
    <xdr:ext cx="5012270" cy="512704"/>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9069B7DA-7601-8092-8E09-914C63B2B79E}"/>
                </a:ext>
              </a:extLst>
            </xdr:cNvPr>
            <xdr:cNvSpPr txBox="1"/>
          </xdr:nvSpPr>
          <xdr:spPr>
            <a:xfrm>
              <a:off x="16239565" y="10829364"/>
              <a:ext cx="5012270" cy="51270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kern="1200">
                        <a:latin typeface="Cambria Math" panose="02040503050406030204" pitchFamily="18" charset="0"/>
                      </a:rPr>
                      <m:t>𝐴𝐷𝐷</m:t>
                    </m:r>
                    <m:r>
                      <a:rPr lang="en-US" sz="1600" b="0" i="1" kern="1200">
                        <a:latin typeface="Cambria Math" panose="02040503050406030204" pitchFamily="18" charset="0"/>
                      </a:rPr>
                      <m:t>=</m:t>
                    </m:r>
                    <m:f>
                      <m:fPr>
                        <m:ctrlPr>
                          <a:rPr lang="en-US" sz="1600" b="0" i="1" kern="1200">
                            <a:latin typeface="Cambria Math" panose="02040503050406030204" pitchFamily="18" charset="0"/>
                          </a:rPr>
                        </m:ctrlPr>
                      </m:fPr>
                      <m:num>
                        <m:r>
                          <a:rPr lang="en-US" sz="1600" b="0" i="1" kern="1200">
                            <a:latin typeface="Cambria Math" panose="02040503050406030204" pitchFamily="18" charset="0"/>
                          </a:rPr>
                          <m:t>(</m:t>
                        </m:r>
                        <m:r>
                          <a:rPr lang="en-US" sz="1600" b="0" i="1" kern="1200">
                            <a:latin typeface="Cambria Math" panose="02040503050406030204" pitchFamily="18" charset="0"/>
                          </a:rPr>
                          <m:t>𝑆𝑊𝐶</m:t>
                        </m:r>
                        <m:r>
                          <a:rPr lang="en-US" sz="1600" b="0" i="1" kern="1200">
                            <a:latin typeface="Cambria Math" panose="02040503050406030204" pitchFamily="18" charset="0"/>
                            <a:ea typeface="Cambria Math" panose="02040503050406030204" pitchFamily="18" charset="0"/>
                          </a:rPr>
                          <m:t>×</m:t>
                        </m:r>
                        <m:sSub>
                          <m:sSubPr>
                            <m:ctrlPr>
                              <a:rPr lang="en-US" sz="1600" b="0" i="1" kern="1200">
                                <a:latin typeface="Cambria Math" panose="02040503050406030204" pitchFamily="18" charset="0"/>
                                <a:ea typeface="Cambria Math" panose="02040503050406030204" pitchFamily="18" charset="0"/>
                              </a:rPr>
                            </m:ctrlPr>
                          </m:sSubPr>
                          <m:e>
                            <m:r>
                              <a:rPr lang="en-US" sz="1600" b="0" i="1" kern="1200">
                                <a:latin typeface="Cambria Math" panose="02040503050406030204" pitchFamily="18" charset="0"/>
                                <a:ea typeface="Cambria Math" panose="02040503050406030204" pitchFamily="18" charset="0"/>
                              </a:rPr>
                              <m:t>𝐾</m:t>
                            </m:r>
                          </m:e>
                          <m:sub>
                            <m:r>
                              <a:rPr lang="en-US" sz="1600" b="0" i="1" kern="1200">
                                <a:latin typeface="Cambria Math" panose="02040503050406030204" pitchFamily="18" charset="0"/>
                                <a:ea typeface="Cambria Math" panose="02040503050406030204" pitchFamily="18" charset="0"/>
                              </a:rPr>
                              <m:t>𝑃</m:t>
                            </m:r>
                          </m:sub>
                        </m:sSub>
                        <m:r>
                          <a:rPr lang="en-US" sz="1600" b="0" i="1" kern="1200">
                            <a:latin typeface="Cambria Math" panose="02040503050406030204" pitchFamily="18" charset="0"/>
                            <a:ea typeface="Cambria Math" panose="02040503050406030204" pitchFamily="18" charset="0"/>
                          </a:rPr>
                          <m:t>×</m:t>
                        </m:r>
                        <m:r>
                          <a:rPr lang="en-US" sz="1600" b="0" i="1" kern="1200">
                            <a:latin typeface="Cambria Math" panose="02040503050406030204" pitchFamily="18" charset="0"/>
                            <a:ea typeface="Cambria Math" panose="02040503050406030204" pitchFamily="18" charset="0"/>
                          </a:rPr>
                          <m:t>𝑆𝐴</m:t>
                        </m:r>
                        <m:r>
                          <a:rPr lang="en-US" sz="1600" b="0" i="1" kern="1200">
                            <a:latin typeface="Cambria Math" panose="02040503050406030204" pitchFamily="18" charset="0"/>
                            <a:ea typeface="Cambria Math" panose="02040503050406030204" pitchFamily="18" charset="0"/>
                          </a:rPr>
                          <m:t>×</m:t>
                        </m:r>
                        <m:r>
                          <a:rPr lang="en-US" sz="1600" b="0" i="1" kern="1200">
                            <a:latin typeface="Cambria Math" panose="02040503050406030204" pitchFamily="18" charset="0"/>
                            <a:ea typeface="Cambria Math" panose="02040503050406030204" pitchFamily="18" charset="0"/>
                          </a:rPr>
                          <m:t>𝐸𝑇</m:t>
                        </m:r>
                        <m:r>
                          <a:rPr lang="en-US" sz="1600" b="0" i="1" kern="1200">
                            <a:latin typeface="Cambria Math" panose="02040503050406030204" pitchFamily="18" charset="0"/>
                            <a:ea typeface="Cambria Math" panose="02040503050406030204" pitchFamily="18" charset="0"/>
                          </a:rPr>
                          <m:t>×</m:t>
                        </m:r>
                        <m:r>
                          <a:rPr lang="en-US" sz="1600" b="0" i="1" kern="1200">
                            <a:latin typeface="Cambria Math" panose="02040503050406030204" pitchFamily="18" charset="0"/>
                            <a:ea typeface="Cambria Math" panose="02040503050406030204" pitchFamily="18" charset="0"/>
                          </a:rPr>
                          <m:t>𝑅𝐷</m:t>
                        </m:r>
                        <m:r>
                          <a:rPr lang="en-US" sz="1600" b="0" i="1" kern="1200">
                            <a:latin typeface="Cambria Math" panose="02040503050406030204" pitchFamily="18" charset="0"/>
                            <a:ea typeface="Cambria Math" panose="02040503050406030204" pitchFamily="18" charset="0"/>
                          </a:rPr>
                          <m:t>×</m:t>
                        </m:r>
                        <m:r>
                          <a:rPr lang="en-US" sz="1600" b="0" i="1" kern="1200">
                            <a:latin typeface="Cambria Math" panose="02040503050406030204" pitchFamily="18" charset="0"/>
                            <a:ea typeface="Cambria Math" panose="02040503050406030204" pitchFamily="18" charset="0"/>
                          </a:rPr>
                          <m:t>𝐸𝐷</m:t>
                        </m:r>
                        <m:r>
                          <a:rPr lang="en-US" sz="1600" b="0" i="1" kern="1200">
                            <a:latin typeface="Cambria Math" panose="02040503050406030204" pitchFamily="18" charset="0"/>
                            <a:ea typeface="Cambria Math" panose="02040503050406030204" pitchFamily="18" charset="0"/>
                          </a:rPr>
                          <m:t>×</m:t>
                        </m:r>
                        <m:r>
                          <a:rPr lang="en-US" sz="1600" b="0" i="1" kern="1200">
                            <a:latin typeface="Cambria Math" panose="02040503050406030204" pitchFamily="18" charset="0"/>
                            <a:ea typeface="Cambria Math" panose="02040503050406030204" pitchFamily="18" charset="0"/>
                          </a:rPr>
                          <m:t>𝐶𝐹</m:t>
                        </m:r>
                        <m:r>
                          <a:rPr lang="en-US" sz="1600" b="0" i="1" kern="1200">
                            <a:latin typeface="Cambria Math" panose="02040503050406030204" pitchFamily="18" charset="0"/>
                            <a:ea typeface="Cambria Math" panose="02040503050406030204" pitchFamily="18" charset="0"/>
                          </a:rPr>
                          <m:t>1×</m:t>
                        </m:r>
                        <m:r>
                          <a:rPr lang="en-US" sz="1600" b="0" i="1" kern="1200">
                            <a:latin typeface="Cambria Math" panose="02040503050406030204" pitchFamily="18" charset="0"/>
                            <a:ea typeface="Cambria Math" panose="02040503050406030204" pitchFamily="18" charset="0"/>
                          </a:rPr>
                          <m:t>𝐶𝐹</m:t>
                        </m:r>
                        <m:r>
                          <a:rPr lang="en-US" sz="1600" b="0" i="1" kern="1200">
                            <a:latin typeface="Cambria Math" panose="02040503050406030204" pitchFamily="18" charset="0"/>
                            <a:ea typeface="Cambria Math" panose="02040503050406030204" pitchFamily="18" charset="0"/>
                          </a:rPr>
                          <m:t>2)</m:t>
                        </m:r>
                      </m:num>
                      <m:den>
                        <m:r>
                          <a:rPr lang="en-US" sz="1600" b="0" i="1" kern="1200">
                            <a:latin typeface="Cambria Math" panose="02040503050406030204" pitchFamily="18" charset="0"/>
                          </a:rPr>
                          <m:t>(</m:t>
                        </m:r>
                        <m:r>
                          <a:rPr lang="en-US" sz="1600" b="0" i="1" kern="1200">
                            <a:latin typeface="Cambria Math" panose="02040503050406030204" pitchFamily="18" charset="0"/>
                          </a:rPr>
                          <m:t>𝐵𝑊</m:t>
                        </m:r>
                        <m:r>
                          <a:rPr lang="en-US" sz="1600" b="0" i="1" kern="1200">
                            <a:latin typeface="Cambria Math" panose="02040503050406030204" pitchFamily="18" charset="0"/>
                            <a:ea typeface="Cambria Math" panose="02040503050406030204" pitchFamily="18" charset="0"/>
                          </a:rPr>
                          <m:t>×</m:t>
                        </m:r>
                        <m:r>
                          <a:rPr lang="en-US" sz="1600" b="0" i="1" kern="1200">
                            <a:latin typeface="Cambria Math" panose="02040503050406030204" pitchFamily="18" charset="0"/>
                            <a:ea typeface="Cambria Math" panose="02040503050406030204" pitchFamily="18" charset="0"/>
                          </a:rPr>
                          <m:t>𝐴𝑇</m:t>
                        </m:r>
                        <m:r>
                          <a:rPr lang="en-US" sz="1600" b="0" i="1" kern="1200">
                            <a:latin typeface="Cambria Math" panose="02040503050406030204" pitchFamily="18" charset="0"/>
                            <a:ea typeface="Cambria Math" panose="02040503050406030204" pitchFamily="18" charset="0"/>
                          </a:rPr>
                          <m:t>×</m:t>
                        </m:r>
                        <m:r>
                          <a:rPr lang="en-US" sz="1600" b="0" i="1" kern="1200">
                            <a:latin typeface="Cambria Math" panose="02040503050406030204" pitchFamily="18" charset="0"/>
                            <a:ea typeface="Cambria Math" panose="02040503050406030204" pitchFamily="18" charset="0"/>
                          </a:rPr>
                          <m:t>𝐶𝐹</m:t>
                        </m:r>
                        <m:r>
                          <a:rPr lang="en-US" sz="1600" b="0" i="1" kern="1200">
                            <a:latin typeface="Cambria Math" panose="02040503050406030204" pitchFamily="18" charset="0"/>
                            <a:ea typeface="Cambria Math" panose="02040503050406030204" pitchFamily="18" charset="0"/>
                          </a:rPr>
                          <m:t>3)</m:t>
                        </m:r>
                      </m:den>
                    </m:f>
                  </m:oMath>
                </m:oMathPara>
              </a14:m>
              <a:endParaRPr lang="en-US" sz="1600" kern="1200"/>
            </a:p>
          </xdr:txBody>
        </xdr:sp>
      </mc:Choice>
      <mc:Fallback xmlns="">
        <xdr:sp macro="" textlink="">
          <xdr:nvSpPr>
            <xdr:cNvPr id="3" name="TextBox 2">
              <a:extLst>
                <a:ext uri="{FF2B5EF4-FFF2-40B4-BE49-F238E27FC236}">
                  <a16:creationId xmlns:a16="http://schemas.microsoft.com/office/drawing/2014/main" id="{9069B7DA-7601-8092-8E09-914C63B2B79E}"/>
                </a:ext>
              </a:extLst>
            </xdr:cNvPr>
            <xdr:cNvSpPr txBox="1"/>
          </xdr:nvSpPr>
          <xdr:spPr>
            <a:xfrm>
              <a:off x="16239565" y="10829364"/>
              <a:ext cx="5012270" cy="51270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600" b="0" i="0" kern="1200">
                  <a:latin typeface="Cambria Math" panose="02040503050406030204" pitchFamily="18" charset="0"/>
                </a:rPr>
                <a:t>𝐴𝐷𝐷=((𝑆𝑊𝐶</a:t>
              </a:r>
              <a:r>
                <a:rPr lang="en-US" sz="1600" b="0" i="0" kern="1200">
                  <a:latin typeface="Cambria Math" panose="02040503050406030204" pitchFamily="18" charset="0"/>
                  <a:ea typeface="Cambria Math" panose="02040503050406030204" pitchFamily="18" charset="0"/>
                </a:rPr>
                <a:t>×𝐾_𝑃×𝑆𝐴×𝐸𝑇×𝑅𝐷×𝐸𝐷×𝐶𝐹1×𝐶𝐹2))/(</a:t>
              </a:r>
              <a:r>
                <a:rPr lang="en-US" sz="1600" b="0" i="0" kern="1200">
                  <a:latin typeface="Cambria Math" panose="02040503050406030204" pitchFamily="18" charset="0"/>
                </a:rPr>
                <a:t>(𝐵𝑊</a:t>
              </a:r>
              <a:r>
                <a:rPr lang="en-US" sz="1600" b="0" i="0" kern="1200">
                  <a:latin typeface="Cambria Math" panose="02040503050406030204" pitchFamily="18" charset="0"/>
                  <a:ea typeface="Cambria Math" panose="02040503050406030204" pitchFamily="18" charset="0"/>
                </a:rPr>
                <a:t>×𝐴𝑇×𝐶𝐹3))</a:t>
              </a:r>
              <a:endParaRPr lang="en-US" sz="1600" kern="12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0</xdr:col>
      <xdr:colOff>116553</xdr:colOff>
      <xdr:row>3</xdr:row>
      <xdr:rowOff>107398</xdr:rowOff>
    </xdr:from>
    <xdr:to>
      <xdr:col>5</xdr:col>
      <xdr:colOff>424528</xdr:colOff>
      <xdr:row>6</xdr:row>
      <xdr:rowOff>40723</xdr:rowOff>
    </xdr:to>
    <xdr:pic>
      <xdr:nvPicPr>
        <xdr:cNvPr id="2" name="Picture 1">
          <a:extLst>
            <a:ext uri="{FF2B5EF4-FFF2-40B4-BE49-F238E27FC236}">
              <a16:creationId xmlns:a16="http://schemas.microsoft.com/office/drawing/2014/main" id="{72A6F209-1071-443E-9D90-5BCDB61DA79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6553" y="668012"/>
          <a:ext cx="3383189" cy="488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75140</xdr:colOff>
      <xdr:row>10</xdr:row>
      <xdr:rowOff>106891</xdr:rowOff>
    </xdr:from>
    <xdr:to>
      <xdr:col>6</xdr:col>
      <xdr:colOff>246590</xdr:colOff>
      <xdr:row>13</xdr:row>
      <xdr:rowOff>27516</xdr:rowOff>
    </xdr:to>
    <xdr:pic>
      <xdr:nvPicPr>
        <xdr:cNvPr id="3" name="Picture 2">
          <a:extLst>
            <a:ext uri="{FF2B5EF4-FFF2-40B4-BE49-F238E27FC236}">
              <a16:creationId xmlns:a16="http://schemas.microsoft.com/office/drawing/2014/main" id="{F63915BB-AB45-47F1-85E5-BAF1ED806988}"/>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140" y="1962905"/>
          <a:ext cx="3861707" cy="4757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75140</xdr:colOff>
      <xdr:row>14</xdr:row>
      <xdr:rowOff>44450</xdr:rowOff>
    </xdr:from>
    <xdr:to>
      <xdr:col>5</xdr:col>
      <xdr:colOff>341840</xdr:colOff>
      <xdr:row>16</xdr:row>
      <xdr:rowOff>158750</xdr:rowOff>
    </xdr:to>
    <xdr:pic>
      <xdr:nvPicPr>
        <xdr:cNvPr id="4" name="Picture 3">
          <a:extLst>
            <a:ext uri="{FF2B5EF4-FFF2-40B4-BE49-F238E27FC236}">
              <a16:creationId xmlns:a16="http://schemas.microsoft.com/office/drawing/2014/main" id="{5D46F743-50FA-4236-9B3E-C05B9C882134}"/>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140" y="2640693"/>
          <a:ext cx="3341914" cy="484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75140</xdr:colOff>
      <xdr:row>59</xdr:row>
      <xdr:rowOff>171450</xdr:rowOff>
    </xdr:from>
    <xdr:to>
      <xdr:col>4</xdr:col>
      <xdr:colOff>189440</xdr:colOff>
      <xdr:row>61</xdr:row>
      <xdr:rowOff>123825</xdr:rowOff>
    </xdr:to>
    <xdr:pic>
      <xdr:nvPicPr>
        <xdr:cNvPr id="5" name="Picture 4">
          <a:extLst>
            <a:ext uri="{FF2B5EF4-FFF2-40B4-BE49-F238E27FC236}">
              <a16:creationId xmlns:a16="http://schemas.microsoft.com/office/drawing/2014/main" id="{8E6B9A4E-85E9-4590-B04F-F8E49C56E446}"/>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140" y="10883900"/>
          <a:ext cx="2552700" cy="30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75140</xdr:colOff>
      <xdr:row>43</xdr:row>
      <xdr:rowOff>104775</xdr:rowOff>
    </xdr:from>
    <xdr:to>
      <xdr:col>3</xdr:col>
      <xdr:colOff>418040</xdr:colOff>
      <xdr:row>45</xdr:row>
      <xdr:rowOff>57150</xdr:rowOff>
    </xdr:to>
    <xdr:pic>
      <xdr:nvPicPr>
        <xdr:cNvPr id="6" name="Picture 5">
          <a:extLst>
            <a:ext uri="{FF2B5EF4-FFF2-40B4-BE49-F238E27FC236}">
              <a16:creationId xmlns:a16="http://schemas.microsoft.com/office/drawing/2014/main" id="{DBEFA1B6-96DB-4359-80D1-E35BA71C552C}"/>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140" y="7972425"/>
          <a:ext cx="2171700" cy="30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75140</xdr:colOff>
      <xdr:row>62</xdr:row>
      <xdr:rowOff>76200</xdr:rowOff>
    </xdr:from>
    <xdr:to>
      <xdr:col>5</xdr:col>
      <xdr:colOff>284690</xdr:colOff>
      <xdr:row>64</xdr:row>
      <xdr:rowOff>28575</xdr:rowOff>
    </xdr:to>
    <xdr:pic>
      <xdr:nvPicPr>
        <xdr:cNvPr id="7" name="Picture 6">
          <a:extLst>
            <a:ext uri="{FF2B5EF4-FFF2-40B4-BE49-F238E27FC236}">
              <a16:creationId xmlns:a16="http://schemas.microsoft.com/office/drawing/2014/main" id="{C17D1060-CE3E-49C2-961A-5D0D1F15CA0F}"/>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140" y="11322050"/>
          <a:ext cx="3257550" cy="307975"/>
        </a:xfrm>
        <a:prstGeom prst="rect">
          <a:avLst/>
        </a:prstGeom>
        <a:noFill/>
      </xdr:spPr>
    </xdr:pic>
    <xdr:clientData/>
  </xdr:twoCellAnchor>
  <xdr:twoCellAnchor>
    <xdr:from>
      <xdr:col>0</xdr:col>
      <xdr:colOff>170114</xdr:colOff>
      <xdr:row>40</xdr:row>
      <xdr:rowOff>187601</xdr:rowOff>
    </xdr:from>
    <xdr:to>
      <xdr:col>2</xdr:col>
      <xdr:colOff>420939</xdr:colOff>
      <xdr:row>42</xdr:row>
      <xdr:rowOff>139976</xdr:rowOff>
    </xdr:to>
    <xdr:pic>
      <xdr:nvPicPr>
        <xdr:cNvPr id="8" name="Picture 7">
          <a:extLst>
            <a:ext uri="{FF2B5EF4-FFF2-40B4-BE49-F238E27FC236}">
              <a16:creationId xmlns:a16="http://schemas.microsoft.com/office/drawing/2014/main" id="{49DFA3BA-F473-478E-93FC-0F6824C7A33A}"/>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0114" y="13961579"/>
          <a:ext cx="141039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75140</xdr:colOff>
      <xdr:row>7</xdr:row>
      <xdr:rowOff>26458</xdr:rowOff>
    </xdr:from>
    <xdr:to>
      <xdr:col>6</xdr:col>
      <xdr:colOff>19284</xdr:colOff>
      <xdr:row>9</xdr:row>
      <xdr:rowOff>114300</xdr:rowOff>
    </xdr:to>
    <xdr:pic>
      <xdr:nvPicPr>
        <xdr:cNvPr id="9" name="Picture 8">
          <a:extLst>
            <a:ext uri="{FF2B5EF4-FFF2-40B4-BE49-F238E27FC236}">
              <a16:creationId xmlns:a16="http://schemas.microsoft.com/office/drawing/2014/main" id="{650F60F5-167E-4A53-9E7A-F4AF1C694A40}"/>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140" y="1327301"/>
          <a:ext cx="3634401" cy="457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EB/ExistingChems/Work%20Plan%20Chemicals/DCM/Risk%20Evaluation/2018.03%20-%20TD14%20-%20Risk%20Evaluation/Current%20Drafts/Methylene%20Chloride%20Calcs_2018.11.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EB/ExistingChems/Work%20Plan%20Chemicals/PERC/Risk%20Evaluation/Engineering%20Assessment/Calculation%20Spreadsheets/PCE%20Exposure%20Data%20Summary_worki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Spiezio\Desktop\2016\2016%20TRI%20Data%20for%2010%20Work%20Plan%20Chemicals_2017.08.06%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ICS"/>
      <sheetName val="STEL Subset Corrected"/>
      <sheetName val=" TWA Subset Corrected"/>
      <sheetName val="1A-Adhesives"/>
      <sheetName val="1A-Paints and Coatings"/>
      <sheetName val="1A-PU Foam"/>
      <sheetName val="1 - Cold Cleaning"/>
      <sheetName val="1 - Adhes Rem"/>
      <sheetName val="1 - Spot Cleaning"/>
      <sheetName val="1 - Furniture Stripping"/>
      <sheetName val="2 - MFG"/>
      <sheetName val="MFG_8-hr_HSIA"/>
      <sheetName val="2 - Import"/>
      <sheetName val="2 - PROC-Rxn"/>
      <sheetName val="Proc-Rxn_HSIA"/>
      <sheetName val="2 - PROC-Form"/>
      <sheetName val="2 -Sign Manufacturing"/>
      <sheetName val="2 - Fabric Finishing"/>
      <sheetName val="2 - Laboratory"/>
      <sheetName val="2 - Plastic Mfg"/>
      <sheetName val="Plastics_HSIA"/>
      <sheetName val="2 - CTA Film"/>
      <sheetName val="2 - Printing"/>
      <sheetName val="2 - Pharm"/>
      <sheetName val="2 - Other Comm"/>
      <sheetName val="Strip-Automotive Refinish"/>
      <sheetName val="Strip-Art"/>
      <sheetName val="Strip-Aircraft"/>
      <sheetName val="Strip-Ship"/>
      <sheetName val="Summary 8-hr"/>
      <sheetName val="Summary 8-hr_Stripper"/>
      <sheetName val="Summary -Short Term"/>
      <sheetName val="1 - Spot Cleaning_PERC"/>
      <sheetName val="Cleaning Solvent"/>
      <sheetName val="Unknown"/>
      <sheetName val="Working Data Sheet"/>
      <sheetName val="Auto and Machine Repair"/>
      <sheetName val="Stripping-Not Incl"/>
      <sheetName val="Constants"/>
      <sheetName val="Version"/>
      <sheetName val="Data Extraction"/>
      <sheetName val="Source List from PF"/>
      <sheetName val="Facility Data"/>
      <sheetName val="Exposure Data"/>
      <sheetName val="Release Data"/>
      <sheetName val="Values"/>
      <sheetName val="Duplicates - Not Extracted"/>
      <sheetName val="NA"/>
      <sheetName val="Data comparis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
      <sheetName val="Summary"/>
      <sheetName val="Manufacture"/>
      <sheetName val="Formulation"/>
      <sheetName val="Open-Top Degreasing"/>
      <sheetName val="Closed-Loop Degreasing"/>
      <sheetName val="Cold Cleaning"/>
      <sheetName val="Degreasing (unspecified)"/>
      <sheetName val="Aerosol Degreasing"/>
      <sheetName val="Dry Cleaning"/>
      <sheetName val="Adhesive-Coatings"/>
      <sheetName val="Chemical Maskant"/>
      <sheetName val="MWF"/>
      <sheetName val="Wipe Cleaning"/>
      <sheetName val="Other Spot Cleaning"/>
      <sheetName val="Printing"/>
      <sheetName val="Photocopying"/>
      <sheetName val="Photographic Film"/>
      <sheetName val="Misc. Cleaning"/>
      <sheetName val="Constants"/>
      <sheetName val="Intermediate"/>
      <sheetName val="Other Cleaning"/>
      <sheetName val="Sources"/>
      <sheetName val="Version"/>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 Table 1_2016v15"/>
      <sheetName val="TRI Table 3a_2015v15"/>
      <sheetName val="TRI Table 3b_2015v15"/>
      <sheetName val="Table 2"/>
      <sheetName val="Table 1_Scoping"/>
      <sheetName val="Chemicals"/>
      <sheetName val="2012 NAICS"/>
    </sheetNames>
    <sheetDataSet>
      <sheetData sheetId="0"/>
      <sheetData sheetId="1" refreshError="1"/>
      <sheetData sheetId="2" refreshError="1"/>
      <sheetData sheetId="3" refreshError="1"/>
      <sheetData sheetId="4"/>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Ngo, Catherine" id="{D679B430-B1E7-4A9F-8BF1-17A1B642037D}" userId="S::Ngo.Catherine@epa.gov::addb4d0d-c526-4594-b73d-feccbdd9364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9" dT="2025-03-18T15:54:37.15" personId="{D679B430-B1E7-4A9F-8BF1-17A1B642037D}" id="{EE4CEDB7-2B52-4232-B1FA-1FC53E3ED505}">
    <text>This is ECA data that reported the highest monitored surface water and effluent concentrations across all monitored data. Samples were collected from the effluent or receiving waters of WWTPs associated with D4 processors, manufacturers, or formulators. This is a single maximum value from the study and does not correspond to either the 30Q5 or harmonic mean concentrations.</text>
  </threadedComment>
  <threadedComment ref="E9" dT="2025-05-12T18:00:37.70" personId="{D679B430-B1E7-4A9F-8BF1-17A1B642037D}" id="{4821A55C-901A-408C-BDDB-28C7D6BE0668}">
    <text>Data source does not provide release days and using this conservative value still results in MOEs above benchmark.</text>
  </threadedComment>
</ThreadedComments>
</file>

<file path=xl/threadedComments/threadedComment2.xml><?xml version="1.0" encoding="utf-8"?>
<ThreadedComments xmlns="http://schemas.microsoft.com/office/spreadsheetml/2018/threadedcomments" xmlns:x="http://schemas.openxmlformats.org/spreadsheetml/2006/main">
  <threadedComment ref="A11" dT="2025-03-18T15:54:37.15" personId="{D679B430-B1E7-4A9F-8BF1-17A1B642037D}" id="{43D3FFFF-730A-4A95-83E4-FC53736A43B5}">
    <text>This is ECA data that reported the highest monitored surface water and effluent concentrations across all monitored data. Samples were collected from the effluent or receiving waters of WWTPs associated with D4 processors, manufacturers, or formulators. This is a single maximum value from the study and does not correspond to either the 30Q5 or harmonic mean concentrations.</text>
  </threadedComment>
  <threadedComment ref="E11" dT="2025-05-12T18:00:37.70" personId="{D679B430-B1E7-4A9F-8BF1-17A1B642037D}" id="{7B5E6374-BC46-4E52-8AE3-55594BC4ADE7}">
    <text>Data source does not provide release days and using this conservative value still results in MOEs above benchmark.</text>
  </threadedComment>
</ThreadedComments>
</file>

<file path=xl/threadedComments/threadedComment3.xml><?xml version="1.0" encoding="utf-8"?>
<ThreadedComments xmlns="http://schemas.microsoft.com/office/spreadsheetml/2018/threadedcomments" xmlns:x="http://schemas.openxmlformats.org/spreadsheetml/2006/main">
  <threadedComment ref="A11" dT="2025-03-18T15:54:37.15" personId="{D679B430-B1E7-4A9F-8BF1-17A1B642037D}" id="{E149D6F1-1EC4-487A-A0AB-EBEAEEA52B08}">
    <text>This is ECA data that reported the highest monitored surface water and effluent concentrations across all monitored data. Samples were collected from the effluent or receiving waters of WWTPs associated with D4 processors, manufacturers, or formulators. This is a single maximum value from the study and does not correspond to either the 30Q5 or harmonic mean concentrations.</text>
  </threadedComment>
  <threadedComment ref="E11" dT="2025-05-12T18:00:37.70" personId="{D679B430-B1E7-4A9F-8BF1-17A1B642037D}" id="{D311FB1B-6AAF-4504-9149-0DA9EB1CCA24}">
    <text>Data source does not provide release days and using this conservative value still results in MOEs above benchmark.</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8" Type="http://schemas.openxmlformats.org/officeDocument/2006/relationships/hyperlink" Target="https://hero.epa.gov/hero/index.cfm/reference/details/reference_id/7485096" TargetMode="External"/><Relationship Id="rId13" Type="http://schemas.openxmlformats.org/officeDocument/2006/relationships/hyperlink" Target="https://hero.epa.gov/hero/index.cfm/reference/details/reference_id/7485096" TargetMode="External"/><Relationship Id="rId3" Type="http://schemas.openxmlformats.org/officeDocument/2006/relationships/hyperlink" Target="https://hero.epa.gov/hero/index.cfm/reference/details/reference_id/7485096" TargetMode="External"/><Relationship Id="rId7" Type="http://schemas.openxmlformats.org/officeDocument/2006/relationships/hyperlink" Target="https://hero.epa.gov/hero/index.cfm/reference/details/reference_id/7485096" TargetMode="External"/><Relationship Id="rId12" Type="http://schemas.openxmlformats.org/officeDocument/2006/relationships/hyperlink" Target="https://hero.epa.gov/hero/index.cfm/reference/details/reference_id/7267482" TargetMode="External"/><Relationship Id="rId2" Type="http://schemas.openxmlformats.org/officeDocument/2006/relationships/hyperlink" Target="https://hero.epa.gov/hero/index.cfm/reference/details/reference_id/7267482" TargetMode="External"/><Relationship Id="rId16" Type="http://schemas.openxmlformats.org/officeDocument/2006/relationships/drawing" Target="../drawings/drawing1.xml"/><Relationship Id="rId1" Type="http://schemas.openxmlformats.org/officeDocument/2006/relationships/hyperlink" Target="https://hero.epa.gov/hero/index.cfm/reference/details/reference_id/4565445" TargetMode="External"/><Relationship Id="rId6" Type="http://schemas.openxmlformats.org/officeDocument/2006/relationships/hyperlink" Target="https://hero.epa.gov/hero/index.cfm/reference/details/reference_id/4565445" TargetMode="External"/><Relationship Id="rId11" Type="http://schemas.openxmlformats.org/officeDocument/2006/relationships/hyperlink" Target="https://hero.epa.gov/hero/index.cfm/reference/details/reference_id/6811897" TargetMode="External"/><Relationship Id="rId5" Type="http://schemas.openxmlformats.org/officeDocument/2006/relationships/hyperlink" Target="https://hero.epa.gov/hero/index.cfm/reference/details/reference_id/7267482" TargetMode="External"/><Relationship Id="rId15" Type="http://schemas.openxmlformats.org/officeDocument/2006/relationships/printerSettings" Target="../printerSettings/printerSettings4.bin"/><Relationship Id="rId10" Type="http://schemas.openxmlformats.org/officeDocument/2006/relationships/hyperlink" Target="https://hero.epa.gov/hero/index.cfm/reference/details/reference_id/7485096" TargetMode="External"/><Relationship Id="rId4" Type="http://schemas.openxmlformats.org/officeDocument/2006/relationships/hyperlink" Target="https://hero.epa.gov/hero/index.cfm/reference/details/reference_id/7485096" TargetMode="External"/><Relationship Id="rId9" Type="http://schemas.openxmlformats.org/officeDocument/2006/relationships/hyperlink" Target="https://hero.epa.gov/hero/index.cfm/reference/details/reference_id/6811897" TargetMode="External"/><Relationship Id="rId14" Type="http://schemas.openxmlformats.org/officeDocument/2006/relationships/hyperlink" Target="https://hero.epa.gov/hero/index.cfm/reference/details/reference_id/6811897"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2EAAB-175F-497C-B8CB-A2C249457CF5}">
  <sheetPr codeName="Sheet1"/>
  <dimension ref="B2:H18"/>
  <sheetViews>
    <sheetView tabSelected="1" workbookViewId="0">
      <selection activeCell="B6" sqref="B6:G10"/>
    </sheetView>
  </sheetViews>
  <sheetFormatPr defaultColWidth="8.6328125" defaultRowHeight="14.5" x14ac:dyDescent="0.35"/>
  <sheetData>
    <row r="2" spans="2:8" x14ac:dyDescent="0.35">
      <c r="B2" s="132" t="s">
        <v>175</v>
      </c>
      <c r="C2" s="132"/>
      <c r="D2" s="132"/>
      <c r="E2" s="132"/>
      <c r="F2" s="132"/>
      <c r="G2" s="132"/>
    </row>
    <row r="3" spans="2:8" ht="15.5" x14ac:dyDescent="0.35">
      <c r="B3" s="15"/>
      <c r="C3" s="133" t="s">
        <v>174</v>
      </c>
      <c r="D3" s="133"/>
      <c r="E3" s="133"/>
      <c r="F3" s="133"/>
    </row>
    <row r="4" spans="2:8" ht="15.5" x14ac:dyDescent="0.35">
      <c r="B4" s="15"/>
      <c r="C4" s="16"/>
      <c r="D4" s="16"/>
      <c r="E4" s="16"/>
      <c r="F4" s="16"/>
    </row>
    <row r="5" spans="2:8" x14ac:dyDescent="0.35">
      <c r="B5" s="11"/>
      <c r="C5" s="11"/>
      <c r="D5" s="11"/>
      <c r="E5" s="11"/>
      <c r="F5" s="11"/>
      <c r="G5" s="11"/>
      <c r="H5" s="11"/>
    </row>
    <row r="6" spans="2:8" ht="15" customHeight="1" x14ac:dyDescent="0.35">
      <c r="B6" s="134" t="s">
        <v>0</v>
      </c>
      <c r="C6" s="134"/>
      <c r="D6" s="134"/>
      <c r="E6" s="134"/>
      <c r="F6" s="134"/>
      <c r="G6" s="134"/>
      <c r="H6" s="11"/>
    </row>
    <row r="7" spans="2:8" ht="15" customHeight="1" x14ac:dyDescent="0.35">
      <c r="B7" s="134"/>
      <c r="C7" s="134"/>
      <c r="D7" s="134"/>
      <c r="E7" s="134"/>
      <c r="F7" s="134"/>
      <c r="G7" s="134"/>
      <c r="H7" s="11"/>
    </row>
    <row r="8" spans="2:8" ht="15" customHeight="1" x14ac:dyDescent="0.35">
      <c r="B8" s="134"/>
      <c r="C8" s="134"/>
      <c r="D8" s="134"/>
      <c r="E8" s="134"/>
      <c r="F8" s="134"/>
      <c r="G8" s="134"/>
      <c r="H8" s="11"/>
    </row>
    <row r="9" spans="2:8" ht="15" customHeight="1" x14ac:dyDescent="0.35">
      <c r="B9" s="134"/>
      <c r="C9" s="134"/>
      <c r="D9" s="134"/>
      <c r="E9" s="134"/>
      <c r="F9" s="134"/>
      <c r="G9" s="134"/>
      <c r="H9" s="11"/>
    </row>
    <row r="10" spans="2:8" ht="15" customHeight="1" x14ac:dyDescent="0.35">
      <c r="B10" s="134"/>
      <c r="C10" s="134"/>
      <c r="D10" s="134"/>
      <c r="E10" s="134"/>
      <c r="F10" s="134"/>
      <c r="G10" s="134"/>
      <c r="H10" s="11"/>
    </row>
    <row r="11" spans="2:8" x14ac:dyDescent="0.35">
      <c r="B11" s="11"/>
      <c r="C11" s="11"/>
      <c r="D11" s="11"/>
      <c r="E11" s="11"/>
      <c r="F11" s="11"/>
      <c r="G11" s="11"/>
      <c r="H11" s="11"/>
    </row>
    <row r="12" spans="2:8" ht="22.5" x14ac:dyDescent="0.35">
      <c r="B12" s="135" t="s">
        <v>1</v>
      </c>
      <c r="C12" s="135"/>
      <c r="D12" s="135"/>
      <c r="E12" s="135"/>
      <c r="F12" s="135"/>
      <c r="G12" s="135"/>
      <c r="H12" s="11"/>
    </row>
    <row r="13" spans="2:8" ht="17.25" customHeight="1" x14ac:dyDescent="0.35">
      <c r="B13" s="14"/>
      <c r="C13" s="14"/>
      <c r="D13" s="14"/>
      <c r="E13" s="14"/>
      <c r="F13" s="14"/>
      <c r="G13" s="14"/>
      <c r="H13" s="11"/>
    </row>
    <row r="14" spans="2:8" x14ac:dyDescent="0.35">
      <c r="B14" s="11"/>
      <c r="C14" s="11"/>
      <c r="D14" s="11"/>
      <c r="E14" s="11"/>
      <c r="F14" s="11"/>
      <c r="G14" s="11"/>
      <c r="H14" s="11"/>
    </row>
    <row r="15" spans="2:8" ht="17.5" x14ac:dyDescent="0.35">
      <c r="B15" s="131" t="s">
        <v>174</v>
      </c>
      <c r="C15" s="131"/>
      <c r="D15" s="131"/>
      <c r="E15" s="131"/>
      <c r="F15" s="131"/>
      <c r="G15" s="131"/>
      <c r="H15" s="11"/>
    </row>
    <row r="16" spans="2:8" x14ac:dyDescent="0.35">
      <c r="B16" s="11"/>
      <c r="C16" s="11"/>
      <c r="D16" s="11"/>
      <c r="E16" s="11"/>
      <c r="F16" s="11"/>
      <c r="G16" s="11"/>
      <c r="H16" s="11"/>
    </row>
    <row r="17" spans="2:8" x14ac:dyDescent="0.35">
      <c r="B17" s="11"/>
      <c r="C17" s="11"/>
      <c r="D17" s="11"/>
      <c r="E17" s="11"/>
      <c r="F17" s="11"/>
      <c r="G17" s="11"/>
      <c r="H17" s="11"/>
    </row>
    <row r="18" spans="2:8" x14ac:dyDescent="0.35">
      <c r="B18" s="11"/>
      <c r="C18" s="11"/>
      <c r="D18" s="11"/>
      <c r="E18" s="11"/>
      <c r="F18" s="11"/>
      <c r="G18" s="11"/>
      <c r="H18" s="11"/>
    </row>
  </sheetData>
  <sheetProtection formatCells="0" formatColumns="0" formatRows="0"/>
  <mergeCells count="5">
    <mergeCell ref="B15:G15"/>
    <mergeCell ref="B2:G2"/>
    <mergeCell ref="C3:F3"/>
    <mergeCell ref="B6:G10"/>
    <mergeCell ref="B12:G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6ACC0-A0CA-4FE2-9E1A-DA86B9989DAE}">
  <sheetPr codeName="Sheet2"/>
  <dimension ref="A1:AR1126"/>
  <sheetViews>
    <sheetView zoomScale="70" zoomScaleNormal="70" workbookViewId="0">
      <pane ySplit="4" topLeftCell="A5" activePane="bottomLeft" state="frozen"/>
      <selection activeCell="C29" sqref="C29:H29"/>
      <selection pane="bottomLeft" activeCell="C82" sqref="C82"/>
    </sheetView>
  </sheetViews>
  <sheetFormatPr defaultColWidth="8.6328125" defaultRowHeight="13" x14ac:dyDescent="0.3"/>
  <cols>
    <col min="1" max="1" width="37.08984375" style="18" customWidth="1"/>
    <col min="2" max="2" width="14" style="18" customWidth="1"/>
    <col min="3" max="3" width="15.453125" style="18" customWidth="1"/>
    <col min="4" max="4" width="14.81640625" style="18" customWidth="1"/>
    <col min="5" max="5" width="12.6328125" style="18" customWidth="1"/>
    <col min="6" max="6" width="13.90625" style="18" customWidth="1"/>
    <col min="7" max="7" width="12.453125" style="18" customWidth="1"/>
    <col min="8" max="8" width="10.54296875" style="18" hidden="1" customWidth="1"/>
    <col min="9" max="9" width="8" style="18" hidden="1" customWidth="1"/>
    <col min="10" max="10" width="9.36328125" style="18" hidden="1" customWidth="1"/>
    <col min="11" max="11" width="11" style="18" hidden="1" customWidth="1"/>
    <col min="12" max="12" width="12.54296875" style="18" customWidth="1"/>
    <col min="13" max="14" width="13.08984375" style="18" customWidth="1"/>
    <col min="15" max="15" width="13.54296875" style="18" customWidth="1"/>
    <col min="16" max="16" width="10.453125" style="18" hidden="1" customWidth="1"/>
    <col min="17" max="17" width="7.453125" style="18" hidden="1" customWidth="1"/>
    <col min="18" max="18" width="12.6328125" style="18" customWidth="1"/>
    <col min="19" max="19" width="14.81640625" style="18" customWidth="1"/>
    <col min="20" max="20" width="12.453125" style="18" customWidth="1"/>
    <col min="21" max="21" width="12.90625" style="18" customWidth="1"/>
    <col min="22" max="23" width="7.453125" style="18" hidden="1" customWidth="1"/>
    <col min="24" max="24" width="13.1796875" style="18" customWidth="1"/>
    <col min="25" max="25" width="14.54296875" style="18" customWidth="1"/>
    <col min="26" max="26" width="13.453125" style="18" customWidth="1"/>
    <col min="27" max="27" width="15.1796875" style="18" customWidth="1"/>
    <col min="28" max="29" width="7.453125" style="18" hidden="1" customWidth="1"/>
    <col min="30" max="30" width="13.453125" style="18" customWidth="1"/>
    <col min="31" max="31" width="14.6328125" style="18" customWidth="1"/>
    <col min="32" max="32" width="13" style="18" customWidth="1"/>
    <col min="33" max="33" width="13.08984375" style="18" customWidth="1"/>
    <col min="34" max="35" width="7.453125" style="18" hidden="1" customWidth="1"/>
    <col min="36" max="36" width="12.36328125" style="18" customWidth="1"/>
    <col min="37" max="37" width="14.81640625" style="18" customWidth="1"/>
    <col min="38" max="38" width="13.81640625" style="18" customWidth="1"/>
    <col min="39" max="39" width="13.08984375" style="18" customWidth="1"/>
    <col min="40" max="40" width="8.6328125" style="18" hidden="1" customWidth="1"/>
    <col min="41" max="41" width="2.54296875" style="18" hidden="1" customWidth="1"/>
    <col min="42" max="43" width="14" style="18" customWidth="1"/>
    <col min="44" max="16384" width="8.6328125" style="18"/>
  </cols>
  <sheetData>
    <row r="1" spans="1:44" ht="15.5" x14ac:dyDescent="0.35">
      <c r="A1" s="52" t="s">
        <v>2</v>
      </c>
      <c r="B1" s="53"/>
      <c r="C1" s="33" t="s">
        <v>3</v>
      </c>
      <c r="D1" s="33"/>
      <c r="E1" s="33"/>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row>
    <row r="2" spans="1:44" s="19" customFormat="1" ht="27" customHeight="1" x14ac:dyDescent="0.35">
      <c r="A2" s="143" t="s">
        <v>4</v>
      </c>
      <c r="B2" s="142" t="s">
        <v>5</v>
      </c>
      <c r="C2" s="139" t="s">
        <v>6</v>
      </c>
      <c r="D2" s="136" t="s">
        <v>7</v>
      </c>
      <c r="E2" s="136" t="s">
        <v>8</v>
      </c>
      <c r="F2" s="148" t="s">
        <v>177</v>
      </c>
      <c r="G2" s="149"/>
      <c r="H2" s="149"/>
      <c r="I2" s="149"/>
      <c r="J2" s="149"/>
      <c r="K2" s="149"/>
      <c r="L2" s="149"/>
      <c r="M2" s="150"/>
      <c r="N2" s="148" t="s">
        <v>178</v>
      </c>
      <c r="O2" s="149"/>
      <c r="P2" s="149"/>
      <c r="Q2" s="149"/>
      <c r="R2" s="149"/>
      <c r="S2" s="149"/>
      <c r="T2" s="145" t="s">
        <v>179</v>
      </c>
      <c r="U2" s="146"/>
      <c r="V2" s="146"/>
      <c r="W2" s="146"/>
      <c r="X2" s="146"/>
      <c r="Y2" s="146"/>
      <c r="Z2" s="145" t="s">
        <v>180</v>
      </c>
      <c r="AA2" s="146"/>
      <c r="AB2" s="146"/>
      <c r="AC2" s="146"/>
      <c r="AD2" s="146"/>
      <c r="AE2" s="146"/>
      <c r="AF2" s="145" t="s">
        <v>181</v>
      </c>
      <c r="AG2" s="146"/>
      <c r="AH2" s="146"/>
      <c r="AI2" s="146"/>
      <c r="AJ2" s="146"/>
      <c r="AK2" s="146"/>
      <c r="AL2" s="144" t="s">
        <v>182</v>
      </c>
      <c r="AM2" s="144"/>
      <c r="AN2" s="144"/>
      <c r="AO2" s="144"/>
      <c r="AP2" s="144"/>
      <c r="AQ2" s="144"/>
      <c r="AR2" s="34"/>
    </row>
    <row r="3" spans="1:44" s="19" customFormat="1" ht="20.9" customHeight="1" x14ac:dyDescent="0.35">
      <c r="A3" s="143"/>
      <c r="B3" s="142"/>
      <c r="C3" s="140"/>
      <c r="D3" s="137"/>
      <c r="E3" s="137"/>
      <c r="F3" s="151" t="s">
        <v>9</v>
      </c>
      <c r="G3" s="151"/>
      <c r="H3" s="151"/>
      <c r="I3" s="151"/>
      <c r="J3" s="151" t="s">
        <v>10</v>
      </c>
      <c r="K3" s="151"/>
      <c r="L3" s="151" t="s">
        <v>10</v>
      </c>
      <c r="M3" s="151"/>
      <c r="N3" s="151" t="s">
        <v>9</v>
      </c>
      <c r="O3" s="151"/>
      <c r="P3" s="151"/>
      <c r="Q3" s="151"/>
      <c r="R3" s="151" t="s">
        <v>10</v>
      </c>
      <c r="S3" s="151"/>
      <c r="T3" s="147" t="s">
        <v>9</v>
      </c>
      <c r="U3" s="147"/>
      <c r="V3" s="147"/>
      <c r="W3" s="147"/>
      <c r="X3" s="147" t="s">
        <v>10</v>
      </c>
      <c r="Y3" s="147"/>
      <c r="Z3" s="147" t="s">
        <v>9</v>
      </c>
      <c r="AA3" s="147"/>
      <c r="AB3" s="147"/>
      <c r="AC3" s="147"/>
      <c r="AD3" s="147" t="s">
        <v>10</v>
      </c>
      <c r="AE3" s="147"/>
      <c r="AF3" s="147" t="s">
        <v>9</v>
      </c>
      <c r="AG3" s="147"/>
      <c r="AH3" s="147"/>
      <c r="AI3" s="147"/>
      <c r="AJ3" s="147" t="s">
        <v>10</v>
      </c>
      <c r="AK3" s="147"/>
      <c r="AL3" s="147" t="s">
        <v>9</v>
      </c>
      <c r="AM3" s="147"/>
      <c r="AN3" s="147"/>
      <c r="AO3" s="147"/>
      <c r="AP3" s="147" t="s">
        <v>10</v>
      </c>
      <c r="AQ3" s="147"/>
      <c r="AR3" s="34"/>
    </row>
    <row r="4" spans="1:44" s="20" customFormat="1" ht="64.400000000000006" customHeight="1" x14ac:dyDescent="0.35">
      <c r="A4" s="143"/>
      <c r="B4" s="142"/>
      <c r="C4" s="141"/>
      <c r="D4" s="138"/>
      <c r="E4" s="138"/>
      <c r="F4" s="36" t="s">
        <v>188</v>
      </c>
      <c r="G4" s="36" t="s">
        <v>11</v>
      </c>
      <c r="H4" s="36" t="s">
        <v>189</v>
      </c>
      <c r="I4" s="36" t="s">
        <v>190</v>
      </c>
      <c r="J4" s="36" t="s">
        <v>12</v>
      </c>
      <c r="K4" s="36" t="s">
        <v>13</v>
      </c>
      <c r="L4" s="36" t="s">
        <v>12</v>
      </c>
      <c r="M4" s="36" t="s">
        <v>13</v>
      </c>
      <c r="N4" s="36" t="s">
        <v>188</v>
      </c>
      <c r="O4" s="36" t="s">
        <v>18</v>
      </c>
      <c r="P4" s="36" t="s">
        <v>189</v>
      </c>
      <c r="Q4" s="36" t="s">
        <v>190</v>
      </c>
      <c r="R4" s="36" t="s">
        <v>12</v>
      </c>
      <c r="S4" s="36" t="s">
        <v>176</v>
      </c>
      <c r="T4" s="37" t="s">
        <v>188</v>
      </c>
      <c r="U4" s="37" t="s">
        <v>11</v>
      </c>
      <c r="V4" s="37" t="s">
        <v>189</v>
      </c>
      <c r="W4" s="37" t="s">
        <v>190</v>
      </c>
      <c r="X4" s="37" t="s">
        <v>12</v>
      </c>
      <c r="Y4" s="37" t="s">
        <v>13</v>
      </c>
      <c r="Z4" s="37" t="s">
        <v>188</v>
      </c>
      <c r="AA4" s="37" t="s">
        <v>18</v>
      </c>
      <c r="AB4" s="37" t="s">
        <v>189</v>
      </c>
      <c r="AC4" s="37" t="s">
        <v>190</v>
      </c>
      <c r="AD4" s="37" t="s">
        <v>12</v>
      </c>
      <c r="AE4" s="37" t="s">
        <v>176</v>
      </c>
      <c r="AF4" s="37" t="s">
        <v>188</v>
      </c>
      <c r="AG4" s="37" t="s">
        <v>18</v>
      </c>
      <c r="AH4" s="37" t="s">
        <v>189</v>
      </c>
      <c r="AI4" s="37" t="s">
        <v>190</v>
      </c>
      <c r="AJ4" s="37" t="s">
        <v>12</v>
      </c>
      <c r="AK4" s="37" t="s">
        <v>176</v>
      </c>
      <c r="AL4" s="37" t="s">
        <v>188</v>
      </c>
      <c r="AM4" s="37" t="s">
        <v>18</v>
      </c>
      <c r="AN4" s="37" t="s">
        <v>189</v>
      </c>
      <c r="AO4" s="37" t="s">
        <v>190</v>
      </c>
      <c r="AP4" s="37" t="s">
        <v>183</v>
      </c>
      <c r="AQ4" s="37" t="s">
        <v>13</v>
      </c>
      <c r="AR4" s="54"/>
    </row>
    <row r="5" spans="1:44" s="19" customFormat="1" ht="15.5" x14ac:dyDescent="0.35">
      <c r="A5" s="38" t="s">
        <v>185</v>
      </c>
      <c r="B5" s="39">
        <v>0</v>
      </c>
      <c r="C5" s="40">
        <v>4428</v>
      </c>
      <c r="D5" s="40">
        <v>5293.6</v>
      </c>
      <c r="E5" s="40">
        <v>250</v>
      </c>
      <c r="F5" s="41">
        <f>($D5*(1-('Exposure Inputs'!$C$17)/100)*'Exposure Inputs'!$C$4*1*'Exposure Inputs'!$C$13)/('Exposure Inputs'!$C$6*'Exposure Inputs'!$C$9)</f>
        <v>0.21302676929824563</v>
      </c>
      <c r="G5" s="41">
        <f>($C5*(1-('Exposure Inputs'!$C$17)/100)*'Exposure Inputs'!$C$5*E5*'Exposure Inputs'!$C$10*'Exposure Inputs'!$C$13)/('Exposure Inputs'!$C$6*'Exposure Inputs'!$C$11*'Exposure Inputs'!$C$14)</f>
        <v>3.3347011535688538E-2</v>
      </c>
      <c r="H5" s="41">
        <f>($D5*(1-('Exposure Inputs'!$C$17)/100)*'Exposure Inputs'!$C$5*'Exposure Inputs'!$C$10*'Exposure Inputs'!$C$13)/('Exposure Inputs'!$C$6*'Exposure Inputs'!$C$12*'Exposure Inputs'!$C$14)</f>
        <v>1.1653078538812788E-4</v>
      </c>
      <c r="I5" s="41">
        <f>($D5*(1-('Exposure Inputs'!$C$17)/100)*'Exposure Inputs'!$C$10*'Exposure Inputs'!$C$13)/('Exposure Inputs'!$C$12*'Exposure Inputs'!$C$14)</f>
        <v>1.0598356164383562E-2</v>
      </c>
      <c r="J5" s="41">
        <f>'Exposure Inputs'!$D$62/$F5</f>
        <v>41.919614278605792</v>
      </c>
      <c r="K5" s="41">
        <f>'Exposure Inputs'!$D$63/$G5</f>
        <v>107.95570080237081</v>
      </c>
      <c r="L5" s="41">
        <f>'Exposure Inputs'!$C$62/'Max Release DW Calc (0% DWT)'!F5</f>
        <v>41.919614278605792</v>
      </c>
      <c r="M5" s="41">
        <f>'Exposure Inputs'!$C$63/'Max Release DW Calc (0% DWT)'!G5</f>
        <v>107.95570080237081</v>
      </c>
      <c r="N5" s="41">
        <f>($D5*(1-('Exposure Inputs'!$C$17)/100)*'Exposure Inputs'!$D$4*1*'Exposure Inputs'!$C$13)/('Exposure Inputs'!$D$6*'Exposure Inputs'!$C$9)</f>
        <v>0.74741126808510661</v>
      </c>
      <c r="O5" s="41">
        <f>($C5*(1-('Exposure Inputs'!$C$17)/100)*'Exposure Inputs'!$D$5*E5*'Exposure Inputs'!$D$10*'Exposure Inputs'!$C$13)/('Exposure Inputs'!$D$6*'Exposure Inputs'!$D$11*'Exposure Inputs'!$C$14)</f>
        <v>8.5178665112212185E-2</v>
      </c>
      <c r="P5" s="41">
        <f>($D5*(1-('Exposure Inputs'!$C$17)/100)*'Exposure Inputs'!$D$5*'Exposure Inputs'!$D$10*'Exposure Inputs'!$C$13)/('Exposure Inputs'!$D$6*'Exposure Inputs'!$C$12*'Exposure Inputs'!$C$14)</f>
        <v>5.2220343923054506E-6</v>
      </c>
      <c r="Q5" s="41">
        <f>($D5*(1-('Exposure Inputs'!$C$17)/100)*'Exposure Inputs'!$D$10*'Exposure Inputs'!$C$13)/('Exposure Inputs'!$C$12*'Exposure Inputs'!$C$14)</f>
        <v>1.8593607305936074E-4</v>
      </c>
      <c r="R5" s="41">
        <f>'Exposure Inputs'!$D$62/'Max Release DW Calc (0% DWT)'!N5</f>
        <v>11.947906569403171</v>
      </c>
      <c r="S5" s="41">
        <f>'Exposure Inputs'!$D$63/'Max Release DW Calc (0% DWT)'!O5</f>
        <v>42.264104459226409</v>
      </c>
      <c r="T5" s="41">
        <f>($D5*(1-('Exposure Inputs'!$C$17)/100)*'Exposure Inputs'!$E$4*1*'Exposure Inputs'!$C$13)/('Exposure Inputs'!$E$6*'Exposure Inputs'!$C$9)</f>
        <v>0.16368757541899445</v>
      </c>
      <c r="U5" s="41">
        <f>($C5*(1-('Exposure Inputs'!$C$17)/100)*'Exposure Inputs'!$E$5*E5*'Exposure Inputs'!$E$10*'Exposure Inputs'!$C$13)/('Exposure Inputs'!$E$6*'Exposure Inputs'!$E$11*'Exposure Inputs'!$C$14)</f>
        <v>1.8468355399096963E-2</v>
      </c>
      <c r="V5" s="41">
        <f>($D5*(1-('Exposure Inputs'!$C$17)/100)*'Exposure Inputs'!$E$5*'Exposure Inputs'!$E$10*'Exposure Inputs'!$C$13)/('Exposure Inputs'!$E$6*'Exposure Inputs'!$C$12*'Exposure Inputs'!$C$14)</f>
        <v>5.6611821127012082E-6</v>
      </c>
      <c r="W5" s="41">
        <f>($D5*(1-('Exposure Inputs'!$C$17)/100)*'Exposure Inputs'!$E$10*'Exposure Inputs'!$C$13)/('Exposure Inputs'!$C$12*'Exposure Inputs'!$C$14)</f>
        <v>9.2968036529680366E-4</v>
      </c>
      <c r="X5" s="41">
        <f>'Exposure Inputs'!$C$62/'Max Release DW Calc (0% DWT)'!T5</f>
        <v>54.555148594153806</v>
      </c>
      <c r="Y5" s="41">
        <f>'Exposure Inputs'!$C$63/'Max Release DW Calc (0% DWT)'!U5</f>
        <v>194.92802267472214</v>
      </c>
      <c r="Z5" s="41">
        <f>($D5*(1-('Exposure Inputs'!$C$17)/100)*'Exposure Inputs'!$F$4*1*'Exposure Inputs'!$C$13)/('Exposure Inputs'!$F$6*'Exposure Inputs'!$F$9)</f>
        <v>0.16412023943661974</v>
      </c>
      <c r="AA5" s="41">
        <f>($C5*(1-('Exposure Inputs'!$C$17)/100)*'Exposure Inputs'!$F$5*E5*'Exposure Inputs'!$F$10*'Exposure Inputs'!$C$13)/('Exposure Inputs'!$F$6*'Exposure Inputs'!$F$11*'Exposure Inputs'!$C$14)</f>
        <v>1.6819650781400734E-2</v>
      </c>
      <c r="AB5" s="41">
        <f>($D5*(1-('Exposure Inputs'!$C$17)/100)*'Exposure Inputs'!$F$5*'Exposure Inputs'!$F$10*'Exposure Inputs'!$C$13)/('Exposure Inputs'!$F$6*'Exposure Inputs'!$C$12*'Exposure Inputs'!$C$14)</f>
        <v>5.1557978005016403E-6</v>
      </c>
      <c r="AC5" s="41">
        <f>($D5*(1-('Exposure Inputs'!$C$17)/100)*'Exposure Inputs'!$F$10*'Exposure Inputs'!$C$13)/('Exposure Inputs'!$C$12*'Exposure Inputs'!$C$14)</f>
        <v>9.2968036529680366E-4</v>
      </c>
      <c r="AD5" s="41">
        <f>'Exposure Inputs'!$D$62/'Max Release DW Calc (0% DWT)'!Z5</f>
        <v>54.411326906749998</v>
      </c>
      <c r="AE5" s="41">
        <f>'Exposure Inputs'!$D$63/'Max Release DW Calc (0% DWT)'!AA5</f>
        <v>214.03535940121304</v>
      </c>
      <c r="AF5" s="41">
        <f>($D5*(1-('Exposure Inputs'!$C$17)/100)*'Exposure Inputs'!$G$4*1*'Exposure Inputs'!$C$13)/('Exposure Inputs'!$G$6*'Exposure Inputs'!$G$9)</f>
        <v>0.20941348427672959</v>
      </c>
      <c r="AG5" s="41">
        <f>($C5*(1-('Exposure Inputs'!$C$17)/100)*'Exposure Inputs'!$G$5*E5*'Exposure Inputs'!$G$10*'Exposure Inputs'!$C$13)/('Exposure Inputs'!$G$6*'Exposure Inputs'!$G$11*'Exposure Inputs'!$C$14)</f>
        <v>2.8039803566813126E-2</v>
      </c>
      <c r="AH5" s="41">
        <f>($D5*(1-('Exposure Inputs'!$C$17)/100)*'Exposure Inputs'!$G$5*'Exposure Inputs'!$G$10*'Exposure Inputs'!$C$13)/('Exposure Inputs'!$G$6*'Exposure Inputs'!$C$12*'Exposure Inputs'!$C$14)</f>
        <v>8.595158094253468E-6</v>
      </c>
      <c r="AI5" s="41">
        <f>($D5*(1-('Exposure Inputs'!$C$17)/100)*'Exposure Inputs'!$G$10*'Exposure Inputs'!$C$13)/('Exposure Inputs'!$C$12*'Exposure Inputs'!$C$14)</f>
        <v>9.2968036529680366E-4</v>
      </c>
      <c r="AJ5" s="55">
        <f>'Exposure Inputs'!$D$62/'Max Release DW Calc (0% DWT)'!AF5</f>
        <v>42.642908267547114</v>
      </c>
      <c r="AK5" s="41">
        <f>'Exposure Inputs'!$D$63/'Max Release DW Calc (0% DWT)'!AG5</f>
        <v>128.38891654222667</v>
      </c>
      <c r="AL5" s="41">
        <f>($D5*(1-('Exposure Inputs'!$C$17)/100)*'Exposure Inputs'!$H$4*1*'Exposure Inputs'!$C$13)/('Exposure Inputs'!$H$6*'Exposure Inputs'!$H$9)</f>
        <v>0.26579100246913584</v>
      </c>
      <c r="AM5" s="41">
        <f>($C5*(1-('Exposure Inputs'!$C$17)/100)*'Exposure Inputs'!$H$5*E5*'Exposure Inputs'!$H$10*'Exposure Inputs'!$C$13)/('Exposure Inputs'!$H$6*'Exposure Inputs'!$H$11*'Exposure Inputs'!$C$14)</f>
        <v>3.6506849315068493E-2</v>
      </c>
      <c r="AN5" s="41">
        <f>($D5*(1-('Exposure Inputs'!$C$17)/100)*'Exposure Inputs'!$H$5*'Exposure Inputs'!$H$10*'Exposure Inputs'!$C$13)/('Exposure Inputs'!$H$6*'Exposure Inputs'!$C$12*'Exposure Inputs'!$C$14)</f>
        <v>1.119059698968375E-5</v>
      </c>
      <c r="AO5" s="41">
        <f>($D5*(1-('Exposure Inputs'!$C$17)/100)*'Exposure Inputs'!$H$10*'Exposure Inputs'!$C$13)/('Exposure Inputs'!$C$12*'Exposure Inputs'!$C$14)</f>
        <v>9.2968036529680366E-4</v>
      </c>
      <c r="AP5" s="41">
        <f>'Exposure Inputs'!$D$62/'Max Release DW Calc (0% DWT)'!AL5</f>
        <v>33.597826551848641</v>
      </c>
      <c r="AQ5" s="41">
        <f>'Exposure Inputs'!$D$63/'Max Release DW Calc (0% DWT)'!AM5</f>
        <v>98.611632270168855</v>
      </c>
      <c r="AR5" s="34"/>
    </row>
    <row r="6" spans="1:44" s="19" customFormat="1" ht="15.5" x14ac:dyDescent="0.35">
      <c r="A6" s="38" t="s">
        <v>185</v>
      </c>
      <c r="B6" s="39">
        <v>0.94</v>
      </c>
      <c r="C6" s="42">
        <f t="shared" ref="C6" si="0">C5*(1-$B$6)</f>
        <v>265.68000000000023</v>
      </c>
      <c r="D6" s="42">
        <f t="shared" ref="D6" si="1">D5*(1-$B$6)</f>
        <v>317.61600000000033</v>
      </c>
      <c r="E6" s="40">
        <v>250</v>
      </c>
      <c r="F6" s="41">
        <f>($D6*(1-('Exposure Inputs'!$C$17)/100)*'Exposure Inputs'!$C$4*1*'Exposure Inputs'!$C$13)/('Exposure Inputs'!$C$6*'Exposure Inputs'!$C$9)</f>
        <v>1.278160615789475E-2</v>
      </c>
      <c r="G6" s="41">
        <f>($C6*(1-('Exposure Inputs'!$C$17)/100)*'Exposure Inputs'!$C$5*E6*'Exposure Inputs'!$C$10*'Exposure Inputs'!$C$13)/('Exposure Inputs'!$C$6*'Exposure Inputs'!$C$11*'Exposure Inputs'!$C$14)</f>
        <v>2.0008206921413138E-3</v>
      </c>
      <c r="H6" s="41">
        <f>($D6*(1-('Exposure Inputs'!$C$17)/100)*'Exposure Inputs'!$C$5*'Exposure Inputs'!$C$10*'Exposure Inputs'!$C$13)/('Exposure Inputs'!$C$6*'Exposure Inputs'!$C$12*'Exposure Inputs'!$C$14)</f>
        <v>6.9918471232876774E-6</v>
      </c>
      <c r="I6" s="41">
        <f>($D6*(1-('Exposure Inputs'!$C$17)/100)*'Exposure Inputs'!$C$10*'Exposure Inputs'!$C$13)/('Exposure Inputs'!$C$12*'Exposure Inputs'!$C$14)</f>
        <v>6.3590136986301437E-4</v>
      </c>
      <c r="J6" s="41">
        <f>'Exposure Inputs'!$D$62/$F6</f>
        <v>698.66023797676257</v>
      </c>
      <c r="K6" s="41">
        <f>'Exposure Inputs'!$D$63/$G6</f>
        <v>1799.2616800395124</v>
      </c>
      <c r="L6" s="41">
        <f>'Exposure Inputs'!$C$62/'Max Release DW Calc (0% DWT)'!F6</f>
        <v>698.66023797676257</v>
      </c>
      <c r="M6" s="41">
        <f>'Exposure Inputs'!$C$63/'Max Release DW Calc (0% DWT)'!G6</f>
        <v>1799.2616800395124</v>
      </c>
      <c r="N6" s="41">
        <f>($D6*(1-('Exposure Inputs'!$C$17)/100)*'Exposure Inputs'!$D$4*1*'Exposure Inputs'!$C$13)/('Exposure Inputs'!$D$6*'Exposure Inputs'!$C$9)</f>
        <v>4.4844676085106436E-2</v>
      </c>
      <c r="O6" s="41">
        <f>($C6*(1-('Exposure Inputs'!$C$17)/100)*'Exposure Inputs'!$D$5*E6*'Exposure Inputs'!$D$10*'Exposure Inputs'!$C$13)/('Exposure Inputs'!$D$6*'Exposure Inputs'!$D$11*'Exposure Inputs'!$C$14)</f>
        <v>5.1107199067327363E-3</v>
      </c>
      <c r="P6" s="41">
        <f>($D6*(1-('Exposure Inputs'!$C$17)/100)*'Exposure Inputs'!$D$5*'Exposure Inputs'!$D$10*'Exposure Inputs'!$C$13)/('Exposure Inputs'!$D$6*'Exposure Inputs'!$C$12*'Exposure Inputs'!$C$14)</f>
        <v>3.1332206353832731E-7</v>
      </c>
      <c r="Q6" s="41">
        <f>($D6*(1-('Exposure Inputs'!$C$17)/100)*'Exposure Inputs'!$D$10*'Exposure Inputs'!$C$13)/('Exposure Inputs'!$C$12*'Exposure Inputs'!$C$14)</f>
        <v>1.1156164383561657E-5</v>
      </c>
      <c r="R6" s="41">
        <f>'Exposure Inputs'!$D$62/'Max Release DW Calc (0% DWT)'!N6</f>
        <v>199.13177615671933</v>
      </c>
      <c r="S6" s="41">
        <f>'Exposure Inputs'!$D$63/'Max Release DW Calc (0% DWT)'!O6</f>
        <v>704.40174098710611</v>
      </c>
      <c r="T6" s="41">
        <f>($D6*(1-('Exposure Inputs'!$C$17)/100)*'Exposure Inputs'!$E$4*1*'Exposure Inputs'!$C$13)/('Exposure Inputs'!$E$6*'Exposure Inputs'!$C$9)</f>
        <v>9.8212545251396745E-3</v>
      </c>
      <c r="U6" s="41">
        <f>($C6*(1-('Exposure Inputs'!$C$17)/100)*'Exposure Inputs'!$E$5*E6*'Exposure Inputs'!$E$10*'Exposure Inputs'!$C$13)/('Exposure Inputs'!$E$6*'Exposure Inputs'!$E$11*'Exposure Inputs'!$C$14)</f>
        <v>1.1081013239458187E-3</v>
      </c>
      <c r="V6" s="41">
        <f>($D6*(1-('Exposure Inputs'!$C$17)/100)*'Exposure Inputs'!$E$5*'Exposure Inputs'!$E$10*'Exposure Inputs'!$C$13)/('Exposure Inputs'!$E$6*'Exposure Inputs'!$C$12*'Exposure Inputs'!$C$14)</f>
        <v>3.3967092676207284E-7</v>
      </c>
      <c r="W6" s="41">
        <f>($D6*(1-('Exposure Inputs'!$C$17)/100)*'Exposure Inputs'!$E$10*'Exposure Inputs'!$C$13)/('Exposure Inputs'!$C$12*'Exposure Inputs'!$C$14)</f>
        <v>5.578082191780828E-5</v>
      </c>
      <c r="X6" s="41">
        <f>'Exposure Inputs'!$C$62/'Max Release DW Calc (0% DWT)'!T6</f>
        <v>909.25247656922932</v>
      </c>
      <c r="Y6" s="41">
        <f>'Exposure Inputs'!$C$63/'Max Release DW Calc (0% DWT)'!U6</f>
        <v>3248.8003779120331</v>
      </c>
      <c r="Z6" s="41">
        <f>($D6*(1-('Exposure Inputs'!$C$17)/100)*'Exposure Inputs'!$F$4*1*'Exposure Inputs'!$C$13)/('Exposure Inputs'!$F$6*'Exposure Inputs'!$F$9)</f>
        <v>9.8472143661971941E-3</v>
      </c>
      <c r="AA6" s="41">
        <f>($C6*(1-('Exposure Inputs'!$C$17)/100)*'Exposure Inputs'!$F$5*E6*'Exposure Inputs'!$F$10*'Exposure Inputs'!$C$13)/('Exposure Inputs'!$F$6*'Exposure Inputs'!$F$11*'Exposure Inputs'!$C$14)</f>
        <v>1.0091790468840448E-3</v>
      </c>
      <c r="AB6" s="41">
        <f>($D6*(1-('Exposure Inputs'!$C$17)/100)*'Exposure Inputs'!$F$5*'Exposure Inputs'!$F$10*'Exposure Inputs'!$C$13)/('Exposure Inputs'!$F$6*'Exposure Inputs'!$C$12*'Exposure Inputs'!$C$14)</f>
        <v>3.0934786803009873E-7</v>
      </c>
      <c r="AC6" s="41">
        <f>($D6*(1-('Exposure Inputs'!$C$17)/100)*'Exposure Inputs'!$F$10*'Exposure Inputs'!$C$13)/('Exposure Inputs'!$C$12*'Exposure Inputs'!$C$14)</f>
        <v>5.578082191780828E-5</v>
      </c>
      <c r="AD6" s="41">
        <f>'Exposure Inputs'!$D$62/'Max Release DW Calc (0% DWT)'!Z6</f>
        <v>906.85544844583239</v>
      </c>
      <c r="AE6" s="41">
        <f>'Exposure Inputs'!$D$63/'Max Release DW Calc (0% DWT)'!AA6</f>
        <v>3567.2559900202145</v>
      </c>
      <c r="AF6" s="41">
        <f>($D6*(1-('Exposure Inputs'!$C$17)/100)*'Exposure Inputs'!$G$4*1*'Exposure Inputs'!$C$13)/('Exposure Inputs'!$G$6*'Exposure Inputs'!$G$9)</f>
        <v>1.2564809056603786E-2</v>
      </c>
      <c r="AG6" s="41">
        <f>($C6*(1-('Exposure Inputs'!$C$17)/100)*'Exposure Inputs'!$G$5*E6*'Exposure Inputs'!$G$10*'Exposure Inputs'!$C$13)/('Exposure Inputs'!$G$6*'Exposure Inputs'!$G$11*'Exposure Inputs'!$C$14)</f>
        <v>1.6823882140087889E-3</v>
      </c>
      <c r="AH6" s="41">
        <f>($D6*(1-('Exposure Inputs'!$C$17)/100)*'Exposure Inputs'!$G$5*'Exposure Inputs'!$G$10*'Exposure Inputs'!$C$13)/('Exposure Inputs'!$G$6*'Exposure Inputs'!$C$12*'Exposure Inputs'!$C$14)</f>
        <v>5.1570948565520867E-7</v>
      </c>
      <c r="AI6" s="41">
        <f>($D6*(1-('Exposure Inputs'!$C$17)/100)*'Exposure Inputs'!$G$10*'Exposure Inputs'!$C$13)/('Exposure Inputs'!$C$12*'Exposure Inputs'!$C$14)</f>
        <v>5.578082191780828E-5</v>
      </c>
      <c r="AJ6" s="41">
        <f>'Exposure Inputs'!$D$62/'Max Release DW Calc (0% DWT)'!AF6</f>
        <v>710.71513779245129</v>
      </c>
      <c r="AK6" s="41">
        <f>'Exposure Inputs'!$D$63/'Max Release DW Calc (0% DWT)'!AG6</f>
        <v>2139.815275703776</v>
      </c>
      <c r="AL6" s="41">
        <f>($D6*(1-('Exposure Inputs'!$C$17)/100)*'Exposure Inputs'!$H$4*1*'Exposure Inputs'!$C$13)/('Exposure Inputs'!$H$6*'Exposure Inputs'!$H$9)</f>
        <v>1.5947460148148161E-2</v>
      </c>
      <c r="AM6" s="41">
        <f>($C6*(1-('Exposure Inputs'!$C$17)/100)*'Exposure Inputs'!$H$5*E6*'Exposure Inputs'!$H$10*'Exposure Inputs'!$C$13)/('Exposure Inputs'!$H$6*'Exposure Inputs'!$H$11*'Exposure Inputs'!$C$14)</f>
        <v>2.1904109589041113E-3</v>
      </c>
      <c r="AN6" s="41">
        <f>($D6*(1-('Exposure Inputs'!$C$17)/100)*'Exposure Inputs'!$H$5*'Exposure Inputs'!$H$10*'Exposure Inputs'!$C$13)/('Exposure Inputs'!$H$6*'Exposure Inputs'!$C$12*'Exposure Inputs'!$C$14)</f>
        <v>6.7143581938102566E-7</v>
      </c>
      <c r="AO6" s="41">
        <f>($D6*(1-('Exposure Inputs'!$C$17)/100)*'Exposure Inputs'!$H$10*'Exposure Inputs'!$C$13)/('Exposure Inputs'!$C$12*'Exposure Inputs'!$C$14)</f>
        <v>5.578082191780828E-5</v>
      </c>
      <c r="AP6" s="41">
        <f>'Exposure Inputs'!$D$62/'Max Release DW Calc (0% DWT)'!AL6</f>
        <v>559.9637758641436</v>
      </c>
      <c r="AQ6" s="41">
        <f>'Exposure Inputs'!$D$63/'Max Release DW Calc (0% DWT)'!AM6</f>
        <v>1643.527204502813</v>
      </c>
      <c r="AR6" s="34"/>
    </row>
    <row r="7" spans="1:44" s="19" customFormat="1" ht="15.5" x14ac:dyDescent="0.35">
      <c r="A7" s="38" t="s">
        <v>186</v>
      </c>
      <c r="B7" s="39">
        <v>0</v>
      </c>
      <c r="C7" s="43">
        <v>242.63</v>
      </c>
      <c r="D7" s="43">
        <v>379.05</v>
      </c>
      <c r="E7" s="40">
        <v>250</v>
      </c>
      <c r="F7" s="41">
        <f>($D7*(1-('Exposure Inputs'!$C$17)/100)*'Exposure Inputs'!$C$4*1*'Exposure Inputs'!$C$13)/('Exposure Inputs'!$C$6*'Exposure Inputs'!$C$9)</f>
        <v>1.5253853124999999E-2</v>
      </c>
      <c r="G7" s="41">
        <f>($C7*(1-('Exposure Inputs'!$C$17)/100)*'Exposure Inputs'!$C$5*E7*'Exposure Inputs'!$C$10*'Exposure Inputs'!$C$13)/('Exposure Inputs'!$C$6*'Exposure Inputs'!$C$11*'Exposure Inputs'!$C$14)</f>
        <v>1.8272324771689498E-3</v>
      </c>
      <c r="H7" s="41">
        <f>($D7*(1-('Exposure Inputs'!$C$17)/100)*'Exposure Inputs'!$C$5*'Exposure Inputs'!$C$10*'Exposure Inputs'!$C$13)/('Exposure Inputs'!$C$6*'Exposure Inputs'!$C$12*'Exposure Inputs'!$C$14)</f>
        <v>8.3442258956796627E-6</v>
      </c>
      <c r="I7" s="41">
        <f>($D7*(1-('Exposure Inputs'!$C$17)/100)*'Exposure Inputs'!$C$10*'Exposure Inputs'!$C$13)/('Exposure Inputs'!$C$12*'Exposure Inputs'!$C$14)</f>
        <v>7.5889884088514237E-4</v>
      </c>
      <c r="J7" s="41">
        <f>'Exposure Inputs'!$D$62/$F7</f>
        <v>585.42585449209253</v>
      </c>
      <c r="K7" s="41">
        <f>'Exposure Inputs'!$D$63/$G7</f>
        <v>1970.1926519923259</v>
      </c>
      <c r="L7" s="41">
        <f>'Exposure Inputs'!$C$62/'Max Release DW Calc (0% DWT)'!F7</f>
        <v>585.42585449209253</v>
      </c>
      <c r="M7" s="41">
        <f>'Exposure Inputs'!$C$63/'Max Release DW Calc (0% DWT)'!G7</f>
        <v>1970.1926519923259</v>
      </c>
      <c r="N7" s="41">
        <f>($D7*(1-('Exposure Inputs'!$C$17)/100)*'Exposure Inputs'!$D$4*1*'Exposure Inputs'!$C$13)/('Exposure Inputs'!$D$6*'Exposure Inputs'!$C$9)</f>
        <v>5.35186340425532E-2</v>
      </c>
      <c r="O7" s="41">
        <f>($C7*(1-('Exposure Inputs'!$C$17)/100)*'Exposure Inputs'!$D$5*E7*'Exposure Inputs'!$D$10*'Exposure Inputs'!$C$13)/('Exposure Inputs'!$D$6*'Exposure Inputs'!$D$11*'Exposure Inputs'!$C$14)</f>
        <v>4.6673214806178956E-3</v>
      </c>
      <c r="P7" s="41">
        <f>($D7*(1-('Exposure Inputs'!$C$17)/100)*'Exposure Inputs'!$D$5*'Exposure Inputs'!$D$10*'Exposure Inputs'!$C$13)/('Exposure Inputs'!$D$6*'Exposure Inputs'!$C$12*'Exposure Inputs'!$C$14)</f>
        <v>3.7392552070488538E-7</v>
      </c>
      <c r="Q7" s="41">
        <f>($D7*(1-('Exposure Inputs'!$C$17)/100)*'Exposure Inputs'!$D$10*'Exposure Inputs'!$C$13)/('Exposure Inputs'!$C$12*'Exposure Inputs'!$C$14)</f>
        <v>1.3314014752370917E-5</v>
      </c>
      <c r="R7" s="41">
        <f>'Exposure Inputs'!$D$62/'Max Release DW Calc (0% DWT)'!N7</f>
        <v>166.8577713119447</v>
      </c>
      <c r="S7" s="41">
        <f>'Exposure Inputs'!$D$63/'Max Release DW Calc (0% DWT)'!O7</f>
        <v>771.32034185984651</v>
      </c>
      <c r="T7" s="41">
        <f>($D7*(1-('Exposure Inputs'!$C$17)/100)*'Exposure Inputs'!$E$4*1*'Exposure Inputs'!$C$13)/('Exposure Inputs'!$E$6*'Exposure Inputs'!$C$9)</f>
        <v>1.1720903631284918E-2</v>
      </c>
      <c r="U7" s="41">
        <f>($C7*(1-('Exposure Inputs'!$C$17)/100)*'Exposure Inputs'!$E$5*E7*'Exposure Inputs'!$E$10*'Exposure Inputs'!$C$13)/('Exposure Inputs'!$E$6*'Exposure Inputs'!$E$11*'Exposure Inputs'!$C$14)</f>
        <v>1.011964108058468E-3</v>
      </c>
      <c r="V7" s="41">
        <f>($D7*(1-('Exposure Inputs'!$C$17)/100)*'Exposure Inputs'!$E$5*'Exposure Inputs'!$E$10*'Exposure Inputs'!$C$13)/('Exposure Inputs'!$E$6*'Exposure Inputs'!$C$12*'Exposure Inputs'!$C$14)</f>
        <v>4.0537084022581852E-7</v>
      </c>
      <c r="W7" s="41">
        <f>($D7*(1-('Exposure Inputs'!$C$17)/100)*'Exposure Inputs'!$E$10*'Exposure Inputs'!$C$13)/('Exposure Inputs'!$C$12*'Exposure Inputs'!$C$14)</f>
        <v>6.6570073761854583E-5</v>
      </c>
      <c r="X7" s="41">
        <f>'Exposure Inputs'!$C$62/'Max Release DW Calc (0% DWT)'!T7</f>
        <v>761.88664977710744</v>
      </c>
      <c r="Y7" s="41">
        <f>'Exposure Inputs'!$C$63/'Max Release DW Calc (0% DWT)'!U7</f>
        <v>3557.4384223042066</v>
      </c>
      <c r="Z7" s="41">
        <f>($D7*(1-('Exposure Inputs'!$C$17)/100)*'Exposure Inputs'!$F$4*1*'Exposure Inputs'!$C$13)/('Exposure Inputs'!$F$6*'Exposure Inputs'!$F$9)</f>
        <v>1.1751884683098592E-2</v>
      </c>
      <c r="AA7" s="41">
        <f>($C7*(1-('Exposure Inputs'!$C$17)/100)*'Exposure Inputs'!$F$5*E7*'Exposure Inputs'!$F$10*'Exposure Inputs'!$C$13)/('Exposure Inputs'!$F$6*'Exposure Inputs'!$F$11*'Exposure Inputs'!$C$14)</f>
        <v>9.2162418001157629E-4</v>
      </c>
      <c r="AB7" s="41">
        <f>($D7*(1-('Exposure Inputs'!$C$17)/100)*'Exposure Inputs'!$F$5*'Exposure Inputs'!$F$10*'Exposure Inputs'!$C$13)/('Exposure Inputs'!$F$6*'Exposure Inputs'!$C$12*'Exposure Inputs'!$C$14)</f>
        <v>3.691826273764823E-7</v>
      </c>
      <c r="AC7" s="41">
        <f>($D7*(1-('Exposure Inputs'!$C$17)/100)*'Exposure Inputs'!$F$10*'Exposure Inputs'!$C$13)/('Exposure Inputs'!$C$12*'Exposure Inputs'!$C$14)</f>
        <v>6.6570073761854583E-5</v>
      </c>
      <c r="AD7" s="41">
        <f>'Exposure Inputs'!$D$62/'Max Release DW Calc (0% DWT)'!Z7</f>
        <v>759.87811664311255</v>
      </c>
      <c r="AE7" s="41">
        <f>'Exposure Inputs'!$D$63/'Max Release DW Calc (0% DWT)'!AA7</f>
        <v>3906.1475144399765</v>
      </c>
      <c r="AF7" s="41">
        <f>($D7*(1-('Exposure Inputs'!$C$17)/100)*'Exposure Inputs'!$G$4*1*'Exposure Inputs'!$C$13)/('Exposure Inputs'!$G$6*'Exposure Inputs'!$G$9)</f>
        <v>1.4995122641509434E-2</v>
      </c>
      <c r="AG7" s="41">
        <f>($C7*(1-('Exposure Inputs'!$C$17)/100)*'Exposure Inputs'!$G$5*E7*'Exposure Inputs'!$G$10*'Exposure Inputs'!$C$13)/('Exposure Inputs'!$G$6*'Exposure Inputs'!$G$11*'Exposure Inputs'!$C$14)</f>
        <v>1.536426725252003E-3</v>
      </c>
      <c r="AH7" s="41">
        <f>($D7*(1-('Exposure Inputs'!$C$17)/100)*'Exposure Inputs'!$G$5*'Exposure Inputs'!$G$10*'Exposure Inputs'!$C$13)/('Exposure Inputs'!$G$6*'Exposure Inputs'!$C$12*'Exposure Inputs'!$C$14)</f>
        <v>6.1545917251525935E-7</v>
      </c>
      <c r="AI7" s="41">
        <f>($D7*(1-('Exposure Inputs'!$C$17)/100)*'Exposure Inputs'!$G$10*'Exposure Inputs'!$C$13)/('Exposure Inputs'!$C$12*'Exposure Inputs'!$C$14)</f>
        <v>6.6570073761854583E-5</v>
      </c>
      <c r="AJ7" s="41">
        <f>'Exposure Inputs'!$D$62/'Max Release DW Calc (0% DWT)'!AF7</f>
        <v>595.52697323595157</v>
      </c>
      <c r="AK7" s="41">
        <f>'Exposure Inputs'!$D$63/'Max Release DW Calc (0% DWT)'!AG7</f>
        <v>2343.0990497835373</v>
      </c>
      <c r="AL7" s="41">
        <f>($D7*(1-('Exposure Inputs'!$C$17)/100)*'Exposure Inputs'!$H$4*1*'Exposure Inputs'!$C$13)/('Exposure Inputs'!$H$6*'Exposure Inputs'!$H$9)</f>
        <v>1.9032053703703703E-2</v>
      </c>
      <c r="AM7" s="41">
        <f>($C7*(1-('Exposure Inputs'!$C$17)/100)*'Exposure Inputs'!$H$5*E7*'Exposure Inputs'!$H$10*'Exposure Inputs'!$C$13)/('Exposure Inputs'!$H$6*'Exposure Inputs'!$H$11*'Exposure Inputs'!$C$14)</f>
        <v>2.0003741755454081E-3</v>
      </c>
      <c r="AN7" s="41">
        <f>($D7*(1-('Exposure Inputs'!$C$17)/100)*'Exposure Inputs'!$H$5*'Exposure Inputs'!$H$10*'Exposure Inputs'!$C$13)/('Exposure Inputs'!$H$6*'Exposure Inputs'!$C$12*'Exposure Inputs'!$C$14)</f>
        <v>8.0130644342973108E-7</v>
      </c>
      <c r="AO7" s="41">
        <f>($D7*(1-('Exposure Inputs'!$C$17)/100)*'Exposure Inputs'!$H$10*'Exposure Inputs'!$C$13)/('Exposure Inputs'!$C$12*'Exposure Inputs'!$C$14)</f>
        <v>6.6570073761854583E-5</v>
      </c>
      <c r="AP7" s="41">
        <f>'Exposure Inputs'!$D$62/'Max Release DW Calc (0% DWT)'!AL7</f>
        <v>469.20842800386754</v>
      </c>
      <c r="AQ7" s="41">
        <f>'Exposure Inputs'!$D$63/'Max Release DW Calc (0% DWT)'!AM7</f>
        <v>1799.6633050006503</v>
      </c>
      <c r="AR7" s="34"/>
    </row>
    <row r="8" spans="1:44" s="19" customFormat="1" ht="15.5" x14ac:dyDescent="0.35">
      <c r="A8" s="38" t="s">
        <v>186</v>
      </c>
      <c r="B8" s="39">
        <v>0.94</v>
      </c>
      <c r="C8" s="42">
        <f t="shared" ref="C8" si="2">C7*(1-$B$6)</f>
        <v>14.557800000000013</v>
      </c>
      <c r="D8" s="42">
        <f t="shared" ref="D8" si="3">D7*(1-$B$6)</f>
        <v>22.74300000000002</v>
      </c>
      <c r="E8" s="40">
        <v>250</v>
      </c>
      <c r="F8" s="41">
        <f>($D8*(1-('Exposure Inputs'!$C$17)/100)*'Exposure Inputs'!$C$4*1*'Exposure Inputs'!$C$13)/('Exposure Inputs'!$C$6*'Exposure Inputs'!$C$9)</f>
        <v>9.1523118750000084E-4</v>
      </c>
      <c r="G8" s="41">
        <f>($C8*(1-('Exposure Inputs'!$C$17)/100)*'Exposure Inputs'!$C$5*E8*'Exposure Inputs'!$C$10*'Exposure Inputs'!$C$13)/('Exposure Inputs'!$C$6*'Exposure Inputs'!$C$11*'Exposure Inputs'!$C$14)</f>
        <v>1.0963394863013707E-4</v>
      </c>
      <c r="H8" s="41">
        <f>($D8*(1-('Exposure Inputs'!$C$17)/100)*'Exposure Inputs'!$C$5*'Exposure Inputs'!$C$10*'Exposure Inputs'!$C$13)/('Exposure Inputs'!$C$6*'Exposure Inputs'!$C$12*'Exposure Inputs'!$C$14)</f>
        <v>5.0065355374078018E-7</v>
      </c>
      <c r="I8" s="41">
        <f>($D8*(1-('Exposure Inputs'!$C$17)/100)*'Exposure Inputs'!$C$10*'Exposure Inputs'!$C$13)/('Exposure Inputs'!$C$12*'Exposure Inputs'!$C$14)</f>
        <v>4.5533930453108576E-5</v>
      </c>
      <c r="J8" s="41">
        <f>'Exposure Inputs'!$D$62/$F8</f>
        <v>9757.0975748681976</v>
      </c>
      <c r="K8" s="41">
        <f>'Exposure Inputs'!$D$63/$G8</f>
        <v>32836.544199872071</v>
      </c>
      <c r="L8" s="41">
        <f>'Exposure Inputs'!$C$62/'Max Release DW Calc (0% DWT)'!F8</f>
        <v>9757.0975748681976</v>
      </c>
      <c r="M8" s="41">
        <f>'Exposure Inputs'!$C$63/'Max Release DW Calc (0% DWT)'!G8</f>
        <v>32836.544199872071</v>
      </c>
      <c r="N8" s="41">
        <f>($D8*(1-('Exposure Inputs'!$C$17)/100)*'Exposure Inputs'!$D$4*1*'Exposure Inputs'!$C$13)/('Exposure Inputs'!$D$6*'Exposure Inputs'!$C$9)</f>
        <v>3.2111180425531951E-3</v>
      </c>
      <c r="O8" s="41">
        <f>($C8*(1-('Exposure Inputs'!$C$17)/100)*'Exposure Inputs'!$D$5*E8*'Exposure Inputs'!$D$10*'Exposure Inputs'!$C$13)/('Exposure Inputs'!$D$6*'Exposure Inputs'!$D$11*'Exposure Inputs'!$C$14)</f>
        <v>2.8003928883707399E-4</v>
      </c>
      <c r="P8" s="41">
        <f>($D8*(1-('Exposure Inputs'!$C$17)/100)*'Exposure Inputs'!$D$5*'Exposure Inputs'!$D$10*'Exposure Inputs'!$C$13)/('Exposure Inputs'!$D$6*'Exposure Inputs'!$C$12*'Exposure Inputs'!$C$14)</f>
        <v>2.2435531242293135E-8</v>
      </c>
      <c r="Q8" s="41">
        <f>($D8*(1-('Exposure Inputs'!$C$17)/100)*'Exposure Inputs'!$D$10*'Exposure Inputs'!$C$13)/('Exposure Inputs'!$C$12*'Exposure Inputs'!$C$14)</f>
        <v>7.9884088514225575E-7</v>
      </c>
      <c r="R8" s="41">
        <f>'Exposure Inputs'!$D$62/'Max Release DW Calc (0% DWT)'!N8</f>
        <v>2780.9628551990754</v>
      </c>
      <c r="S8" s="41">
        <f>'Exposure Inputs'!$D$63/'Max Release DW Calc (0% DWT)'!O8</f>
        <v>12855.339030997429</v>
      </c>
      <c r="T8" s="41">
        <f>($D8*(1-('Exposure Inputs'!$C$17)/100)*'Exposure Inputs'!$E$4*1*'Exposure Inputs'!$C$13)/('Exposure Inputs'!$E$6*'Exposure Inputs'!$C$9)</f>
        <v>7.0325421787709576E-4</v>
      </c>
      <c r="U8" s="41">
        <f>($C8*(1-('Exposure Inputs'!$C$17)/100)*'Exposure Inputs'!$E$5*E8*'Exposure Inputs'!$E$10*'Exposure Inputs'!$C$13)/('Exposure Inputs'!$E$6*'Exposure Inputs'!$E$11*'Exposure Inputs'!$C$14)</f>
        <v>6.0717846483508134E-5</v>
      </c>
      <c r="V8" s="41">
        <f>($D8*(1-('Exposure Inputs'!$C$17)/100)*'Exposure Inputs'!$E$5*'Exposure Inputs'!$E$10*'Exposure Inputs'!$C$13)/('Exposure Inputs'!$E$6*'Exposure Inputs'!$C$12*'Exposure Inputs'!$C$14)</f>
        <v>2.4322250413549131E-8</v>
      </c>
      <c r="W8" s="41">
        <f>($D8*(1-('Exposure Inputs'!$C$17)/100)*'Exposure Inputs'!$E$10*'Exposure Inputs'!$C$13)/('Exposure Inputs'!$C$12*'Exposure Inputs'!$C$14)</f>
        <v>3.9942044257112791E-6</v>
      </c>
      <c r="X8" s="41">
        <f>'Exposure Inputs'!$C$62/'Max Release DW Calc (0% DWT)'!T8</f>
        <v>12698.110829618447</v>
      </c>
      <c r="Y8" s="41">
        <f>'Exposure Inputs'!$C$63/'Max Release DW Calc (0% DWT)'!U8</f>
        <v>59290.640371736728</v>
      </c>
      <c r="Z8" s="41">
        <f>($D8*(1-('Exposure Inputs'!$C$17)/100)*'Exposure Inputs'!$F$4*1*'Exposure Inputs'!$C$13)/('Exposure Inputs'!$F$6*'Exposure Inputs'!$F$9)</f>
        <v>7.0511308098591605E-4</v>
      </c>
      <c r="AA8" s="41">
        <f>($C8*(1-('Exposure Inputs'!$C$17)/100)*'Exposure Inputs'!$F$5*E8*'Exposure Inputs'!$F$10*'Exposure Inputs'!$C$13)/('Exposure Inputs'!$F$6*'Exposure Inputs'!$F$11*'Exposure Inputs'!$C$14)</f>
        <v>5.5297450800694621E-5</v>
      </c>
      <c r="AB8" s="41">
        <f>($D8*(1-('Exposure Inputs'!$C$17)/100)*'Exposure Inputs'!$F$5*'Exposure Inputs'!$F$10*'Exposure Inputs'!$C$13)/('Exposure Inputs'!$F$6*'Exposure Inputs'!$C$12*'Exposure Inputs'!$C$14)</f>
        <v>2.215095764258896E-8</v>
      </c>
      <c r="AC8" s="41">
        <f>($D8*(1-('Exposure Inputs'!$C$17)/100)*'Exposure Inputs'!$F$10*'Exposure Inputs'!$C$13)/('Exposure Inputs'!$C$12*'Exposure Inputs'!$C$14)</f>
        <v>3.9942044257112791E-6</v>
      </c>
      <c r="AD8" s="41">
        <f>'Exposure Inputs'!$D$62/'Max Release DW Calc (0% DWT)'!Z8</f>
        <v>12664.6352773852</v>
      </c>
      <c r="AE8" s="41">
        <f>'Exposure Inputs'!$D$63/'Max Release DW Calc (0% DWT)'!AA8</f>
        <v>65102.458573999553</v>
      </c>
      <c r="AF8" s="41">
        <f>($D8*(1-('Exposure Inputs'!$C$17)/100)*'Exposure Inputs'!$G$4*1*'Exposure Inputs'!$C$13)/('Exposure Inputs'!$G$6*'Exposure Inputs'!$G$9)</f>
        <v>8.9970735849056679E-4</v>
      </c>
      <c r="AG8" s="41">
        <f>($C8*(1-('Exposure Inputs'!$C$17)/100)*'Exposure Inputs'!$G$5*E8*'Exposure Inputs'!$G$10*'Exposure Inputs'!$C$13)/('Exposure Inputs'!$G$6*'Exposure Inputs'!$G$11*'Exposure Inputs'!$C$14)</f>
        <v>9.218560351512027E-5</v>
      </c>
      <c r="AH8" s="41">
        <f>($D8*(1-('Exposure Inputs'!$C$17)/100)*'Exposure Inputs'!$G$5*'Exposure Inputs'!$G$10*'Exposure Inputs'!$C$13)/('Exposure Inputs'!$G$6*'Exposure Inputs'!$C$12*'Exposure Inputs'!$C$14)</f>
        <v>3.6927550350915586E-8</v>
      </c>
      <c r="AI8" s="41">
        <f>($D8*(1-('Exposure Inputs'!$C$17)/100)*'Exposure Inputs'!$G$10*'Exposure Inputs'!$C$13)/('Exposure Inputs'!$C$12*'Exposure Inputs'!$C$14)</f>
        <v>3.9942044257112791E-6</v>
      </c>
      <c r="AJ8" s="41">
        <f>'Exposure Inputs'!$D$62/'Max Release DW Calc (0% DWT)'!AF8</f>
        <v>9925.449553932518</v>
      </c>
      <c r="AK8" s="41">
        <f>'Exposure Inputs'!$D$63/'Max Release DW Calc (0% DWT)'!AG8</f>
        <v>39051.650829725586</v>
      </c>
      <c r="AL8" s="41">
        <f>($D8*(1-('Exposure Inputs'!$C$17)/100)*'Exposure Inputs'!$H$4*1*'Exposure Inputs'!$C$13)/('Exposure Inputs'!$H$6*'Exposure Inputs'!$H$9)</f>
        <v>1.141923222222223E-3</v>
      </c>
      <c r="AM8" s="41">
        <f>($C8*(1-('Exposure Inputs'!$C$17)/100)*'Exposure Inputs'!$H$5*E8*'Exposure Inputs'!$H$10*'Exposure Inputs'!$C$13)/('Exposure Inputs'!$H$6*'Exposure Inputs'!$H$11*'Exposure Inputs'!$C$14)</f>
        <v>1.2002245053272461E-4</v>
      </c>
      <c r="AN8" s="41">
        <f>($D8*(1-('Exposure Inputs'!$C$17)/100)*'Exposure Inputs'!$H$5*'Exposure Inputs'!$H$10*'Exposure Inputs'!$C$13)/('Exposure Inputs'!$H$6*'Exposure Inputs'!$C$12*'Exposure Inputs'!$C$14)</f>
        <v>4.8078386605783908E-8</v>
      </c>
      <c r="AO8" s="41">
        <f>($D8*(1-('Exposure Inputs'!$C$17)/100)*'Exposure Inputs'!$H$10*'Exposure Inputs'!$C$13)/('Exposure Inputs'!$C$12*'Exposure Inputs'!$C$14)</f>
        <v>3.9942044257112791E-6</v>
      </c>
      <c r="AP8" s="41">
        <f>'Exposure Inputs'!$D$62/'Max Release DW Calc (0% DWT)'!AL8</f>
        <v>7820.1404667311199</v>
      </c>
      <c r="AQ8" s="41">
        <f>'Exposure Inputs'!$D$63/'Max Release DW Calc (0% DWT)'!AM8</f>
        <v>29994.388416677473</v>
      </c>
      <c r="AR8" s="34"/>
    </row>
    <row r="9" spans="1:44" s="19" customFormat="1" ht="15.5" x14ac:dyDescent="0.35">
      <c r="A9" s="38" t="s">
        <v>14</v>
      </c>
      <c r="B9" s="39" t="s">
        <v>15</v>
      </c>
      <c r="C9" s="40">
        <v>307</v>
      </c>
      <c r="D9" s="40">
        <v>307</v>
      </c>
      <c r="E9" s="40">
        <v>365</v>
      </c>
      <c r="F9" s="41">
        <f>($D9*(1-('Exposure Inputs'!$C$17)/100)*'Exposure Inputs'!$C$4*1*'Exposure Inputs'!$C$13)/('Exposure Inputs'!$C$6*'Exposure Inputs'!$C$9)</f>
        <v>1.2354393640350878E-2</v>
      </c>
      <c r="G9" s="41">
        <f>($C9*(1-('Exposure Inputs'!$C$17)/100)*'Exposure Inputs'!$C$5*E9*'Exposure Inputs'!$C$10*'Exposure Inputs'!$C$13)/('Exposure Inputs'!$C$6*'Exposure Inputs'!$C$11*'Exposure Inputs'!$C$14)</f>
        <v>3.3755188596491237E-3</v>
      </c>
      <c r="H9" s="41">
        <f>($D9*(1-('Exposure Inputs'!$C$17)/100)*'Exposure Inputs'!$C$5*'Exposure Inputs'!$C$10*'Exposure Inputs'!$C$13)/('Exposure Inputs'!$C$6*'Exposure Inputs'!$C$12*'Exposure Inputs'!$C$14)</f>
        <v>6.7581515630488243E-6</v>
      </c>
      <c r="I9" s="41">
        <f>($D9*(1-('Exposure Inputs'!$C$17)/100)*'Exposure Inputs'!$C$10*'Exposure Inputs'!$C$13)/('Exposure Inputs'!$C$12*'Exposure Inputs'!$C$14)</f>
        <v>6.1464699683877759E-4</v>
      </c>
      <c r="J9" s="41">
        <f>'Exposure Inputs'!$D$62/$F9</f>
        <v>722.81977246002486</v>
      </c>
      <c r="K9" s="41">
        <f>'Exposure Inputs'!$D$63/$G9</f>
        <v>1066.5027066014411</v>
      </c>
      <c r="L9" s="41">
        <f>'Exposure Inputs'!$C$62/'Max Release DW Calc (0% DWT)'!F9</f>
        <v>722.81977246002486</v>
      </c>
      <c r="M9" s="41">
        <f>'Exposure Inputs'!$C$63/'Max Release DW Calc (0% DWT)'!G9</f>
        <v>1066.5027066014411</v>
      </c>
      <c r="N9" s="41">
        <f>($D9*(1-('Exposure Inputs'!$C$17)/100)*'Exposure Inputs'!$D$4*1*'Exposure Inputs'!$C$13)/('Exposure Inputs'!$D$6*'Exposure Inputs'!$C$9)</f>
        <v>4.3345787234042553E-2</v>
      </c>
      <c r="O9" s="41">
        <f>($C9*(1-('Exposure Inputs'!$C$17)/100)*'Exposure Inputs'!$D$5*E9*'Exposure Inputs'!$D$10*'Exposure Inputs'!$C$13)/('Exposure Inputs'!$D$6*'Exposure Inputs'!$D$11*'Exposure Inputs'!$C$14)</f>
        <v>8.62212765957447E-3</v>
      </c>
      <c r="P9" s="41">
        <f>($D9*(1-('Exposure Inputs'!$C$17)/100)*'Exposure Inputs'!$D$5*'Exposure Inputs'!$D$10*'Exposure Inputs'!$C$13)/('Exposure Inputs'!$D$6*'Exposure Inputs'!$C$12*'Exposure Inputs'!$C$14)</f>
        <v>3.0284958410869224E-7</v>
      </c>
      <c r="Q9" s="41">
        <f>($D9*(1-('Exposure Inputs'!$C$17)/100)*'Exposure Inputs'!$D$10*'Exposure Inputs'!$C$13)/('Exposure Inputs'!$C$12*'Exposure Inputs'!$C$14)</f>
        <v>1.0783280646294344E-5</v>
      </c>
      <c r="R9" s="41">
        <f>'Exposure Inputs'!$D$62/'Max Release DW Calc (0% DWT)'!N9</f>
        <v>206.01771405795651</v>
      </c>
      <c r="S9" s="41">
        <f>'Exposure Inputs'!$D$63/'Max Release DW Calc (0% DWT)'!O9</f>
        <v>417.53035238377248</v>
      </c>
      <c r="T9" s="41">
        <f>($D9*(1-('Exposure Inputs'!$C$17)/100)*'Exposure Inputs'!$E$4*1*'Exposure Inputs'!$C$13)/('Exposure Inputs'!$E$6*'Exposure Inputs'!$C$9)</f>
        <v>9.4929888268156428E-3</v>
      </c>
      <c r="U9" s="41">
        <f>($C9*(1-('Exposure Inputs'!$C$17)/100)*'Exposure Inputs'!$E$5*E9*'Exposure Inputs'!$E$10*'Exposure Inputs'!$C$13)/('Exposure Inputs'!$E$6*'Exposure Inputs'!$E$11*'Exposure Inputs'!$C$14)</f>
        <v>1.8694413407821231E-3</v>
      </c>
      <c r="V9" s="41">
        <f>($D9*(1-('Exposure Inputs'!$C$17)/100)*'Exposure Inputs'!$E$5*'Exposure Inputs'!$E$10*'Exposure Inputs'!$C$13)/('Exposure Inputs'!$E$6*'Exposure Inputs'!$C$12*'Exposure Inputs'!$C$14)</f>
        <v>3.2831776269443678E-7</v>
      </c>
      <c r="W9" s="41">
        <f>($D9*(1-('Exposure Inputs'!$C$17)/100)*'Exposure Inputs'!$E$10*'Exposure Inputs'!$C$13)/('Exposure Inputs'!$C$12*'Exposure Inputs'!$C$14)</f>
        <v>5.3916403231471728E-5</v>
      </c>
      <c r="X9" s="41">
        <f>'Exposure Inputs'!$C$62/'Max Release DW Calc (0% DWT)'!T9</f>
        <v>940.69424950492714</v>
      </c>
      <c r="Y9" s="41">
        <f>'Exposure Inputs'!$C$63/'Max Release DW Calc (0% DWT)'!U9</f>
        <v>1925.7089920210381</v>
      </c>
      <c r="Z9" s="41">
        <f>($D9*(1-('Exposure Inputs'!$C$17)/100)*'Exposure Inputs'!$F$4*1*'Exposure Inputs'!$C$13)/('Exposure Inputs'!$F$6*'Exposure Inputs'!$F$9)</f>
        <v>9.5180809859154933E-3</v>
      </c>
      <c r="AA9" s="41">
        <f>($C9*(1-('Exposure Inputs'!$C$17)/100)*'Exposure Inputs'!$F$5*E9*'Exposure Inputs'!$F$10*'Exposure Inputs'!$C$13)/('Exposure Inputs'!$F$6*'Exposure Inputs'!$F$11*'Exposure Inputs'!$C$14)</f>
        <v>1.7025528169014085E-3</v>
      </c>
      <c r="AB9" s="41">
        <f>($D9*(1-('Exposure Inputs'!$C$17)/100)*'Exposure Inputs'!$F$5*'Exposure Inputs'!$F$10*'Exposure Inputs'!$C$13)/('Exposure Inputs'!$F$6*'Exposure Inputs'!$C$12*'Exposure Inputs'!$C$14)</f>
        <v>2.9900822214636611E-7</v>
      </c>
      <c r="AC9" s="41">
        <f>($D9*(1-('Exposure Inputs'!$C$17)/100)*'Exposure Inputs'!$F$10*'Exposure Inputs'!$C$13)/('Exposure Inputs'!$C$12*'Exposure Inputs'!$C$14)</f>
        <v>5.3916403231471728E-5</v>
      </c>
      <c r="AD9" s="41">
        <f>'Exposure Inputs'!$D$62/'Max Release DW Calc (0% DWT)'!Z9</f>
        <v>938.2143326174978</v>
      </c>
      <c r="AE9" s="41">
        <f>'Exposure Inputs'!$D$63/'Max Release DW Calc (0% DWT)'!AA9</f>
        <v>2114.4718473708704</v>
      </c>
      <c r="AF9" s="41">
        <f>($D9*(1-('Exposure Inputs'!$C$17)/100)*'Exposure Inputs'!$G$4*1*'Exposure Inputs'!$C$13)/('Exposure Inputs'!$G$6*'Exposure Inputs'!$G$9)</f>
        <v>1.2144842767295598E-2</v>
      </c>
      <c r="AG9" s="41">
        <f>($C9*(1-('Exposure Inputs'!$C$17)/100)*'Exposure Inputs'!$G$5*E9*'Exposure Inputs'!$G$10*'Exposure Inputs'!$C$13)/('Exposure Inputs'!$G$6*'Exposure Inputs'!$G$11*'Exposure Inputs'!$C$14)</f>
        <v>2.8383018867924525E-3</v>
      </c>
      <c r="AH9" s="41">
        <f>($D9*(1-('Exposure Inputs'!$C$17)/100)*'Exposure Inputs'!$G$5*'Exposure Inputs'!$G$10*'Exposure Inputs'!$C$13)/('Exposure Inputs'!$G$6*'Exposure Inputs'!$C$12*'Exposure Inputs'!$C$14)</f>
        <v>4.9847240723436124E-7</v>
      </c>
      <c r="AI9" s="41">
        <f>($D9*(1-('Exposure Inputs'!$C$17)/100)*'Exposure Inputs'!$G$10*'Exposure Inputs'!$C$13)/('Exposure Inputs'!$C$12*'Exposure Inputs'!$C$14)</f>
        <v>5.3916403231471728E-5</v>
      </c>
      <c r="AJ9" s="41">
        <f>'Exposure Inputs'!$D$62/'Max Release DW Calc (0% DWT)'!AF9</f>
        <v>735.29152835533364</v>
      </c>
      <c r="AK9" s="41">
        <f>'Exposure Inputs'!$D$63/'Max Release DW Calc (0% DWT)'!AG9</f>
        <v>1268.3640231336835</v>
      </c>
      <c r="AL9" s="41">
        <f>($D9*(1-('Exposure Inputs'!$C$17)/100)*'Exposure Inputs'!$H$4*1*'Exposure Inputs'!$C$13)/('Exposure Inputs'!$H$6*'Exposure Inputs'!$H$9)</f>
        <v>1.5414432098765429E-2</v>
      </c>
      <c r="AM9" s="41">
        <f>($C9*(1-('Exposure Inputs'!$C$17)/100)*'Exposure Inputs'!$H$5*E9*'Exposure Inputs'!$H$10*'Exposure Inputs'!$C$13)/('Exposure Inputs'!$H$6*'Exposure Inputs'!$H$11*'Exposure Inputs'!$C$14)</f>
        <v>3.6953703703703706E-3</v>
      </c>
      <c r="AN9" s="41">
        <f>($D9*(1-('Exposure Inputs'!$C$17)/100)*'Exposure Inputs'!$H$5*'Exposure Inputs'!$H$10*'Exposure Inputs'!$C$13)/('Exposure Inputs'!$H$6*'Exposure Inputs'!$C$12*'Exposure Inputs'!$C$14)</f>
        <v>6.4899374260104845E-7</v>
      </c>
      <c r="AO9" s="41">
        <f>($D9*(1-('Exposure Inputs'!$C$17)/100)*'Exposure Inputs'!$H$10*'Exposure Inputs'!$C$13)/('Exposure Inputs'!$C$12*'Exposure Inputs'!$C$14)</f>
        <v>5.3916403231471728E-5</v>
      </c>
      <c r="AP9" s="41">
        <f>'Exposure Inputs'!$D$62/'Max Release DW Calc (0% DWT)'!AL9</f>
        <v>579.32721379435191</v>
      </c>
      <c r="AQ9" s="41">
        <f>'Exposure Inputs'!$D$63/'Max Release DW Calc (0% DWT)'!AM9</f>
        <v>974.19193184665494</v>
      </c>
      <c r="AR9" s="34"/>
    </row>
    <row r="10" spans="1:44" s="19" customFormat="1" x14ac:dyDescent="0.35">
      <c r="A10" s="21"/>
      <c r="B10" s="22"/>
      <c r="C10" s="25"/>
      <c r="D10" s="25"/>
      <c r="E10" s="25"/>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row>
    <row r="11" spans="1:44" s="19" customFormat="1" x14ac:dyDescent="0.35">
      <c r="A11" s="21"/>
      <c r="B11" s="22"/>
      <c r="C11" s="23"/>
      <c r="D11" s="23"/>
      <c r="E11" s="23"/>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row>
    <row r="12" spans="1:44" s="19" customFormat="1" x14ac:dyDescent="0.35">
      <c r="A12" s="21"/>
      <c r="B12" s="22"/>
      <c r="C12" s="25"/>
      <c r="D12" s="25"/>
      <c r="E12" s="25"/>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row>
    <row r="13" spans="1:44" s="19" customFormat="1" x14ac:dyDescent="0.35">
      <c r="A13" s="21"/>
      <c r="B13" s="22"/>
      <c r="C13" s="26"/>
      <c r="D13" s="26"/>
      <c r="E13" s="26"/>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row>
    <row r="14" spans="1:44" s="19" customFormat="1" x14ac:dyDescent="0.35">
      <c r="A14" s="21"/>
      <c r="B14" s="22"/>
      <c r="C14" s="25"/>
      <c r="D14" s="25"/>
      <c r="E14" s="25"/>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row>
    <row r="15" spans="1:44" s="19" customFormat="1" x14ac:dyDescent="0.35">
      <c r="A15" s="21"/>
      <c r="B15" s="22"/>
      <c r="C15" s="23"/>
      <c r="D15" s="23"/>
      <c r="E15" s="23"/>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row>
    <row r="16" spans="1:44" s="19" customFormat="1" x14ac:dyDescent="0.35">
      <c r="A16" s="21"/>
      <c r="B16" s="22"/>
      <c r="C16" s="25"/>
      <c r="D16" s="25"/>
      <c r="E16" s="25"/>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row>
    <row r="17" spans="2:43" s="19" customFormat="1" hidden="1" x14ac:dyDescent="0.35">
      <c r="B17" s="27"/>
      <c r="C17" s="28"/>
      <c r="D17" s="28"/>
      <c r="E17" s="28"/>
      <c r="F17" s="24">
        <f>($D17*(1-('Exposure Inputs'!$C$17)/100)*'Exposure Inputs'!$C$4*1*'Exposure Inputs'!$C$13)/('Exposure Inputs'!$C$6*'Exposure Inputs'!$C$9)</f>
        <v>0</v>
      </c>
      <c r="G17" s="24">
        <f>($C17*(1-('Exposure Inputs'!$C$17)/100)*'Exposure Inputs'!$C$5*'Exposure Inputs'!$C$10*'Exposure Inputs'!$C$13)/('Exposure Inputs'!$C$6*'Exposure Inputs'!$C$11*'Exposure Inputs'!$C$14)</f>
        <v>0</v>
      </c>
      <c r="H17" s="24">
        <f>($C17*(1-('Exposure Inputs'!$C$17)/100)*'Exposure Inputs'!$C$5*'Exposure Inputs'!$C$10*'Exposure Inputs'!$C$13)/('Exposure Inputs'!$C$6*'Exposure Inputs'!$C$12*'Exposure Inputs'!$C$14)</f>
        <v>0</v>
      </c>
      <c r="I17" s="24">
        <f>($C17*(1-('Exposure Inputs'!$C$17)/100)*'Exposure Inputs'!$C$10*'Exposure Inputs'!$C$13)/('Exposure Inputs'!$C$12*'Exposure Inputs'!$C$14)</f>
        <v>0</v>
      </c>
      <c r="J17" s="24" t="e">
        <f>'Exposure Inputs'!$D$62/$F17</f>
        <v>#DIV/0!</v>
      </c>
      <c r="K17" s="24" t="e">
        <f>'Exposure Inputs'!$D$63/$G17</f>
        <v>#DIV/0!</v>
      </c>
      <c r="L17" s="24"/>
      <c r="M17" s="24"/>
      <c r="N17" s="24">
        <f>($D17*(1-('Exposure Inputs'!$C$17)/100)*'Exposure Inputs'!$D$4*1*'Exposure Inputs'!$C$13)/('Exposure Inputs'!$D$6*'Exposure Inputs'!$C$9)</f>
        <v>0</v>
      </c>
      <c r="O17" s="24">
        <f>($C17*(1-('Exposure Inputs'!$C$17)/100)*'Exposure Inputs'!$D$5*'Exposure Inputs'!$D$10*'Exposure Inputs'!$C$13)/('Exposure Inputs'!$D$6*'Exposure Inputs'!$D$11*'Exposure Inputs'!$C$14)</f>
        <v>0</v>
      </c>
      <c r="P17" s="24">
        <f>($C17*(1-('Exposure Inputs'!$C$17)/100)*'Exposure Inputs'!$D$5*'Exposure Inputs'!$D$10*'Exposure Inputs'!$C$13)/('Exposure Inputs'!$D$6*'Exposure Inputs'!$C$12*'Exposure Inputs'!$C$14)</f>
        <v>0</v>
      </c>
      <c r="Q17" s="24">
        <f>($C17*(1-('Exposure Inputs'!$C$17)/100)*'Exposure Inputs'!$D$10*'Exposure Inputs'!$C$13)/('Exposure Inputs'!$C$12*'Exposure Inputs'!$C$14)</f>
        <v>0</v>
      </c>
      <c r="R17" s="24" t="e">
        <f>'Exposure Inputs'!$D$62/'Max Release DW Calc (0% DWT)'!N17</f>
        <v>#DIV/0!</v>
      </c>
      <c r="S17" s="24" t="e">
        <f>'Exposure Inputs'!$D$63/'Max Release DW Calc (0% DWT)'!O17</f>
        <v>#DIV/0!</v>
      </c>
      <c r="T17" s="24">
        <f>($D17*(1-('Exposure Inputs'!$C$17)/100)*'Exposure Inputs'!$E$4*1*'Exposure Inputs'!$C$13)/('Exposure Inputs'!$E$6*'Exposure Inputs'!$C$9)</f>
        <v>0</v>
      </c>
      <c r="U17" s="24">
        <f>($C17*(1-('Exposure Inputs'!$C$17)/100)*'Exposure Inputs'!$E$5*'Exposure Inputs'!$E$10*'Exposure Inputs'!$C$13)/('Exposure Inputs'!$E$6*'Exposure Inputs'!$E$11*'Exposure Inputs'!$C$14)</f>
        <v>0</v>
      </c>
      <c r="V17" s="24">
        <f>($C17*(1-('Exposure Inputs'!$C$17)/100)*'Exposure Inputs'!$E$5*'Exposure Inputs'!$E$10*'Exposure Inputs'!$C$13)/('Exposure Inputs'!$E$6*'Exposure Inputs'!$C$12*'Exposure Inputs'!$C$14)</f>
        <v>0</v>
      </c>
      <c r="W17" s="24">
        <f>($C17*(1-('Exposure Inputs'!$C$17)/100)*'Exposure Inputs'!$E$10*'Exposure Inputs'!$C$13)/('Exposure Inputs'!$C$12*'Exposure Inputs'!$C$14)</f>
        <v>0</v>
      </c>
      <c r="X17" s="24" t="e">
        <f>'Exposure Inputs'!$C$62/'Max Release DW Calc (0% DWT)'!T17</f>
        <v>#DIV/0!</v>
      </c>
      <c r="Y17" s="24" t="e">
        <f>'Exposure Inputs'!$C$63/'Max Release DW Calc (0% DWT)'!U17</f>
        <v>#DIV/0!</v>
      </c>
      <c r="Z17" s="24">
        <f>($D17*(1-('Exposure Inputs'!$C$17)/100)*'Exposure Inputs'!$F$4*1*'Exposure Inputs'!$C$13)/('Exposure Inputs'!$F$6*'Exposure Inputs'!$F$9)</f>
        <v>0</v>
      </c>
      <c r="AA17" s="24">
        <f>($C17*(1-('Exposure Inputs'!$C$17)/100)*'Exposure Inputs'!$F$5*'Exposure Inputs'!$F$10*'Exposure Inputs'!$C$13)/('Exposure Inputs'!$F$6*'Exposure Inputs'!$F$11*'Exposure Inputs'!$C$14)</f>
        <v>0</v>
      </c>
      <c r="AB17" s="24">
        <f>($C17*(1-('Exposure Inputs'!$C$17)/100)*'Exposure Inputs'!$F$5*'Exposure Inputs'!$F$10*'Exposure Inputs'!$C$13)/('Exposure Inputs'!$F$6*'Exposure Inputs'!$C$12*'Exposure Inputs'!$C$14)</f>
        <v>0</v>
      </c>
      <c r="AC17" s="24">
        <f>($C17*(1-('Exposure Inputs'!$C$17)/100)*'Exposure Inputs'!$F$10*'Exposure Inputs'!$C$13)/('Exposure Inputs'!$C$12*'Exposure Inputs'!$C$14)</f>
        <v>0</v>
      </c>
      <c r="AD17" s="24" t="e">
        <f>'Exposure Inputs'!$D$62/'Max Release DW Calc (0% DWT)'!Z17</f>
        <v>#DIV/0!</v>
      </c>
      <c r="AE17" s="24" t="e">
        <f>'Exposure Inputs'!$D$63/'Max Release DW Calc (0% DWT)'!AA17</f>
        <v>#DIV/0!</v>
      </c>
      <c r="AF17" s="24">
        <f>($D17*(1-('Exposure Inputs'!$C$17)/100)*'Exposure Inputs'!$G$4*1*'Exposure Inputs'!$C$13)/('Exposure Inputs'!$G$6*'Exposure Inputs'!$G$9)</f>
        <v>0</v>
      </c>
      <c r="AG17" s="24">
        <f>($C17*(1-('Exposure Inputs'!$C$17)/100)*'Exposure Inputs'!$G$5*'Exposure Inputs'!$G$10*'Exposure Inputs'!$C$13)/('Exposure Inputs'!$G$6*'Exposure Inputs'!$G$11*'Exposure Inputs'!$C$14)</f>
        <v>0</v>
      </c>
      <c r="AH17" s="24">
        <f>($C17*(1-('Exposure Inputs'!$C$17)/100)*'Exposure Inputs'!$G$5*'Exposure Inputs'!$G$10*'Exposure Inputs'!$C$13)/('Exposure Inputs'!$G$6*'Exposure Inputs'!$C$12*'Exposure Inputs'!$C$14)</f>
        <v>0</v>
      </c>
      <c r="AI17" s="24">
        <f>($C17*(1-('Exposure Inputs'!$C$17)/100)*'Exposure Inputs'!$G$10*'Exposure Inputs'!$C$13)/('Exposure Inputs'!$C$12*'Exposure Inputs'!$C$14)</f>
        <v>0</v>
      </c>
      <c r="AJ17" s="24" t="e">
        <f>'Exposure Inputs'!$D$62/'Max Release DW Calc (0% DWT)'!AF17</f>
        <v>#DIV/0!</v>
      </c>
      <c r="AK17" s="24" t="e">
        <f>'Exposure Inputs'!$D$63/'Max Release DW Calc (0% DWT)'!AG17</f>
        <v>#DIV/0!</v>
      </c>
      <c r="AL17" s="24">
        <f>($D17*(1-('Exposure Inputs'!$C$17)/100)*'Exposure Inputs'!$H$4*1*'Exposure Inputs'!$C$13)/('Exposure Inputs'!$H$6*'Exposure Inputs'!$H$9)</f>
        <v>0</v>
      </c>
      <c r="AM17" s="24">
        <f>($C17*(1-('Exposure Inputs'!$C$17)/100)*'Exposure Inputs'!$H$5*'Exposure Inputs'!$H$10*'Exposure Inputs'!$C$13)/('Exposure Inputs'!$H$6*'Exposure Inputs'!$H$11*'Exposure Inputs'!$C$14)</f>
        <v>0</v>
      </c>
      <c r="AN17" s="24">
        <f>($C17*(1-('Exposure Inputs'!$C$17)/100)*'Exposure Inputs'!$H$5*'Exposure Inputs'!$H$10*'Exposure Inputs'!$C$13)/('Exposure Inputs'!$H$6*'Exposure Inputs'!$C$12*'Exposure Inputs'!$C$14)</f>
        <v>0</v>
      </c>
      <c r="AO17" s="24">
        <f>($C17*(1-('Exposure Inputs'!$C$17)/100)*'Exposure Inputs'!$H$10*'Exposure Inputs'!$C$13)/('Exposure Inputs'!$C$12*'Exposure Inputs'!$C$14)</f>
        <v>0</v>
      </c>
      <c r="AP17" s="24" t="e">
        <f>'Exposure Inputs'!$D$62/'Max Release DW Calc (0% DWT)'!AL17</f>
        <v>#DIV/0!</v>
      </c>
      <c r="AQ17" s="24" t="e">
        <f>'Exposure Inputs'!$D$63/'Max Release DW Calc (0% DWT)'!AM17</f>
        <v>#DIV/0!</v>
      </c>
    </row>
    <row r="18" spans="2:43" s="19" customFormat="1" hidden="1" x14ac:dyDescent="0.35">
      <c r="B18" s="27"/>
      <c r="C18" s="28"/>
      <c r="D18" s="28"/>
      <c r="E18" s="28"/>
      <c r="F18" s="24">
        <f>($D18*(1-('Exposure Inputs'!$C$17)/100)*'Exposure Inputs'!$C$4*1*'Exposure Inputs'!$C$13)/('Exposure Inputs'!$C$6*'Exposure Inputs'!$C$9)</f>
        <v>0</v>
      </c>
      <c r="G18" s="24">
        <f>($C18*(1-('Exposure Inputs'!$C$17)/100)*'Exposure Inputs'!$C$5*'Exposure Inputs'!$C$10*'Exposure Inputs'!$C$13)/('Exposure Inputs'!$C$6*'Exposure Inputs'!$C$11*'Exposure Inputs'!$C$14)</f>
        <v>0</v>
      </c>
      <c r="H18" s="24">
        <f>($C18*(1-('Exposure Inputs'!$C$17)/100)*'Exposure Inputs'!$C$5*'Exposure Inputs'!$C$10*'Exposure Inputs'!$C$13)/('Exposure Inputs'!$C$6*'Exposure Inputs'!$C$12*'Exposure Inputs'!$C$14)</f>
        <v>0</v>
      </c>
      <c r="I18" s="24">
        <f>($C18*(1-('Exposure Inputs'!$C$17)/100)*'Exposure Inputs'!$C$10*'Exposure Inputs'!$C$13)/('Exposure Inputs'!$C$12*'Exposure Inputs'!$C$14)</f>
        <v>0</v>
      </c>
      <c r="J18" s="24" t="e">
        <f>'Exposure Inputs'!$D$62/$F18</f>
        <v>#DIV/0!</v>
      </c>
      <c r="K18" s="24" t="e">
        <f>'Exposure Inputs'!$D$63/$G18</f>
        <v>#DIV/0!</v>
      </c>
      <c r="L18" s="24"/>
      <c r="M18" s="24"/>
      <c r="N18" s="24">
        <f>($D18*(1-('Exposure Inputs'!$C$17)/100)*'Exposure Inputs'!$D$4*1*'Exposure Inputs'!$C$13)/('Exposure Inputs'!$D$6*'Exposure Inputs'!$C$9)</f>
        <v>0</v>
      </c>
      <c r="O18" s="24">
        <f>($C18*(1-('Exposure Inputs'!$C$17)/100)*'Exposure Inputs'!$D$5*'Exposure Inputs'!$D$10*'Exposure Inputs'!$C$13)/('Exposure Inputs'!$D$6*'Exposure Inputs'!$D$11*'Exposure Inputs'!$C$14)</f>
        <v>0</v>
      </c>
      <c r="P18" s="24">
        <f>($C18*(1-('Exposure Inputs'!$C$17)/100)*'Exposure Inputs'!$D$5*'Exposure Inputs'!$D$10*'Exposure Inputs'!$C$13)/('Exposure Inputs'!$D$6*'Exposure Inputs'!$C$12*'Exposure Inputs'!$C$14)</f>
        <v>0</v>
      </c>
      <c r="Q18" s="24">
        <f>($C18*(1-('Exposure Inputs'!$C$17)/100)*'Exposure Inputs'!$D$10*'Exposure Inputs'!$C$13)/('Exposure Inputs'!$C$12*'Exposure Inputs'!$C$14)</f>
        <v>0</v>
      </c>
      <c r="R18" s="24" t="e">
        <f>'Exposure Inputs'!$D$62/'Max Release DW Calc (0% DWT)'!N18</f>
        <v>#DIV/0!</v>
      </c>
      <c r="S18" s="24" t="e">
        <f>'Exposure Inputs'!$D$63/'Max Release DW Calc (0% DWT)'!O18</f>
        <v>#DIV/0!</v>
      </c>
      <c r="T18" s="24">
        <f>($D18*(1-('Exposure Inputs'!$C$17)/100)*'Exposure Inputs'!$E$4*1*'Exposure Inputs'!$C$13)/('Exposure Inputs'!$E$6*'Exposure Inputs'!$C$9)</f>
        <v>0</v>
      </c>
      <c r="U18" s="24">
        <f>($C18*(1-('Exposure Inputs'!$C$17)/100)*'Exposure Inputs'!$E$5*'Exposure Inputs'!$E$10*'Exposure Inputs'!$C$13)/('Exposure Inputs'!$E$6*'Exposure Inputs'!$E$11*'Exposure Inputs'!$C$14)</f>
        <v>0</v>
      </c>
      <c r="V18" s="24">
        <f>($C18*(1-('Exposure Inputs'!$C$17)/100)*'Exposure Inputs'!$E$5*'Exposure Inputs'!$E$10*'Exposure Inputs'!$C$13)/('Exposure Inputs'!$E$6*'Exposure Inputs'!$C$12*'Exposure Inputs'!$C$14)</f>
        <v>0</v>
      </c>
      <c r="W18" s="24">
        <f>($C18*(1-('Exposure Inputs'!$C$17)/100)*'Exposure Inputs'!$E$10*'Exposure Inputs'!$C$13)/('Exposure Inputs'!$C$12*'Exposure Inputs'!$C$14)</f>
        <v>0</v>
      </c>
      <c r="X18" s="24" t="e">
        <f>'Exposure Inputs'!$C$62/'Max Release DW Calc (0% DWT)'!T18</f>
        <v>#DIV/0!</v>
      </c>
      <c r="Y18" s="24" t="e">
        <f>'Exposure Inputs'!$C$63/'Max Release DW Calc (0% DWT)'!U18</f>
        <v>#DIV/0!</v>
      </c>
      <c r="Z18" s="24">
        <f>($D18*(1-('Exposure Inputs'!$C$17)/100)*'Exposure Inputs'!$F$4*1*'Exposure Inputs'!$C$13)/('Exposure Inputs'!$F$6*'Exposure Inputs'!$F$9)</f>
        <v>0</v>
      </c>
      <c r="AA18" s="24">
        <f>($C18*(1-('Exposure Inputs'!$C$17)/100)*'Exposure Inputs'!$F$5*'Exposure Inputs'!$F$10*'Exposure Inputs'!$C$13)/('Exposure Inputs'!$F$6*'Exposure Inputs'!$F$11*'Exposure Inputs'!$C$14)</f>
        <v>0</v>
      </c>
      <c r="AB18" s="24">
        <f>($C18*(1-('Exposure Inputs'!$C$17)/100)*'Exposure Inputs'!$F$5*'Exposure Inputs'!$F$10*'Exposure Inputs'!$C$13)/('Exposure Inputs'!$F$6*'Exposure Inputs'!$C$12*'Exposure Inputs'!$C$14)</f>
        <v>0</v>
      </c>
      <c r="AC18" s="24">
        <f>($C18*(1-('Exposure Inputs'!$C$17)/100)*'Exposure Inputs'!$F$10*'Exposure Inputs'!$C$13)/('Exposure Inputs'!$C$12*'Exposure Inputs'!$C$14)</f>
        <v>0</v>
      </c>
      <c r="AD18" s="24" t="e">
        <f>'Exposure Inputs'!$D$62/'Max Release DW Calc (0% DWT)'!Z18</f>
        <v>#DIV/0!</v>
      </c>
      <c r="AE18" s="24" t="e">
        <f>'Exposure Inputs'!$D$63/'Max Release DW Calc (0% DWT)'!AA18</f>
        <v>#DIV/0!</v>
      </c>
      <c r="AF18" s="24">
        <f>($D18*(1-('Exposure Inputs'!$C$17)/100)*'Exposure Inputs'!$G$4*1*'Exposure Inputs'!$C$13)/('Exposure Inputs'!$G$6*'Exposure Inputs'!$G$9)</f>
        <v>0</v>
      </c>
      <c r="AG18" s="24">
        <f>($C18*(1-('Exposure Inputs'!$C$17)/100)*'Exposure Inputs'!$G$5*'Exposure Inputs'!$G$10*'Exposure Inputs'!$C$13)/('Exposure Inputs'!$G$6*'Exposure Inputs'!$G$11*'Exposure Inputs'!$C$14)</f>
        <v>0</v>
      </c>
      <c r="AH18" s="24">
        <f>($C18*(1-('Exposure Inputs'!$C$17)/100)*'Exposure Inputs'!$G$5*'Exposure Inputs'!$G$10*'Exposure Inputs'!$C$13)/('Exposure Inputs'!$G$6*'Exposure Inputs'!$C$12*'Exposure Inputs'!$C$14)</f>
        <v>0</v>
      </c>
      <c r="AI18" s="24">
        <f>($C18*(1-('Exposure Inputs'!$C$17)/100)*'Exposure Inputs'!$G$10*'Exposure Inputs'!$C$13)/('Exposure Inputs'!$C$12*'Exposure Inputs'!$C$14)</f>
        <v>0</v>
      </c>
      <c r="AJ18" s="24" t="e">
        <f>'Exposure Inputs'!$D$62/'Max Release DW Calc (0% DWT)'!AF18</f>
        <v>#DIV/0!</v>
      </c>
      <c r="AK18" s="24" t="e">
        <f>'Exposure Inputs'!$D$63/'Max Release DW Calc (0% DWT)'!AG18</f>
        <v>#DIV/0!</v>
      </c>
      <c r="AL18" s="24">
        <f>($D18*(1-('Exposure Inputs'!$C$17)/100)*'Exposure Inputs'!$H$4*1*'Exposure Inputs'!$C$13)/('Exposure Inputs'!$H$6*'Exposure Inputs'!$H$9)</f>
        <v>0</v>
      </c>
      <c r="AM18" s="24">
        <f>($C18*(1-('Exposure Inputs'!$C$17)/100)*'Exposure Inputs'!$H$5*'Exposure Inputs'!$H$10*'Exposure Inputs'!$C$13)/('Exposure Inputs'!$H$6*'Exposure Inputs'!$H$11*'Exposure Inputs'!$C$14)</f>
        <v>0</v>
      </c>
      <c r="AN18" s="24">
        <f>($C18*(1-('Exposure Inputs'!$C$17)/100)*'Exposure Inputs'!$H$5*'Exposure Inputs'!$H$10*'Exposure Inputs'!$C$13)/('Exposure Inputs'!$H$6*'Exposure Inputs'!$C$12*'Exposure Inputs'!$C$14)</f>
        <v>0</v>
      </c>
      <c r="AO18" s="24">
        <f>($C18*(1-('Exposure Inputs'!$C$17)/100)*'Exposure Inputs'!$H$10*'Exposure Inputs'!$C$13)/('Exposure Inputs'!$C$12*'Exposure Inputs'!$C$14)</f>
        <v>0</v>
      </c>
      <c r="AP18" s="24" t="e">
        <f>'Exposure Inputs'!$D$62/'Max Release DW Calc (0% DWT)'!AL18</f>
        <v>#DIV/0!</v>
      </c>
      <c r="AQ18" s="24" t="e">
        <f>'Exposure Inputs'!$D$63/'Max Release DW Calc (0% DWT)'!AM18</f>
        <v>#DIV/0!</v>
      </c>
    </row>
    <row r="19" spans="2:43" s="19" customFormat="1" hidden="1" x14ac:dyDescent="0.35">
      <c r="B19" s="27"/>
      <c r="C19" s="28"/>
      <c r="D19" s="28"/>
      <c r="E19" s="28"/>
      <c r="F19" s="24">
        <f>($D19*(1-('Exposure Inputs'!$C$17)/100)*'Exposure Inputs'!$C$4*1*'Exposure Inputs'!$C$13)/('Exposure Inputs'!$C$6*'Exposure Inputs'!$C$9)</f>
        <v>0</v>
      </c>
      <c r="G19" s="24">
        <f>($C19*(1-('Exposure Inputs'!$C$17)/100)*'Exposure Inputs'!$C$5*'Exposure Inputs'!$C$10*'Exposure Inputs'!$C$13)/('Exposure Inputs'!$C$6*'Exposure Inputs'!$C$11*'Exposure Inputs'!$C$14)</f>
        <v>0</v>
      </c>
      <c r="H19" s="24">
        <f>($C19*(1-('Exposure Inputs'!$C$17)/100)*'Exposure Inputs'!$C$5*'Exposure Inputs'!$C$10*'Exposure Inputs'!$C$13)/('Exposure Inputs'!$C$6*'Exposure Inputs'!$C$12*'Exposure Inputs'!$C$14)</f>
        <v>0</v>
      </c>
      <c r="I19" s="24">
        <f>($C19*(1-('Exposure Inputs'!$C$17)/100)*'Exposure Inputs'!$C$10*'Exposure Inputs'!$C$13)/('Exposure Inputs'!$C$12*'Exposure Inputs'!$C$14)</f>
        <v>0</v>
      </c>
      <c r="J19" s="24" t="e">
        <f>'Exposure Inputs'!$D$62/$F19</f>
        <v>#DIV/0!</v>
      </c>
      <c r="K19" s="24" t="e">
        <f>'Exposure Inputs'!$D$63/$G19</f>
        <v>#DIV/0!</v>
      </c>
      <c r="L19" s="24"/>
      <c r="M19" s="24"/>
      <c r="N19" s="24">
        <f>($D19*(1-('Exposure Inputs'!$C$17)/100)*'Exposure Inputs'!$D$4*1*'Exposure Inputs'!$C$13)/('Exposure Inputs'!$D$6*'Exposure Inputs'!$C$9)</f>
        <v>0</v>
      </c>
      <c r="O19" s="24">
        <f>($C19*(1-('Exposure Inputs'!$C$17)/100)*'Exposure Inputs'!$D$5*'Exposure Inputs'!$D$10*'Exposure Inputs'!$C$13)/('Exposure Inputs'!$D$6*'Exposure Inputs'!$D$11*'Exposure Inputs'!$C$14)</f>
        <v>0</v>
      </c>
      <c r="P19" s="24">
        <f>($C19*(1-('Exposure Inputs'!$C$17)/100)*'Exposure Inputs'!$D$5*'Exposure Inputs'!$D$10*'Exposure Inputs'!$C$13)/('Exposure Inputs'!$D$6*'Exposure Inputs'!$C$12*'Exposure Inputs'!$C$14)</f>
        <v>0</v>
      </c>
      <c r="Q19" s="24">
        <f>($C19*(1-('Exposure Inputs'!$C$17)/100)*'Exposure Inputs'!$D$10*'Exposure Inputs'!$C$13)/('Exposure Inputs'!$C$12*'Exposure Inputs'!$C$14)</f>
        <v>0</v>
      </c>
      <c r="R19" s="24" t="e">
        <f>'Exposure Inputs'!$D$62/'Max Release DW Calc (0% DWT)'!N19</f>
        <v>#DIV/0!</v>
      </c>
      <c r="S19" s="24" t="e">
        <f>'Exposure Inputs'!$D$63/'Max Release DW Calc (0% DWT)'!O19</f>
        <v>#DIV/0!</v>
      </c>
      <c r="T19" s="24">
        <f>($D19*(1-('Exposure Inputs'!$C$17)/100)*'Exposure Inputs'!$E$4*1*'Exposure Inputs'!$C$13)/('Exposure Inputs'!$E$6*'Exposure Inputs'!$C$9)</f>
        <v>0</v>
      </c>
      <c r="U19" s="24">
        <f>($C19*(1-('Exposure Inputs'!$C$17)/100)*'Exposure Inputs'!$E$5*'Exposure Inputs'!$E$10*'Exposure Inputs'!$C$13)/('Exposure Inputs'!$E$6*'Exposure Inputs'!$E$11*'Exposure Inputs'!$C$14)</f>
        <v>0</v>
      </c>
      <c r="V19" s="24">
        <f>($C19*(1-('Exposure Inputs'!$C$17)/100)*'Exposure Inputs'!$E$5*'Exposure Inputs'!$E$10*'Exposure Inputs'!$C$13)/('Exposure Inputs'!$E$6*'Exposure Inputs'!$C$12*'Exposure Inputs'!$C$14)</f>
        <v>0</v>
      </c>
      <c r="W19" s="24">
        <f>($C19*(1-('Exposure Inputs'!$C$17)/100)*'Exposure Inputs'!$E$10*'Exposure Inputs'!$C$13)/('Exposure Inputs'!$C$12*'Exposure Inputs'!$C$14)</f>
        <v>0</v>
      </c>
      <c r="X19" s="24" t="e">
        <f>'Exposure Inputs'!$C$62/'Max Release DW Calc (0% DWT)'!T19</f>
        <v>#DIV/0!</v>
      </c>
      <c r="Y19" s="24" t="e">
        <f>'Exposure Inputs'!$C$63/'Max Release DW Calc (0% DWT)'!U19</f>
        <v>#DIV/0!</v>
      </c>
      <c r="Z19" s="24">
        <f>($D19*(1-('Exposure Inputs'!$C$17)/100)*'Exposure Inputs'!$F$4*1*'Exposure Inputs'!$C$13)/('Exposure Inputs'!$F$6*'Exposure Inputs'!$F$9)</f>
        <v>0</v>
      </c>
      <c r="AA19" s="24">
        <f>($C19*(1-('Exposure Inputs'!$C$17)/100)*'Exposure Inputs'!$F$5*'Exposure Inputs'!$F$10*'Exposure Inputs'!$C$13)/('Exposure Inputs'!$F$6*'Exposure Inputs'!$F$11*'Exposure Inputs'!$C$14)</f>
        <v>0</v>
      </c>
      <c r="AB19" s="24">
        <f>($C19*(1-('Exposure Inputs'!$C$17)/100)*'Exposure Inputs'!$F$5*'Exposure Inputs'!$F$10*'Exposure Inputs'!$C$13)/('Exposure Inputs'!$F$6*'Exposure Inputs'!$C$12*'Exposure Inputs'!$C$14)</f>
        <v>0</v>
      </c>
      <c r="AC19" s="24">
        <f>($C19*(1-('Exposure Inputs'!$C$17)/100)*'Exposure Inputs'!$F$10*'Exposure Inputs'!$C$13)/('Exposure Inputs'!$C$12*'Exposure Inputs'!$C$14)</f>
        <v>0</v>
      </c>
      <c r="AD19" s="24" t="e">
        <f>'Exposure Inputs'!$D$62/'Max Release DW Calc (0% DWT)'!Z19</f>
        <v>#DIV/0!</v>
      </c>
      <c r="AE19" s="24" t="e">
        <f>'Exposure Inputs'!$D$63/'Max Release DW Calc (0% DWT)'!AA19</f>
        <v>#DIV/0!</v>
      </c>
      <c r="AF19" s="24">
        <f>($D19*(1-('Exposure Inputs'!$C$17)/100)*'Exposure Inputs'!$G$4*1*'Exposure Inputs'!$C$13)/('Exposure Inputs'!$G$6*'Exposure Inputs'!$G$9)</f>
        <v>0</v>
      </c>
      <c r="AG19" s="24">
        <f>($C19*(1-('Exposure Inputs'!$C$17)/100)*'Exposure Inputs'!$G$5*'Exposure Inputs'!$G$10*'Exposure Inputs'!$C$13)/('Exposure Inputs'!$G$6*'Exposure Inputs'!$G$11*'Exposure Inputs'!$C$14)</f>
        <v>0</v>
      </c>
      <c r="AH19" s="24">
        <f>($C19*(1-('Exposure Inputs'!$C$17)/100)*'Exposure Inputs'!$G$5*'Exposure Inputs'!$G$10*'Exposure Inputs'!$C$13)/('Exposure Inputs'!$G$6*'Exposure Inputs'!$C$12*'Exposure Inputs'!$C$14)</f>
        <v>0</v>
      </c>
      <c r="AI19" s="24">
        <f>($C19*(1-('Exposure Inputs'!$C$17)/100)*'Exposure Inputs'!$G$10*'Exposure Inputs'!$C$13)/('Exposure Inputs'!$C$12*'Exposure Inputs'!$C$14)</f>
        <v>0</v>
      </c>
      <c r="AJ19" s="24" t="e">
        <f>'Exposure Inputs'!$D$62/'Max Release DW Calc (0% DWT)'!AF19</f>
        <v>#DIV/0!</v>
      </c>
      <c r="AK19" s="24" t="e">
        <f>'Exposure Inputs'!$D$63/'Max Release DW Calc (0% DWT)'!AG19</f>
        <v>#DIV/0!</v>
      </c>
      <c r="AL19" s="24">
        <f>($D19*(1-('Exposure Inputs'!$C$17)/100)*'Exposure Inputs'!$H$4*1*'Exposure Inputs'!$C$13)/('Exposure Inputs'!$H$6*'Exposure Inputs'!$H$9)</f>
        <v>0</v>
      </c>
      <c r="AM19" s="24">
        <f>($C19*(1-('Exposure Inputs'!$C$17)/100)*'Exposure Inputs'!$H$5*'Exposure Inputs'!$H$10*'Exposure Inputs'!$C$13)/('Exposure Inputs'!$H$6*'Exposure Inputs'!$H$11*'Exposure Inputs'!$C$14)</f>
        <v>0</v>
      </c>
      <c r="AN19" s="24">
        <f>($C19*(1-('Exposure Inputs'!$C$17)/100)*'Exposure Inputs'!$H$5*'Exposure Inputs'!$H$10*'Exposure Inputs'!$C$13)/('Exposure Inputs'!$H$6*'Exposure Inputs'!$C$12*'Exposure Inputs'!$C$14)</f>
        <v>0</v>
      </c>
      <c r="AO19" s="24">
        <f>($C19*(1-('Exposure Inputs'!$C$17)/100)*'Exposure Inputs'!$H$10*'Exposure Inputs'!$C$13)/('Exposure Inputs'!$C$12*'Exposure Inputs'!$C$14)</f>
        <v>0</v>
      </c>
      <c r="AP19" s="24" t="e">
        <f>'Exposure Inputs'!$D$62/'Max Release DW Calc (0% DWT)'!AL19</f>
        <v>#DIV/0!</v>
      </c>
      <c r="AQ19" s="24" t="e">
        <f>'Exposure Inputs'!$D$63/'Max Release DW Calc (0% DWT)'!AM19</f>
        <v>#DIV/0!</v>
      </c>
    </row>
    <row r="20" spans="2:43" s="19" customFormat="1" hidden="1" x14ac:dyDescent="0.35">
      <c r="B20" s="27"/>
      <c r="C20" s="28"/>
      <c r="D20" s="28"/>
      <c r="E20" s="28"/>
      <c r="F20" s="24">
        <f>($D20*(1-('Exposure Inputs'!$C$17)/100)*'Exposure Inputs'!$C$4*1*'Exposure Inputs'!$C$13)/('Exposure Inputs'!$C$6*'Exposure Inputs'!$C$9)</f>
        <v>0</v>
      </c>
      <c r="G20" s="24">
        <f>($C20*(1-('Exposure Inputs'!$C$17)/100)*'Exposure Inputs'!$C$5*'Exposure Inputs'!$C$10*'Exposure Inputs'!$C$13)/('Exposure Inputs'!$C$6*'Exposure Inputs'!$C$11*'Exposure Inputs'!$C$14)</f>
        <v>0</v>
      </c>
      <c r="H20" s="24">
        <f>($C20*(1-('Exposure Inputs'!$C$17)/100)*'Exposure Inputs'!$C$5*'Exposure Inputs'!$C$10*'Exposure Inputs'!$C$13)/('Exposure Inputs'!$C$6*'Exposure Inputs'!$C$12*'Exposure Inputs'!$C$14)</f>
        <v>0</v>
      </c>
      <c r="I20" s="24">
        <f>($C20*(1-('Exposure Inputs'!$C$17)/100)*'Exposure Inputs'!$C$10*'Exposure Inputs'!$C$13)/('Exposure Inputs'!$C$12*'Exposure Inputs'!$C$14)</f>
        <v>0</v>
      </c>
      <c r="J20" s="24" t="e">
        <f>'Exposure Inputs'!$D$62/$F20</f>
        <v>#DIV/0!</v>
      </c>
      <c r="K20" s="24" t="e">
        <f>'Exposure Inputs'!$D$63/$G20</f>
        <v>#DIV/0!</v>
      </c>
      <c r="L20" s="24"/>
      <c r="M20" s="24"/>
      <c r="N20" s="24">
        <f>($D20*(1-('Exposure Inputs'!$C$17)/100)*'Exposure Inputs'!$D$4*1*'Exposure Inputs'!$C$13)/('Exposure Inputs'!$D$6*'Exposure Inputs'!$C$9)</f>
        <v>0</v>
      </c>
      <c r="O20" s="24">
        <f>($C20*(1-('Exposure Inputs'!$C$17)/100)*'Exposure Inputs'!$D$5*'Exposure Inputs'!$D$10*'Exposure Inputs'!$C$13)/('Exposure Inputs'!$D$6*'Exposure Inputs'!$D$11*'Exposure Inputs'!$C$14)</f>
        <v>0</v>
      </c>
      <c r="P20" s="24">
        <f>($C20*(1-('Exposure Inputs'!$C$17)/100)*'Exposure Inputs'!$D$5*'Exposure Inputs'!$D$10*'Exposure Inputs'!$C$13)/('Exposure Inputs'!$D$6*'Exposure Inputs'!$C$12*'Exposure Inputs'!$C$14)</f>
        <v>0</v>
      </c>
      <c r="Q20" s="24">
        <f>($C20*(1-('Exposure Inputs'!$C$17)/100)*'Exposure Inputs'!$D$10*'Exposure Inputs'!$C$13)/('Exposure Inputs'!$C$12*'Exposure Inputs'!$C$14)</f>
        <v>0</v>
      </c>
      <c r="R20" s="24" t="e">
        <f>'Exposure Inputs'!$D$62/'Max Release DW Calc (0% DWT)'!N20</f>
        <v>#DIV/0!</v>
      </c>
      <c r="S20" s="24" t="e">
        <f>'Exposure Inputs'!$D$63/'Max Release DW Calc (0% DWT)'!O20</f>
        <v>#DIV/0!</v>
      </c>
      <c r="T20" s="24">
        <f>($D20*(1-('Exposure Inputs'!$C$17)/100)*'Exposure Inputs'!$E$4*1*'Exposure Inputs'!$C$13)/('Exposure Inputs'!$E$6*'Exposure Inputs'!$C$9)</f>
        <v>0</v>
      </c>
      <c r="U20" s="24">
        <f>($C20*(1-('Exposure Inputs'!$C$17)/100)*'Exposure Inputs'!$E$5*'Exposure Inputs'!$E$10*'Exposure Inputs'!$C$13)/('Exposure Inputs'!$E$6*'Exposure Inputs'!$E$11*'Exposure Inputs'!$C$14)</f>
        <v>0</v>
      </c>
      <c r="V20" s="24">
        <f>($C20*(1-('Exposure Inputs'!$C$17)/100)*'Exposure Inputs'!$E$5*'Exposure Inputs'!$E$10*'Exposure Inputs'!$C$13)/('Exposure Inputs'!$E$6*'Exposure Inputs'!$C$12*'Exposure Inputs'!$C$14)</f>
        <v>0</v>
      </c>
      <c r="W20" s="24">
        <f>($C20*(1-('Exposure Inputs'!$C$17)/100)*'Exposure Inputs'!$E$10*'Exposure Inputs'!$C$13)/('Exposure Inputs'!$C$12*'Exposure Inputs'!$C$14)</f>
        <v>0</v>
      </c>
      <c r="X20" s="24" t="e">
        <f>'Exposure Inputs'!$C$62/'Max Release DW Calc (0% DWT)'!T20</f>
        <v>#DIV/0!</v>
      </c>
      <c r="Y20" s="24" t="e">
        <f>'Exposure Inputs'!$C$63/'Max Release DW Calc (0% DWT)'!U20</f>
        <v>#DIV/0!</v>
      </c>
      <c r="Z20" s="24">
        <f>($D20*(1-('Exposure Inputs'!$C$17)/100)*'Exposure Inputs'!$F$4*1*'Exposure Inputs'!$C$13)/('Exposure Inputs'!$F$6*'Exposure Inputs'!$F$9)</f>
        <v>0</v>
      </c>
      <c r="AA20" s="24">
        <f>($C20*(1-('Exposure Inputs'!$C$17)/100)*'Exposure Inputs'!$F$5*'Exposure Inputs'!$F$10*'Exposure Inputs'!$C$13)/('Exposure Inputs'!$F$6*'Exposure Inputs'!$F$11*'Exposure Inputs'!$C$14)</f>
        <v>0</v>
      </c>
      <c r="AB20" s="24">
        <f>($C20*(1-('Exposure Inputs'!$C$17)/100)*'Exposure Inputs'!$F$5*'Exposure Inputs'!$F$10*'Exposure Inputs'!$C$13)/('Exposure Inputs'!$F$6*'Exposure Inputs'!$C$12*'Exposure Inputs'!$C$14)</f>
        <v>0</v>
      </c>
      <c r="AC20" s="24">
        <f>($C20*(1-('Exposure Inputs'!$C$17)/100)*'Exposure Inputs'!$F$10*'Exposure Inputs'!$C$13)/('Exposure Inputs'!$C$12*'Exposure Inputs'!$C$14)</f>
        <v>0</v>
      </c>
      <c r="AD20" s="24" t="e">
        <f>'Exposure Inputs'!$D$62/'Max Release DW Calc (0% DWT)'!Z20</f>
        <v>#DIV/0!</v>
      </c>
      <c r="AE20" s="24" t="e">
        <f>'Exposure Inputs'!$D$63/'Max Release DW Calc (0% DWT)'!AA20</f>
        <v>#DIV/0!</v>
      </c>
      <c r="AF20" s="24">
        <f>($D20*(1-('Exposure Inputs'!$C$17)/100)*'Exposure Inputs'!$G$4*1*'Exposure Inputs'!$C$13)/('Exposure Inputs'!$G$6*'Exposure Inputs'!$G$9)</f>
        <v>0</v>
      </c>
      <c r="AG20" s="24">
        <f>($C20*(1-('Exposure Inputs'!$C$17)/100)*'Exposure Inputs'!$G$5*'Exposure Inputs'!$G$10*'Exposure Inputs'!$C$13)/('Exposure Inputs'!$G$6*'Exposure Inputs'!$G$11*'Exposure Inputs'!$C$14)</f>
        <v>0</v>
      </c>
      <c r="AH20" s="24">
        <f>($C20*(1-('Exposure Inputs'!$C$17)/100)*'Exposure Inputs'!$G$5*'Exposure Inputs'!$G$10*'Exposure Inputs'!$C$13)/('Exposure Inputs'!$G$6*'Exposure Inputs'!$C$12*'Exposure Inputs'!$C$14)</f>
        <v>0</v>
      </c>
      <c r="AI20" s="24">
        <f>($C20*(1-('Exposure Inputs'!$C$17)/100)*'Exposure Inputs'!$G$10*'Exposure Inputs'!$C$13)/('Exposure Inputs'!$C$12*'Exposure Inputs'!$C$14)</f>
        <v>0</v>
      </c>
      <c r="AJ20" s="24" t="e">
        <f>'Exposure Inputs'!$D$62/'Max Release DW Calc (0% DWT)'!AF20</f>
        <v>#DIV/0!</v>
      </c>
      <c r="AK20" s="24" t="e">
        <f>'Exposure Inputs'!$D$63/'Max Release DW Calc (0% DWT)'!AG20</f>
        <v>#DIV/0!</v>
      </c>
      <c r="AL20" s="24">
        <f>($D20*(1-('Exposure Inputs'!$C$17)/100)*'Exposure Inputs'!$H$4*1*'Exposure Inputs'!$C$13)/('Exposure Inputs'!$H$6*'Exposure Inputs'!$H$9)</f>
        <v>0</v>
      </c>
      <c r="AM20" s="24">
        <f>($C20*(1-('Exposure Inputs'!$C$17)/100)*'Exposure Inputs'!$H$5*'Exposure Inputs'!$H$10*'Exposure Inputs'!$C$13)/('Exposure Inputs'!$H$6*'Exposure Inputs'!$H$11*'Exposure Inputs'!$C$14)</f>
        <v>0</v>
      </c>
      <c r="AN20" s="24">
        <f>($C20*(1-('Exposure Inputs'!$C$17)/100)*'Exposure Inputs'!$H$5*'Exposure Inputs'!$H$10*'Exposure Inputs'!$C$13)/('Exposure Inputs'!$H$6*'Exposure Inputs'!$C$12*'Exposure Inputs'!$C$14)</f>
        <v>0</v>
      </c>
      <c r="AO20" s="24">
        <f>($C20*(1-('Exposure Inputs'!$C$17)/100)*'Exposure Inputs'!$H$10*'Exposure Inputs'!$C$13)/('Exposure Inputs'!$C$12*'Exposure Inputs'!$C$14)</f>
        <v>0</v>
      </c>
      <c r="AP20" s="24" t="e">
        <f>'Exposure Inputs'!$D$62/'Max Release DW Calc (0% DWT)'!AL20</f>
        <v>#DIV/0!</v>
      </c>
      <c r="AQ20" s="24" t="e">
        <f>'Exposure Inputs'!$D$63/'Max Release DW Calc (0% DWT)'!AM20</f>
        <v>#DIV/0!</v>
      </c>
    </row>
    <row r="21" spans="2:43" s="19" customFormat="1" hidden="1" x14ac:dyDescent="0.35">
      <c r="B21" s="27"/>
      <c r="C21" s="28"/>
      <c r="D21" s="28"/>
      <c r="E21" s="28"/>
      <c r="F21" s="24">
        <f>($D21*(1-('Exposure Inputs'!$C$17)/100)*'Exposure Inputs'!$C$4*1*'Exposure Inputs'!$C$13)/('Exposure Inputs'!$C$6*'Exposure Inputs'!$C$9)</f>
        <v>0</v>
      </c>
      <c r="G21" s="24">
        <f>($C21*(1-('Exposure Inputs'!$C$17)/100)*'Exposure Inputs'!$C$5*'Exposure Inputs'!$C$10*'Exposure Inputs'!$C$13)/('Exposure Inputs'!$C$6*'Exposure Inputs'!$C$11*'Exposure Inputs'!$C$14)</f>
        <v>0</v>
      </c>
      <c r="H21" s="24">
        <f>($C21*(1-('Exposure Inputs'!$C$17)/100)*'Exposure Inputs'!$C$5*'Exposure Inputs'!$C$10*'Exposure Inputs'!$C$13)/('Exposure Inputs'!$C$6*'Exposure Inputs'!$C$12*'Exposure Inputs'!$C$14)</f>
        <v>0</v>
      </c>
      <c r="I21" s="24">
        <f>($C21*(1-('Exposure Inputs'!$C$17)/100)*'Exposure Inputs'!$C$10*'Exposure Inputs'!$C$13)/('Exposure Inputs'!$C$12*'Exposure Inputs'!$C$14)</f>
        <v>0</v>
      </c>
      <c r="J21" s="24" t="e">
        <f>'Exposure Inputs'!$D$62/$F21</f>
        <v>#DIV/0!</v>
      </c>
      <c r="K21" s="24" t="e">
        <f>'Exposure Inputs'!$D$63/$G21</f>
        <v>#DIV/0!</v>
      </c>
      <c r="L21" s="24"/>
      <c r="M21" s="24"/>
      <c r="N21" s="24">
        <f>($D21*(1-('Exposure Inputs'!$C$17)/100)*'Exposure Inputs'!$D$4*1*'Exposure Inputs'!$C$13)/('Exposure Inputs'!$D$6*'Exposure Inputs'!$C$9)</f>
        <v>0</v>
      </c>
      <c r="O21" s="24">
        <f>($C21*(1-('Exposure Inputs'!$C$17)/100)*'Exposure Inputs'!$D$5*'Exposure Inputs'!$D$10*'Exposure Inputs'!$C$13)/('Exposure Inputs'!$D$6*'Exposure Inputs'!$D$11*'Exposure Inputs'!$C$14)</f>
        <v>0</v>
      </c>
      <c r="P21" s="24">
        <f>($C21*(1-('Exposure Inputs'!$C$17)/100)*'Exposure Inputs'!$D$5*'Exposure Inputs'!$D$10*'Exposure Inputs'!$C$13)/('Exposure Inputs'!$D$6*'Exposure Inputs'!$C$12*'Exposure Inputs'!$C$14)</f>
        <v>0</v>
      </c>
      <c r="Q21" s="24">
        <f>($C21*(1-('Exposure Inputs'!$C$17)/100)*'Exposure Inputs'!$D$10*'Exposure Inputs'!$C$13)/('Exposure Inputs'!$C$12*'Exposure Inputs'!$C$14)</f>
        <v>0</v>
      </c>
      <c r="R21" s="24" t="e">
        <f>'Exposure Inputs'!$D$62/'Max Release DW Calc (0% DWT)'!N21</f>
        <v>#DIV/0!</v>
      </c>
      <c r="S21" s="24" t="e">
        <f>'Exposure Inputs'!$D$63/'Max Release DW Calc (0% DWT)'!O21</f>
        <v>#DIV/0!</v>
      </c>
      <c r="T21" s="24">
        <f>($D21*(1-('Exposure Inputs'!$C$17)/100)*'Exposure Inputs'!$E$4*1*'Exposure Inputs'!$C$13)/('Exposure Inputs'!$E$6*'Exposure Inputs'!$C$9)</f>
        <v>0</v>
      </c>
      <c r="U21" s="24">
        <f>($C21*(1-('Exposure Inputs'!$C$17)/100)*'Exposure Inputs'!$E$5*'Exposure Inputs'!$E$10*'Exposure Inputs'!$C$13)/('Exposure Inputs'!$E$6*'Exposure Inputs'!$E$11*'Exposure Inputs'!$C$14)</f>
        <v>0</v>
      </c>
      <c r="V21" s="24">
        <f>($C21*(1-('Exposure Inputs'!$C$17)/100)*'Exposure Inputs'!$E$5*'Exposure Inputs'!$E$10*'Exposure Inputs'!$C$13)/('Exposure Inputs'!$E$6*'Exposure Inputs'!$C$12*'Exposure Inputs'!$C$14)</f>
        <v>0</v>
      </c>
      <c r="W21" s="24">
        <f>($C21*(1-('Exposure Inputs'!$C$17)/100)*'Exposure Inputs'!$E$10*'Exposure Inputs'!$C$13)/('Exposure Inputs'!$C$12*'Exposure Inputs'!$C$14)</f>
        <v>0</v>
      </c>
      <c r="X21" s="24" t="e">
        <f>'Exposure Inputs'!$C$62/'Max Release DW Calc (0% DWT)'!T21</f>
        <v>#DIV/0!</v>
      </c>
      <c r="Y21" s="24" t="e">
        <f>'Exposure Inputs'!$C$63/'Max Release DW Calc (0% DWT)'!U21</f>
        <v>#DIV/0!</v>
      </c>
      <c r="Z21" s="24">
        <f>($D21*(1-('Exposure Inputs'!$C$17)/100)*'Exposure Inputs'!$F$4*1*'Exposure Inputs'!$C$13)/('Exposure Inputs'!$F$6*'Exposure Inputs'!$F$9)</f>
        <v>0</v>
      </c>
      <c r="AA21" s="24">
        <f>($C21*(1-('Exposure Inputs'!$C$17)/100)*'Exposure Inputs'!$F$5*'Exposure Inputs'!$F$10*'Exposure Inputs'!$C$13)/('Exposure Inputs'!$F$6*'Exposure Inputs'!$F$11*'Exposure Inputs'!$C$14)</f>
        <v>0</v>
      </c>
      <c r="AB21" s="24">
        <f>($C21*(1-('Exposure Inputs'!$C$17)/100)*'Exposure Inputs'!$F$5*'Exposure Inputs'!$F$10*'Exposure Inputs'!$C$13)/('Exposure Inputs'!$F$6*'Exposure Inputs'!$C$12*'Exposure Inputs'!$C$14)</f>
        <v>0</v>
      </c>
      <c r="AC21" s="24">
        <f>($C21*(1-('Exposure Inputs'!$C$17)/100)*'Exposure Inputs'!$F$10*'Exposure Inputs'!$C$13)/('Exposure Inputs'!$C$12*'Exposure Inputs'!$C$14)</f>
        <v>0</v>
      </c>
      <c r="AD21" s="24" t="e">
        <f>'Exposure Inputs'!$D$62/'Max Release DW Calc (0% DWT)'!Z21</f>
        <v>#DIV/0!</v>
      </c>
      <c r="AE21" s="24" t="e">
        <f>'Exposure Inputs'!$D$63/'Max Release DW Calc (0% DWT)'!AA21</f>
        <v>#DIV/0!</v>
      </c>
      <c r="AF21" s="24">
        <f>($D21*(1-('Exposure Inputs'!$C$17)/100)*'Exposure Inputs'!$G$4*1*'Exposure Inputs'!$C$13)/('Exposure Inputs'!$G$6*'Exposure Inputs'!$G$9)</f>
        <v>0</v>
      </c>
      <c r="AG21" s="24">
        <f>($C21*(1-('Exposure Inputs'!$C$17)/100)*'Exposure Inputs'!$G$5*'Exposure Inputs'!$G$10*'Exposure Inputs'!$C$13)/('Exposure Inputs'!$G$6*'Exposure Inputs'!$G$11*'Exposure Inputs'!$C$14)</f>
        <v>0</v>
      </c>
      <c r="AH21" s="24">
        <f>($C21*(1-('Exposure Inputs'!$C$17)/100)*'Exposure Inputs'!$G$5*'Exposure Inputs'!$G$10*'Exposure Inputs'!$C$13)/('Exposure Inputs'!$G$6*'Exposure Inputs'!$C$12*'Exposure Inputs'!$C$14)</f>
        <v>0</v>
      </c>
      <c r="AI21" s="24">
        <f>($C21*(1-('Exposure Inputs'!$C$17)/100)*'Exposure Inputs'!$G$10*'Exposure Inputs'!$C$13)/('Exposure Inputs'!$C$12*'Exposure Inputs'!$C$14)</f>
        <v>0</v>
      </c>
      <c r="AJ21" s="24" t="e">
        <f>'Exposure Inputs'!$D$62/'Max Release DW Calc (0% DWT)'!AF21</f>
        <v>#DIV/0!</v>
      </c>
      <c r="AK21" s="24" t="e">
        <f>'Exposure Inputs'!$D$63/'Max Release DW Calc (0% DWT)'!AG21</f>
        <v>#DIV/0!</v>
      </c>
      <c r="AL21" s="24">
        <f>($D21*(1-('Exposure Inputs'!$C$17)/100)*'Exposure Inputs'!$H$4*1*'Exposure Inputs'!$C$13)/('Exposure Inputs'!$H$6*'Exposure Inputs'!$H$9)</f>
        <v>0</v>
      </c>
      <c r="AM21" s="24">
        <f>($C21*(1-('Exposure Inputs'!$C$17)/100)*'Exposure Inputs'!$H$5*'Exposure Inputs'!$H$10*'Exposure Inputs'!$C$13)/('Exposure Inputs'!$H$6*'Exposure Inputs'!$H$11*'Exposure Inputs'!$C$14)</f>
        <v>0</v>
      </c>
      <c r="AN21" s="24">
        <f>($C21*(1-('Exposure Inputs'!$C$17)/100)*'Exposure Inputs'!$H$5*'Exposure Inputs'!$H$10*'Exposure Inputs'!$C$13)/('Exposure Inputs'!$H$6*'Exposure Inputs'!$C$12*'Exposure Inputs'!$C$14)</f>
        <v>0</v>
      </c>
      <c r="AO21" s="24">
        <f>($C21*(1-('Exposure Inputs'!$C$17)/100)*'Exposure Inputs'!$H$10*'Exposure Inputs'!$C$13)/('Exposure Inputs'!$C$12*'Exposure Inputs'!$C$14)</f>
        <v>0</v>
      </c>
      <c r="AP21" s="24" t="e">
        <f>'Exposure Inputs'!$D$62/'Max Release DW Calc (0% DWT)'!AL21</f>
        <v>#DIV/0!</v>
      </c>
      <c r="AQ21" s="24" t="e">
        <f>'Exposure Inputs'!$D$63/'Max Release DW Calc (0% DWT)'!AM21</f>
        <v>#DIV/0!</v>
      </c>
    </row>
    <row r="22" spans="2:43" s="19" customFormat="1" hidden="1" x14ac:dyDescent="0.35">
      <c r="B22" s="27"/>
      <c r="C22" s="28"/>
      <c r="D22" s="28"/>
      <c r="E22" s="28"/>
      <c r="F22" s="24">
        <f>($D22*(1-('Exposure Inputs'!$C$17)/100)*'Exposure Inputs'!$C$4*1*'Exposure Inputs'!$C$13)/('Exposure Inputs'!$C$6*'Exposure Inputs'!$C$9)</f>
        <v>0</v>
      </c>
      <c r="G22" s="24">
        <f>($C22*(1-('Exposure Inputs'!$C$17)/100)*'Exposure Inputs'!$C$5*'Exposure Inputs'!$C$10*'Exposure Inputs'!$C$13)/('Exposure Inputs'!$C$6*'Exposure Inputs'!$C$11*'Exposure Inputs'!$C$14)</f>
        <v>0</v>
      </c>
      <c r="H22" s="24">
        <f>($C22*(1-('Exposure Inputs'!$C$17)/100)*'Exposure Inputs'!$C$5*'Exposure Inputs'!$C$10*'Exposure Inputs'!$C$13)/('Exposure Inputs'!$C$6*'Exposure Inputs'!$C$12*'Exposure Inputs'!$C$14)</f>
        <v>0</v>
      </c>
      <c r="I22" s="24">
        <f>($C22*(1-('Exposure Inputs'!$C$17)/100)*'Exposure Inputs'!$C$10*'Exposure Inputs'!$C$13)/('Exposure Inputs'!$C$12*'Exposure Inputs'!$C$14)</f>
        <v>0</v>
      </c>
      <c r="J22" s="24" t="e">
        <f>'Exposure Inputs'!$D$62/$F22</f>
        <v>#DIV/0!</v>
      </c>
      <c r="K22" s="24" t="e">
        <f>'Exposure Inputs'!$D$63/$G22</f>
        <v>#DIV/0!</v>
      </c>
      <c r="L22" s="24"/>
      <c r="M22" s="24"/>
      <c r="N22" s="24">
        <f>($D22*(1-('Exposure Inputs'!$C$17)/100)*'Exposure Inputs'!$D$4*1*'Exposure Inputs'!$C$13)/('Exposure Inputs'!$D$6*'Exposure Inputs'!$C$9)</f>
        <v>0</v>
      </c>
      <c r="O22" s="24">
        <f>($C22*(1-('Exposure Inputs'!$C$17)/100)*'Exposure Inputs'!$D$5*'Exposure Inputs'!$D$10*'Exposure Inputs'!$C$13)/('Exposure Inputs'!$D$6*'Exposure Inputs'!$D$11*'Exposure Inputs'!$C$14)</f>
        <v>0</v>
      </c>
      <c r="P22" s="24">
        <f>($C22*(1-('Exposure Inputs'!$C$17)/100)*'Exposure Inputs'!$D$5*'Exposure Inputs'!$D$10*'Exposure Inputs'!$C$13)/('Exposure Inputs'!$D$6*'Exposure Inputs'!$C$12*'Exposure Inputs'!$C$14)</f>
        <v>0</v>
      </c>
      <c r="Q22" s="24">
        <f>($C22*(1-('Exposure Inputs'!$C$17)/100)*'Exposure Inputs'!$D$10*'Exposure Inputs'!$C$13)/('Exposure Inputs'!$C$12*'Exposure Inputs'!$C$14)</f>
        <v>0</v>
      </c>
      <c r="R22" s="24" t="e">
        <f>'Exposure Inputs'!$D$62/'Max Release DW Calc (0% DWT)'!N22</f>
        <v>#DIV/0!</v>
      </c>
      <c r="S22" s="24" t="e">
        <f>'Exposure Inputs'!$D$63/'Max Release DW Calc (0% DWT)'!O22</f>
        <v>#DIV/0!</v>
      </c>
      <c r="T22" s="24">
        <f>($D22*(1-('Exposure Inputs'!$C$17)/100)*'Exposure Inputs'!$E$4*1*'Exposure Inputs'!$C$13)/('Exposure Inputs'!$E$6*'Exposure Inputs'!$C$9)</f>
        <v>0</v>
      </c>
      <c r="U22" s="24">
        <f>($C22*(1-('Exposure Inputs'!$C$17)/100)*'Exposure Inputs'!$E$5*'Exposure Inputs'!$E$10*'Exposure Inputs'!$C$13)/('Exposure Inputs'!$E$6*'Exposure Inputs'!$E$11*'Exposure Inputs'!$C$14)</f>
        <v>0</v>
      </c>
      <c r="V22" s="24">
        <f>($C22*(1-('Exposure Inputs'!$C$17)/100)*'Exposure Inputs'!$E$5*'Exposure Inputs'!$E$10*'Exposure Inputs'!$C$13)/('Exposure Inputs'!$E$6*'Exposure Inputs'!$C$12*'Exposure Inputs'!$C$14)</f>
        <v>0</v>
      </c>
      <c r="W22" s="24">
        <f>($C22*(1-('Exposure Inputs'!$C$17)/100)*'Exposure Inputs'!$E$10*'Exposure Inputs'!$C$13)/('Exposure Inputs'!$C$12*'Exposure Inputs'!$C$14)</f>
        <v>0</v>
      </c>
      <c r="X22" s="24" t="e">
        <f>'Exposure Inputs'!$C$62/'Max Release DW Calc (0% DWT)'!T22</f>
        <v>#DIV/0!</v>
      </c>
      <c r="Y22" s="24" t="e">
        <f>'Exposure Inputs'!$C$63/'Max Release DW Calc (0% DWT)'!U22</f>
        <v>#DIV/0!</v>
      </c>
      <c r="Z22" s="24">
        <f>($D22*(1-('Exposure Inputs'!$C$17)/100)*'Exposure Inputs'!$F$4*1*'Exposure Inputs'!$C$13)/('Exposure Inputs'!$F$6*'Exposure Inputs'!$F$9)</f>
        <v>0</v>
      </c>
      <c r="AA22" s="24">
        <f>($C22*(1-('Exposure Inputs'!$C$17)/100)*'Exposure Inputs'!$F$5*'Exposure Inputs'!$F$10*'Exposure Inputs'!$C$13)/('Exposure Inputs'!$F$6*'Exposure Inputs'!$F$11*'Exposure Inputs'!$C$14)</f>
        <v>0</v>
      </c>
      <c r="AB22" s="24">
        <f>($C22*(1-('Exposure Inputs'!$C$17)/100)*'Exposure Inputs'!$F$5*'Exposure Inputs'!$F$10*'Exposure Inputs'!$C$13)/('Exposure Inputs'!$F$6*'Exposure Inputs'!$C$12*'Exposure Inputs'!$C$14)</f>
        <v>0</v>
      </c>
      <c r="AC22" s="24">
        <f>($C22*(1-('Exposure Inputs'!$C$17)/100)*'Exposure Inputs'!$F$10*'Exposure Inputs'!$C$13)/('Exposure Inputs'!$C$12*'Exposure Inputs'!$C$14)</f>
        <v>0</v>
      </c>
      <c r="AD22" s="24" t="e">
        <f>'Exposure Inputs'!$D$62/'Max Release DW Calc (0% DWT)'!Z22</f>
        <v>#DIV/0!</v>
      </c>
      <c r="AE22" s="24" t="e">
        <f>'Exposure Inputs'!$D$63/'Max Release DW Calc (0% DWT)'!AA22</f>
        <v>#DIV/0!</v>
      </c>
      <c r="AF22" s="24">
        <f>($D22*(1-('Exposure Inputs'!$C$17)/100)*'Exposure Inputs'!$G$4*1*'Exposure Inputs'!$C$13)/('Exposure Inputs'!$G$6*'Exposure Inputs'!$G$9)</f>
        <v>0</v>
      </c>
      <c r="AG22" s="24">
        <f>($C22*(1-('Exposure Inputs'!$C$17)/100)*'Exposure Inputs'!$G$5*'Exposure Inputs'!$G$10*'Exposure Inputs'!$C$13)/('Exposure Inputs'!$G$6*'Exposure Inputs'!$G$11*'Exposure Inputs'!$C$14)</f>
        <v>0</v>
      </c>
      <c r="AH22" s="24">
        <f>($C22*(1-('Exposure Inputs'!$C$17)/100)*'Exposure Inputs'!$G$5*'Exposure Inputs'!$G$10*'Exposure Inputs'!$C$13)/('Exposure Inputs'!$G$6*'Exposure Inputs'!$C$12*'Exposure Inputs'!$C$14)</f>
        <v>0</v>
      </c>
      <c r="AI22" s="24">
        <f>($C22*(1-('Exposure Inputs'!$C$17)/100)*'Exposure Inputs'!$G$10*'Exposure Inputs'!$C$13)/('Exposure Inputs'!$C$12*'Exposure Inputs'!$C$14)</f>
        <v>0</v>
      </c>
      <c r="AJ22" s="24" t="e">
        <f>'Exposure Inputs'!$D$62/'Max Release DW Calc (0% DWT)'!AF22</f>
        <v>#DIV/0!</v>
      </c>
      <c r="AK22" s="24" t="e">
        <f>'Exposure Inputs'!$D$63/'Max Release DW Calc (0% DWT)'!AG22</f>
        <v>#DIV/0!</v>
      </c>
      <c r="AL22" s="24">
        <f>($D22*(1-('Exposure Inputs'!$C$17)/100)*'Exposure Inputs'!$H$4*1*'Exposure Inputs'!$C$13)/('Exposure Inputs'!$H$6*'Exposure Inputs'!$H$9)</f>
        <v>0</v>
      </c>
      <c r="AM22" s="24">
        <f>($C22*(1-('Exposure Inputs'!$C$17)/100)*'Exposure Inputs'!$H$5*'Exposure Inputs'!$H$10*'Exposure Inputs'!$C$13)/('Exposure Inputs'!$H$6*'Exposure Inputs'!$H$11*'Exposure Inputs'!$C$14)</f>
        <v>0</v>
      </c>
      <c r="AN22" s="24">
        <f>($C22*(1-('Exposure Inputs'!$C$17)/100)*'Exposure Inputs'!$H$5*'Exposure Inputs'!$H$10*'Exposure Inputs'!$C$13)/('Exposure Inputs'!$H$6*'Exposure Inputs'!$C$12*'Exposure Inputs'!$C$14)</f>
        <v>0</v>
      </c>
      <c r="AO22" s="24">
        <f>($C22*(1-('Exposure Inputs'!$C$17)/100)*'Exposure Inputs'!$H$10*'Exposure Inputs'!$C$13)/('Exposure Inputs'!$C$12*'Exposure Inputs'!$C$14)</f>
        <v>0</v>
      </c>
      <c r="AP22" s="24" t="e">
        <f>'Exposure Inputs'!$D$62/'Max Release DW Calc (0% DWT)'!AL22</f>
        <v>#DIV/0!</v>
      </c>
      <c r="AQ22" s="24" t="e">
        <f>'Exposure Inputs'!$D$63/'Max Release DW Calc (0% DWT)'!AM22</f>
        <v>#DIV/0!</v>
      </c>
    </row>
    <row r="23" spans="2:43" s="19" customFormat="1" hidden="1" x14ac:dyDescent="0.35">
      <c r="B23" s="27"/>
      <c r="C23" s="28"/>
      <c r="D23" s="28"/>
      <c r="E23" s="28"/>
      <c r="F23" s="24">
        <f>($D23*(1-('Exposure Inputs'!$C$17)/100)*'Exposure Inputs'!$C$4*1*'Exposure Inputs'!$C$13)/('Exposure Inputs'!$C$6*'Exposure Inputs'!$C$9)</f>
        <v>0</v>
      </c>
      <c r="G23" s="24">
        <f>($C23*(1-('Exposure Inputs'!$C$17)/100)*'Exposure Inputs'!$C$5*'Exposure Inputs'!$C$10*'Exposure Inputs'!$C$13)/('Exposure Inputs'!$C$6*'Exposure Inputs'!$C$11*'Exposure Inputs'!$C$14)</f>
        <v>0</v>
      </c>
      <c r="H23" s="24">
        <f>($C23*(1-('Exposure Inputs'!$C$17)/100)*'Exposure Inputs'!$C$5*'Exposure Inputs'!$C$10*'Exposure Inputs'!$C$13)/('Exposure Inputs'!$C$6*'Exposure Inputs'!$C$12*'Exposure Inputs'!$C$14)</f>
        <v>0</v>
      </c>
      <c r="I23" s="24">
        <f>($C23*(1-('Exposure Inputs'!$C$17)/100)*'Exposure Inputs'!$C$10*'Exposure Inputs'!$C$13)/('Exposure Inputs'!$C$12*'Exposure Inputs'!$C$14)</f>
        <v>0</v>
      </c>
      <c r="J23" s="24" t="e">
        <f>'Exposure Inputs'!$D$62/$F23</f>
        <v>#DIV/0!</v>
      </c>
      <c r="K23" s="24" t="e">
        <f>'Exposure Inputs'!$D$63/$G23</f>
        <v>#DIV/0!</v>
      </c>
      <c r="L23" s="24"/>
      <c r="M23" s="24"/>
      <c r="N23" s="24">
        <f>($D23*(1-('Exposure Inputs'!$C$17)/100)*'Exposure Inputs'!$D$4*1*'Exposure Inputs'!$C$13)/('Exposure Inputs'!$D$6*'Exposure Inputs'!$C$9)</f>
        <v>0</v>
      </c>
      <c r="O23" s="24">
        <f>($C23*(1-('Exposure Inputs'!$C$17)/100)*'Exposure Inputs'!$D$5*'Exposure Inputs'!$D$10*'Exposure Inputs'!$C$13)/('Exposure Inputs'!$D$6*'Exposure Inputs'!$D$11*'Exposure Inputs'!$C$14)</f>
        <v>0</v>
      </c>
      <c r="P23" s="24">
        <f>($C23*(1-('Exposure Inputs'!$C$17)/100)*'Exposure Inputs'!$D$5*'Exposure Inputs'!$D$10*'Exposure Inputs'!$C$13)/('Exposure Inputs'!$D$6*'Exposure Inputs'!$C$12*'Exposure Inputs'!$C$14)</f>
        <v>0</v>
      </c>
      <c r="Q23" s="24">
        <f>($C23*(1-('Exposure Inputs'!$C$17)/100)*'Exposure Inputs'!$D$10*'Exposure Inputs'!$C$13)/('Exposure Inputs'!$C$12*'Exposure Inputs'!$C$14)</f>
        <v>0</v>
      </c>
      <c r="R23" s="24" t="e">
        <f>'Exposure Inputs'!$D$62/'Max Release DW Calc (0% DWT)'!N23</f>
        <v>#DIV/0!</v>
      </c>
      <c r="S23" s="24" t="e">
        <f>'Exposure Inputs'!$D$63/'Max Release DW Calc (0% DWT)'!O23</f>
        <v>#DIV/0!</v>
      </c>
      <c r="T23" s="24">
        <f>($D23*(1-('Exposure Inputs'!$C$17)/100)*'Exposure Inputs'!$E$4*1*'Exposure Inputs'!$C$13)/('Exposure Inputs'!$E$6*'Exposure Inputs'!$C$9)</f>
        <v>0</v>
      </c>
      <c r="U23" s="24">
        <f>($C23*(1-('Exposure Inputs'!$C$17)/100)*'Exposure Inputs'!$E$5*'Exposure Inputs'!$E$10*'Exposure Inputs'!$C$13)/('Exposure Inputs'!$E$6*'Exposure Inputs'!$E$11*'Exposure Inputs'!$C$14)</f>
        <v>0</v>
      </c>
      <c r="V23" s="24">
        <f>($C23*(1-('Exposure Inputs'!$C$17)/100)*'Exposure Inputs'!$E$5*'Exposure Inputs'!$E$10*'Exposure Inputs'!$C$13)/('Exposure Inputs'!$E$6*'Exposure Inputs'!$C$12*'Exposure Inputs'!$C$14)</f>
        <v>0</v>
      </c>
      <c r="W23" s="24">
        <f>($C23*(1-('Exposure Inputs'!$C$17)/100)*'Exposure Inputs'!$E$10*'Exposure Inputs'!$C$13)/('Exposure Inputs'!$C$12*'Exposure Inputs'!$C$14)</f>
        <v>0</v>
      </c>
      <c r="X23" s="24" t="e">
        <f>'Exposure Inputs'!$C$62/'Max Release DW Calc (0% DWT)'!T23</f>
        <v>#DIV/0!</v>
      </c>
      <c r="Y23" s="24" t="e">
        <f>'Exposure Inputs'!$C$63/'Max Release DW Calc (0% DWT)'!U23</f>
        <v>#DIV/0!</v>
      </c>
      <c r="Z23" s="24">
        <f>($D23*(1-('Exposure Inputs'!$C$17)/100)*'Exposure Inputs'!$F$4*1*'Exposure Inputs'!$C$13)/('Exposure Inputs'!$F$6*'Exposure Inputs'!$F$9)</f>
        <v>0</v>
      </c>
      <c r="AA23" s="24">
        <f>($C23*(1-('Exposure Inputs'!$C$17)/100)*'Exposure Inputs'!$F$5*'Exposure Inputs'!$F$10*'Exposure Inputs'!$C$13)/('Exposure Inputs'!$F$6*'Exposure Inputs'!$F$11*'Exposure Inputs'!$C$14)</f>
        <v>0</v>
      </c>
      <c r="AB23" s="24">
        <f>($C23*(1-('Exposure Inputs'!$C$17)/100)*'Exposure Inputs'!$F$5*'Exposure Inputs'!$F$10*'Exposure Inputs'!$C$13)/('Exposure Inputs'!$F$6*'Exposure Inputs'!$C$12*'Exposure Inputs'!$C$14)</f>
        <v>0</v>
      </c>
      <c r="AC23" s="24">
        <f>($C23*(1-('Exposure Inputs'!$C$17)/100)*'Exposure Inputs'!$F$10*'Exposure Inputs'!$C$13)/('Exposure Inputs'!$C$12*'Exposure Inputs'!$C$14)</f>
        <v>0</v>
      </c>
      <c r="AD23" s="24" t="e">
        <f>'Exposure Inputs'!$D$62/'Max Release DW Calc (0% DWT)'!Z23</f>
        <v>#DIV/0!</v>
      </c>
      <c r="AE23" s="24" t="e">
        <f>'Exposure Inputs'!$D$63/'Max Release DW Calc (0% DWT)'!AA23</f>
        <v>#DIV/0!</v>
      </c>
      <c r="AF23" s="24">
        <f>($D23*(1-('Exposure Inputs'!$C$17)/100)*'Exposure Inputs'!$G$4*1*'Exposure Inputs'!$C$13)/('Exposure Inputs'!$G$6*'Exposure Inputs'!$G$9)</f>
        <v>0</v>
      </c>
      <c r="AG23" s="24">
        <f>($C23*(1-('Exposure Inputs'!$C$17)/100)*'Exposure Inputs'!$G$5*'Exposure Inputs'!$G$10*'Exposure Inputs'!$C$13)/('Exposure Inputs'!$G$6*'Exposure Inputs'!$G$11*'Exposure Inputs'!$C$14)</f>
        <v>0</v>
      </c>
      <c r="AH23" s="24">
        <f>($C23*(1-('Exposure Inputs'!$C$17)/100)*'Exposure Inputs'!$G$5*'Exposure Inputs'!$G$10*'Exposure Inputs'!$C$13)/('Exposure Inputs'!$G$6*'Exposure Inputs'!$C$12*'Exposure Inputs'!$C$14)</f>
        <v>0</v>
      </c>
      <c r="AI23" s="24">
        <f>($C23*(1-('Exposure Inputs'!$C$17)/100)*'Exposure Inputs'!$G$10*'Exposure Inputs'!$C$13)/('Exposure Inputs'!$C$12*'Exposure Inputs'!$C$14)</f>
        <v>0</v>
      </c>
      <c r="AJ23" s="24" t="e">
        <f>'Exposure Inputs'!$D$62/'Max Release DW Calc (0% DWT)'!AF23</f>
        <v>#DIV/0!</v>
      </c>
      <c r="AK23" s="24" t="e">
        <f>'Exposure Inputs'!$D$63/'Max Release DW Calc (0% DWT)'!AG23</f>
        <v>#DIV/0!</v>
      </c>
      <c r="AL23" s="24">
        <f>($D23*(1-('Exposure Inputs'!$C$17)/100)*'Exposure Inputs'!$H$4*1*'Exposure Inputs'!$C$13)/('Exposure Inputs'!$H$6*'Exposure Inputs'!$H$9)</f>
        <v>0</v>
      </c>
      <c r="AM23" s="24">
        <f>($C23*(1-('Exposure Inputs'!$C$17)/100)*'Exposure Inputs'!$H$5*'Exposure Inputs'!$H$10*'Exposure Inputs'!$C$13)/('Exposure Inputs'!$H$6*'Exposure Inputs'!$H$11*'Exposure Inputs'!$C$14)</f>
        <v>0</v>
      </c>
      <c r="AN23" s="24">
        <f>($C23*(1-('Exposure Inputs'!$C$17)/100)*'Exposure Inputs'!$H$5*'Exposure Inputs'!$H$10*'Exposure Inputs'!$C$13)/('Exposure Inputs'!$H$6*'Exposure Inputs'!$C$12*'Exposure Inputs'!$C$14)</f>
        <v>0</v>
      </c>
      <c r="AO23" s="24">
        <f>($C23*(1-('Exposure Inputs'!$C$17)/100)*'Exposure Inputs'!$H$10*'Exposure Inputs'!$C$13)/('Exposure Inputs'!$C$12*'Exposure Inputs'!$C$14)</f>
        <v>0</v>
      </c>
      <c r="AP23" s="24" t="e">
        <f>'Exposure Inputs'!$D$62/'Max Release DW Calc (0% DWT)'!AL23</f>
        <v>#DIV/0!</v>
      </c>
      <c r="AQ23" s="24" t="e">
        <f>'Exposure Inputs'!$D$63/'Max Release DW Calc (0% DWT)'!AM23</f>
        <v>#DIV/0!</v>
      </c>
    </row>
    <row r="24" spans="2:43" s="19" customFormat="1" hidden="1" x14ac:dyDescent="0.35">
      <c r="B24" s="27"/>
      <c r="C24" s="28"/>
      <c r="D24" s="28"/>
      <c r="E24" s="28"/>
      <c r="F24" s="24">
        <f>($D24*(1-('Exposure Inputs'!$C$17)/100)*'Exposure Inputs'!$C$4*1*'Exposure Inputs'!$C$13)/('Exposure Inputs'!$C$6*'Exposure Inputs'!$C$9)</f>
        <v>0</v>
      </c>
      <c r="G24" s="24">
        <f>($C24*(1-('Exposure Inputs'!$C$17)/100)*'Exposure Inputs'!$C$5*'Exposure Inputs'!$C$10*'Exposure Inputs'!$C$13)/('Exposure Inputs'!$C$6*'Exposure Inputs'!$C$11*'Exposure Inputs'!$C$14)</f>
        <v>0</v>
      </c>
      <c r="H24" s="24">
        <f>($C24*(1-('Exposure Inputs'!$C$17)/100)*'Exposure Inputs'!$C$5*'Exposure Inputs'!$C$10*'Exposure Inputs'!$C$13)/('Exposure Inputs'!$C$6*'Exposure Inputs'!$C$12*'Exposure Inputs'!$C$14)</f>
        <v>0</v>
      </c>
      <c r="I24" s="24">
        <f>($C24*(1-('Exposure Inputs'!$C$17)/100)*'Exposure Inputs'!$C$10*'Exposure Inputs'!$C$13)/('Exposure Inputs'!$C$12*'Exposure Inputs'!$C$14)</f>
        <v>0</v>
      </c>
      <c r="J24" s="24" t="e">
        <f>'Exposure Inputs'!$D$62/$F24</f>
        <v>#DIV/0!</v>
      </c>
      <c r="K24" s="24" t="e">
        <f>'Exposure Inputs'!$D$63/$G24</f>
        <v>#DIV/0!</v>
      </c>
      <c r="L24" s="24"/>
      <c r="M24" s="24"/>
      <c r="N24" s="24">
        <f>($D24*(1-('Exposure Inputs'!$C$17)/100)*'Exposure Inputs'!$D$4*1*'Exposure Inputs'!$C$13)/('Exposure Inputs'!$D$6*'Exposure Inputs'!$C$9)</f>
        <v>0</v>
      </c>
      <c r="O24" s="24">
        <f>($C24*(1-('Exposure Inputs'!$C$17)/100)*'Exposure Inputs'!$D$5*'Exposure Inputs'!$D$10*'Exposure Inputs'!$C$13)/('Exposure Inputs'!$D$6*'Exposure Inputs'!$D$11*'Exposure Inputs'!$C$14)</f>
        <v>0</v>
      </c>
      <c r="P24" s="24">
        <f>($C24*(1-('Exposure Inputs'!$C$17)/100)*'Exposure Inputs'!$D$5*'Exposure Inputs'!$D$10*'Exposure Inputs'!$C$13)/('Exposure Inputs'!$D$6*'Exposure Inputs'!$C$12*'Exposure Inputs'!$C$14)</f>
        <v>0</v>
      </c>
      <c r="Q24" s="24">
        <f>($C24*(1-('Exposure Inputs'!$C$17)/100)*'Exposure Inputs'!$D$10*'Exposure Inputs'!$C$13)/('Exposure Inputs'!$C$12*'Exposure Inputs'!$C$14)</f>
        <v>0</v>
      </c>
      <c r="R24" s="24" t="e">
        <f>'Exposure Inputs'!$D$62/'Max Release DW Calc (0% DWT)'!N24</f>
        <v>#DIV/0!</v>
      </c>
      <c r="S24" s="24" t="e">
        <f>'Exposure Inputs'!$D$63/'Max Release DW Calc (0% DWT)'!O24</f>
        <v>#DIV/0!</v>
      </c>
      <c r="T24" s="24">
        <f>($D24*(1-('Exposure Inputs'!$C$17)/100)*'Exposure Inputs'!$E$4*1*'Exposure Inputs'!$C$13)/('Exposure Inputs'!$E$6*'Exposure Inputs'!$C$9)</f>
        <v>0</v>
      </c>
      <c r="U24" s="24">
        <f>($C24*(1-('Exposure Inputs'!$C$17)/100)*'Exposure Inputs'!$E$5*'Exposure Inputs'!$E$10*'Exposure Inputs'!$C$13)/('Exposure Inputs'!$E$6*'Exposure Inputs'!$E$11*'Exposure Inputs'!$C$14)</f>
        <v>0</v>
      </c>
      <c r="V24" s="24">
        <f>($C24*(1-('Exposure Inputs'!$C$17)/100)*'Exposure Inputs'!$E$5*'Exposure Inputs'!$E$10*'Exposure Inputs'!$C$13)/('Exposure Inputs'!$E$6*'Exposure Inputs'!$C$12*'Exposure Inputs'!$C$14)</f>
        <v>0</v>
      </c>
      <c r="W24" s="24">
        <f>($C24*(1-('Exposure Inputs'!$C$17)/100)*'Exposure Inputs'!$E$10*'Exposure Inputs'!$C$13)/('Exposure Inputs'!$C$12*'Exposure Inputs'!$C$14)</f>
        <v>0</v>
      </c>
      <c r="X24" s="24" t="e">
        <f>'Exposure Inputs'!$C$62/'Max Release DW Calc (0% DWT)'!T24</f>
        <v>#DIV/0!</v>
      </c>
      <c r="Y24" s="24" t="e">
        <f>'Exposure Inputs'!$C$63/'Max Release DW Calc (0% DWT)'!U24</f>
        <v>#DIV/0!</v>
      </c>
      <c r="Z24" s="24">
        <f>($D24*(1-('Exposure Inputs'!$C$17)/100)*'Exposure Inputs'!$F$4*1*'Exposure Inputs'!$C$13)/('Exposure Inputs'!$F$6*'Exposure Inputs'!$F$9)</f>
        <v>0</v>
      </c>
      <c r="AA24" s="24">
        <f>($C24*(1-('Exposure Inputs'!$C$17)/100)*'Exposure Inputs'!$F$5*'Exposure Inputs'!$F$10*'Exposure Inputs'!$C$13)/('Exposure Inputs'!$F$6*'Exposure Inputs'!$F$11*'Exposure Inputs'!$C$14)</f>
        <v>0</v>
      </c>
      <c r="AB24" s="24">
        <f>($C24*(1-('Exposure Inputs'!$C$17)/100)*'Exposure Inputs'!$F$5*'Exposure Inputs'!$F$10*'Exposure Inputs'!$C$13)/('Exposure Inputs'!$F$6*'Exposure Inputs'!$C$12*'Exposure Inputs'!$C$14)</f>
        <v>0</v>
      </c>
      <c r="AC24" s="24">
        <f>($C24*(1-('Exposure Inputs'!$C$17)/100)*'Exposure Inputs'!$F$10*'Exposure Inputs'!$C$13)/('Exposure Inputs'!$C$12*'Exposure Inputs'!$C$14)</f>
        <v>0</v>
      </c>
      <c r="AD24" s="24" t="e">
        <f>'Exposure Inputs'!$D$62/'Max Release DW Calc (0% DWT)'!Z24</f>
        <v>#DIV/0!</v>
      </c>
      <c r="AE24" s="24" t="e">
        <f>'Exposure Inputs'!$D$63/'Max Release DW Calc (0% DWT)'!AA24</f>
        <v>#DIV/0!</v>
      </c>
      <c r="AF24" s="24">
        <f>($D24*(1-('Exposure Inputs'!$C$17)/100)*'Exposure Inputs'!$G$4*1*'Exposure Inputs'!$C$13)/('Exposure Inputs'!$G$6*'Exposure Inputs'!$G$9)</f>
        <v>0</v>
      </c>
      <c r="AG24" s="24">
        <f>($C24*(1-('Exposure Inputs'!$C$17)/100)*'Exposure Inputs'!$G$5*'Exposure Inputs'!$G$10*'Exposure Inputs'!$C$13)/('Exposure Inputs'!$G$6*'Exposure Inputs'!$G$11*'Exposure Inputs'!$C$14)</f>
        <v>0</v>
      </c>
      <c r="AH24" s="24">
        <f>($C24*(1-('Exposure Inputs'!$C$17)/100)*'Exposure Inputs'!$G$5*'Exposure Inputs'!$G$10*'Exposure Inputs'!$C$13)/('Exposure Inputs'!$G$6*'Exposure Inputs'!$C$12*'Exposure Inputs'!$C$14)</f>
        <v>0</v>
      </c>
      <c r="AI24" s="24">
        <f>($C24*(1-('Exposure Inputs'!$C$17)/100)*'Exposure Inputs'!$G$10*'Exposure Inputs'!$C$13)/('Exposure Inputs'!$C$12*'Exposure Inputs'!$C$14)</f>
        <v>0</v>
      </c>
      <c r="AJ24" s="24" t="e">
        <f>'Exposure Inputs'!$D$62/'Max Release DW Calc (0% DWT)'!AF24</f>
        <v>#DIV/0!</v>
      </c>
      <c r="AK24" s="24" t="e">
        <f>'Exposure Inputs'!$D$63/'Max Release DW Calc (0% DWT)'!AG24</f>
        <v>#DIV/0!</v>
      </c>
      <c r="AL24" s="24">
        <f>($D24*(1-('Exposure Inputs'!$C$17)/100)*'Exposure Inputs'!$H$4*1*'Exposure Inputs'!$C$13)/('Exposure Inputs'!$H$6*'Exposure Inputs'!$H$9)</f>
        <v>0</v>
      </c>
      <c r="AM24" s="24">
        <f>($C24*(1-('Exposure Inputs'!$C$17)/100)*'Exposure Inputs'!$H$5*'Exposure Inputs'!$H$10*'Exposure Inputs'!$C$13)/('Exposure Inputs'!$H$6*'Exposure Inputs'!$H$11*'Exposure Inputs'!$C$14)</f>
        <v>0</v>
      </c>
      <c r="AN24" s="24">
        <f>($C24*(1-('Exposure Inputs'!$C$17)/100)*'Exposure Inputs'!$H$5*'Exposure Inputs'!$H$10*'Exposure Inputs'!$C$13)/('Exposure Inputs'!$H$6*'Exposure Inputs'!$C$12*'Exposure Inputs'!$C$14)</f>
        <v>0</v>
      </c>
      <c r="AO24" s="24">
        <f>($C24*(1-('Exposure Inputs'!$C$17)/100)*'Exposure Inputs'!$H$10*'Exposure Inputs'!$C$13)/('Exposure Inputs'!$C$12*'Exposure Inputs'!$C$14)</f>
        <v>0</v>
      </c>
      <c r="AP24" s="24" t="e">
        <f>'Exposure Inputs'!$D$62/'Max Release DW Calc (0% DWT)'!AL24</f>
        <v>#DIV/0!</v>
      </c>
      <c r="AQ24" s="24" t="e">
        <f>'Exposure Inputs'!$D$63/'Max Release DW Calc (0% DWT)'!AM24</f>
        <v>#DIV/0!</v>
      </c>
    </row>
    <row r="25" spans="2:43" s="19" customFormat="1" hidden="1" x14ac:dyDescent="0.35">
      <c r="B25" s="27"/>
      <c r="C25" s="28"/>
      <c r="D25" s="28"/>
      <c r="E25" s="28"/>
      <c r="F25" s="24">
        <f>($D25*(1-('Exposure Inputs'!$C$17)/100)*'Exposure Inputs'!$C$4*1*'Exposure Inputs'!$C$13)/('Exposure Inputs'!$C$6*'Exposure Inputs'!$C$9)</f>
        <v>0</v>
      </c>
      <c r="G25" s="24">
        <f>($C25*(1-('Exposure Inputs'!$C$17)/100)*'Exposure Inputs'!$C$5*'Exposure Inputs'!$C$10*'Exposure Inputs'!$C$13)/('Exposure Inputs'!$C$6*'Exposure Inputs'!$C$11*'Exposure Inputs'!$C$14)</f>
        <v>0</v>
      </c>
      <c r="H25" s="24">
        <f>($C25*(1-('Exposure Inputs'!$C$17)/100)*'Exposure Inputs'!$C$5*'Exposure Inputs'!$C$10*'Exposure Inputs'!$C$13)/('Exposure Inputs'!$C$6*'Exposure Inputs'!$C$12*'Exposure Inputs'!$C$14)</f>
        <v>0</v>
      </c>
      <c r="I25" s="24">
        <f>($C25*(1-('Exposure Inputs'!$C$17)/100)*'Exposure Inputs'!$C$10*'Exposure Inputs'!$C$13)/('Exposure Inputs'!$C$12*'Exposure Inputs'!$C$14)</f>
        <v>0</v>
      </c>
      <c r="J25" s="24" t="e">
        <f>'Exposure Inputs'!$D$62/$F25</f>
        <v>#DIV/0!</v>
      </c>
      <c r="K25" s="24" t="e">
        <f>'Exposure Inputs'!$D$63/$G25</f>
        <v>#DIV/0!</v>
      </c>
      <c r="L25" s="24"/>
      <c r="M25" s="24"/>
      <c r="N25" s="24">
        <f>($D25*(1-('Exposure Inputs'!$C$17)/100)*'Exposure Inputs'!$D$4*1*'Exposure Inputs'!$C$13)/('Exposure Inputs'!$D$6*'Exposure Inputs'!$C$9)</f>
        <v>0</v>
      </c>
      <c r="O25" s="24">
        <f>($C25*(1-('Exposure Inputs'!$C$17)/100)*'Exposure Inputs'!$D$5*'Exposure Inputs'!$D$10*'Exposure Inputs'!$C$13)/('Exposure Inputs'!$D$6*'Exposure Inputs'!$D$11*'Exposure Inputs'!$C$14)</f>
        <v>0</v>
      </c>
      <c r="P25" s="24">
        <f>($C25*(1-('Exposure Inputs'!$C$17)/100)*'Exposure Inputs'!$D$5*'Exposure Inputs'!$D$10*'Exposure Inputs'!$C$13)/('Exposure Inputs'!$D$6*'Exposure Inputs'!$C$12*'Exposure Inputs'!$C$14)</f>
        <v>0</v>
      </c>
      <c r="Q25" s="24">
        <f>($C25*(1-('Exposure Inputs'!$C$17)/100)*'Exposure Inputs'!$D$10*'Exposure Inputs'!$C$13)/('Exposure Inputs'!$C$12*'Exposure Inputs'!$C$14)</f>
        <v>0</v>
      </c>
      <c r="R25" s="24" t="e">
        <f>'Exposure Inputs'!$D$62/'Max Release DW Calc (0% DWT)'!N25</f>
        <v>#DIV/0!</v>
      </c>
      <c r="S25" s="24" t="e">
        <f>'Exposure Inputs'!$D$63/'Max Release DW Calc (0% DWT)'!O25</f>
        <v>#DIV/0!</v>
      </c>
      <c r="T25" s="24">
        <f>($D25*(1-('Exposure Inputs'!$C$17)/100)*'Exposure Inputs'!$E$4*1*'Exposure Inputs'!$C$13)/('Exposure Inputs'!$E$6*'Exposure Inputs'!$C$9)</f>
        <v>0</v>
      </c>
      <c r="U25" s="24">
        <f>($C25*(1-('Exposure Inputs'!$C$17)/100)*'Exposure Inputs'!$E$5*'Exposure Inputs'!$E$10*'Exposure Inputs'!$C$13)/('Exposure Inputs'!$E$6*'Exposure Inputs'!$E$11*'Exposure Inputs'!$C$14)</f>
        <v>0</v>
      </c>
      <c r="V25" s="24">
        <f>($C25*(1-('Exposure Inputs'!$C$17)/100)*'Exposure Inputs'!$E$5*'Exposure Inputs'!$E$10*'Exposure Inputs'!$C$13)/('Exposure Inputs'!$E$6*'Exposure Inputs'!$C$12*'Exposure Inputs'!$C$14)</f>
        <v>0</v>
      </c>
      <c r="W25" s="24">
        <f>($C25*(1-('Exposure Inputs'!$C$17)/100)*'Exposure Inputs'!$E$10*'Exposure Inputs'!$C$13)/('Exposure Inputs'!$C$12*'Exposure Inputs'!$C$14)</f>
        <v>0</v>
      </c>
      <c r="X25" s="24" t="e">
        <f>'Exposure Inputs'!$C$62/'Max Release DW Calc (0% DWT)'!T25</f>
        <v>#DIV/0!</v>
      </c>
      <c r="Y25" s="24" t="e">
        <f>'Exposure Inputs'!$C$63/'Max Release DW Calc (0% DWT)'!U25</f>
        <v>#DIV/0!</v>
      </c>
      <c r="Z25" s="24">
        <f>($D25*(1-('Exposure Inputs'!$C$17)/100)*'Exposure Inputs'!$F$4*1*'Exposure Inputs'!$C$13)/('Exposure Inputs'!$F$6*'Exposure Inputs'!$F$9)</f>
        <v>0</v>
      </c>
      <c r="AA25" s="24">
        <f>($C25*(1-('Exposure Inputs'!$C$17)/100)*'Exposure Inputs'!$F$5*'Exposure Inputs'!$F$10*'Exposure Inputs'!$C$13)/('Exposure Inputs'!$F$6*'Exposure Inputs'!$F$11*'Exposure Inputs'!$C$14)</f>
        <v>0</v>
      </c>
      <c r="AB25" s="24">
        <f>($C25*(1-('Exposure Inputs'!$C$17)/100)*'Exposure Inputs'!$F$5*'Exposure Inputs'!$F$10*'Exposure Inputs'!$C$13)/('Exposure Inputs'!$F$6*'Exposure Inputs'!$C$12*'Exposure Inputs'!$C$14)</f>
        <v>0</v>
      </c>
      <c r="AC25" s="24">
        <f>($C25*(1-('Exposure Inputs'!$C$17)/100)*'Exposure Inputs'!$F$10*'Exposure Inputs'!$C$13)/('Exposure Inputs'!$C$12*'Exposure Inputs'!$C$14)</f>
        <v>0</v>
      </c>
      <c r="AD25" s="24" t="e">
        <f>'Exposure Inputs'!$D$62/'Max Release DW Calc (0% DWT)'!Z25</f>
        <v>#DIV/0!</v>
      </c>
      <c r="AE25" s="24" t="e">
        <f>'Exposure Inputs'!$D$63/'Max Release DW Calc (0% DWT)'!AA25</f>
        <v>#DIV/0!</v>
      </c>
      <c r="AF25" s="24">
        <f>($D25*(1-('Exposure Inputs'!$C$17)/100)*'Exposure Inputs'!$G$4*1*'Exposure Inputs'!$C$13)/('Exposure Inputs'!$G$6*'Exposure Inputs'!$G$9)</f>
        <v>0</v>
      </c>
      <c r="AG25" s="24">
        <f>($C25*(1-('Exposure Inputs'!$C$17)/100)*'Exposure Inputs'!$G$5*'Exposure Inputs'!$G$10*'Exposure Inputs'!$C$13)/('Exposure Inputs'!$G$6*'Exposure Inputs'!$G$11*'Exposure Inputs'!$C$14)</f>
        <v>0</v>
      </c>
      <c r="AH25" s="24">
        <f>($C25*(1-('Exposure Inputs'!$C$17)/100)*'Exposure Inputs'!$G$5*'Exposure Inputs'!$G$10*'Exposure Inputs'!$C$13)/('Exposure Inputs'!$G$6*'Exposure Inputs'!$C$12*'Exposure Inputs'!$C$14)</f>
        <v>0</v>
      </c>
      <c r="AI25" s="24">
        <f>($C25*(1-('Exposure Inputs'!$C$17)/100)*'Exposure Inputs'!$G$10*'Exposure Inputs'!$C$13)/('Exposure Inputs'!$C$12*'Exposure Inputs'!$C$14)</f>
        <v>0</v>
      </c>
      <c r="AJ25" s="24" t="e">
        <f>'Exposure Inputs'!$D$62/'Max Release DW Calc (0% DWT)'!AF25</f>
        <v>#DIV/0!</v>
      </c>
      <c r="AK25" s="24" t="e">
        <f>'Exposure Inputs'!$D$63/'Max Release DW Calc (0% DWT)'!AG25</f>
        <v>#DIV/0!</v>
      </c>
      <c r="AL25" s="24">
        <f>($D25*(1-('Exposure Inputs'!$C$17)/100)*'Exposure Inputs'!$H$4*1*'Exposure Inputs'!$C$13)/('Exposure Inputs'!$H$6*'Exposure Inputs'!$H$9)</f>
        <v>0</v>
      </c>
      <c r="AM25" s="24">
        <f>($C25*(1-('Exposure Inputs'!$C$17)/100)*'Exposure Inputs'!$H$5*'Exposure Inputs'!$H$10*'Exposure Inputs'!$C$13)/('Exposure Inputs'!$H$6*'Exposure Inputs'!$H$11*'Exposure Inputs'!$C$14)</f>
        <v>0</v>
      </c>
      <c r="AN25" s="24">
        <f>($C25*(1-('Exposure Inputs'!$C$17)/100)*'Exposure Inputs'!$H$5*'Exposure Inputs'!$H$10*'Exposure Inputs'!$C$13)/('Exposure Inputs'!$H$6*'Exposure Inputs'!$C$12*'Exposure Inputs'!$C$14)</f>
        <v>0</v>
      </c>
      <c r="AO25" s="24">
        <f>($C25*(1-('Exposure Inputs'!$C$17)/100)*'Exposure Inputs'!$H$10*'Exposure Inputs'!$C$13)/('Exposure Inputs'!$C$12*'Exposure Inputs'!$C$14)</f>
        <v>0</v>
      </c>
      <c r="AP25" s="24" t="e">
        <f>'Exposure Inputs'!$D$62/'Max Release DW Calc (0% DWT)'!AL25</f>
        <v>#DIV/0!</v>
      </c>
      <c r="AQ25" s="24" t="e">
        <f>'Exposure Inputs'!$D$63/'Max Release DW Calc (0% DWT)'!AM25</f>
        <v>#DIV/0!</v>
      </c>
    </row>
    <row r="26" spans="2:43" s="19" customFormat="1" hidden="1" x14ac:dyDescent="0.35">
      <c r="B26" s="27"/>
      <c r="C26" s="28"/>
      <c r="D26" s="28"/>
      <c r="E26" s="28"/>
      <c r="F26" s="24">
        <f>($D26*(1-('Exposure Inputs'!$C$17)/100)*'Exposure Inputs'!$C$4*1*'Exposure Inputs'!$C$13)/('Exposure Inputs'!$C$6*'Exposure Inputs'!$C$9)</f>
        <v>0</v>
      </c>
      <c r="G26" s="24">
        <f>($C26*(1-('Exposure Inputs'!$C$17)/100)*'Exposure Inputs'!$C$5*'Exposure Inputs'!$C$10*'Exposure Inputs'!$C$13)/('Exposure Inputs'!$C$6*'Exposure Inputs'!$C$11*'Exposure Inputs'!$C$14)</f>
        <v>0</v>
      </c>
      <c r="H26" s="24">
        <f>($C26*(1-('Exposure Inputs'!$C$17)/100)*'Exposure Inputs'!$C$5*'Exposure Inputs'!$C$10*'Exposure Inputs'!$C$13)/('Exposure Inputs'!$C$6*'Exposure Inputs'!$C$12*'Exposure Inputs'!$C$14)</f>
        <v>0</v>
      </c>
      <c r="I26" s="24">
        <f>($C26*(1-('Exposure Inputs'!$C$17)/100)*'Exposure Inputs'!$C$10*'Exposure Inputs'!$C$13)/('Exposure Inputs'!$C$12*'Exposure Inputs'!$C$14)</f>
        <v>0</v>
      </c>
      <c r="J26" s="24" t="e">
        <f>'Exposure Inputs'!$D$62/$F26</f>
        <v>#DIV/0!</v>
      </c>
      <c r="K26" s="24" t="e">
        <f>'Exposure Inputs'!$D$63/$G26</f>
        <v>#DIV/0!</v>
      </c>
      <c r="L26" s="24"/>
      <c r="M26" s="24"/>
      <c r="N26" s="24">
        <f>($D26*(1-('Exposure Inputs'!$C$17)/100)*'Exposure Inputs'!$D$4*1*'Exposure Inputs'!$C$13)/('Exposure Inputs'!$D$6*'Exposure Inputs'!$C$9)</f>
        <v>0</v>
      </c>
      <c r="O26" s="24">
        <f>($C26*(1-('Exposure Inputs'!$C$17)/100)*'Exposure Inputs'!$D$5*'Exposure Inputs'!$D$10*'Exposure Inputs'!$C$13)/('Exposure Inputs'!$D$6*'Exposure Inputs'!$D$11*'Exposure Inputs'!$C$14)</f>
        <v>0</v>
      </c>
      <c r="P26" s="24">
        <f>($C26*(1-('Exposure Inputs'!$C$17)/100)*'Exposure Inputs'!$D$5*'Exposure Inputs'!$D$10*'Exposure Inputs'!$C$13)/('Exposure Inputs'!$D$6*'Exposure Inputs'!$C$12*'Exposure Inputs'!$C$14)</f>
        <v>0</v>
      </c>
      <c r="Q26" s="24">
        <f>($C26*(1-('Exposure Inputs'!$C$17)/100)*'Exposure Inputs'!$D$10*'Exposure Inputs'!$C$13)/('Exposure Inputs'!$C$12*'Exposure Inputs'!$C$14)</f>
        <v>0</v>
      </c>
      <c r="R26" s="24" t="e">
        <f>'Exposure Inputs'!$D$62/'Max Release DW Calc (0% DWT)'!N26</f>
        <v>#DIV/0!</v>
      </c>
      <c r="S26" s="24" t="e">
        <f>'Exposure Inputs'!$D$63/'Max Release DW Calc (0% DWT)'!O26</f>
        <v>#DIV/0!</v>
      </c>
      <c r="T26" s="24">
        <f>($D26*(1-('Exposure Inputs'!$C$17)/100)*'Exposure Inputs'!$E$4*1*'Exposure Inputs'!$C$13)/('Exposure Inputs'!$E$6*'Exposure Inputs'!$C$9)</f>
        <v>0</v>
      </c>
      <c r="U26" s="24">
        <f>($C26*(1-('Exposure Inputs'!$C$17)/100)*'Exposure Inputs'!$E$5*'Exposure Inputs'!$E$10*'Exposure Inputs'!$C$13)/('Exposure Inputs'!$E$6*'Exposure Inputs'!$E$11*'Exposure Inputs'!$C$14)</f>
        <v>0</v>
      </c>
      <c r="V26" s="24">
        <f>($C26*(1-('Exposure Inputs'!$C$17)/100)*'Exposure Inputs'!$E$5*'Exposure Inputs'!$E$10*'Exposure Inputs'!$C$13)/('Exposure Inputs'!$E$6*'Exposure Inputs'!$C$12*'Exposure Inputs'!$C$14)</f>
        <v>0</v>
      </c>
      <c r="W26" s="24">
        <f>($C26*(1-('Exposure Inputs'!$C$17)/100)*'Exposure Inputs'!$E$10*'Exposure Inputs'!$C$13)/('Exposure Inputs'!$C$12*'Exposure Inputs'!$C$14)</f>
        <v>0</v>
      </c>
      <c r="X26" s="24" t="e">
        <f>'Exposure Inputs'!$C$62/'Max Release DW Calc (0% DWT)'!T26</f>
        <v>#DIV/0!</v>
      </c>
      <c r="Y26" s="24" t="e">
        <f>'Exposure Inputs'!$C$63/'Max Release DW Calc (0% DWT)'!U26</f>
        <v>#DIV/0!</v>
      </c>
      <c r="Z26" s="24">
        <f>($D26*(1-('Exposure Inputs'!$C$17)/100)*'Exposure Inputs'!$F$4*1*'Exposure Inputs'!$C$13)/('Exposure Inputs'!$F$6*'Exposure Inputs'!$F$9)</f>
        <v>0</v>
      </c>
      <c r="AA26" s="24">
        <f>($C26*(1-('Exposure Inputs'!$C$17)/100)*'Exposure Inputs'!$F$5*'Exposure Inputs'!$F$10*'Exposure Inputs'!$C$13)/('Exposure Inputs'!$F$6*'Exposure Inputs'!$F$11*'Exposure Inputs'!$C$14)</f>
        <v>0</v>
      </c>
      <c r="AB26" s="24">
        <f>($C26*(1-('Exposure Inputs'!$C$17)/100)*'Exposure Inputs'!$F$5*'Exposure Inputs'!$F$10*'Exposure Inputs'!$C$13)/('Exposure Inputs'!$F$6*'Exposure Inputs'!$C$12*'Exposure Inputs'!$C$14)</f>
        <v>0</v>
      </c>
      <c r="AC26" s="24">
        <f>($C26*(1-('Exposure Inputs'!$C$17)/100)*'Exposure Inputs'!$F$10*'Exposure Inputs'!$C$13)/('Exposure Inputs'!$C$12*'Exposure Inputs'!$C$14)</f>
        <v>0</v>
      </c>
      <c r="AD26" s="24" t="e">
        <f>'Exposure Inputs'!$D$62/'Max Release DW Calc (0% DWT)'!Z26</f>
        <v>#DIV/0!</v>
      </c>
      <c r="AE26" s="24" t="e">
        <f>'Exposure Inputs'!$D$63/'Max Release DW Calc (0% DWT)'!AA26</f>
        <v>#DIV/0!</v>
      </c>
      <c r="AF26" s="24">
        <f>($D26*(1-('Exposure Inputs'!$C$17)/100)*'Exposure Inputs'!$G$4*1*'Exposure Inputs'!$C$13)/('Exposure Inputs'!$G$6*'Exposure Inputs'!$G$9)</f>
        <v>0</v>
      </c>
      <c r="AG26" s="24">
        <f>($C26*(1-('Exposure Inputs'!$C$17)/100)*'Exposure Inputs'!$G$5*'Exposure Inputs'!$G$10*'Exposure Inputs'!$C$13)/('Exposure Inputs'!$G$6*'Exposure Inputs'!$G$11*'Exposure Inputs'!$C$14)</f>
        <v>0</v>
      </c>
      <c r="AH26" s="24">
        <f>($C26*(1-('Exposure Inputs'!$C$17)/100)*'Exposure Inputs'!$G$5*'Exposure Inputs'!$G$10*'Exposure Inputs'!$C$13)/('Exposure Inputs'!$G$6*'Exposure Inputs'!$C$12*'Exposure Inputs'!$C$14)</f>
        <v>0</v>
      </c>
      <c r="AI26" s="24">
        <f>($C26*(1-('Exposure Inputs'!$C$17)/100)*'Exposure Inputs'!$G$10*'Exposure Inputs'!$C$13)/('Exposure Inputs'!$C$12*'Exposure Inputs'!$C$14)</f>
        <v>0</v>
      </c>
      <c r="AJ26" s="24" t="e">
        <f>'Exposure Inputs'!$D$62/'Max Release DW Calc (0% DWT)'!AF26</f>
        <v>#DIV/0!</v>
      </c>
      <c r="AK26" s="24" t="e">
        <f>'Exposure Inputs'!$D$63/'Max Release DW Calc (0% DWT)'!AG26</f>
        <v>#DIV/0!</v>
      </c>
      <c r="AL26" s="24">
        <f>($D26*(1-('Exposure Inputs'!$C$17)/100)*'Exposure Inputs'!$H$4*1*'Exposure Inputs'!$C$13)/('Exposure Inputs'!$H$6*'Exposure Inputs'!$H$9)</f>
        <v>0</v>
      </c>
      <c r="AM26" s="24">
        <f>($C26*(1-('Exposure Inputs'!$C$17)/100)*'Exposure Inputs'!$H$5*'Exposure Inputs'!$H$10*'Exposure Inputs'!$C$13)/('Exposure Inputs'!$H$6*'Exposure Inputs'!$H$11*'Exposure Inputs'!$C$14)</f>
        <v>0</v>
      </c>
      <c r="AN26" s="24">
        <f>($C26*(1-('Exposure Inputs'!$C$17)/100)*'Exposure Inputs'!$H$5*'Exposure Inputs'!$H$10*'Exposure Inputs'!$C$13)/('Exposure Inputs'!$H$6*'Exposure Inputs'!$C$12*'Exposure Inputs'!$C$14)</f>
        <v>0</v>
      </c>
      <c r="AO26" s="24">
        <f>($C26*(1-('Exposure Inputs'!$C$17)/100)*'Exposure Inputs'!$H$10*'Exposure Inputs'!$C$13)/('Exposure Inputs'!$C$12*'Exposure Inputs'!$C$14)</f>
        <v>0</v>
      </c>
      <c r="AP26" s="24" t="e">
        <f>'Exposure Inputs'!$D$62/'Max Release DW Calc (0% DWT)'!AL26</f>
        <v>#DIV/0!</v>
      </c>
      <c r="AQ26" s="24" t="e">
        <f>'Exposure Inputs'!$D$63/'Max Release DW Calc (0% DWT)'!AM26</f>
        <v>#DIV/0!</v>
      </c>
    </row>
    <row r="27" spans="2:43" s="19" customFormat="1" hidden="1" x14ac:dyDescent="0.35">
      <c r="B27" s="27"/>
      <c r="C27" s="28"/>
      <c r="D27" s="28"/>
      <c r="E27" s="28"/>
      <c r="F27" s="24">
        <f>($D27*(1-('Exposure Inputs'!$C$17)/100)*'Exposure Inputs'!$C$4*1*'Exposure Inputs'!$C$13)/('Exposure Inputs'!$C$6*'Exposure Inputs'!$C$9)</f>
        <v>0</v>
      </c>
      <c r="G27" s="24">
        <f>($C27*(1-('Exposure Inputs'!$C$17)/100)*'Exposure Inputs'!$C$5*'Exposure Inputs'!$C$10*'Exposure Inputs'!$C$13)/('Exposure Inputs'!$C$6*'Exposure Inputs'!$C$11*'Exposure Inputs'!$C$14)</f>
        <v>0</v>
      </c>
      <c r="H27" s="24">
        <f>($C27*(1-('Exposure Inputs'!$C$17)/100)*'Exposure Inputs'!$C$5*'Exposure Inputs'!$C$10*'Exposure Inputs'!$C$13)/('Exposure Inputs'!$C$6*'Exposure Inputs'!$C$12*'Exposure Inputs'!$C$14)</f>
        <v>0</v>
      </c>
      <c r="I27" s="24">
        <f>($C27*(1-('Exposure Inputs'!$C$17)/100)*'Exposure Inputs'!$C$10*'Exposure Inputs'!$C$13)/('Exposure Inputs'!$C$12*'Exposure Inputs'!$C$14)</f>
        <v>0</v>
      </c>
      <c r="J27" s="24" t="e">
        <f>'Exposure Inputs'!$D$62/$F27</f>
        <v>#DIV/0!</v>
      </c>
      <c r="K27" s="24" t="e">
        <f>'Exposure Inputs'!$D$63/$G27</f>
        <v>#DIV/0!</v>
      </c>
      <c r="L27" s="24"/>
      <c r="M27" s="24"/>
      <c r="N27" s="24">
        <f>($D27*(1-('Exposure Inputs'!$C$17)/100)*'Exposure Inputs'!$D$4*1*'Exposure Inputs'!$C$13)/('Exposure Inputs'!$D$6*'Exposure Inputs'!$C$9)</f>
        <v>0</v>
      </c>
      <c r="O27" s="24">
        <f>($C27*(1-('Exposure Inputs'!$C$17)/100)*'Exposure Inputs'!$D$5*'Exposure Inputs'!$D$10*'Exposure Inputs'!$C$13)/('Exposure Inputs'!$D$6*'Exposure Inputs'!$D$11*'Exposure Inputs'!$C$14)</f>
        <v>0</v>
      </c>
      <c r="P27" s="24">
        <f>($C27*(1-('Exposure Inputs'!$C$17)/100)*'Exposure Inputs'!$D$5*'Exposure Inputs'!$D$10*'Exposure Inputs'!$C$13)/('Exposure Inputs'!$D$6*'Exposure Inputs'!$C$12*'Exposure Inputs'!$C$14)</f>
        <v>0</v>
      </c>
      <c r="Q27" s="24">
        <f>($C27*(1-('Exposure Inputs'!$C$17)/100)*'Exposure Inputs'!$D$10*'Exposure Inputs'!$C$13)/('Exposure Inputs'!$C$12*'Exposure Inputs'!$C$14)</f>
        <v>0</v>
      </c>
      <c r="R27" s="24" t="e">
        <f>'Exposure Inputs'!$D$62/'Max Release DW Calc (0% DWT)'!N27</f>
        <v>#DIV/0!</v>
      </c>
      <c r="S27" s="24" t="e">
        <f>'Exposure Inputs'!$D$63/'Max Release DW Calc (0% DWT)'!O27</f>
        <v>#DIV/0!</v>
      </c>
      <c r="T27" s="24">
        <f>($D27*(1-('Exposure Inputs'!$C$17)/100)*'Exposure Inputs'!$E$4*1*'Exposure Inputs'!$C$13)/('Exposure Inputs'!$E$6*'Exposure Inputs'!$C$9)</f>
        <v>0</v>
      </c>
      <c r="U27" s="24">
        <f>($C27*(1-('Exposure Inputs'!$C$17)/100)*'Exposure Inputs'!$E$5*'Exposure Inputs'!$E$10*'Exposure Inputs'!$C$13)/('Exposure Inputs'!$E$6*'Exposure Inputs'!$E$11*'Exposure Inputs'!$C$14)</f>
        <v>0</v>
      </c>
      <c r="V27" s="24">
        <f>($C27*(1-('Exposure Inputs'!$C$17)/100)*'Exposure Inputs'!$E$5*'Exposure Inputs'!$E$10*'Exposure Inputs'!$C$13)/('Exposure Inputs'!$E$6*'Exposure Inputs'!$C$12*'Exposure Inputs'!$C$14)</f>
        <v>0</v>
      </c>
      <c r="W27" s="24">
        <f>($C27*(1-('Exposure Inputs'!$C$17)/100)*'Exposure Inputs'!$E$10*'Exposure Inputs'!$C$13)/('Exposure Inputs'!$C$12*'Exposure Inputs'!$C$14)</f>
        <v>0</v>
      </c>
      <c r="X27" s="24" t="e">
        <f>'Exposure Inputs'!$C$62/'Max Release DW Calc (0% DWT)'!T27</f>
        <v>#DIV/0!</v>
      </c>
      <c r="Y27" s="24" t="e">
        <f>'Exposure Inputs'!$C$63/'Max Release DW Calc (0% DWT)'!U27</f>
        <v>#DIV/0!</v>
      </c>
      <c r="Z27" s="24">
        <f>($D27*(1-('Exposure Inputs'!$C$17)/100)*'Exposure Inputs'!$F$4*1*'Exposure Inputs'!$C$13)/('Exposure Inputs'!$F$6*'Exposure Inputs'!$F$9)</f>
        <v>0</v>
      </c>
      <c r="AA27" s="24">
        <f>($C27*(1-('Exposure Inputs'!$C$17)/100)*'Exposure Inputs'!$F$5*'Exposure Inputs'!$F$10*'Exposure Inputs'!$C$13)/('Exposure Inputs'!$F$6*'Exposure Inputs'!$F$11*'Exposure Inputs'!$C$14)</f>
        <v>0</v>
      </c>
      <c r="AB27" s="24">
        <f>($C27*(1-('Exposure Inputs'!$C$17)/100)*'Exposure Inputs'!$F$5*'Exposure Inputs'!$F$10*'Exposure Inputs'!$C$13)/('Exposure Inputs'!$F$6*'Exposure Inputs'!$C$12*'Exposure Inputs'!$C$14)</f>
        <v>0</v>
      </c>
      <c r="AC27" s="24">
        <f>($C27*(1-('Exposure Inputs'!$C$17)/100)*'Exposure Inputs'!$F$10*'Exposure Inputs'!$C$13)/('Exposure Inputs'!$C$12*'Exposure Inputs'!$C$14)</f>
        <v>0</v>
      </c>
      <c r="AD27" s="24" t="e">
        <f>'Exposure Inputs'!$D$62/'Max Release DW Calc (0% DWT)'!Z27</f>
        <v>#DIV/0!</v>
      </c>
      <c r="AE27" s="24" t="e">
        <f>'Exposure Inputs'!$D$63/'Max Release DW Calc (0% DWT)'!AA27</f>
        <v>#DIV/0!</v>
      </c>
      <c r="AF27" s="24">
        <f>($D27*(1-('Exposure Inputs'!$C$17)/100)*'Exposure Inputs'!$G$4*1*'Exposure Inputs'!$C$13)/('Exposure Inputs'!$G$6*'Exposure Inputs'!$G$9)</f>
        <v>0</v>
      </c>
      <c r="AG27" s="24">
        <f>($C27*(1-('Exposure Inputs'!$C$17)/100)*'Exposure Inputs'!$G$5*'Exposure Inputs'!$G$10*'Exposure Inputs'!$C$13)/('Exposure Inputs'!$G$6*'Exposure Inputs'!$G$11*'Exposure Inputs'!$C$14)</f>
        <v>0</v>
      </c>
      <c r="AH27" s="24">
        <f>($C27*(1-('Exposure Inputs'!$C$17)/100)*'Exposure Inputs'!$G$5*'Exposure Inputs'!$G$10*'Exposure Inputs'!$C$13)/('Exposure Inputs'!$G$6*'Exposure Inputs'!$C$12*'Exposure Inputs'!$C$14)</f>
        <v>0</v>
      </c>
      <c r="AI27" s="24">
        <f>($C27*(1-('Exposure Inputs'!$C$17)/100)*'Exposure Inputs'!$G$10*'Exposure Inputs'!$C$13)/('Exposure Inputs'!$C$12*'Exposure Inputs'!$C$14)</f>
        <v>0</v>
      </c>
      <c r="AJ27" s="24" t="e">
        <f>'Exposure Inputs'!$D$62/'Max Release DW Calc (0% DWT)'!AF27</f>
        <v>#DIV/0!</v>
      </c>
      <c r="AK27" s="24" t="e">
        <f>'Exposure Inputs'!$D$63/'Max Release DW Calc (0% DWT)'!AG27</f>
        <v>#DIV/0!</v>
      </c>
      <c r="AL27" s="24">
        <f>($D27*(1-('Exposure Inputs'!$C$17)/100)*'Exposure Inputs'!$H$4*1*'Exposure Inputs'!$C$13)/('Exposure Inputs'!$H$6*'Exposure Inputs'!$H$9)</f>
        <v>0</v>
      </c>
      <c r="AM27" s="24">
        <f>($C27*(1-('Exposure Inputs'!$C$17)/100)*'Exposure Inputs'!$H$5*'Exposure Inputs'!$H$10*'Exposure Inputs'!$C$13)/('Exposure Inputs'!$H$6*'Exposure Inputs'!$H$11*'Exposure Inputs'!$C$14)</f>
        <v>0</v>
      </c>
      <c r="AN27" s="24">
        <f>($C27*(1-('Exposure Inputs'!$C$17)/100)*'Exposure Inputs'!$H$5*'Exposure Inputs'!$H$10*'Exposure Inputs'!$C$13)/('Exposure Inputs'!$H$6*'Exposure Inputs'!$C$12*'Exposure Inputs'!$C$14)</f>
        <v>0</v>
      </c>
      <c r="AO27" s="24">
        <f>($C27*(1-('Exposure Inputs'!$C$17)/100)*'Exposure Inputs'!$H$10*'Exposure Inputs'!$C$13)/('Exposure Inputs'!$C$12*'Exposure Inputs'!$C$14)</f>
        <v>0</v>
      </c>
      <c r="AP27" s="24" t="e">
        <f>'Exposure Inputs'!$D$62/'Max Release DW Calc (0% DWT)'!AL27</f>
        <v>#DIV/0!</v>
      </c>
      <c r="AQ27" s="24" t="e">
        <f>'Exposure Inputs'!$D$63/'Max Release DW Calc (0% DWT)'!AM27</f>
        <v>#DIV/0!</v>
      </c>
    </row>
    <row r="28" spans="2:43" s="19" customFormat="1" hidden="1" x14ac:dyDescent="0.35">
      <c r="B28" s="27"/>
      <c r="C28" s="28"/>
      <c r="D28" s="28"/>
      <c r="E28" s="28"/>
      <c r="F28" s="24">
        <f>($D28*(1-('Exposure Inputs'!$C$17)/100)*'Exposure Inputs'!$C$4*1*'Exposure Inputs'!$C$13)/('Exposure Inputs'!$C$6*'Exposure Inputs'!$C$9)</f>
        <v>0</v>
      </c>
      <c r="G28" s="24">
        <f>($C28*(1-('Exposure Inputs'!$C$17)/100)*'Exposure Inputs'!$C$5*'Exposure Inputs'!$C$10*'Exposure Inputs'!$C$13)/('Exposure Inputs'!$C$6*'Exposure Inputs'!$C$11*'Exposure Inputs'!$C$14)</f>
        <v>0</v>
      </c>
      <c r="H28" s="24">
        <f>($C28*(1-('Exposure Inputs'!$C$17)/100)*'Exposure Inputs'!$C$5*'Exposure Inputs'!$C$10*'Exposure Inputs'!$C$13)/('Exposure Inputs'!$C$6*'Exposure Inputs'!$C$12*'Exposure Inputs'!$C$14)</f>
        <v>0</v>
      </c>
      <c r="I28" s="24">
        <f>($C28*(1-('Exposure Inputs'!$C$17)/100)*'Exposure Inputs'!$C$10*'Exposure Inputs'!$C$13)/('Exposure Inputs'!$C$12*'Exposure Inputs'!$C$14)</f>
        <v>0</v>
      </c>
      <c r="J28" s="24" t="e">
        <f>'Exposure Inputs'!$D$62/$F28</f>
        <v>#DIV/0!</v>
      </c>
      <c r="K28" s="24" t="e">
        <f>'Exposure Inputs'!$D$63/$G28</f>
        <v>#DIV/0!</v>
      </c>
      <c r="L28" s="24"/>
      <c r="M28" s="24"/>
      <c r="N28" s="24">
        <f>($D28*(1-('Exposure Inputs'!$C$17)/100)*'Exposure Inputs'!$D$4*1*'Exposure Inputs'!$C$13)/('Exposure Inputs'!$D$6*'Exposure Inputs'!$C$9)</f>
        <v>0</v>
      </c>
      <c r="O28" s="24">
        <f>($C28*(1-('Exposure Inputs'!$C$17)/100)*'Exposure Inputs'!$D$5*'Exposure Inputs'!$D$10*'Exposure Inputs'!$C$13)/('Exposure Inputs'!$D$6*'Exposure Inputs'!$D$11*'Exposure Inputs'!$C$14)</f>
        <v>0</v>
      </c>
      <c r="P28" s="24">
        <f>($C28*(1-('Exposure Inputs'!$C$17)/100)*'Exposure Inputs'!$D$5*'Exposure Inputs'!$D$10*'Exposure Inputs'!$C$13)/('Exposure Inputs'!$D$6*'Exposure Inputs'!$C$12*'Exposure Inputs'!$C$14)</f>
        <v>0</v>
      </c>
      <c r="Q28" s="24">
        <f>($C28*(1-('Exposure Inputs'!$C$17)/100)*'Exposure Inputs'!$D$10*'Exposure Inputs'!$C$13)/('Exposure Inputs'!$C$12*'Exposure Inputs'!$C$14)</f>
        <v>0</v>
      </c>
      <c r="R28" s="24" t="e">
        <f>'Exposure Inputs'!$D$62/'Max Release DW Calc (0% DWT)'!N28</f>
        <v>#DIV/0!</v>
      </c>
      <c r="S28" s="24" t="e">
        <f>'Exposure Inputs'!$D$63/'Max Release DW Calc (0% DWT)'!O28</f>
        <v>#DIV/0!</v>
      </c>
      <c r="T28" s="24">
        <f>($D28*(1-('Exposure Inputs'!$C$17)/100)*'Exposure Inputs'!$E$4*1*'Exposure Inputs'!$C$13)/('Exposure Inputs'!$E$6*'Exposure Inputs'!$C$9)</f>
        <v>0</v>
      </c>
      <c r="U28" s="24">
        <f>($C28*(1-('Exposure Inputs'!$C$17)/100)*'Exposure Inputs'!$E$5*'Exposure Inputs'!$E$10*'Exposure Inputs'!$C$13)/('Exposure Inputs'!$E$6*'Exposure Inputs'!$E$11*'Exposure Inputs'!$C$14)</f>
        <v>0</v>
      </c>
      <c r="V28" s="24">
        <f>($C28*(1-('Exposure Inputs'!$C$17)/100)*'Exposure Inputs'!$E$5*'Exposure Inputs'!$E$10*'Exposure Inputs'!$C$13)/('Exposure Inputs'!$E$6*'Exposure Inputs'!$C$12*'Exposure Inputs'!$C$14)</f>
        <v>0</v>
      </c>
      <c r="W28" s="24">
        <f>($C28*(1-('Exposure Inputs'!$C$17)/100)*'Exposure Inputs'!$E$10*'Exposure Inputs'!$C$13)/('Exposure Inputs'!$C$12*'Exposure Inputs'!$C$14)</f>
        <v>0</v>
      </c>
      <c r="X28" s="24" t="e">
        <f>'Exposure Inputs'!$C$62/'Max Release DW Calc (0% DWT)'!T28</f>
        <v>#DIV/0!</v>
      </c>
      <c r="Y28" s="24" t="e">
        <f>'Exposure Inputs'!$C$63/'Max Release DW Calc (0% DWT)'!U28</f>
        <v>#DIV/0!</v>
      </c>
      <c r="Z28" s="24">
        <f>($D28*(1-('Exposure Inputs'!$C$17)/100)*'Exposure Inputs'!$F$4*1*'Exposure Inputs'!$C$13)/('Exposure Inputs'!$F$6*'Exposure Inputs'!$F$9)</f>
        <v>0</v>
      </c>
      <c r="AA28" s="24">
        <f>($C28*(1-('Exposure Inputs'!$C$17)/100)*'Exposure Inputs'!$F$5*'Exposure Inputs'!$F$10*'Exposure Inputs'!$C$13)/('Exposure Inputs'!$F$6*'Exposure Inputs'!$F$11*'Exposure Inputs'!$C$14)</f>
        <v>0</v>
      </c>
      <c r="AB28" s="24">
        <f>($C28*(1-('Exposure Inputs'!$C$17)/100)*'Exposure Inputs'!$F$5*'Exposure Inputs'!$F$10*'Exposure Inputs'!$C$13)/('Exposure Inputs'!$F$6*'Exposure Inputs'!$C$12*'Exposure Inputs'!$C$14)</f>
        <v>0</v>
      </c>
      <c r="AC28" s="24">
        <f>($C28*(1-('Exposure Inputs'!$C$17)/100)*'Exposure Inputs'!$F$10*'Exposure Inputs'!$C$13)/('Exposure Inputs'!$C$12*'Exposure Inputs'!$C$14)</f>
        <v>0</v>
      </c>
      <c r="AD28" s="24" t="e">
        <f>'Exposure Inputs'!$D$62/'Max Release DW Calc (0% DWT)'!Z28</f>
        <v>#DIV/0!</v>
      </c>
      <c r="AE28" s="24" t="e">
        <f>'Exposure Inputs'!$D$63/'Max Release DW Calc (0% DWT)'!AA28</f>
        <v>#DIV/0!</v>
      </c>
      <c r="AF28" s="24">
        <f>($D28*(1-('Exposure Inputs'!$C$17)/100)*'Exposure Inputs'!$G$4*1*'Exposure Inputs'!$C$13)/('Exposure Inputs'!$G$6*'Exposure Inputs'!$G$9)</f>
        <v>0</v>
      </c>
      <c r="AG28" s="24">
        <f>($C28*(1-('Exposure Inputs'!$C$17)/100)*'Exposure Inputs'!$G$5*'Exposure Inputs'!$G$10*'Exposure Inputs'!$C$13)/('Exposure Inputs'!$G$6*'Exposure Inputs'!$G$11*'Exposure Inputs'!$C$14)</f>
        <v>0</v>
      </c>
      <c r="AH28" s="24">
        <f>($C28*(1-('Exposure Inputs'!$C$17)/100)*'Exposure Inputs'!$G$5*'Exposure Inputs'!$G$10*'Exposure Inputs'!$C$13)/('Exposure Inputs'!$G$6*'Exposure Inputs'!$C$12*'Exposure Inputs'!$C$14)</f>
        <v>0</v>
      </c>
      <c r="AI28" s="24">
        <f>($C28*(1-('Exposure Inputs'!$C$17)/100)*'Exposure Inputs'!$G$10*'Exposure Inputs'!$C$13)/('Exposure Inputs'!$C$12*'Exposure Inputs'!$C$14)</f>
        <v>0</v>
      </c>
      <c r="AJ28" s="24" t="e">
        <f>'Exposure Inputs'!$D$62/'Max Release DW Calc (0% DWT)'!AF28</f>
        <v>#DIV/0!</v>
      </c>
      <c r="AK28" s="24" t="e">
        <f>'Exposure Inputs'!$D$63/'Max Release DW Calc (0% DWT)'!AG28</f>
        <v>#DIV/0!</v>
      </c>
      <c r="AL28" s="24">
        <f>($D28*(1-('Exposure Inputs'!$C$17)/100)*'Exposure Inputs'!$H$4*1*'Exposure Inputs'!$C$13)/('Exposure Inputs'!$H$6*'Exposure Inputs'!$H$9)</f>
        <v>0</v>
      </c>
      <c r="AM28" s="24">
        <f>($C28*(1-('Exposure Inputs'!$C$17)/100)*'Exposure Inputs'!$H$5*'Exposure Inputs'!$H$10*'Exposure Inputs'!$C$13)/('Exposure Inputs'!$H$6*'Exposure Inputs'!$H$11*'Exposure Inputs'!$C$14)</f>
        <v>0</v>
      </c>
      <c r="AN28" s="24">
        <f>($C28*(1-('Exposure Inputs'!$C$17)/100)*'Exposure Inputs'!$H$5*'Exposure Inputs'!$H$10*'Exposure Inputs'!$C$13)/('Exposure Inputs'!$H$6*'Exposure Inputs'!$C$12*'Exposure Inputs'!$C$14)</f>
        <v>0</v>
      </c>
      <c r="AO28" s="24">
        <f>($C28*(1-('Exposure Inputs'!$C$17)/100)*'Exposure Inputs'!$H$10*'Exposure Inputs'!$C$13)/('Exposure Inputs'!$C$12*'Exposure Inputs'!$C$14)</f>
        <v>0</v>
      </c>
      <c r="AP28" s="24" t="e">
        <f>'Exposure Inputs'!$D$62/'Max Release DW Calc (0% DWT)'!AL28</f>
        <v>#DIV/0!</v>
      </c>
      <c r="AQ28" s="24" t="e">
        <f>'Exposure Inputs'!$D$63/'Max Release DW Calc (0% DWT)'!AM28</f>
        <v>#DIV/0!</v>
      </c>
    </row>
    <row r="29" spans="2:43" s="19" customFormat="1" hidden="1" x14ac:dyDescent="0.35">
      <c r="B29" s="27"/>
      <c r="C29" s="28"/>
      <c r="D29" s="28"/>
      <c r="E29" s="28"/>
      <c r="F29" s="24">
        <f>($D29*(1-('Exposure Inputs'!$C$17)/100)*'Exposure Inputs'!$C$4*1*'Exposure Inputs'!$C$13)/('Exposure Inputs'!$C$6*'Exposure Inputs'!$C$9)</f>
        <v>0</v>
      </c>
      <c r="G29" s="24">
        <f>($C29*(1-('Exposure Inputs'!$C$17)/100)*'Exposure Inputs'!$C$5*'Exposure Inputs'!$C$10*'Exposure Inputs'!$C$13)/('Exposure Inputs'!$C$6*'Exposure Inputs'!$C$11*'Exposure Inputs'!$C$14)</f>
        <v>0</v>
      </c>
      <c r="H29" s="24">
        <f>($C29*(1-('Exposure Inputs'!$C$17)/100)*'Exposure Inputs'!$C$5*'Exposure Inputs'!$C$10*'Exposure Inputs'!$C$13)/('Exposure Inputs'!$C$6*'Exposure Inputs'!$C$12*'Exposure Inputs'!$C$14)</f>
        <v>0</v>
      </c>
      <c r="I29" s="24">
        <f>($C29*(1-('Exposure Inputs'!$C$17)/100)*'Exposure Inputs'!$C$10*'Exposure Inputs'!$C$13)/('Exposure Inputs'!$C$12*'Exposure Inputs'!$C$14)</f>
        <v>0</v>
      </c>
      <c r="J29" s="24" t="e">
        <f>'Exposure Inputs'!$D$62/$F29</f>
        <v>#DIV/0!</v>
      </c>
      <c r="K29" s="24" t="e">
        <f>'Exposure Inputs'!$D$63/$G29</f>
        <v>#DIV/0!</v>
      </c>
      <c r="L29" s="24"/>
      <c r="M29" s="24"/>
      <c r="N29" s="24">
        <f>($D29*(1-('Exposure Inputs'!$C$17)/100)*'Exposure Inputs'!$D$4*1*'Exposure Inputs'!$C$13)/('Exposure Inputs'!$D$6*'Exposure Inputs'!$C$9)</f>
        <v>0</v>
      </c>
      <c r="O29" s="24">
        <f>($C29*(1-('Exposure Inputs'!$C$17)/100)*'Exposure Inputs'!$D$5*'Exposure Inputs'!$D$10*'Exposure Inputs'!$C$13)/('Exposure Inputs'!$D$6*'Exposure Inputs'!$D$11*'Exposure Inputs'!$C$14)</f>
        <v>0</v>
      </c>
      <c r="P29" s="24">
        <f>($C29*(1-('Exposure Inputs'!$C$17)/100)*'Exposure Inputs'!$D$5*'Exposure Inputs'!$D$10*'Exposure Inputs'!$C$13)/('Exposure Inputs'!$D$6*'Exposure Inputs'!$C$12*'Exposure Inputs'!$C$14)</f>
        <v>0</v>
      </c>
      <c r="Q29" s="24">
        <f>($C29*(1-('Exposure Inputs'!$C$17)/100)*'Exposure Inputs'!$D$10*'Exposure Inputs'!$C$13)/('Exposure Inputs'!$C$12*'Exposure Inputs'!$C$14)</f>
        <v>0</v>
      </c>
      <c r="R29" s="24" t="e">
        <f>'Exposure Inputs'!$D$62/'Max Release DW Calc (0% DWT)'!N29</f>
        <v>#DIV/0!</v>
      </c>
      <c r="S29" s="24" t="e">
        <f>'Exposure Inputs'!$D$63/'Max Release DW Calc (0% DWT)'!O29</f>
        <v>#DIV/0!</v>
      </c>
      <c r="T29" s="24">
        <f>($D29*(1-('Exposure Inputs'!$C$17)/100)*'Exposure Inputs'!$E$4*1*'Exposure Inputs'!$C$13)/('Exposure Inputs'!$E$6*'Exposure Inputs'!$C$9)</f>
        <v>0</v>
      </c>
      <c r="U29" s="24">
        <f>($C29*(1-('Exposure Inputs'!$C$17)/100)*'Exposure Inputs'!$E$5*'Exposure Inputs'!$E$10*'Exposure Inputs'!$C$13)/('Exposure Inputs'!$E$6*'Exposure Inputs'!$E$11*'Exposure Inputs'!$C$14)</f>
        <v>0</v>
      </c>
      <c r="V29" s="24">
        <f>($C29*(1-('Exposure Inputs'!$C$17)/100)*'Exposure Inputs'!$E$5*'Exposure Inputs'!$E$10*'Exposure Inputs'!$C$13)/('Exposure Inputs'!$E$6*'Exposure Inputs'!$C$12*'Exposure Inputs'!$C$14)</f>
        <v>0</v>
      </c>
      <c r="W29" s="24">
        <f>($C29*(1-('Exposure Inputs'!$C$17)/100)*'Exposure Inputs'!$E$10*'Exposure Inputs'!$C$13)/('Exposure Inputs'!$C$12*'Exposure Inputs'!$C$14)</f>
        <v>0</v>
      </c>
      <c r="X29" s="24" t="e">
        <f>'Exposure Inputs'!$C$62/'Max Release DW Calc (0% DWT)'!T29</f>
        <v>#DIV/0!</v>
      </c>
      <c r="Y29" s="24" t="e">
        <f>'Exposure Inputs'!$C$63/'Max Release DW Calc (0% DWT)'!U29</f>
        <v>#DIV/0!</v>
      </c>
      <c r="Z29" s="24">
        <f>($D29*(1-('Exposure Inputs'!$C$17)/100)*'Exposure Inputs'!$F$4*1*'Exposure Inputs'!$C$13)/('Exposure Inputs'!$F$6*'Exposure Inputs'!$F$9)</f>
        <v>0</v>
      </c>
      <c r="AA29" s="24">
        <f>($C29*(1-('Exposure Inputs'!$C$17)/100)*'Exposure Inputs'!$F$5*'Exposure Inputs'!$F$10*'Exposure Inputs'!$C$13)/('Exposure Inputs'!$F$6*'Exposure Inputs'!$F$11*'Exposure Inputs'!$C$14)</f>
        <v>0</v>
      </c>
      <c r="AB29" s="24">
        <f>($C29*(1-('Exposure Inputs'!$C$17)/100)*'Exposure Inputs'!$F$5*'Exposure Inputs'!$F$10*'Exposure Inputs'!$C$13)/('Exposure Inputs'!$F$6*'Exposure Inputs'!$C$12*'Exposure Inputs'!$C$14)</f>
        <v>0</v>
      </c>
      <c r="AC29" s="24">
        <f>($C29*(1-('Exposure Inputs'!$C$17)/100)*'Exposure Inputs'!$F$10*'Exposure Inputs'!$C$13)/('Exposure Inputs'!$C$12*'Exposure Inputs'!$C$14)</f>
        <v>0</v>
      </c>
      <c r="AD29" s="24" t="e">
        <f>'Exposure Inputs'!$D$62/'Max Release DW Calc (0% DWT)'!Z29</f>
        <v>#DIV/0!</v>
      </c>
      <c r="AE29" s="24" t="e">
        <f>'Exposure Inputs'!$D$63/'Max Release DW Calc (0% DWT)'!AA29</f>
        <v>#DIV/0!</v>
      </c>
      <c r="AF29" s="24">
        <f>($D29*(1-('Exposure Inputs'!$C$17)/100)*'Exposure Inputs'!$G$4*1*'Exposure Inputs'!$C$13)/('Exposure Inputs'!$G$6*'Exposure Inputs'!$G$9)</f>
        <v>0</v>
      </c>
      <c r="AG29" s="24">
        <f>($C29*(1-('Exposure Inputs'!$C$17)/100)*'Exposure Inputs'!$G$5*'Exposure Inputs'!$G$10*'Exposure Inputs'!$C$13)/('Exposure Inputs'!$G$6*'Exposure Inputs'!$G$11*'Exposure Inputs'!$C$14)</f>
        <v>0</v>
      </c>
      <c r="AH29" s="24">
        <f>($C29*(1-('Exposure Inputs'!$C$17)/100)*'Exposure Inputs'!$G$5*'Exposure Inputs'!$G$10*'Exposure Inputs'!$C$13)/('Exposure Inputs'!$G$6*'Exposure Inputs'!$C$12*'Exposure Inputs'!$C$14)</f>
        <v>0</v>
      </c>
      <c r="AI29" s="24">
        <f>($C29*(1-('Exposure Inputs'!$C$17)/100)*'Exposure Inputs'!$G$10*'Exposure Inputs'!$C$13)/('Exposure Inputs'!$C$12*'Exposure Inputs'!$C$14)</f>
        <v>0</v>
      </c>
      <c r="AJ29" s="24" t="e">
        <f>'Exposure Inputs'!$D$62/'Max Release DW Calc (0% DWT)'!AF29</f>
        <v>#DIV/0!</v>
      </c>
      <c r="AK29" s="24" t="e">
        <f>'Exposure Inputs'!$D$63/'Max Release DW Calc (0% DWT)'!AG29</f>
        <v>#DIV/0!</v>
      </c>
      <c r="AL29" s="24">
        <f>($D29*(1-('Exposure Inputs'!$C$17)/100)*'Exposure Inputs'!$H$4*1*'Exposure Inputs'!$C$13)/('Exposure Inputs'!$H$6*'Exposure Inputs'!$H$9)</f>
        <v>0</v>
      </c>
      <c r="AM29" s="24">
        <f>($C29*(1-('Exposure Inputs'!$C$17)/100)*'Exposure Inputs'!$H$5*'Exposure Inputs'!$H$10*'Exposure Inputs'!$C$13)/('Exposure Inputs'!$H$6*'Exposure Inputs'!$H$11*'Exposure Inputs'!$C$14)</f>
        <v>0</v>
      </c>
      <c r="AN29" s="24">
        <f>($C29*(1-('Exposure Inputs'!$C$17)/100)*'Exposure Inputs'!$H$5*'Exposure Inputs'!$H$10*'Exposure Inputs'!$C$13)/('Exposure Inputs'!$H$6*'Exposure Inputs'!$C$12*'Exposure Inputs'!$C$14)</f>
        <v>0</v>
      </c>
      <c r="AO29" s="24">
        <f>($C29*(1-('Exposure Inputs'!$C$17)/100)*'Exposure Inputs'!$H$10*'Exposure Inputs'!$C$13)/('Exposure Inputs'!$C$12*'Exposure Inputs'!$C$14)</f>
        <v>0</v>
      </c>
      <c r="AP29" s="24" t="e">
        <f>'Exposure Inputs'!$D$62/'Max Release DW Calc (0% DWT)'!AL29</f>
        <v>#DIV/0!</v>
      </c>
      <c r="AQ29" s="24" t="e">
        <f>'Exposure Inputs'!$D$63/'Max Release DW Calc (0% DWT)'!AM29</f>
        <v>#DIV/0!</v>
      </c>
    </row>
    <row r="30" spans="2:43" s="19" customFormat="1" hidden="1" x14ac:dyDescent="0.35">
      <c r="B30" s="27"/>
      <c r="C30" s="28"/>
      <c r="D30" s="28"/>
      <c r="E30" s="28"/>
      <c r="F30" s="24">
        <f>($D30*(1-('Exposure Inputs'!$C$17)/100)*'Exposure Inputs'!$C$4*1*'Exposure Inputs'!$C$13)/('Exposure Inputs'!$C$6*'Exposure Inputs'!$C$9)</f>
        <v>0</v>
      </c>
      <c r="G30" s="24">
        <f>($C30*(1-('Exposure Inputs'!$C$17)/100)*'Exposure Inputs'!$C$5*'Exposure Inputs'!$C$10*'Exposure Inputs'!$C$13)/('Exposure Inputs'!$C$6*'Exposure Inputs'!$C$11*'Exposure Inputs'!$C$14)</f>
        <v>0</v>
      </c>
      <c r="H30" s="24">
        <f>($C30*(1-('Exposure Inputs'!$C$17)/100)*'Exposure Inputs'!$C$5*'Exposure Inputs'!$C$10*'Exposure Inputs'!$C$13)/('Exposure Inputs'!$C$6*'Exposure Inputs'!$C$12*'Exposure Inputs'!$C$14)</f>
        <v>0</v>
      </c>
      <c r="I30" s="24">
        <f>($C30*(1-('Exposure Inputs'!$C$17)/100)*'Exposure Inputs'!$C$10*'Exposure Inputs'!$C$13)/('Exposure Inputs'!$C$12*'Exposure Inputs'!$C$14)</f>
        <v>0</v>
      </c>
      <c r="J30" s="24" t="e">
        <f>'Exposure Inputs'!$D$62/$F30</f>
        <v>#DIV/0!</v>
      </c>
      <c r="K30" s="24" t="e">
        <f>'Exposure Inputs'!$D$63/$G30</f>
        <v>#DIV/0!</v>
      </c>
      <c r="L30" s="24"/>
      <c r="M30" s="24"/>
      <c r="N30" s="24">
        <f>($D30*(1-('Exposure Inputs'!$C$17)/100)*'Exposure Inputs'!$D$4*1*'Exposure Inputs'!$C$13)/('Exposure Inputs'!$D$6*'Exposure Inputs'!$C$9)</f>
        <v>0</v>
      </c>
      <c r="O30" s="24">
        <f>($C30*(1-('Exposure Inputs'!$C$17)/100)*'Exposure Inputs'!$D$5*'Exposure Inputs'!$D$10*'Exposure Inputs'!$C$13)/('Exposure Inputs'!$D$6*'Exposure Inputs'!$D$11*'Exposure Inputs'!$C$14)</f>
        <v>0</v>
      </c>
      <c r="P30" s="24">
        <f>($C30*(1-('Exposure Inputs'!$C$17)/100)*'Exposure Inputs'!$D$5*'Exposure Inputs'!$D$10*'Exposure Inputs'!$C$13)/('Exposure Inputs'!$D$6*'Exposure Inputs'!$C$12*'Exposure Inputs'!$C$14)</f>
        <v>0</v>
      </c>
      <c r="Q30" s="24">
        <f>($C30*(1-('Exposure Inputs'!$C$17)/100)*'Exposure Inputs'!$D$10*'Exposure Inputs'!$C$13)/('Exposure Inputs'!$C$12*'Exposure Inputs'!$C$14)</f>
        <v>0</v>
      </c>
      <c r="R30" s="24" t="e">
        <f>'Exposure Inputs'!$D$62/'Max Release DW Calc (0% DWT)'!N30</f>
        <v>#DIV/0!</v>
      </c>
      <c r="S30" s="24" t="e">
        <f>'Exposure Inputs'!$D$63/'Max Release DW Calc (0% DWT)'!O30</f>
        <v>#DIV/0!</v>
      </c>
      <c r="T30" s="24">
        <f>($D30*(1-('Exposure Inputs'!$C$17)/100)*'Exposure Inputs'!$E$4*1*'Exposure Inputs'!$C$13)/('Exposure Inputs'!$E$6*'Exposure Inputs'!$C$9)</f>
        <v>0</v>
      </c>
      <c r="U30" s="24">
        <f>($C30*(1-('Exposure Inputs'!$C$17)/100)*'Exposure Inputs'!$E$5*'Exposure Inputs'!$E$10*'Exposure Inputs'!$C$13)/('Exposure Inputs'!$E$6*'Exposure Inputs'!$E$11*'Exposure Inputs'!$C$14)</f>
        <v>0</v>
      </c>
      <c r="V30" s="24">
        <f>($C30*(1-('Exposure Inputs'!$C$17)/100)*'Exposure Inputs'!$E$5*'Exposure Inputs'!$E$10*'Exposure Inputs'!$C$13)/('Exposure Inputs'!$E$6*'Exposure Inputs'!$C$12*'Exposure Inputs'!$C$14)</f>
        <v>0</v>
      </c>
      <c r="W30" s="24">
        <f>($C30*(1-('Exposure Inputs'!$C$17)/100)*'Exposure Inputs'!$E$10*'Exposure Inputs'!$C$13)/('Exposure Inputs'!$C$12*'Exposure Inputs'!$C$14)</f>
        <v>0</v>
      </c>
      <c r="X30" s="24" t="e">
        <f>'Exposure Inputs'!$C$62/'Max Release DW Calc (0% DWT)'!T30</f>
        <v>#DIV/0!</v>
      </c>
      <c r="Y30" s="24" t="e">
        <f>'Exposure Inputs'!$C$63/'Max Release DW Calc (0% DWT)'!U30</f>
        <v>#DIV/0!</v>
      </c>
      <c r="Z30" s="24">
        <f>($D30*(1-('Exposure Inputs'!$C$17)/100)*'Exposure Inputs'!$F$4*1*'Exposure Inputs'!$C$13)/('Exposure Inputs'!$F$6*'Exposure Inputs'!$F$9)</f>
        <v>0</v>
      </c>
      <c r="AA30" s="24">
        <f>($C30*(1-('Exposure Inputs'!$C$17)/100)*'Exposure Inputs'!$F$5*'Exposure Inputs'!$F$10*'Exposure Inputs'!$C$13)/('Exposure Inputs'!$F$6*'Exposure Inputs'!$F$11*'Exposure Inputs'!$C$14)</f>
        <v>0</v>
      </c>
      <c r="AB30" s="24">
        <f>($C30*(1-('Exposure Inputs'!$C$17)/100)*'Exposure Inputs'!$F$5*'Exposure Inputs'!$F$10*'Exposure Inputs'!$C$13)/('Exposure Inputs'!$F$6*'Exposure Inputs'!$C$12*'Exposure Inputs'!$C$14)</f>
        <v>0</v>
      </c>
      <c r="AC30" s="24">
        <f>($C30*(1-('Exposure Inputs'!$C$17)/100)*'Exposure Inputs'!$F$10*'Exposure Inputs'!$C$13)/('Exposure Inputs'!$C$12*'Exposure Inputs'!$C$14)</f>
        <v>0</v>
      </c>
      <c r="AD30" s="24" t="e">
        <f>'Exposure Inputs'!$D$62/'Max Release DW Calc (0% DWT)'!Z30</f>
        <v>#DIV/0!</v>
      </c>
      <c r="AE30" s="24" t="e">
        <f>'Exposure Inputs'!$D$63/'Max Release DW Calc (0% DWT)'!AA30</f>
        <v>#DIV/0!</v>
      </c>
      <c r="AF30" s="24">
        <f>($D30*(1-('Exposure Inputs'!$C$17)/100)*'Exposure Inputs'!$G$4*1*'Exposure Inputs'!$C$13)/('Exposure Inputs'!$G$6*'Exposure Inputs'!$G$9)</f>
        <v>0</v>
      </c>
      <c r="AG30" s="24">
        <f>($C30*(1-('Exposure Inputs'!$C$17)/100)*'Exposure Inputs'!$G$5*'Exposure Inputs'!$G$10*'Exposure Inputs'!$C$13)/('Exposure Inputs'!$G$6*'Exposure Inputs'!$G$11*'Exposure Inputs'!$C$14)</f>
        <v>0</v>
      </c>
      <c r="AH30" s="24">
        <f>($C30*(1-('Exposure Inputs'!$C$17)/100)*'Exposure Inputs'!$G$5*'Exposure Inputs'!$G$10*'Exposure Inputs'!$C$13)/('Exposure Inputs'!$G$6*'Exposure Inputs'!$C$12*'Exposure Inputs'!$C$14)</f>
        <v>0</v>
      </c>
      <c r="AI30" s="24">
        <f>($C30*(1-('Exposure Inputs'!$C$17)/100)*'Exposure Inputs'!$G$10*'Exposure Inputs'!$C$13)/('Exposure Inputs'!$C$12*'Exposure Inputs'!$C$14)</f>
        <v>0</v>
      </c>
      <c r="AJ30" s="24" t="e">
        <f>'Exposure Inputs'!$D$62/'Max Release DW Calc (0% DWT)'!AF30</f>
        <v>#DIV/0!</v>
      </c>
      <c r="AK30" s="24" t="e">
        <f>'Exposure Inputs'!$D$63/'Max Release DW Calc (0% DWT)'!AG30</f>
        <v>#DIV/0!</v>
      </c>
      <c r="AL30" s="24">
        <f>($D30*(1-('Exposure Inputs'!$C$17)/100)*'Exposure Inputs'!$H$4*1*'Exposure Inputs'!$C$13)/('Exposure Inputs'!$H$6*'Exposure Inputs'!$H$9)</f>
        <v>0</v>
      </c>
      <c r="AM30" s="24">
        <f>($C30*(1-('Exposure Inputs'!$C$17)/100)*'Exposure Inputs'!$H$5*'Exposure Inputs'!$H$10*'Exposure Inputs'!$C$13)/('Exposure Inputs'!$H$6*'Exposure Inputs'!$H$11*'Exposure Inputs'!$C$14)</f>
        <v>0</v>
      </c>
      <c r="AN30" s="24">
        <f>($C30*(1-('Exposure Inputs'!$C$17)/100)*'Exposure Inputs'!$H$5*'Exposure Inputs'!$H$10*'Exposure Inputs'!$C$13)/('Exposure Inputs'!$H$6*'Exposure Inputs'!$C$12*'Exposure Inputs'!$C$14)</f>
        <v>0</v>
      </c>
      <c r="AO30" s="24">
        <f>($C30*(1-('Exposure Inputs'!$C$17)/100)*'Exposure Inputs'!$H$10*'Exposure Inputs'!$C$13)/('Exposure Inputs'!$C$12*'Exposure Inputs'!$C$14)</f>
        <v>0</v>
      </c>
      <c r="AP30" s="24" t="e">
        <f>'Exposure Inputs'!$D$62/'Max Release DW Calc (0% DWT)'!AL30</f>
        <v>#DIV/0!</v>
      </c>
      <c r="AQ30" s="24" t="e">
        <f>'Exposure Inputs'!$D$63/'Max Release DW Calc (0% DWT)'!AM30</f>
        <v>#DIV/0!</v>
      </c>
    </row>
    <row r="31" spans="2:43" s="19" customFormat="1" hidden="1" x14ac:dyDescent="0.35">
      <c r="B31" s="27"/>
      <c r="C31" s="28"/>
      <c r="D31" s="28"/>
      <c r="E31" s="28"/>
      <c r="F31" s="24">
        <f>($D31*(1-('Exposure Inputs'!$C$17)/100)*'Exposure Inputs'!$C$4*1*'Exposure Inputs'!$C$13)/('Exposure Inputs'!$C$6*'Exposure Inputs'!$C$9)</f>
        <v>0</v>
      </c>
      <c r="G31" s="24">
        <f>($C31*(1-('Exposure Inputs'!$C$17)/100)*'Exposure Inputs'!$C$5*'Exposure Inputs'!$C$10*'Exposure Inputs'!$C$13)/('Exposure Inputs'!$C$6*'Exposure Inputs'!$C$11*'Exposure Inputs'!$C$14)</f>
        <v>0</v>
      </c>
      <c r="H31" s="24">
        <f>($C31*(1-('Exposure Inputs'!$C$17)/100)*'Exposure Inputs'!$C$5*'Exposure Inputs'!$C$10*'Exposure Inputs'!$C$13)/('Exposure Inputs'!$C$6*'Exposure Inputs'!$C$12*'Exposure Inputs'!$C$14)</f>
        <v>0</v>
      </c>
      <c r="I31" s="24">
        <f>($C31*(1-('Exposure Inputs'!$C$17)/100)*'Exposure Inputs'!$C$10*'Exposure Inputs'!$C$13)/('Exposure Inputs'!$C$12*'Exposure Inputs'!$C$14)</f>
        <v>0</v>
      </c>
      <c r="J31" s="24" t="e">
        <f>'Exposure Inputs'!$D$62/$F31</f>
        <v>#DIV/0!</v>
      </c>
      <c r="K31" s="24" t="e">
        <f>'Exposure Inputs'!$D$63/$G31</f>
        <v>#DIV/0!</v>
      </c>
      <c r="L31" s="24"/>
      <c r="M31" s="24"/>
      <c r="N31" s="24">
        <f>($D31*(1-('Exposure Inputs'!$C$17)/100)*'Exposure Inputs'!$D$4*1*'Exposure Inputs'!$C$13)/('Exposure Inputs'!$D$6*'Exposure Inputs'!$C$9)</f>
        <v>0</v>
      </c>
      <c r="O31" s="24">
        <f>($C31*(1-('Exposure Inputs'!$C$17)/100)*'Exposure Inputs'!$D$5*'Exposure Inputs'!$D$10*'Exposure Inputs'!$C$13)/('Exposure Inputs'!$D$6*'Exposure Inputs'!$D$11*'Exposure Inputs'!$C$14)</f>
        <v>0</v>
      </c>
      <c r="P31" s="24">
        <f>($C31*(1-('Exposure Inputs'!$C$17)/100)*'Exposure Inputs'!$D$5*'Exposure Inputs'!$D$10*'Exposure Inputs'!$C$13)/('Exposure Inputs'!$D$6*'Exposure Inputs'!$C$12*'Exposure Inputs'!$C$14)</f>
        <v>0</v>
      </c>
      <c r="Q31" s="24">
        <f>($C31*(1-('Exposure Inputs'!$C$17)/100)*'Exposure Inputs'!$D$10*'Exposure Inputs'!$C$13)/('Exposure Inputs'!$C$12*'Exposure Inputs'!$C$14)</f>
        <v>0</v>
      </c>
      <c r="R31" s="24" t="e">
        <f>'Exposure Inputs'!$D$62/'Max Release DW Calc (0% DWT)'!N31</f>
        <v>#DIV/0!</v>
      </c>
      <c r="S31" s="24" t="e">
        <f>'Exposure Inputs'!$D$63/'Max Release DW Calc (0% DWT)'!O31</f>
        <v>#DIV/0!</v>
      </c>
      <c r="T31" s="24">
        <f>($D31*(1-('Exposure Inputs'!$C$17)/100)*'Exposure Inputs'!$E$4*1*'Exposure Inputs'!$C$13)/('Exposure Inputs'!$E$6*'Exposure Inputs'!$C$9)</f>
        <v>0</v>
      </c>
      <c r="U31" s="24">
        <f>($C31*(1-('Exposure Inputs'!$C$17)/100)*'Exposure Inputs'!$E$5*'Exposure Inputs'!$E$10*'Exposure Inputs'!$C$13)/('Exposure Inputs'!$E$6*'Exposure Inputs'!$E$11*'Exposure Inputs'!$C$14)</f>
        <v>0</v>
      </c>
      <c r="V31" s="24">
        <f>($C31*(1-('Exposure Inputs'!$C$17)/100)*'Exposure Inputs'!$E$5*'Exposure Inputs'!$E$10*'Exposure Inputs'!$C$13)/('Exposure Inputs'!$E$6*'Exposure Inputs'!$C$12*'Exposure Inputs'!$C$14)</f>
        <v>0</v>
      </c>
      <c r="W31" s="24">
        <f>($C31*(1-('Exposure Inputs'!$C$17)/100)*'Exposure Inputs'!$E$10*'Exposure Inputs'!$C$13)/('Exposure Inputs'!$C$12*'Exposure Inputs'!$C$14)</f>
        <v>0</v>
      </c>
      <c r="X31" s="24" t="e">
        <f>'Exposure Inputs'!$C$62/'Max Release DW Calc (0% DWT)'!T31</f>
        <v>#DIV/0!</v>
      </c>
      <c r="Y31" s="24" t="e">
        <f>'Exposure Inputs'!$C$63/'Max Release DW Calc (0% DWT)'!U31</f>
        <v>#DIV/0!</v>
      </c>
      <c r="Z31" s="24">
        <f>($D31*(1-('Exposure Inputs'!$C$17)/100)*'Exposure Inputs'!$F$4*1*'Exposure Inputs'!$C$13)/('Exposure Inputs'!$F$6*'Exposure Inputs'!$F$9)</f>
        <v>0</v>
      </c>
      <c r="AA31" s="24">
        <f>($C31*(1-('Exposure Inputs'!$C$17)/100)*'Exposure Inputs'!$F$5*'Exposure Inputs'!$F$10*'Exposure Inputs'!$C$13)/('Exposure Inputs'!$F$6*'Exposure Inputs'!$F$11*'Exposure Inputs'!$C$14)</f>
        <v>0</v>
      </c>
      <c r="AB31" s="24">
        <f>($C31*(1-('Exposure Inputs'!$C$17)/100)*'Exposure Inputs'!$F$5*'Exposure Inputs'!$F$10*'Exposure Inputs'!$C$13)/('Exposure Inputs'!$F$6*'Exposure Inputs'!$C$12*'Exposure Inputs'!$C$14)</f>
        <v>0</v>
      </c>
      <c r="AC31" s="24">
        <f>($C31*(1-('Exposure Inputs'!$C$17)/100)*'Exposure Inputs'!$F$10*'Exposure Inputs'!$C$13)/('Exposure Inputs'!$C$12*'Exposure Inputs'!$C$14)</f>
        <v>0</v>
      </c>
      <c r="AD31" s="24" t="e">
        <f>'Exposure Inputs'!$D$62/'Max Release DW Calc (0% DWT)'!Z31</f>
        <v>#DIV/0!</v>
      </c>
      <c r="AE31" s="24" t="e">
        <f>'Exposure Inputs'!$D$63/'Max Release DW Calc (0% DWT)'!AA31</f>
        <v>#DIV/0!</v>
      </c>
      <c r="AF31" s="24">
        <f>($D31*(1-('Exposure Inputs'!$C$17)/100)*'Exposure Inputs'!$G$4*1*'Exposure Inputs'!$C$13)/('Exposure Inputs'!$G$6*'Exposure Inputs'!$G$9)</f>
        <v>0</v>
      </c>
      <c r="AG31" s="24">
        <f>($C31*(1-('Exposure Inputs'!$C$17)/100)*'Exposure Inputs'!$G$5*'Exposure Inputs'!$G$10*'Exposure Inputs'!$C$13)/('Exposure Inputs'!$G$6*'Exposure Inputs'!$G$11*'Exposure Inputs'!$C$14)</f>
        <v>0</v>
      </c>
      <c r="AH31" s="24">
        <f>($C31*(1-('Exposure Inputs'!$C$17)/100)*'Exposure Inputs'!$G$5*'Exposure Inputs'!$G$10*'Exposure Inputs'!$C$13)/('Exposure Inputs'!$G$6*'Exposure Inputs'!$C$12*'Exposure Inputs'!$C$14)</f>
        <v>0</v>
      </c>
      <c r="AI31" s="24">
        <f>($C31*(1-('Exposure Inputs'!$C$17)/100)*'Exposure Inputs'!$G$10*'Exposure Inputs'!$C$13)/('Exposure Inputs'!$C$12*'Exposure Inputs'!$C$14)</f>
        <v>0</v>
      </c>
      <c r="AJ31" s="24" t="e">
        <f>'Exposure Inputs'!$D$62/'Max Release DW Calc (0% DWT)'!AF31</f>
        <v>#DIV/0!</v>
      </c>
      <c r="AK31" s="24" t="e">
        <f>'Exposure Inputs'!$D$63/'Max Release DW Calc (0% DWT)'!AG31</f>
        <v>#DIV/0!</v>
      </c>
      <c r="AL31" s="24">
        <f>($D31*(1-('Exposure Inputs'!$C$17)/100)*'Exposure Inputs'!$H$4*1*'Exposure Inputs'!$C$13)/('Exposure Inputs'!$H$6*'Exposure Inputs'!$H$9)</f>
        <v>0</v>
      </c>
      <c r="AM31" s="24">
        <f>($C31*(1-('Exposure Inputs'!$C$17)/100)*'Exposure Inputs'!$H$5*'Exposure Inputs'!$H$10*'Exposure Inputs'!$C$13)/('Exposure Inputs'!$H$6*'Exposure Inputs'!$H$11*'Exposure Inputs'!$C$14)</f>
        <v>0</v>
      </c>
      <c r="AN31" s="24">
        <f>($C31*(1-('Exposure Inputs'!$C$17)/100)*'Exposure Inputs'!$H$5*'Exposure Inputs'!$H$10*'Exposure Inputs'!$C$13)/('Exposure Inputs'!$H$6*'Exposure Inputs'!$C$12*'Exposure Inputs'!$C$14)</f>
        <v>0</v>
      </c>
      <c r="AO31" s="24">
        <f>($C31*(1-('Exposure Inputs'!$C$17)/100)*'Exposure Inputs'!$H$10*'Exposure Inputs'!$C$13)/('Exposure Inputs'!$C$12*'Exposure Inputs'!$C$14)</f>
        <v>0</v>
      </c>
      <c r="AP31" s="24" t="e">
        <f>'Exposure Inputs'!$D$62/'Max Release DW Calc (0% DWT)'!AL31</f>
        <v>#DIV/0!</v>
      </c>
      <c r="AQ31" s="24" t="e">
        <f>'Exposure Inputs'!$D$63/'Max Release DW Calc (0% DWT)'!AM31</f>
        <v>#DIV/0!</v>
      </c>
    </row>
    <row r="32" spans="2:43" s="19" customFormat="1" hidden="1" x14ac:dyDescent="0.35">
      <c r="B32" s="27"/>
      <c r="C32" s="28"/>
      <c r="D32" s="28"/>
      <c r="E32" s="28"/>
      <c r="F32" s="24">
        <f>($D32*(1-('Exposure Inputs'!$C$17)/100)*'Exposure Inputs'!$C$4*1*'Exposure Inputs'!$C$13)/('Exposure Inputs'!$C$6*'Exposure Inputs'!$C$9)</f>
        <v>0</v>
      </c>
      <c r="G32" s="24">
        <f>($C32*(1-('Exposure Inputs'!$C$17)/100)*'Exposure Inputs'!$C$5*'Exposure Inputs'!$C$10*'Exposure Inputs'!$C$13)/('Exposure Inputs'!$C$6*'Exposure Inputs'!$C$11*'Exposure Inputs'!$C$14)</f>
        <v>0</v>
      </c>
      <c r="H32" s="24">
        <f>($C32*(1-('Exposure Inputs'!$C$17)/100)*'Exposure Inputs'!$C$5*'Exposure Inputs'!$C$10*'Exposure Inputs'!$C$13)/('Exposure Inputs'!$C$6*'Exposure Inputs'!$C$12*'Exposure Inputs'!$C$14)</f>
        <v>0</v>
      </c>
      <c r="I32" s="24">
        <f>($C32*(1-('Exposure Inputs'!$C$17)/100)*'Exposure Inputs'!$C$10*'Exposure Inputs'!$C$13)/('Exposure Inputs'!$C$12*'Exposure Inputs'!$C$14)</f>
        <v>0</v>
      </c>
      <c r="J32" s="24" t="e">
        <f>'Exposure Inputs'!$D$62/$F32</f>
        <v>#DIV/0!</v>
      </c>
      <c r="K32" s="24" t="e">
        <f>'Exposure Inputs'!$D$63/$G32</f>
        <v>#DIV/0!</v>
      </c>
      <c r="L32" s="24"/>
      <c r="M32" s="24"/>
      <c r="N32" s="24">
        <f>($D32*(1-('Exposure Inputs'!$C$17)/100)*'Exposure Inputs'!$D$4*1*'Exposure Inputs'!$C$13)/('Exposure Inputs'!$D$6*'Exposure Inputs'!$C$9)</f>
        <v>0</v>
      </c>
      <c r="O32" s="24">
        <f>($C32*(1-('Exposure Inputs'!$C$17)/100)*'Exposure Inputs'!$D$5*'Exposure Inputs'!$D$10*'Exposure Inputs'!$C$13)/('Exposure Inputs'!$D$6*'Exposure Inputs'!$D$11*'Exposure Inputs'!$C$14)</f>
        <v>0</v>
      </c>
      <c r="P32" s="24">
        <f>($C32*(1-('Exposure Inputs'!$C$17)/100)*'Exposure Inputs'!$D$5*'Exposure Inputs'!$D$10*'Exposure Inputs'!$C$13)/('Exposure Inputs'!$D$6*'Exposure Inputs'!$C$12*'Exposure Inputs'!$C$14)</f>
        <v>0</v>
      </c>
      <c r="Q32" s="24">
        <f>($C32*(1-('Exposure Inputs'!$C$17)/100)*'Exposure Inputs'!$D$10*'Exposure Inputs'!$C$13)/('Exposure Inputs'!$C$12*'Exposure Inputs'!$C$14)</f>
        <v>0</v>
      </c>
      <c r="R32" s="24" t="e">
        <f>'Exposure Inputs'!$D$62/'Max Release DW Calc (0% DWT)'!N32</f>
        <v>#DIV/0!</v>
      </c>
      <c r="S32" s="24" t="e">
        <f>'Exposure Inputs'!$D$63/'Max Release DW Calc (0% DWT)'!O32</f>
        <v>#DIV/0!</v>
      </c>
      <c r="T32" s="24">
        <f>($D32*(1-('Exposure Inputs'!$C$17)/100)*'Exposure Inputs'!$E$4*1*'Exposure Inputs'!$C$13)/('Exposure Inputs'!$E$6*'Exposure Inputs'!$C$9)</f>
        <v>0</v>
      </c>
      <c r="U32" s="24">
        <f>($C32*(1-('Exposure Inputs'!$C$17)/100)*'Exposure Inputs'!$E$5*'Exposure Inputs'!$E$10*'Exposure Inputs'!$C$13)/('Exposure Inputs'!$E$6*'Exposure Inputs'!$E$11*'Exposure Inputs'!$C$14)</f>
        <v>0</v>
      </c>
      <c r="V32" s="24">
        <f>($C32*(1-('Exposure Inputs'!$C$17)/100)*'Exposure Inputs'!$E$5*'Exposure Inputs'!$E$10*'Exposure Inputs'!$C$13)/('Exposure Inputs'!$E$6*'Exposure Inputs'!$C$12*'Exposure Inputs'!$C$14)</f>
        <v>0</v>
      </c>
      <c r="W32" s="24">
        <f>($C32*(1-('Exposure Inputs'!$C$17)/100)*'Exposure Inputs'!$E$10*'Exposure Inputs'!$C$13)/('Exposure Inputs'!$C$12*'Exposure Inputs'!$C$14)</f>
        <v>0</v>
      </c>
      <c r="X32" s="24" t="e">
        <f>'Exposure Inputs'!$C$62/'Max Release DW Calc (0% DWT)'!T32</f>
        <v>#DIV/0!</v>
      </c>
      <c r="Y32" s="24" t="e">
        <f>'Exposure Inputs'!$C$63/'Max Release DW Calc (0% DWT)'!U32</f>
        <v>#DIV/0!</v>
      </c>
      <c r="Z32" s="24">
        <f>($D32*(1-('Exposure Inputs'!$C$17)/100)*'Exposure Inputs'!$F$4*1*'Exposure Inputs'!$C$13)/('Exposure Inputs'!$F$6*'Exposure Inputs'!$F$9)</f>
        <v>0</v>
      </c>
      <c r="AA32" s="24">
        <f>($C32*(1-('Exposure Inputs'!$C$17)/100)*'Exposure Inputs'!$F$5*'Exposure Inputs'!$F$10*'Exposure Inputs'!$C$13)/('Exposure Inputs'!$F$6*'Exposure Inputs'!$F$11*'Exposure Inputs'!$C$14)</f>
        <v>0</v>
      </c>
      <c r="AB32" s="24">
        <f>($C32*(1-('Exposure Inputs'!$C$17)/100)*'Exposure Inputs'!$F$5*'Exposure Inputs'!$F$10*'Exposure Inputs'!$C$13)/('Exposure Inputs'!$F$6*'Exposure Inputs'!$C$12*'Exposure Inputs'!$C$14)</f>
        <v>0</v>
      </c>
      <c r="AC32" s="24">
        <f>($C32*(1-('Exposure Inputs'!$C$17)/100)*'Exposure Inputs'!$F$10*'Exposure Inputs'!$C$13)/('Exposure Inputs'!$C$12*'Exposure Inputs'!$C$14)</f>
        <v>0</v>
      </c>
      <c r="AD32" s="24" t="e">
        <f>'Exposure Inputs'!$D$62/'Max Release DW Calc (0% DWT)'!Z32</f>
        <v>#DIV/0!</v>
      </c>
      <c r="AE32" s="24" t="e">
        <f>'Exposure Inputs'!$D$63/'Max Release DW Calc (0% DWT)'!AA32</f>
        <v>#DIV/0!</v>
      </c>
      <c r="AF32" s="24">
        <f>($D32*(1-('Exposure Inputs'!$C$17)/100)*'Exposure Inputs'!$G$4*1*'Exposure Inputs'!$C$13)/('Exposure Inputs'!$G$6*'Exposure Inputs'!$G$9)</f>
        <v>0</v>
      </c>
      <c r="AG32" s="24">
        <f>($C32*(1-('Exposure Inputs'!$C$17)/100)*'Exposure Inputs'!$G$5*'Exposure Inputs'!$G$10*'Exposure Inputs'!$C$13)/('Exposure Inputs'!$G$6*'Exposure Inputs'!$G$11*'Exposure Inputs'!$C$14)</f>
        <v>0</v>
      </c>
      <c r="AH32" s="24">
        <f>($C32*(1-('Exposure Inputs'!$C$17)/100)*'Exposure Inputs'!$G$5*'Exposure Inputs'!$G$10*'Exposure Inputs'!$C$13)/('Exposure Inputs'!$G$6*'Exposure Inputs'!$C$12*'Exposure Inputs'!$C$14)</f>
        <v>0</v>
      </c>
      <c r="AI32" s="24">
        <f>($C32*(1-('Exposure Inputs'!$C$17)/100)*'Exposure Inputs'!$G$10*'Exposure Inputs'!$C$13)/('Exposure Inputs'!$C$12*'Exposure Inputs'!$C$14)</f>
        <v>0</v>
      </c>
      <c r="AJ32" s="24" t="e">
        <f>'Exposure Inputs'!$D$62/'Max Release DW Calc (0% DWT)'!AF32</f>
        <v>#DIV/0!</v>
      </c>
      <c r="AK32" s="24" t="e">
        <f>'Exposure Inputs'!$D$63/'Max Release DW Calc (0% DWT)'!AG32</f>
        <v>#DIV/0!</v>
      </c>
      <c r="AL32" s="24">
        <f>($D32*(1-('Exposure Inputs'!$C$17)/100)*'Exposure Inputs'!$H$4*1*'Exposure Inputs'!$C$13)/('Exposure Inputs'!$H$6*'Exposure Inputs'!$H$9)</f>
        <v>0</v>
      </c>
      <c r="AM32" s="24">
        <f>($C32*(1-('Exposure Inputs'!$C$17)/100)*'Exposure Inputs'!$H$5*'Exposure Inputs'!$H$10*'Exposure Inputs'!$C$13)/('Exposure Inputs'!$H$6*'Exposure Inputs'!$H$11*'Exposure Inputs'!$C$14)</f>
        <v>0</v>
      </c>
      <c r="AN32" s="24">
        <f>($C32*(1-('Exposure Inputs'!$C$17)/100)*'Exposure Inputs'!$H$5*'Exposure Inputs'!$H$10*'Exposure Inputs'!$C$13)/('Exposure Inputs'!$H$6*'Exposure Inputs'!$C$12*'Exposure Inputs'!$C$14)</f>
        <v>0</v>
      </c>
      <c r="AO32" s="24">
        <f>($C32*(1-('Exposure Inputs'!$C$17)/100)*'Exposure Inputs'!$H$10*'Exposure Inputs'!$C$13)/('Exposure Inputs'!$C$12*'Exposure Inputs'!$C$14)</f>
        <v>0</v>
      </c>
      <c r="AP32" s="24" t="e">
        <f>'Exposure Inputs'!$D$62/'Max Release DW Calc (0% DWT)'!AL32</f>
        <v>#DIV/0!</v>
      </c>
      <c r="AQ32" s="24" t="e">
        <f>'Exposure Inputs'!$D$63/'Max Release DW Calc (0% DWT)'!AM32</f>
        <v>#DIV/0!</v>
      </c>
    </row>
    <row r="33" spans="1:43" s="19" customFormat="1" hidden="1" x14ac:dyDescent="0.35">
      <c r="B33" s="27"/>
      <c r="C33" s="28"/>
      <c r="D33" s="28"/>
      <c r="E33" s="28"/>
      <c r="F33" s="24">
        <f>($D33*(1-('Exposure Inputs'!$C$17)/100)*'Exposure Inputs'!$C$4*1*'Exposure Inputs'!$C$13)/('Exposure Inputs'!$C$6*'Exposure Inputs'!$C$9)</f>
        <v>0</v>
      </c>
      <c r="G33" s="24">
        <f>($C33*(1-('Exposure Inputs'!$C$17)/100)*'Exposure Inputs'!$C$5*'Exposure Inputs'!$C$10*'Exposure Inputs'!$C$13)/('Exposure Inputs'!$C$6*'Exposure Inputs'!$C$11*'Exposure Inputs'!$C$14)</f>
        <v>0</v>
      </c>
      <c r="H33" s="24">
        <f>($C33*(1-('Exposure Inputs'!$C$17)/100)*'Exposure Inputs'!$C$5*'Exposure Inputs'!$C$10*'Exposure Inputs'!$C$13)/('Exposure Inputs'!$C$6*'Exposure Inputs'!$C$12*'Exposure Inputs'!$C$14)</f>
        <v>0</v>
      </c>
      <c r="I33" s="24">
        <f>($C33*(1-('Exposure Inputs'!$C$17)/100)*'Exposure Inputs'!$C$10*'Exposure Inputs'!$C$13)/('Exposure Inputs'!$C$12*'Exposure Inputs'!$C$14)</f>
        <v>0</v>
      </c>
      <c r="J33" s="24" t="e">
        <f>'Exposure Inputs'!$D$62/$F33</f>
        <v>#DIV/0!</v>
      </c>
      <c r="K33" s="24" t="e">
        <f>'Exposure Inputs'!$D$63/$G33</f>
        <v>#DIV/0!</v>
      </c>
      <c r="L33" s="24"/>
      <c r="M33" s="24"/>
      <c r="N33" s="24">
        <f>($D33*(1-('Exposure Inputs'!$C$17)/100)*'Exposure Inputs'!$D$4*1*'Exposure Inputs'!$C$13)/('Exposure Inputs'!$D$6*'Exposure Inputs'!$C$9)</f>
        <v>0</v>
      </c>
      <c r="O33" s="24">
        <f>($C33*(1-('Exposure Inputs'!$C$17)/100)*'Exposure Inputs'!$D$5*'Exposure Inputs'!$D$10*'Exposure Inputs'!$C$13)/('Exposure Inputs'!$D$6*'Exposure Inputs'!$D$11*'Exposure Inputs'!$C$14)</f>
        <v>0</v>
      </c>
      <c r="P33" s="24">
        <f>($C33*(1-('Exposure Inputs'!$C$17)/100)*'Exposure Inputs'!$D$5*'Exposure Inputs'!$D$10*'Exposure Inputs'!$C$13)/('Exposure Inputs'!$D$6*'Exposure Inputs'!$C$12*'Exposure Inputs'!$C$14)</f>
        <v>0</v>
      </c>
      <c r="Q33" s="24">
        <f>($C33*(1-('Exposure Inputs'!$C$17)/100)*'Exposure Inputs'!$D$10*'Exposure Inputs'!$C$13)/('Exposure Inputs'!$C$12*'Exposure Inputs'!$C$14)</f>
        <v>0</v>
      </c>
      <c r="R33" s="24" t="e">
        <f>'Exposure Inputs'!$D$62/'Max Release DW Calc (0% DWT)'!N33</f>
        <v>#DIV/0!</v>
      </c>
      <c r="S33" s="24" t="e">
        <f>'Exposure Inputs'!$D$63/'Max Release DW Calc (0% DWT)'!O33</f>
        <v>#DIV/0!</v>
      </c>
      <c r="T33" s="24">
        <f>($D33*(1-('Exposure Inputs'!$C$17)/100)*'Exposure Inputs'!$E$4*1*'Exposure Inputs'!$C$13)/('Exposure Inputs'!$E$6*'Exposure Inputs'!$C$9)</f>
        <v>0</v>
      </c>
      <c r="U33" s="24">
        <f>($C33*(1-('Exposure Inputs'!$C$17)/100)*'Exposure Inputs'!$E$5*'Exposure Inputs'!$E$10*'Exposure Inputs'!$C$13)/('Exposure Inputs'!$E$6*'Exposure Inputs'!$E$11*'Exposure Inputs'!$C$14)</f>
        <v>0</v>
      </c>
      <c r="V33" s="24">
        <f>($C33*(1-('Exposure Inputs'!$C$17)/100)*'Exposure Inputs'!$E$5*'Exposure Inputs'!$E$10*'Exposure Inputs'!$C$13)/('Exposure Inputs'!$E$6*'Exposure Inputs'!$C$12*'Exposure Inputs'!$C$14)</f>
        <v>0</v>
      </c>
      <c r="W33" s="24">
        <f>($C33*(1-('Exposure Inputs'!$C$17)/100)*'Exposure Inputs'!$E$10*'Exposure Inputs'!$C$13)/('Exposure Inputs'!$C$12*'Exposure Inputs'!$C$14)</f>
        <v>0</v>
      </c>
      <c r="X33" s="24" t="e">
        <f>'Exposure Inputs'!$C$62/'Max Release DW Calc (0% DWT)'!T33</f>
        <v>#DIV/0!</v>
      </c>
      <c r="Y33" s="24" t="e">
        <f>'Exposure Inputs'!$C$63/'Max Release DW Calc (0% DWT)'!U33</f>
        <v>#DIV/0!</v>
      </c>
      <c r="Z33" s="24">
        <f>($D33*(1-('Exposure Inputs'!$C$17)/100)*'Exposure Inputs'!$F$4*1*'Exposure Inputs'!$C$13)/('Exposure Inputs'!$F$6*'Exposure Inputs'!$F$9)</f>
        <v>0</v>
      </c>
      <c r="AA33" s="24">
        <f>($C33*(1-('Exposure Inputs'!$C$17)/100)*'Exposure Inputs'!$F$5*'Exposure Inputs'!$F$10*'Exposure Inputs'!$C$13)/('Exposure Inputs'!$F$6*'Exposure Inputs'!$F$11*'Exposure Inputs'!$C$14)</f>
        <v>0</v>
      </c>
      <c r="AB33" s="24">
        <f>($C33*(1-('Exposure Inputs'!$C$17)/100)*'Exposure Inputs'!$F$5*'Exposure Inputs'!$F$10*'Exposure Inputs'!$C$13)/('Exposure Inputs'!$F$6*'Exposure Inputs'!$C$12*'Exposure Inputs'!$C$14)</f>
        <v>0</v>
      </c>
      <c r="AC33" s="24">
        <f>($C33*(1-('Exposure Inputs'!$C$17)/100)*'Exposure Inputs'!$F$10*'Exposure Inputs'!$C$13)/('Exposure Inputs'!$C$12*'Exposure Inputs'!$C$14)</f>
        <v>0</v>
      </c>
      <c r="AD33" s="24" t="e">
        <f>'Exposure Inputs'!$D$62/'Max Release DW Calc (0% DWT)'!Z33</f>
        <v>#DIV/0!</v>
      </c>
      <c r="AE33" s="24" t="e">
        <f>'Exposure Inputs'!$D$63/'Max Release DW Calc (0% DWT)'!AA33</f>
        <v>#DIV/0!</v>
      </c>
      <c r="AF33" s="24">
        <f>($D33*(1-('Exposure Inputs'!$C$17)/100)*'Exposure Inputs'!$G$4*1*'Exposure Inputs'!$C$13)/('Exposure Inputs'!$G$6*'Exposure Inputs'!$G$9)</f>
        <v>0</v>
      </c>
      <c r="AG33" s="24">
        <f>($C33*(1-('Exposure Inputs'!$C$17)/100)*'Exposure Inputs'!$G$5*'Exposure Inputs'!$G$10*'Exposure Inputs'!$C$13)/('Exposure Inputs'!$G$6*'Exposure Inputs'!$G$11*'Exposure Inputs'!$C$14)</f>
        <v>0</v>
      </c>
      <c r="AH33" s="24">
        <f>($C33*(1-('Exposure Inputs'!$C$17)/100)*'Exposure Inputs'!$G$5*'Exposure Inputs'!$G$10*'Exposure Inputs'!$C$13)/('Exposure Inputs'!$G$6*'Exposure Inputs'!$C$12*'Exposure Inputs'!$C$14)</f>
        <v>0</v>
      </c>
      <c r="AI33" s="24">
        <f>($C33*(1-('Exposure Inputs'!$C$17)/100)*'Exposure Inputs'!$G$10*'Exposure Inputs'!$C$13)/('Exposure Inputs'!$C$12*'Exposure Inputs'!$C$14)</f>
        <v>0</v>
      </c>
      <c r="AJ33" s="24" t="e">
        <f>'Exposure Inputs'!$D$62/'Max Release DW Calc (0% DWT)'!AF33</f>
        <v>#DIV/0!</v>
      </c>
      <c r="AK33" s="24" t="e">
        <f>'Exposure Inputs'!$D$63/'Max Release DW Calc (0% DWT)'!AG33</f>
        <v>#DIV/0!</v>
      </c>
      <c r="AL33" s="24">
        <f>($D33*(1-('Exposure Inputs'!$C$17)/100)*'Exposure Inputs'!$H$4*1*'Exposure Inputs'!$C$13)/('Exposure Inputs'!$H$6*'Exposure Inputs'!$H$9)</f>
        <v>0</v>
      </c>
      <c r="AM33" s="24">
        <f>($C33*(1-('Exposure Inputs'!$C$17)/100)*'Exposure Inputs'!$H$5*'Exposure Inputs'!$H$10*'Exposure Inputs'!$C$13)/('Exposure Inputs'!$H$6*'Exposure Inputs'!$H$11*'Exposure Inputs'!$C$14)</f>
        <v>0</v>
      </c>
      <c r="AN33" s="24">
        <f>($C33*(1-('Exposure Inputs'!$C$17)/100)*'Exposure Inputs'!$H$5*'Exposure Inputs'!$H$10*'Exposure Inputs'!$C$13)/('Exposure Inputs'!$H$6*'Exposure Inputs'!$C$12*'Exposure Inputs'!$C$14)</f>
        <v>0</v>
      </c>
      <c r="AO33" s="24">
        <f>($C33*(1-('Exposure Inputs'!$C$17)/100)*'Exposure Inputs'!$H$10*'Exposure Inputs'!$C$13)/('Exposure Inputs'!$C$12*'Exposure Inputs'!$C$14)</f>
        <v>0</v>
      </c>
      <c r="AP33" s="24" t="e">
        <f>'Exposure Inputs'!$D$62/'Max Release DW Calc (0% DWT)'!AL33</f>
        <v>#DIV/0!</v>
      </c>
      <c r="AQ33" s="24" t="e">
        <f>'Exposure Inputs'!$D$63/'Max Release DW Calc (0% DWT)'!AM33</f>
        <v>#DIV/0!</v>
      </c>
    </row>
    <row r="34" spans="1:43" s="19" customFormat="1" hidden="1" x14ac:dyDescent="0.35">
      <c r="B34" s="27"/>
      <c r="C34" s="28"/>
      <c r="D34" s="28"/>
      <c r="E34" s="28"/>
      <c r="F34" s="24">
        <f>($D34*(1-('Exposure Inputs'!$C$17)/100)*'Exposure Inputs'!$C$4*1*'Exposure Inputs'!$C$13)/('Exposure Inputs'!$C$6*'Exposure Inputs'!$C$9)</f>
        <v>0</v>
      </c>
      <c r="G34" s="24">
        <f>($C34*(1-('Exposure Inputs'!$C$17)/100)*'Exposure Inputs'!$C$5*'Exposure Inputs'!$C$10*'Exposure Inputs'!$C$13)/('Exposure Inputs'!$C$6*'Exposure Inputs'!$C$11*'Exposure Inputs'!$C$14)</f>
        <v>0</v>
      </c>
      <c r="H34" s="24">
        <f>($C34*(1-('Exposure Inputs'!$C$17)/100)*'Exposure Inputs'!$C$5*'Exposure Inputs'!$C$10*'Exposure Inputs'!$C$13)/('Exposure Inputs'!$C$6*'Exposure Inputs'!$C$12*'Exposure Inputs'!$C$14)</f>
        <v>0</v>
      </c>
      <c r="I34" s="24">
        <f>($C34*(1-('Exposure Inputs'!$C$17)/100)*'Exposure Inputs'!$C$10*'Exposure Inputs'!$C$13)/('Exposure Inputs'!$C$12*'Exposure Inputs'!$C$14)</f>
        <v>0</v>
      </c>
      <c r="J34" s="24" t="e">
        <f>'Exposure Inputs'!$D$62/$F34</f>
        <v>#DIV/0!</v>
      </c>
      <c r="K34" s="24" t="e">
        <f>'Exposure Inputs'!$D$63/$G34</f>
        <v>#DIV/0!</v>
      </c>
      <c r="L34" s="24"/>
      <c r="M34" s="24"/>
      <c r="N34" s="24">
        <f>($D34*(1-('Exposure Inputs'!$C$17)/100)*'Exposure Inputs'!$D$4*1*'Exposure Inputs'!$C$13)/('Exposure Inputs'!$D$6*'Exposure Inputs'!$C$9)</f>
        <v>0</v>
      </c>
      <c r="O34" s="24">
        <f>($C34*(1-('Exposure Inputs'!$C$17)/100)*'Exposure Inputs'!$D$5*'Exposure Inputs'!$D$10*'Exposure Inputs'!$C$13)/('Exposure Inputs'!$D$6*'Exposure Inputs'!$D$11*'Exposure Inputs'!$C$14)</f>
        <v>0</v>
      </c>
      <c r="P34" s="24">
        <f>($C34*(1-('Exposure Inputs'!$C$17)/100)*'Exposure Inputs'!$D$5*'Exposure Inputs'!$D$10*'Exposure Inputs'!$C$13)/('Exposure Inputs'!$D$6*'Exposure Inputs'!$C$12*'Exposure Inputs'!$C$14)</f>
        <v>0</v>
      </c>
      <c r="Q34" s="24">
        <f>($C34*(1-('Exposure Inputs'!$C$17)/100)*'Exposure Inputs'!$D$10*'Exposure Inputs'!$C$13)/('Exposure Inputs'!$C$12*'Exposure Inputs'!$C$14)</f>
        <v>0</v>
      </c>
      <c r="R34" s="24" t="e">
        <f>'Exposure Inputs'!$D$62/'Max Release DW Calc (0% DWT)'!N34</f>
        <v>#DIV/0!</v>
      </c>
      <c r="S34" s="24" t="e">
        <f>'Exposure Inputs'!$D$63/'Max Release DW Calc (0% DWT)'!O34</f>
        <v>#DIV/0!</v>
      </c>
      <c r="T34" s="24">
        <f>($D34*(1-('Exposure Inputs'!$C$17)/100)*'Exposure Inputs'!$E$4*1*'Exposure Inputs'!$C$13)/('Exposure Inputs'!$E$6*'Exposure Inputs'!$C$9)</f>
        <v>0</v>
      </c>
      <c r="U34" s="24">
        <f>($C34*(1-('Exposure Inputs'!$C$17)/100)*'Exposure Inputs'!$E$5*'Exposure Inputs'!$E$10*'Exposure Inputs'!$C$13)/('Exposure Inputs'!$E$6*'Exposure Inputs'!$E$11*'Exposure Inputs'!$C$14)</f>
        <v>0</v>
      </c>
      <c r="V34" s="24">
        <f>($C34*(1-('Exposure Inputs'!$C$17)/100)*'Exposure Inputs'!$E$5*'Exposure Inputs'!$E$10*'Exposure Inputs'!$C$13)/('Exposure Inputs'!$E$6*'Exposure Inputs'!$C$12*'Exposure Inputs'!$C$14)</f>
        <v>0</v>
      </c>
      <c r="W34" s="24">
        <f>($C34*(1-('Exposure Inputs'!$C$17)/100)*'Exposure Inputs'!$E$10*'Exposure Inputs'!$C$13)/('Exposure Inputs'!$C$12*'Exposure Inputs'!$C$14)</f>
        <v>0</v>
      </c>
      <c r="X34" s="24" t="e">
        <f>'Exposure Inputs'!$C$62/'Max Release DW Calc (0% DWT)'!T34</f>
        <v>#DIV/0!</v>
      </c>
      <c r="Y34" s="24" t="e">
        <f>'Exposure Inputs'!$C$63/'Max Release DW Calc (0% DWT)'!U34</f>
        <v>#DIV/0!</v>
      </c>
      <c r="Z34" s="24">
        <f>($D34*(1-('Exposure Inputs'!$C$17)/100)*'Exposure Inputs'!$F$4*1*'Exposure Inputs'!$C$13)/('Exposure Inputs'!$F$6*'Exposure Inputs'!$F$9)</f>
        <v>0</v>
      </c>
      <c r="AA34" s="24">
        <f>($C34*(1-('Exposure Inputs'!$C$17)/100)*'Exposure Inputs'!$F$5*'Exposure Inputs'!$F$10*'Exposure Inputs'!$C$13)/('Exposure Inputs'!$F$6*'Exposure Inputs'!$F$11*'Exposure Inputs'!$C$14)</f>
        <v>0</v>
      </c>
      <c r="AB34" s="24">
        <f>($C34*(1-('Exposure Inputs'!$C$17)/100)*'Exposure Inputs'!$F$5*'Exposure Inputs'!$F$10*'Exposure Inputs'!$C$13)/('Exposure Inputs'!$F$6*'Exposure Inputs'!$C$12*'Exposure Inputs'!$C$14)</f>
        <v>0</v>
      </c>
      <c r="AC34" s="24">
        <f>($C34*(1-('Exposure Inputs'!$C$17)/100)*'Exposure Inputs'!$F$10*'Exposure Inputs'!$C$13)/('Exposure Inputs'!$C$12*'Exposure Inputs'!$C$14)</f>
        <v>0</v>
      </c>
      <c r="AD34" s="24" t="e">
        <f>'Exposure Inputs'!$D$62/'Max Release DW Calc (0% DWT)'!Z34</f>
        <v>#DIV/0!</v>
      </c>
      <c r="AE34" s="24" t="e">
        <f>'Exposure Inputs'!$D$63/'Max Release DW Calc (0% DWT)'!AA34</f>
        <v>#DIV/0!</v>
      </c>
      <c r="AF34" s="24">
        <f>($D34*(1-('Exposure Inputs'!$C$17)/100)*'Exposure Inputs'!$G$4*1*'Exposure Inputs'!$C$13)/('Exposure Inputs'!$G$6*'Exposure Inputs'!$G$9)</f>
        <v>0</v>
      </c>
      <c r="AG34" s="24">
        <f>($C34*(1-('Exposure Inputs'!$C$17)/100)*'Exposure Inputs'!$G$5*'Exposure Inputs'!$G$10*'Exposure Inputs'!$C$13)/('Exposure Inputs'!$G$6*'Exposure Inputs'!$G$11*'Exposure Inputs'!$C$14)</f>
        <v>0</v>
      </c>
      <c r="AH34" s="24">
        <f>($C34*(1-('Exposure Inputs'!$C$17)/100)*'Exposure Inputs'!$G$5*'Exposure Inputs'!$G$10*'Exposure Inputs'!$C$13)/('Exposure Inputs'!$G$6*'Exposure Inputs'!$C$12*'Exposure Inputs'!$C$14)</f>
        <v>0</v>
      </c>
      <c r="AI34" s="24">
        <f>($C34*(1-('Exposure Inputs'!$C$17)/100)*'Exposure Inputs'!$G$10*'Exposure Inputs'!$C$13)/('Exposure Inputs'!$C$12*'Exposure Inputs'!$C$14)</f>
        <v>0</v>
      </c>
      <c r="AJ34" s="24" t="e">
        <f>'Exposure Inputs'!$D$62/'Max Release DW Calc (0% DWT)'!AF34</f>
        <v>#DIV/0!</v>
      </c>
      <c r="AK34" s="24" t="e">
        <f>'Exposure Inputs'!$D$63/'Max Release DW Calc (0% DWT)'!AG34</f>
        <v>#DIV/0!</v>
      </c>
      <c r="AL34" s="24">
        <f>($D34*(1-('Exposure Inputs'!$C$17)/100)*'Exposure Inputs'!$H$4*1*'Exposure Inputs'!$C$13)/('Exposure Inputs'!$H$6*'Exposure Inputs'!$H$9)</f>
        <v>0</v>
      </c>
      <c r="AM34" s="24">
        <f>($C34*(1-('Exposure Inputs'!$C$17)/100)*'Exposure Inputs'!$H$5*'Exposure Inputs'!$H$10*'Exposure Inputs'!$C$13)/('Exposure Inputs'!$H$6*'Exposure Inputs'!$H$11*'Exposure Inputs'!$C$14)</f>
        <v>0</v>
      </c>
      <c r="AN34" s="24">
        <f>($C34*(1-('Exposure Inputs'!$C$17)/100)*'Exposure Inputs'!$H$5*'Exposure Inputs'!$H$10*'Exposure Inputs'!$C$13)/('Exposure Inputs'!$H$6*'Exposure Inputs'!$C$12*'Exposure Inputs'!$C$14)</f>
        <v>0</v>
      </c>
      <c r="AO34" s="24">
        <f>($C34*(1-('Exposure Inputs'!$C$17)/100)*'Exposure Inputs'!$H$10*'Exposure Inputs'!$C$13)/('Exposure Inputs'!$C$12*'Exposure Inputs'!$C$14)</f>
        <v>0</v>
      </c>
      <c r="AP34" s="24" t="e">
        <f>'Exposure Inputs'!$D$62/'Max Release DW Calc (0% DWT)'!AL34</f>
        <v>#DIV/0!</v>
      </c>
      <c r="AQ34" s="24" t="e">
        <f>'Exposure Inputs'!$D$63/'Max Release DW Calc (0% DWT)'!AM34</f>
        <v>#DIV/0!</v>
      </c>
    </row>
    <row r="35" spans="1:43" s="19" customFormat="1" hidden="1" x14ac:dyDescent="0.35">
      <c r="B35" s="27"/>
      <c r="C35" s="28"/>
      <c r="D35" s="28"/>
      <c r="E35" s="28"/>
      <c r="F35" s="24">
        <f>($D35*(1-('Exposure Inputs'!$C$17)/100)*'Exposure Inputs'!$C$4*1*'Exposure Inputs'!$C$13)/('Exposure Inputs'!$C$6*'Exposure Inputs'!$C$9)</f>
        <v>0</v>
      </c>
      <c r="G35" s="24">
        <f>($C35*(1-('Exposure Inputs'!$C$17)/100)*'Exposure Inputs'!$C$5*'Exposure Inputs'!$C$10*'Exposure Inputs'!$C$13)/('Exposure Inputs'!$C$6*'Exposure Inputs'!$C$11*'Exposure Inputs'!$C$14)</f>
        <v>0</v>
      </c>
      <c r="H35" s="24">
        <f>($C35*(1-('Exposure Inputs'!$C$17)/100)*'Exposure Inputs'!$C$5*'Exposure Inputs'!$C$10*'Exposure Inputs'!$C$13)/('Exposure Inputs'!$C$6*'Exposure Inputs'!$C$12*'Exposure Inputs'!$C$14)</f>
        <v>0</v>
      </c>
      <c r="I35" s="24">
        <f>($C35*(1-('Exposure Inputs'!$C$17)/100)*'Exposure Inputs'!$C$10*'Exposure Inputs'!$C$13)/('Exposure Inputs'!$C$12*'Exposure Inputs'!$C$14)</f>
        <v>0</v>
      </c>
      <c r="J35" s="24" t="e">
        <f>'Exposure Inputs'!$D$62/$F35</f>
        <v>#DIV/0!</v>
      </c>
      <c r="K35" s="24" t="e">
        <f>'Exposure Inputs'!$D$63/$G35</f>
        <v>#DIV/0!</v>
      </c>
      <c r="L35" s="24"/>
      <c r="M35" s="24"/>
      <c r="N35" s="24">
        <f>($D35*(1-('Exposure Inputs'!$C$17)/100)*'Exposure Inputs'!$D$4*1*'Exposure Inputs'!$C$13)/('Exposure Inputs'!$D$6*'Exposure Inputs'!$C$9)</f>
        <v>0</v>
      </c>
      <c r="O35" s="24">
        <f>($C35*(1-('Exposure Inputs'!$C$17)/100)*'Exposure Inputs'!$D$5*'Exposure Inputs'!$D$10*'Exposure Inputs'!$C$13)/('Exposure Inputs'!$D$6*'Exposure Inputs'!$D$11*'Exposure Inputs'!$C$14)</f>
        <v>0</v>
      </c>
      <c r="P35" s="24">
        <f>($C35*(1-('Exposure Inputs'!$C$17)/100)*'Exposure Inputs'!$D$5*'Exposure Inputs'!$D$10*'Exposure Inputs'!$C$13)/('Exposure Inputs'!$D$6*'Exposure Inputs'!$C$12*'Exposure Inputs'!$C$14)</f>
        <v>0</v>
      </c>
      <c r="Q35" s="24">
        <f>($C35*(1-('Exposure Inputs'!$C$17)/100)*'Exposure Inputs'!$D$10*'Exposure Inputs'!$C$13)/('Exposure Inputs'!$C$12*'Exposure Inputs'!$C$14)</f>
        <v>0</v>
      </c>
      <c r="R35" s="24" t="e">
        <f>'Exposure Inputs'!$D$62/'Max Release DW Calc (0% DWT)'!N35</f>
        <v>#DIV/0!</v>
      </c>
      <c r="S35" s="24" t="e">
        <f>'Exposure Inputs'!$D$63/'Max Release DW Calc (0% DWT)'!O35</f>
        <v>#DIV/0!</v>
      </c>
      <c r="T35" s="24">
        <f>($D35*(1-('Exposure Inputs'!$C$17)/100)*'Exposure Inputs'!$E$4*1*'Exposure Inputs'!$C$13)/('Exposure Inputs'!$E$6*'Exposure Inputs'!$C$9)</f>
        <v>0</v>
      </c>
      <c r="U35" s="24">
        <f>($C35*(1-('Exposure Inputs'!$C$17)/100)*'Exposure Inputs'!$E$5*'Exposure Inputs'!$E$10*'Exposure Inputs'!$C$13)/('Exposure Inputs'!$E$6*'Exposure Inputs'!$E$11*'Exposure Inputs'!$C$14)</f>
        <v>0</v>
      </c>
      <c r="V35" s="24">
        <f>($C35*(1-('Exposure Inputs'!$C$17)/100)*'Exposure Inputs'!$E$5*'Exposure Inputs'!$E$10*'Exposure Inputs'!$C$13)/('Exposure Inputs'!$E$6*'Exposure Inputs'!$C$12*'Exposure Inputs'!$C$14)</f>
        <v>0</v>
      </c>
      <c r="W35" s="24">
        <f>($C35*(1-('Exposure Inputs'!$C$17)/100)*'Exposure Inputs'!$E$10*'Exposure Inputs'!$C$13)/('Exposure Inputs'!$C$12*'Exposure Inputs'!$C$14)</f>
        <v>0</v>
      </c>
      <c r="X35" s="24" t="e">
        <f>'Exposure Inputs'!$C$62/'Max Release DW Calc (0% DWT)'!T35</f>
        <v>#DIV/0!</v>
      </c>
      <c r="Y35" s="24" t="e">
        <f>'Exposure Inputs'!$C$63/'Max Release DW Calc (0% DWT)'!U35</f>
        <v>#DIV/0!</v>
      </c>
      <c r="Z35" s="24">
        <f>($D35*(1-('Exposure Inputs'!$C$17)/100)*'Exposure Inputs'!$F$4*1*'Exposure Inputs'!$C$13)/('Exposure Inputs'!$F$6*'Exposure Inputs'!$F$9)</f>
        <v>0</v>
      </c>
      <c r="AA35" s="24">
        <f>($C35*(1-('Exposure Inputs'!$C$17)/100)*'Exposure Inputs'!$F$5*'Exposure Inputs'!$F$10*'Exposure Inputs'!$C$13)/('Exposure Inputs'!$F$6*'Exposure Inputs'!$F$11*'Exposure Inputs'!$C$14)</f>
        <v>0</v>
      </c>
      <c r="AB35" s="24">
        <f>($C35*(1-('Exposure Inputs'!$C$17)/100)*'Exposure Inputs'!$F$5*'Exposure Inputs'!$F$10*'Exposure Inputs'!$C$13)/('Exposure Inputs'!$F$6*'Exposure Inputs'!$C$12*'Exposure Inputs'!$C$14)</f>
        <v>0</v>
      </c>
      <c r="AC35" s="24">
        <f>($C35*(1-('Exposure Inputs'!$C$17)/100)*'Exposure Inputs'!$F$10*'Exposure Inputs'!$C$13)/('Exposure Inputs'!$C$12*'Exposure Inputs'!$C$14)</f>
        <v>0</v>
      </c>
      <c r="AD35" s="24" t="e">
        <f>'Exposure Inputs'!$D$62/'Max Release DW Calc (0% DWT)'!Z35</f>
        <v>#DIV/0!</v>
      </c>
      <c r="AE35" s="24" t="e">
        <f>'Exposure Inputs'!$D$63/'Max Release DW Calc (0% DWT)'!AA35</f>
        <v>#DIV/0!</v>
      </c>
      <c r="AF35" s="24">
        <f>($D35*(1-('Exposure Inputs'!$C$17)/100)*'Exposure Inputs'!$G$4*1*'Exposure Inputs'!$C$13)/('Exposure Inputs'!$G$6*'Exposure Inputs'!$G$9)</f>
        <v>0</v>
      </c>
      <c r="AG35" s="24">
        <f>($C35*(1-('Exposure Inputs'!$C$17)/100)*'Exposure Inputs'!$G$5*'Exposure Inputs'!$G$10*'Exposure Inputs'!$C$13)/('Exposure Inputs'!$G$6*'Exposure Inputs'!$G$11*'Exposure Inputs'!$C$14)</f>
        <v>0</v>
      </c>
      <c r="AH35" s="24">
        <f>($C35*(1-('Exposure Inputs'!$C$17)/100)*'Exposure Inputs'!$G$5*'Exposure Inputs'!$G$10*'Exposure Inputs'!$C$13)/('Exposure Inputs'!$G$6*'Exposure Inputs'!$C$12*'Exposure Inputs'!$C$14)</f>
        <v>0</v>
      </c>
      <c r="AI35" s="24">
        <f>($C35*(1-('Exposure Inputs'!$C$17)/100)*'Exposure Inputs'!$G$10*'Exposure Inputs'!$C$13)/('Exposure Inputs'!$C$12*'Exposure Inputs'!$C$14)</f>
        <v>0</v>
      </c>
      <c r="AJ35" s="24" t="e">
        <f>'Exposure Inputs'!$D$62/'Max Release DW Calc (0% DWT)'!AF35</f>
        <v>#DIV/0!</v>
      </c>
      <c r="AK35" s="24" t="e">
        <f>'Exposure Inputs'!$D$63/'Max Release DW Calc (0% DWT)'!AG35</f>
        <v>#DIV/0!</v>
      </c>
      <c r="AL35" s="24">
        <f>($D35*(1-('Exposure Inputs'!$C$17)/100)*'Exposure Inputs'!$H$4*1*'Exposure Inputs'!$C$13)/('Exposure Inputs'!$H$6*'Exposure Inputs'!$H$9)</f>
        <v>0</v>
      </c>
      <c r="AM35" s="24">
        <f>($C35*(1-('Exposure Inputs'!$C$17)/100)*'Exposure Inputs'!$H$5*'Exposure Inputs'!$H$10*'Exposure Inputs'!$C$13)/('Exposure Inputs'!$H$6*'Exposure Inputs'!$H$11*'Exposure Inputs'!$C$14)</f>
        <v>0</v>
      </c>
      <c r="AN35" s="24">
        <f>($C35*(1-('Exposure Inputs'!$C$17)/100)*'Exposure Inputs'!$H$5*'Exposure Inputs'!$H$10*'Exposure Inputs'!$C$13)/('Exposure Inputs'!$H$6*'Exposure Inputs'!$C$12*'Exposure Inputs'!$C$14)</f>
        <v>0</v>
      </c>
      <c r="AO35" s="24">
        <f>($C35*(1-('Exposure Inputs'!$C$17)/100)*'Exposure Inputs'!$H$10*'Exposure Inputs'!$C$13)/('Exposure Inputs'!$C$12*'Exposure Inputs'!$C$14)</f>
        <v>0</v>
      </c>
      <c r="AP35" s="24" t="e">
        <f>'Exposure Inputs'!$D$62/'Max Release DW Calc (0% DWT)'!AL35</f>
        <v>#DIV/0!</v>
      </c>
      <c r="AQ35" s="24" t="e">
        <f>'Exposure Inputs'!$D$63/'Max Release DW Calc (0% DWT)'!AM35</f>
        <v>#DIV/0!</v>
      </c>
    </row>
    <row r="36" spans="1:43" s="19" customFormat="1" hidden="1" x14ac:dyDescent="0.35">
      <c r="A36" s="29"/>
      <c r="B36" s="27"/>
      <c r="C36" s="28"/>
      <c r="D36" s="28"/>
      <c r="E36" s="28"/>
      <c r="F36" s="24">
        <f>($D36*(1-('Exposure Inputs'!$C$17)/100)*'Exposure Inputs'!$C$4*1*'Exposure Inputs'!$C$13)/('Exposure Inputs'!$C$6*'Exposure Inputs'!$C$9)</f>
        <v>0</v>
      </c>
      <c r="G36" s="24">
        <f>($C36*(1-('Exposure Inputs'!$C$17)/100)*'Exposure Inputs'!$C$5*'Exposure Inputs'!$C$10*'Exposure Inputs'!$C$13)/('Exposure Inputs'!$C$6*'Exposure Inputs'!$C$11*'Exposure Inputs'!$C$14)</f>
        <v>0</v>
      </c>
      <c r="H36" s="24">
        <f>($C36*(1-('Exposure Inputs'!$C$17)/100)*'Exposure Inputs'!$C$5*'Exposure Inputs'!$C$10*'Exposure Inputs'!$C$13)/('Exposure Inputs'!$C$6*'Exposure Inputs'!$C$12*'Exposure Inputs'!$C$14)</f>
        <v>0</v>
      </c>
      <c r="I36" s="24">
        <f>($C36*(1-('Exposure Inputs'!$C$17)/100)*'Exposure Inputs'!$C$10*'Exposure Inputs'!$C$13)/('Exposure Inputs'!$C$12*'Exposure Inputs'!$C$14)</f>
        <v>0</v>
      </c>
      <c r="J36" s="27" t="e">
        <f>'Exposure Inputs'!$D$62/$F36</f>
        <v>#DIV/0!</v>
      </c>
      <c r="K36" s="24" t="e">
        <f>'Exposure Inputs'!$D$63/$G36</f>
        <v>#DIV/0!</v>
      </c>
      <c r="L36" s="24"/>
      <c r="M36" s="24"/>
      <c r="N36" s="24">
        <f>($D36*(1-('Exposure Inputs'!$C$17)/100)*'Exposure Inputs'!$D$4*1*'Exposure Inputs'!$C$13)/('Exposure Inputs'!$D$6*'Exposure Inputs'!$C$9)</f>
        <v>0</v>
      </c>
      <c r="O36" s="24">
        <f>($C36*(1-('Exposure Inputs'!$C$17)/100)*'Exposure Inputs'!$D$5*'Exposure Inputs'!$D$10*'Exposure Inputs'!$C$13)/('Exposure Inputs'!$D$6*'Exposure Inputs'!$D$11*'Exposure Inputs'!$C$14)</f>
        <v>0</v>
      </c>
      <c r="P36" s="24">
        <f>($C36*(1-('Exposure Inputs'!$C$17)/100)*'Exposure Inputs'!$D$5*'Exposure Inputs'!$D$10*'Exposure Inputs'!$C$13)/('Exposure Inputs'!$D$6*'Exposure Inputs'!$C$12*'Exposure Inputs'!$C$14)</f>
        <v>0</v>
      </c>
      <c r="Q36" s="24">
        <f>($C36*(1-('Exposure Inputs'!$C$17)/100)*'Exposure Inputs'!$D$10*'Exposure Inputs'!$C$13)/('Exposure Inputs'!$C$12*'Exposure Inputs'!$C$14)</f>
        <v>0</v>
      </c>
      <c r="R36" s="24" t="e">
        <f>'Exposure Inputs'!$D$62/'Max Release DW Calc (0% DWT)'!N36</f>
        <v>#DIV/0!</v>
      </c>
      <c r="S36" s="24" t="e">
        <f>'Exposure Inputs'!$D$63/'Max Release DW Calc (0% DWT)'!O36</f>
        <v>#DIV/0!</v>
      </c>
      <c r="T36" s="24">
        <f>($D36*(1-('Exposure Inputs'!$C$17)/100)*'Exposure Inputs'!$E$4*1*'Exposure Inputs'!$C$13)/('Exposure Inputs'!$E$6*'Exposure Inputs'!$C$9)</f>
        <v>0</v>
      </c>
      <c r="U36" s="24">
        <f>($C36*(1-('Exposure Inputs'!$C$17)/100)*'Exposure Inputs'!$E$5*'Exposure Inputs'!$E$10*'Exposure Inputs'!$C$13)/('Exposure Inputs'!$E$6*'Exposure Inputs'!$E$11*'Exposure Inputs'!$C$14)</f>
        <v>0</v>
      </c>
      <c r="V36" s="24">
        <f>($C36*(1-('Exposure Inputs'!$C$17)/100)*'Exposure Inputs'!$E$5*'Exposure Inputs'!$E$10*'Exposure Inputs'!$C$13)/('Exposure Inputs'!$E$6*'Exposure Inputs'!$C$12*'Exposure Inputs'!$C$14)</f>
        <v>0</v>
      </c>
      <c r="W36" s="24">
        <f>($C36*(1-('Exposure Inputs'!$C$17)/100)*'Exposure Inputs'!$E$10*'Exposure Inputs'!$C$13)/('Exposure Inputs'!$C$12*'Exposure Inputs'!$C$14)</f>
        <v>0</v>
      </c>
      <c r="X36" s="24" t="e">
        <f>'Exposure Inputs'!$C$62/'Max Release DW Calc (0% DWT)'!T36</f>
        <v>#DIV/0!</v>
      </c>
      <c r="Y36" s="24" t="e">
        <f>'Exposure Inputs'!$C$63/'Max Release DW Calc (0% DWT)'!U36</f>
        <v>#DIV/0!</v>
      </c>
      <c r="Z36" s="24">
        <f>($D36*(1-('Exposure Inputs'!$C$17)/100)*'Exposure Inputs'!$F$4*1*'Exposure Inputs'!$C$13)/('Exposure Inputs'!$F$6*'Exposure Inputs'!$F$9)</f>
        <v>0</v>
      </c>
      <c r="AA36" s="24">
        <f>($C36*(1-('Exposure Inputs'!$C$17)/100)*'Exposure Inputs'!$F$5*'Exposure Inputs'!$F$10*'Exposure Inputs'!$C$13)/('Exposure Inputs'!$F$6*'Exposure Inputs'!$F$11*'Exposure Inputs'!$C$14)</f>
        <v>0</v>
      </c>
      <c r="AB36" s="24">
        <f>($C36*(1-('Exposure Inputs'!$C$17)/100)*'Exposure Inputs'!$F$5*'Exposure Inputs'!$F$10*'Exposure Inputs'!$C$13)/('Exposure Inputs'!$F$6*'Exposure Inputs'!$C$12*'Exposure Inputs'!$C$14)</f>
        <v>0</v>
      </c>
      <c r="AC36" s="24">
        <f>($C36*(1-('Exposure Inputs'!$C$17)/100)*'Exposure Inputs'!$F$10*'Exposure Inputs'!$C$13)/('Exposure Inputs'!$C$12*'Exposure Inputs'!$C$14)</f>
        <v>0</v>
      </c>
      <c r="AD36" s="24" t="e">
        <f>'Exposure Inputs'!$D$62/'Max Release DW Calc (0% DWT)'!Z36</f>
        <v>#DIV/0!</v>
      </c>
      <c r="AE36" s="24" t="e">
        <f>'Exposure Inputs'!$D$63/'Max Release DW Calc (0% DWT)'!AA36</f>
        <v>#DIV/0!</v>
      </c>
      <c r="AF36" s="24">
        <f>($D36*(1-('Exposure Inputs'!$C$17)/100)*'Exposure Inputs'!$G$4*1*'Exposure Inputs'!$C$13)/('Exposure Inputs'!$G$6*'Exposure Inputs'!$G$9)</f>
        <v>0</v>
      </c>
      <c r="AG36" s="24">
        <f>($C36*(1-('Exposure Inputs'!$C$17)/100)*'Exposure Inputs'!$G$5*'Exposure Inputs'!$G$10*'Exposure Inputs'!$C$13)/('Exposure Inputs'!$G$6*'Exposure Inputs'!$G$11*'Exposure Inputs'!$C$14)</f>
        <v>0</v>
      </c>
      <c r="AH36" s="24">
        <f>($C36*(1-('Exposure Inputs'!$C$17)/100)*'Exposure Inputs'!$G$5*'Exposure Inputs'!$G$10*'Exposure Inputs'!$C$13)/('Exposure Inputs'!$G$6*'Exposure Inputs'!$C$12*'Exposure Inputs'!$C$14)</f>
        <v>0</v>
      </c>
      <c r="AI36" s="24">
        <f>($C36*(1-('Exposure Inputs'!$C$17)/100)*'Exposure Inputs'!$G$10*'Exposure Inputs'!$C$13)/('Exposure Inputs'!$C$12*'Exposure Inputs'!$C$14)</f>
        <v>0</v>
      </c>
      <c r="AJ36" s="24" t="e">
        <f>'Exposure Inputs'!$D$62/'Max Release DW Calc (0% DWT)'!AF36</f>
        <v>#DIV/0!</v>
      </c>
      <c r="AK36" s="24" t="e">
        <f>'Exposure Inputs'!$D$63/'Max Release DW Calc (0% DWT)'!AG36</f>
        <v>#DIV/0!</v>
      </c>
      <c r="AL36" s="24">
        <f>($D36*(1-('Exposure Inputs'!$C$17)/100)*'Exposure Inputs'!$H$4*1*'Exposure Inputs'!$C$13)/('Exposure Inputs'!$H$6*'Exposure Inputs'!$H$9)</f>
        <v>0</v>
      </c>
      <c r="AM36" s="24">
        <f>($C36*(1-('Exposure Inputs'!$C$17)/100)*'Exposure Inputs'!$H$5*'Exposure Inputs'!$H$10*'Exposure Inputs'!$C$13)/('Exposure Inputs'!$H$6*'Exposure Inputs'!$H$11*'Exposure Inputs'!$C$14)</f>
        <v>0</v>
      </c>
      <c r="AN36" s="24">
        <f>($C36*(1-('Exposure Inputs'!$C$17)/100)*'Exposure Inputs'!$H$5*'Exposure Inputs'!$H$10*'Exposure Inputs'!$C$13)/('Exposure Inputs'!$H$6*'Exposure Inputs'!$C$12*'Exposure Inputs'!$C$14)</f>
        <v>0</v>
      </c>
      <c r="AO36" s="24">
        <f>($C36*(1-('Exposure Inputs'!$C$17)/100)*'Exposure Inputs'!$H$10*'Exposure Inputs'!$C$13)/('Exposure Inputs'!$C$12*'Exposure Inputs'!$C$14)</f>
        <v>0</v>
      </c>
      <c r="AP36" s="24" t="e">
        <f>'Exposure Inputs'!$D$62/'Max Release DW Calc (0% DWT)'!AL36</f>
        <v>#DIV/0!</v>
      </c>
      <c r="AQ36" s="24" t="e">
        <f>'Exposure Inputs'!$D$63/'Max Release DW Calc (0% DWT)'!AM36</f>
        <v>#DIV/0!</v>
      </c>
    </row>
    <row r="37" spans="1:43" s="19" customFormat="1" hidden="1" x14ac:dyDescent="0.35">
      <c r="A37" s="30"/>
      <c r="B37" s="27"/>
      <c r="C37" s="28"/>
      <c r="D37" s="28"/>
      <c r="E37" s="28"/>
      <c r="F37" s="24">
        <f>($D37*(1-('Exposure Inputs'!$C$17)/100)*'Exposure Inputs'!$C$4*1*'Exposure Inputs'!$C$13)/('Exposure Inputs'!$C$6*'Exposure Inputs'!$C$9)</f>
        <v>0</v>
      </c>
      <c r="G37" s="24">
        <f>($C37*(1-('Exposure Inputs'!$C$17)/100)*'Exposure Inputs'!$C$5*'Exposure Inputs'!$C$10*'Exposure Inputs'!$C$13)/('Exposure Inputs'!$C$6*'Exposure Inputs'!$C$11*'Exposure Inputs'!$C$14)</f>
        <v>0</v>
      </c>
      <c r="H37" s="24">
        <f>($C37*(1-('Exposure Inputs'!$C$17)/100)*'Exposure Inputs'!$C$5*'Exposure Inputs'!$C$10*'Exposure Inputs'!$C$13)/('Exposure Inputs'!$C$6*'Exposure Inputs'!$C$12*'Exposure Inputs'!$C$14)</f>
        <v>0</v>
      </c>
      <c r="I37" s="24">
        <f>($C37*(1-('Exposure Inputs'!$C$17)/100)*'Exposure Inputs'!$C$10*'Exposure Inputs'!$C$13)/('Exposure Inputs'!$C$12*'Exposure Inputs'!$C$14)</f>
        <v>0</v>
      </c>
      <c r="J37" s="24" t="e">
        <f>'Exposure Inputs'!$D$62/$F37</f>
        <v>#DIV/0!</v>
      </c>
      <c r="K37" s="24" t="e">
        <f>'Exposure Inputs'!$D$63/$G37</f>
        <v>#DIV/0!</v>
      </c>
      <c r="L37" s="24"/>
      <c r="M37" s="24"/>
      <c r="N37" s="24">
        <f>($D37*(1-('Exposure Inputs'!$C$17)/100)*'Exposure Inputs'!$D$4*1*'Exposure Inputs'!$C$13)/('Exposure Inputs'!$D$6*'Exposure Inputs'!$C$9)</f>
        <v>0</v>
      </c>
      <c r="O37" s="24">
        <f>($C37*(1-('Exposure Inputs'!$C$17)/100)*'Exposure Inputs'!$D$5*'Exposure Inputs'!$D$10*'Exposure Inputs'!$C$13)/('Exposure Inputs'!$D$6*'Exposure Inputs'!$D$11*'Exposure Inputs'!$C$14)</f>
        <v>0</v>
      </c>
      <c r="P37" s="24">
        <f>($C37*(1-('Exposure Inputs'!$C$17)/100)*'Exposure Inputs'!$D$5*'Exposure Inputs'!$D$10*'Exposure Inputs'!$C$13)/('Exposure Inputs'!$D$6*'Exposure Inputs'!$C$12*'Exposure Inputs'!$C$14)</f>
        <v>0</v>
      </c>
      <c r="Q37" s="24">
        <f>($C37*(1-('Exposure Inputs'!$C$17)/100)*'Exposure Inputs'!$D$10*'Exposure Inputs'!$C$13)/('Exposure Inputs'!$C$12*'Exposure Inputs'!$C$14)</f>
        <v>0</v>
      </c>
      <c r="R37" s="24" t="e">
        <f>'Exposure Inputs'!$D$62/'Max Release DW Calc (0% DWT)'!N37</f>
        <v>#DIV/0!</v>
      </c>
      <c r="S37" s="24" t="e">
        <f>'Exposure Inputs'!$D$63/'Max Release DW Calc (0% DWT)'!O37</f>
        <v>#DIV/0!</v>
      </c>
      <c r="T37" s="24">
        <f>($D37*(1-('Exposure Inputs'!$C$17)/100)*'Exposure Inputs'!$E$4*1*'Exposure Inputs'!$C$13)/('Exposure Inputs'!$E$6*'Exposure Inputs'!$C$9)</f>
        <v>0</v>
      </c>
      <c r="U37" s="24">
        <f>($C37*(1-('Exposure Inputs'!$C$17)/100)*'Exposure Inputs'!$E$5*'Exposure Inputs'!$E$10*'Exposure Inputs'!$C$13)/('Exposure Inputs'!$E$6*'Exposure Inputs'!$E$11*'Exposure Inputs'!$C$14)</f>
        <v>0</v>
      </c>
      <c r="V37" s="24">
        <f>($C37*(1-('Exposure Inputs'!$C$17)/100)*'Exposure Inputs'!$E$5*'Exposure Inputs'!$E$10*'Exposure Inputs'!$C$13)/('Exposure Inputs'!$E$6*'Exposure Inputs'!$C$12*'Exposure Inputs'!$C$14)</f>
        <v>0</v>
      </c>
      <c r="W37" s="24">
        <f>($C37*(1-('Exposure Inputs'!$C$17)/100)*'Exposure Inputs'!$E$10*'Exposure Inputs'!$C$13)/('Exposure Inputs'!$C$12*'Exposure Inputs'!$C$14)</f>
        <v>0</v>
      </c>
      <c r="X37" s="24" t="e">
        <f>'Exposure Inputs'!$C$62/'Max Release DW Calc (0% DWT)'!T37</f>
        <v>#DIV/0!</v>
      </c>
      <c r="Y37" s="24" t="e">
        <f>'Exposure Inputs'!$C$63/'Max Release DW Calc (0% DWT)'!U37</f>
        <v>#DIV/0!</v>
      </c>
      <c r="Z37" s="24">
        <f>($D37*(1-('Exposure Inputs'!$C$17)/100)*'Exposure Inputs'!$F$4*1*'Exposure Inputs'!$C$13)/('Exposure Inputs'!$F$6*'Exposure Inputs'!$F$9)</f>
        <v>0</v>
      </c>
      <c r="AA37" s="24">
        <f>($C37*(1-('Exposure Inputs'!$C$17)/100)*'Exposure Inputs'!$F$5*'Exposure Inputs'!$F$10*'Exposure Inputs'!$C$13)/('Exposure Inputs'!$F$6*'Exposure Inputs'!$F$11*'Exposure Inputs'!$C$14)</f>
        <v>0</v>
      </c>
      <c r="AB37" s="24">
        <f>($C37*(1-('Exposure Inputs'!$C$17)/100)*'Exposure Inputs'!$F$5*'Exposure Inputs'!$F$10*'Exposure Inputs'!$C$13)/('Exposure Inputs'!$F$6*'Exposure Inputs'!$C$12*'Exposure Inputs'!$C$14)</f>
        <v>0</v>
      </c>
      <c r="AC37" s="24">
        <f>($C37*(1-('Exposure Inputs'!$C$17)/100)*'Exposure Inputs'!$F$10*'Exposure Inputs'!$C$13)/('Exposure Inputs'!$C$12*'Exposure Inputs'!$C$14)</f>
        <v>0</v>
      </c>
      <c r="AD37" s="24" t="e">
        <f>'Exposure Inputs'!$D$62/'Max Release DW Calc (0% DWT)'!Z37</f>
        <v>#DIV/0!</v>
      </c>
      <c r="AE37" s="24" t="e">
        <f>'Exposure Inputs'!$D$63/'Max Release DW Calc (0% DWT)'!AA37</f>
        <v>#DIV/0!</v>
      </c>
      <c r="AF37" s="24">
        <f>($D37*(1-('Exposure Inputs'!$C$17)/100)*'Exposure Inputs'!$G$4*1*'Exposure Inputs'!$C$13)/('Exposure Inputs'!$G$6*'Exposure Inputs'!$G$9)</f>
        <v>0</v>
      </c>
      <c r="AG37" s="24">
        <f>($C37*(1-('Exposure Inputs'!$C$17)/100)*'Exposure Inputs'!$G$5*'Exposure Inputs'!$G$10*'Exposure Inputs'!$C$13)/('Exposure Inputs'!$G$6*'Exposure Inputs'!$G$11*'Exposure Inputs'!$C$14)</f>
        <v>0</v>
      </c>
      <c r="AH37" s="24">
        <f>($C37*(1-('Exposure Inputs'!$C$17)/100)*'Exposure Inputs'!$G$5*'Exposure Inputs'!$G$10*'Exposure Inputs'!$C$13)/('Exposure Inputs'!$G$6*'Exposure Inputs'!$C$12*'Exposure Inputs'!$C$14)</f>
        <v>0</v>
      </c>
      <c r="AI37" s="24">
        <f>($C37*(1-('Exposure Inputs'!$C$17)/100)*'Exposure Inputs'!$G$10*'Exposure Inputs'!$C$13)/('Exposure Inputs'!$C$12*'Exposure Inputs'!$C$14)</f>
        <v>0</v>
      </c>
      <c r="AJ37" s="24" t="e">
        <f>'Exposure Inputs'!$D$62/'Max Release DW Calc (0% DWT)'!AF37</f>
        <v>#DIV/0!</v>
      </c>
      <c r="AK37" s="24" t="e">
        <f>'Exposure Inputs'!$D$63/'Max Release DW Calc (0% DWT)'!AG37</f>
        <v>#DIV/0!</v>
      </c>
      <c r="AL37" s="24">
        <f>($D37*(1-('Exposure Inputs'!$C$17)/100)*'Exposure Inputs'!$H$4*1*'Exposure Inputs'!$C$13)/('Exposure Inputs'!$H$6*'Exposure Inputs'!$H$9)</f>
        <v>0</v>
      </c>
      <c r="AM37" s="24">
        <f>($C37*(1-('Exposure Inputs'!$C$17)/100)*'Exposure Inputs'!$H$5*'Exposure Inputs'!$H$10*'Exposure Inputs'!$C$13)/('Exposure Inputs'!$H$6*'Exposure Inputs'!$H$11*'Exposure Inputs'!$C$14)</f>
        <v>0</v>
      </c>
      <c r="AN37" s="24">
        <f>($C37*(1-('Exposure Inputs'!$C$17)/100)*'Exposure Inputs'!$H$5*'Exposure Inputs'!$H$10*'Exposure Inputs'!$C$13)/('Exposure Inputs'!$H$6*'Exposure Inputs'!$C$12*'Exposure Inputs'!$C$14)</f>
        <v>0</v>
      </c>
      <c r="AO37" s="24">
        <f>($C37*(1-('Exposure Inputs'!$C$17)/100)*'Exposure Inputs'!$H$10*'Exposure Inputs'!$C$13)/('Exposure Inputs'!$C$12*'Exposure Inputs'!$C$14)</f>
        <v>0</v>
      </c>
      <c r="AP37" s="24" t="e">
        <f>'Exposure Inputs'!$D$62/'Max Release DW Calc (0% DWT)'!AL37</f>
        <v>#DIV/0!</v>
      </c>
      <c r="AQ37" s="24" t="e">
        <f>'Exposure Inputs'!$D$63/'Max Release DW Calc (0% DWT)'!AM37</f>
        <v>#DIV/0!</v>
      </c>
    </row>
    <row r="38" spans="1:43" s="19" customFormat="1" hidden="1" x14ac:dyDescent="0.35">
      <c r="A38" s="30"/>
      <c r="B38" s="27"/>
      <c r="C38" s="28"/>
      <c r="D38" s="28"/>
      <c r="E38" s="28"/>
      <c r="F38" s="24">
        <f>($D38*(1-('Exposure Inputs'!$C$17)/100)*'Exposure Inputs'!$C$4*1*'Exposure Inputs'!$C$13)/('Exposure Inputs'!$C$6*'Exposure Inputs'!$C$9)</f>
        <v>0</v>
      </c>
      <c r="G38" s="24">
        <f>($C38*(1-('Exposure Inputs'!$C$17)/100)*'Exposure Inputs'!$C$5*'Exposure Inputs'!$C$10*'Exposure Inputs'!$C$13)/('Exposure Inputs'!$C$6*'Exposure Inputs'!$C$11*'Exposure Inputs'!$C$14)</f>
        <v>0</v>
      </c>
      <c r="H38" s="24">
        <f>($C38*(1-('Exposure Inputs'!$C$17)/100)*'Exposure Inputs'!$C$5*'Exposure Inputs'!$C$10*'Exposure Inputs'!$C$13)/('Exposure Inputs'!$C$6*'Exposure Inputs'!$C$12*'Exposure Inputs'!$C$14)</f>
        <v>0</v>
      </c>
      <c r="I38" s="24">
        <f>($C38*(1-('Exposure Inputs'!$C$17)/100)*'Exposure Inputs'!$C$10*'Exposure Inputs'!$C$13)/('Exposure Inputs'!$C$12*'Exposure Inputs'!$C$14)</f>
        <v>0</v>
      </c>
      <c r="J38" s="27" t="e">
        <f>'Exposure Inputs'!$D$62/$F38</f>
        <v>#DIV/0!</v>
      </c>
      <c r="K38" s="24" t="e">
        <f>'Exposure Inputs'!$D$63/$G38</f>
        <v>#DIV/0!</v>
      </c>
      <c r="L38" s="24"/>
      <c r="M38" s="24"/>
      <c r="N38" s="24">
        <f>($D38*(1-('Exposure Inputs'!$C$17)/100)*'Exposure Inputs'!$D$4*1*'Exposure Inputs'!$C$13)/('Exposure Inputs'!$D$6*'Exposure Inputs'!$C$9)</f>
        <v>0</v>
      </c>
      <c r="O38" s="24">
        <f>($C38*(1-('Exposure Inputs'!$C$17)/100)*'Exposure Inputs'!$D$5*'Exposure Inputs'!$D$10*'Exposure Inputs'!$C$13)/('Exposure Inputs'!$D$6*'Exposure Inputs'!$D$11*'Exposure Inputs'!$C$14)</f>
        <v>0</v>
      </c>
      <c r="P38" s="24">
        <f>($C38*(1-('Exposure Inputs'!$C$17)/100)*'Exposure Inputs'!$D$5*'Exposure Inputs'!$D$10*'Exposure Inputs'!$C$13)/('Exposure Inputs'!$D$6*'Exposure Inputs'!$C$12*'Exposure Inputs'!$C$14)</f>
        <v>0</v>
      </c>
      <c r="Q38" s="24">
        <f>($C38*(1-('Exposure Inputs'!$C$17)/100)*'Exposure Inputs'!$D$10*'Exposure Inputs'!$C$13)/('Exposure Inputs'!$C$12*'Exposure Inputs'!$C$14)</f>
        <v>0</v>
      </c>
      <c r="R38" s="24" t="e">
        <f>'Exposure Inputs'!$D$62/'Max Release DW Calc (0% DWT)'!N38</f>
        <v>#DIV/0!</v>
      </c>
      <c r="S38" s="24" t="e">
        <f>'Exposure Inputs'!$D$63/'Max Release DW Calc (0% DWT)'!O38</f>
        <v>#DIV/0!</v>
      </c>
      <c r="T38" s="24">
        <f>($D38*(1-('Exposure Inputs'!$C$17)/100)*'Exposure Inputs'!$E$4*1*'Exposure Inputs'!$C$13)/('Exposure Inputs'!$E$6*'Exposure Inputs'!$C$9)</f>
        <v>0</v>
      </c>
      <c r="U38" s="24">
        <f>($C38*(1-('Exposure Inputs'!$C$17)/100)*'Exposure Inputs'!$E$5*'Exposure Inputs'!$E$10*'Exposure Inputs'!$C$13)/('Exposure Inputs'!$E$6*'Exposure Inputs'!$E$11*'Exposure Inputs'!$C$14)</f>
        <v>0</v>
      </c>
      <c r="V38" s="24">
        <f>($C38*(1-('Exposure Inputs'!$C$17)/100)*'Exposure Inputs'!$E$5*'Exposure Inputs'!$E$10*'Exposure Inputs'!$C$13)/('Exposure Inputs'!$E$6*'Exposure Inputs'!$C$12*'Exposure Inputs'!$C$14)</f>
        <v>0</v>
      </c>
      <c r="W38" s="24">
        <f>($C38*(1-('Exposure Inputs'!$C$17)/100)*'Exposure Inputs'!$E$10*'Exposure Inputs'!$C$13)/('Exposure Inputs'!$C$12*'Exposure Inputs'!$C$14)</f>
        <v>0</v>
      </c>
      <c r="X38" s="24" t="e">
        <f>'Exposure Inputs'!$C$62/'Max Release DW Calc (0% DWT)'!T38</f>
        <v>#DIV/0!</v>
      </c>
      <c r="Y38" s="24" t="e">
        <f>'Exposure Inputs'!$C$63/'Max Release DW Calc (0% DWT)'!U38</f>
        <v>#DIV/0!</v>
      </c>
      <c r="Z38" s="24">
        <f>($D38*(1-('Exposure Inputs'!$C$17)/100)*'Exposure Inputs'!$F$4*1*'Exposure Inputs'!$C$13)/('Exposure Inputs'!$F$6*'Exposure Inputs'!$F$9)</f>
        <v>0</v>
      </c>
      <c r="AA38" s="24">
        <f>($C38*(1-('Exposure Inputs'!$C$17)/100)*'Exposure Inputs'!$F$5*'Exposure Inputs'!$F$10*'Exposure Inputs'!$C$13)/('Exposure Inputs'!$F$6*'Exposure Inputs'!$F$11*'Exposure Inputs'!$C$14)</f>
        <v>0</v>
      </c>
      <c r="AB38" s="24">
        <f>($C38*(1-('Exposure Inputs'!$C$17)/100)*'Exposure Inputs'!$F$5*'Exposure Inputs'!$F$10*'Exposure Inputs'!$C$13)/('Exposure Inputs'!$F$6*'Exposure Inputs'!$C$12*'Exposure Inputs'!$C$14)</f>
        <v>0</v>
      </c>
      <c r="AC38" s="24">
        <f>($C38*(1-('Exposure Inputs'!$C$17)/100)*'Exposure Inputs'!$F$10*'Exposure Inputs'!$C$13)/('Exposure Inputs'!$C$12*'Exposure Inputs'!$C$14)</f>
        <v>0</v>
      </c>
      <c r="AD38" s="24" t="e">
        <f>'Exposure Inputs'!$D$62/'Max Release DW Calc (0% DWT)'!Z38</f>
        <v>#DIV/0!</v>
      </c>
      <c r="AE38" s="24" t="e">
        <f>'Exposure Inputs'!$D$63/'Max Release DW Calc (0% DWT)'!AA38</f>
        <v>#DIV/0!</v>
      </c>
      <c r="AF38" s="24">
        <f>($D38*(1-('Exposure Inputs'!$C$17)/100)*'Exposure Inputs'!$G$4*1*'Exposure Inputs'!$C$13)/('Exposure Inputs'!$G$6*'Exposure Inputs'!$G$9)</f>
        <v>0</v>
      </c>
      <c r="AG38" s="24">
        <f>($C38*(1-('Exposure Inputs'!$C$17)/100)*'Exposure Inputs'!$G$5*'Exposure Inputs'!$G$10*'Exposure Inputs'!$C$13)/('Exposure Inputs'!$G$6*'Exposure Inputs'!$G$11*'Exposure Inputs'!$C$14)</f>
        <v>0</v>
      </c>
      <c r="AH38" s="24">
        <f>($C38*(1-('Exposure Inputs'!$C$17)/100)*'Exposure Inputs'!$G$5*'Exposure Inputs'!$G$10*'Exposure Inputs'!$C$13)/('Exposure Inputs'!$G$6*'Exposure Inputs'!$C$12*'Exposure Inputs'!$C$14)</f>
        <v>0</v>
      </c>
      <c r="AI38" s="24">
        <f>($C38*(1-('Exposure Inputs'!$C$17)/100)*'Exposure Inputs'!$G$10*'Exposure Inputs'!$C$13)/('Exposure Inputs'!$C$12*'Exposure Inputs'!$C$14)</f>
        <v>0</v>
      </c>
      <c r="AJ38" s="24" t="e">
        <f>'Exposure Inputs'!$D$62/'Max Release DW Calc (0% DWT)'!AF38</f>
        <v>#DIV/0!</v>
      </c>
      <c r="AK38" s="24" t="e">
        <f>'Exposure Inputs'!$D$63/'Max Release DW Calc (0% DWT)'!AG38</f>
        <v>#DIV/0!</v>
      </c>
      <c r="AL38" s="24">
        <f>($D38*(1-('Exposure Inputs'!$C$17)/100)*'Exposure Inputs'!$H$4*1*'Exposure Inputs'!$C$13)/('Exposure Inputs'!$H$6*'Exposure Inputs'!$H$9)</f>
        <v>0</v>
      </c>
      <c r="AM38" s="24">
        <f>($C38*(1-('Exposure Inputs'!$C$17)/100)*'Exposure Inputs'!$H$5*'Exposure Inputs'!$H$10*'Exposure Inputs'!$C$13)/('Exposure Inputs'!$H$6*'Exposure Inputs'!$H$11*'Exposure Inputs'!$C$14)</f>
        <v>0</v>
      </c>
      <c r="AN38" s="24">
        <f>($C38*(1-('Exposure Inputs'!$C$17)/100)*'Exposure Inputs'!$H$5*'Exposure Inputs'!$H$10*'Exposure Inputs'!$C$13)/('Exposure Inputs'!$H$6*'Exposure Inputs'!$C$12*'Exposure Inputs'!$C$14)</f>
        <v>0</v>
      </c>
      <c r="AO38" s="24">
        <f>($C38*(1-('Exposure Inputs'!$C$17)/100)*'Exposure Inputs'!$H$10*'Exposure Inputs'!$C$13)/('Exposure Inputs'!$C$12*'Exposure Inputs'!$C$14)</f>
        <v>0</v>
      </c>
      <c r="AP38" s="24" t="e">
        <f>'Exposure Inputs'!$D$62/'Max Release DW Calc (0% DWT)'!AL38</f>
        <v>#DIV/0!</v>
      </c>
      <c r="AQ38" s="24" t="e">
        <f>'Exposure Inputs'!$D$63/'Max Release DW Calc (0% DWT)'!AM38</f>
        <v>#DIV/0!</v>
      </c>
    </row>
    <row r="39" spans="1:43" s="19" customFormat="1" hidden="1" x14ac:dyDescent="0.35">
      <c r="A39" s="30"/>
      <c r="B39" s="27"/>
      <c r="C39" s="28"/>
      <c r="D39" s="28"/>
      <c r="E39" s="28"/>
      <c r="F39" s="24">
        <f>($D39*(1-('Exposure Inputs'!$C$17)/100)*'Exposure Inputs'!$C$4*1*'Exposure Inputs'!$C$13)/('Exposure Inputs'!$C$6*'Exposure Inputs'!$C$9)</f>
        <v>0</v>
      </c>
      <c r="G39" s="24">
        <f>($C39*(1-('Exposure Inputs'!$C$17)/100)*'Exposure Inputs'!$C$5*'Exposure Inputs'!$C$10*'Exposure Inputs'!$C$13)/('Exposure Inputs'!$C$6*'Exposure Inputs'!$C$11*'Exposure Inputs'!$C$14)</f>
        <v>0</v>
      </c>
      <c r="H39" s="24">
        <f>($C39*(1-('Exposure Inputs'!$C$17)/100)*'Exposure Inputs'!$C$5*'Exposure Inputs'!$C$10*'Exposure Inputs'!$C$13)/('Exposure Inputs'!$C$6*'Exposure Inputs'!$C$12*'Exposure Inputs'!$C$14)</f>
        <v>0</v>
      </c>
      <c r="I39" s="24">
        <f>($C39*(1-('Exposure Inputs'!$C$17)/100)*'Exposure Inputs'!$C$10*'Exposure Inputs'!$C$13)/('Exposure Inputs'!$C$12*'Exposure Inputs'!$C$14)</f>
        <v>0</v>
      </c>
      <c r="J39" s="24" t="e">
        <f>'Exposure Inputs'!$D$62/$F39</f>
        <v>#DIV/0!</v>
      </c>
      <c r="K39" s="24" t="e">
        <f>'Exposure Inputs'!$D$63/$G39</f>
        <v>#DIV/0!</v>
      </c>
      <c r="L39" s="24"/>
      <c r="M39" s="24"/>
      <c r="N39" s="24">
        <f>($D39*(1-('Exposure Inputs'!$C$17)/100)*'Exposure Inputs'!$D$4*1*'Exposure Inputs'!$C$13)/('Exposure Inputs'!$D$6*'Exposure Inputs'!$C$9)</f>
        <v>0</v>
      </c>
      <c r="O39" s="24">
        <f>($C39*(1-('Exposure Inputs'!$C$17)/100)*'Exposure Inputs'!$D$5*'Exposure Inputs'!$D$10*'Exposure Inputs'!$C$13)/('Exposure Inputs'!$D$6*'Exposure Inputs'!$D$11*'Exposure Inputs'!$C$14)</f>
        <v>0</v>
      </c>
      <c r="P39" s="24">
        <f>($C39*(1-('Exposure Inputs'!$C$17)/100)*'Exposure Inputs'!$D$5*'Exposure Inputs'!$D$10*'Exposure Inputs'!$C$13)/('Exposure Inputs'!$D$6*'Exposure Inputs'!$C$12*'Exposure Inputs'!$C$14)</f>
        <v>0</v>
      </c>
      <c r="Q39" s="24">
        <f>($C39*(1-('Exposure Inputs'!$C$17)/100)*'Exposure Inputs'!$D$10*'Exposure Inputs'!$C$13)/('Exposure Inputs'!$C$12*'Exposure Inputs'!$C$14)</f>
        <v>0</v>
      </c>
      <c r="R39" s="24" t="e">
        <f>'Exposure Inputs'!$D$62/'Max Release DW Calc (0% DWT)'!N39</f>
        <v>#DIV/0!</v>
      </c>
      <c r="S39" s="24" t="e">
        <f>'Exposure Inputs'!$D$63/'Max Release DW Calc (0% DWT)'!O39</f>
        <v>#DIV/0!</v>
      </c>
      <c r="T39" s="24">
        <f>($D39*(1-('Exposure Inputs'!$C$17)/100)*'Exposure Inputs'!$E$4*1*'Exposure Inputs'!$C$13)/('Exposure Inputs'!$E$6*'Exposure Inputs'!$C$9)</f>
        <v>0</v>
      </c>
      <c r="U39" s="24">
        <f>($C39*(1-('Exposure Inputs'!$C$17)/100)*'Exposure Inputs'!$E$5*'Exposure Inputs'!$E$10*'Exposure Inputs'!$C$13)/('Exposure Inputs'!$E$6*'Exposure Inputs'!$E$11*'Exposure Inputs'!$C$14)</f>
        <v>0</v>
      </c>
      <c r="V39" s="24">
        <f>($C39*(1-('Exposure Inputs'!$C$17)/100)*'Exposure Inputs'!$E$5*'Exposure Inputs'!$E$10*'Exposure Inputs'!$C$13)/('Exposure Inputs'!$E$6*'Exposure Inputs'!$C$12*'Exposure Inputs'!$C$14)</f>
        <v>0</v>
      </c>
      <c r="W39" s="24">
        <f>($C39*(1-('Exposure Inputs'!$C$17)/100)*'Exposure Inputs'!$E$10*'Exposure Inputs'!$C$13)/('Exposure Inputs'!$C$12*'Exposure Inputs'!$C$14)</f>
        <v>0</v>
      </c>
      <c r="X39" s="24" t="e">
        <f>'Exposure Inputs'!$C$62/'Max Release DW Calc (0% DWT)'!T39</f>
        <v>#DIV/0!</v>
      </c>
      <c r="Y39" s="24" t="e">
        <f>'Exposure Inputs'!$C$63/'Max Release DW Calc (0% DWT)'!U39</f>
        <v>#DIV/0!</v>
      </c>
      <c r="Z39" s="24">
        <f>($D39*(1-('Exposure Inputs'!$C$17)/100)*'Exposure Inputs'!$F$4*1*'Exposure Inputs'!$C$13)/('Exposure Inputs'!$F$6*'Exposure Inputs'!$F$9)</f>
        <v>0</v>
      </c>
      <c r="AA39" s="24">
        <f>($C39*(1-('Exposure Inputs'!$C$17)/100)*'Exposure Inputs'!$F$5*'Exposure Inputs'!$F$10*'Exposure Inputs'!$C$13)/('Exposure Inputs'!$F$6*'Exposure Inputs'!$F$11*'Exposure Inputs'!$C$14)</f>
        <v>0</v>
      </c>
      <c r="AB39" s="24">
        <f>($C39*(1-('Exposure Inputs'!$C$17)/100)*'Exposure Inputs'!$F$5*'Exposure Inputs'!$F$10*'Exposure Inputs'!$C$13)/('Exposure Inputs'!$F$6*'Exposure Inputs'!$C$12*'Exposure Inputs'!$C$14)</f>
        <v>0</v>
      </c>
      <c r="AC39" s="24">
        <f>($C39*(1-('Exposure Inputs'!$C$17)/100)*'Exposure Inputs'!$F$10*'Exposure Inputs'!$C$13)/('Exposure Inputs'!$C$12*'Exposure Inputs'!$C$14)</f>
        <v>0</v>
      </c>
      <c r="AD39" s="24" t="e">
        <f>'Exposure Inputs'!$D$62/'Max Release DW Calc (0% DWT)'!Z39</f>
        <v>#DIV/0!</v>
      </c>
      <c r="AE39" s="24" t="e">
        <f>'Exposure Inputs'!$D$63/'Max Release DW Calc (0% DWT)'!AA39</f>
        <v>#DIV/0!</v>
      </c>
      <c r="AF39" s="24">
        <f>($D39*(1-('Exposure Inputs'!$C$17)/100)*'Exposure Inputs'!$G$4*1*'Exposure Inputs'!$C$13)/('Exposure Inputs'!$G$6*'Exposure Inputs'!$G$9)</f>
        <v>0</v>
      </c>
      <c r="AG39" s="24">
        <f>($C39*(1-('Exposure Inputs'!$C$17)/100)*'Exposure Inputs'!$G$5*'Exposure Inputs'!$G$10*'Exposure Inputs'!$C$13)/('Exposure Inputs'!$G$6*'Exposure Inputs'!$G$11*'Exposure Inputs'!$C$14)</f>
        <v>0</v>
      </c>
      <c r="AH39" s="24">
        <f>($C39*(1-('Exposure Inputs'!$C$17)/100)*'Exposure Inputs'!$G$5*'Exposure Inputs'!$G$10*'Exposure Inputs'!$C$13)/('Exposure Inputs'!$G$6*'Exposure Inputs'!$C$12*'Exposure Inputs'!$C$14)</f>
        <v>0</v>
      </c>
      <c r="AI39" s="24">
        <f>($C39*(1-('Exposure Inputs'!$C$17)/100)*'Exposure Inputs'!$G$10*'Exposure Inputs'!$C$13)/('Exposure Inputs'!$C$12*'Exposure Inputs'!$C$14)</f>
        <v>0</v>
      </c>
      <c r="AJ39" s="24" t="e">
        <f>'Exposure Inputs'!$D$62/'Max Release DW Calc (0% DWT)'!AF39</f>
        <v>#DIV/0!</v>
      </c>
      <c r="AK39" s="24" t="e">
        <f>'Exposure Inputs'!$D$63/'Max Release DW Calc (0% DWT)'!AG39</f>
        <v>#DIV/0!</v>
      </c>
      <c r="AL39" s="24">
        <f>($D39*(1-('Exposure Inputs'!$C$17)/100)*'Exposure Inputs'!$H$4*1*'Exposure Inputs'!$C$13)/('Exposure Inputs'!$H$6*'Exposure Inputs'!$H$9)</f>
        <v>0</v>
      </c>
      <c r="AM39" s="24">
        <f>($C39*(1-('Exposure Inputs'!$C$17)/100)*'Exposure Inputs'!$H$5*'Exposure Inputs'!$H$10*'Exposure Inputs'!$C$13)/('Exposure Inputs'!$H$6*'Exposure Inputs'!$H$11*'Exposure Inputs'!$C$14)</f>
        <v>0</v>
      </c>
      <c r="AN39" s="24">
        <f>($C39*(1-('Exposure Inputs'!$C$17)/100)*'Exposure Inputs'!$H$5*'Exposure Inputs'!$H$10*'Exposure Inputs'!$C$13)/('Exposure Inputs'!$H$6*'Exposure Inputs'!$C$12*'Exposure Inputs'!$C$14)</f>
        <v>0</v>
      </c>
      <c r="AO39" s="24">
        <f>($C39*(1-('Exposure Inputs'!$C$17)/100)*'Exposure Inputs'!$H$10*'Exposure Inputs'!$C$13)/('Exposure Inputs'!$C$12*'Exposure Inputs'!$C$14)</f>
        <v>0</v>
      </c>
      <c r="AP39" s="24" t="e">
        <f>'Exposure Inputs'!$D$62/'Max Release DW Calc (0% DWT)'!AL39</f>
        <v>#DIV/0!</v>
      </c>
      <c r="AQ39" s="24" t="e">
        <f>'Exposure Inputs'!$D$63/'Max Release DW Calc (0% DWT)'!AM39</f>
        <v>#DIV/0!</v>
      </c>
    </row>
    <row r="40" spans="1:43" s="19" customFormat="1" hidden="1" x14ac:dyDescent="0.35">
      <c r="A40" s="30"/>
      <c r="B40" s="27"/>
      <c r="C40" s="28"/>
      <c r="D40" s="28"/>
      <c r="E40" s="28"/>
      <c r="F40" s="24">
        <f>($D40*(1-('Exposure Inputs'!$C$17)/100)*'Exposure Inputs'!$C$4*1*'Exposure Inputs'!$C$13)/('Exposure Inputs'!$C$6*'Exposure Inputs'!$C$9)</f>
        <v>0</v>
      </c>
      <c r="G40" s="24">
        <f>($C40*(1-('Exposure Inputs'!$C$17)/100)*'Exposure Inputs'!$C$5*'Exposure Inputs'!$C$10*'Exposure Inputs'!$C$13)/('Exposure Inputs'!$C$6*'Exposure Inputs'!$C$11*'Exposure Inputs'!$C$14)</f>
        <v>0</v>
      </c>
      <c r="H40" s="24">
        <f>($C40*(1-('Exposure Inputs'!$C$17)/100)*'Exposure Inputs'!$C$5*'Exposure Inputs'!$C$10*'Exposure Inputs'!$C$13)/('Exposure Inputs'!$C$6*'Exposure Inputs'!$C$12*'Exposure Inputs'!$C$14)</f>
        <v>0</v>
      </c>
      <c r="I40" s="24">
        <f>($C40*(1-('Exposure Inputs'!$C$17)/100)*'Exposure Inputs'!$C$10*'Exposure Inputs'!$C$13)/('Exposure Inputs'!$C$12*'Exposure Inputs'!$C$14)</f>
        <v>0</v>
      </c>
      <c r="J40" s="27" t="e">
        <f>'Exposure Inputs'!$D$62/$F40</f>
        <v>#DIV/0!</v>
      </c>
      <c r="K40" s="24" t="e">
        <f>'Exposure Inputs'!$D$63/$G40</f>
        <v>#DIV/0!</v>
      </c>
      <c r="L40" s="24"/>
      <c r="M40" s="24"/>
      <c r="N40" s="24">
        <f>($D40*(1-('Exposure Inputs'!$C$17)/100)*'Exposure Inputs'!$D$4*1*'Exposure Inputs'!$C$13)/('Exposure Inputs'!$D$6*'Exposure Inputs'!$C$9)</f>
        <v>0</v>
      </c>
      <c r="O40" s="24">
        <f>($C40*(1-('Exposure Inputs'!$C$17)/100)*'Exposure Inputs'!$D$5*'Exposure Inputs'!$D$10*'Exposure Inputs'!$C$13)/('Exposure Inputs'!$D$6*'Exposure Inputs'!$D$11*'Exposure Inputs'!$C$14)</f>
        <v>0</v>
      </c>
      <c r="P40" s="24">
        <f>($C40*(1-('Exposure Inputs'!$C$17)/100)*'Exposure Inputs'!$D$5*'Exposure Inputs'!$D$10*'Exposure Inputs'!$C$13)/('Exposure Inputs'!$D$6*'Exposure Inputs'!$C$12*'Exposure Inputs'!$C$14)</f>
        <v>0</v>
      </c>
      <c r="Q40" s="24">
        <f>($C40*(1-('Exposure Inputs'!$C$17)/100)*'Exposure Inputs'!$D$10*'Exposure Inputs'!$C$13)/('Exposure Inputs'!$C$12*'Exposure Inputs'!$C$14)</f>
        <v>0</v>
      </c>
      <c r="R40" s="24" t="e">
        <f>'Exposure Inputs'!$D$62/'Max Release DW Calc (0% DWT)'!N40</f>
        <v>#DIV/0!</v>
      </c>
      <c r="S40" s="24" t="e">
        <f>'Exposure Inputs'!$D$63/'Max Release DW Calc (0% DWT)'!O40</f>
        <v>#DIV/0!</v>
      </c>
      <c r="T40" s="24">
        <f>($D40*(1-('Exposure Inputs'!$C$17)/100)*'Exposure Inputs'!$E$4*1*'Exposure Inputs'!$C$13)/('Exposure Inputs'!$E$6*'Exposure Inputs'!$C$9)</f>
        <v>0</v>
      </c>
      <c r="U40" s="24">
        <f>($C40*(1-('Exposure Inputs'!$C$17)/100)*'Exposure Inputs'!$E$5*'Exposure Inputs'!$E$10*'Exposure Inputs'!$C$13)/('Exposure Inputs'!$E$6*'Exposure Inputs'!$E$11*'Exposure Inputs'!$C$14)</f>
        <v>0</v>
      </c>
      <c r="V40" s="24">
        <f>($C40*(1-('Exposure Inputs'!$C$17)/100)*'Exposure Inputs'!$E$5*'Exposure Inputs'!$E$10*'Exposure Inputs'!$C$13)/('Exposure Inputs'!$E$6*'Exposure Inputs'!$C$12*'Exposure Inputs'!$C$14)</f>
        <v>0</v>
      </c>
      <c r="W40" s="24">
        <f>($C40*(1-('Exposure Inputs'!$C$17)/100)*'Exposure Inputs'!$E$10*'Exposure Inputs'!$C$13)/('Exposure Inputs'!$C$12*'Exposure Inputs'!$C$14)</f>
        <v>0</v>
      </c>
      <c r="X40" s="24" t="e">
        <f>'Exposure Inputs'!$C$62/'Max Release DW Calc (0% DWT)'!T40</f>
        <v>#DIV/0!</v>
      </c>
      <c r="Y40" s="24" t="e">
        <f>'Exposure Inputs'!$C$63/'Max Release DW Calc (0% DWT)'!U40</f>
        <v>#DIV/0!</v>
      </c>
      <c r="Z40" s="24">
        <f>($D40*(1-('Exposure Inputs'!$C$17)/100)*'Exposure Inputs'!$F$4*1*'Exposure Inputs'!$C$13)/('Exposure Inputs'!$F$6*'Exposure Inputs'!$F$9)</f>
        <v>0</v>
      </c>
      <c r="AA40" s="24">
        <f>($C40*(1-('Exposure Inputs'!$C$17)/100)*'Exposure Inputs'!$F$5*'Exposure Inputs'!$F$10*'Exposure Inputs'!$C$13)/('Exposure Inputs'!$F$6*'Exposure Inputs'!$F$11*'Exposure Inputs'!$C$14)</f>
        <v>0</v>
      </c>
      <c r="AB40" s="24">
        <f>($C40*(1-('Exposure Inputs'!$C$17)/100)*'Exposure Inputs'!$F$5*'Exposure Inputs'!$F$10*'Exposure Inputs'!$C$13)/('Exposure Inputs'!$F$6*'Exposure Inputs'!$C$12*'Exposure Inputs'!$C$14)</f>
        <v>0</v>
      </c>
      <c r="AC40" s="24">
        <f>($C40*(1-('Exposure Inputs'!$C$17)/100)*'Exposure Inputs'!$F$10*'Exposure Inputs'!$C$13)/('Exposure Inputs'!$C$12*'Exposure Inputs'!$C$14)</f>
        <v>0</v>
      </c>
      <c r="AD40" s="24" t="e">
        <f>'Exposure Inputs'!$D$62/'Max Release DW Calc (0% DWT)'!Z40</f>
        <v>#DIV/0!</v>
      </c>
      <c r="AE40" s="24" t="e">
        <f>'Exposure Inputs'!$D$63/'Max Release DW Calc (0% DWT)'!AA40</f>
        <v>#DIV/0!</v>
      </c>
      <c r="AF40" s="24">
        <f>($D40*(1-('Exposure Inputs'!$C$17)/100)*'Exposure Inputs'!$G$4*1*'Exposure Inputs'!$C$13)/('Exposure Inputs'!$G$6*'Exposure Inputs'!$G$9)</f>
        <v>0</v>
      </c>
      <c r="AG40" s="24">
        <f>($C40*(1-('Exposure Inputs'!$C$17)/100)*'Exposure Inputs'!$G$5*'Exposure Inputs'!$G$10*'Exposure Inputs'!$C$13)/('Exposure Inputs'!$G$6*'Exposure Inputs'!$G$11*'Exposure Inputs'!$C$14)</f>
        <v>0</v>
      </c>
      <c r="AH40" s="24">
        <f>($C40*(1-('Exposure Inputs'!$C$17)/100)*'Exposure Inputs'!$G$5*'Exposure Inputs'!$G$10*'Exposure Inputs'!$C$13)/('Exposure Inputs'!$G$6*'Exposure Inputs'!$C$12*'Exposure Inputs'!$C$14)</f>
        <v>0</v>
      </c>
      <c r="AI40" s="24">
        <f>($C40*(1-('Exposure Inputs'!$C$17)/100)*'Exposure Inputs'!$G$10*'Exposure Inputs'!$C$13)/('Exposure Inputs'!$C$12*'Exposure Inputs'!$C$14)</f>
        <v>0</v>
      </c>
      <c r="AJ40" s="24" t="e">
        <f>'Exposure Inputs'!$D$62/'Max Release DW Calc (0% DWT)'!AF40</f>
        <v>#DIV/0!</v>
      </c>
      <c r="AK40" s="24" t="e">
        <f>'Exposure Inputs'!$D$63/'Max Release DW Calc (0% DWT)'!AG40</f>
        <v>#DIV/0!</v>
      </c>
      <c r="AL40" s="24">
        <f>($D40*(1-('Exposure Inputs'!$C$17)/100)*'Exposure Inputs'!$H$4*1*'Exposure Inputs'!$C$13)/('Exposure Inputs'!$H$6*'Exposure Inputs'!$H$9)</f>
        <v>0</v>
      </c>
      <c r="AM40" s="24">
        <f>($C40*(1-('Exposure Inputs'!$C$17)/100)*'Exposure Inputs'!$H$5*'Exposure Inputs'!$H$10*'Exposure Inputs'!$C$13)/('Exposure Inputs'!$H$6*'Exposure Inputs'!$H$11*'Exposure Inputs'!$C$14)</f>
        <v>0</v>
      </c>
      <c r="AN40" s="24">
        <f>($C40*(1-('Exposure Inputs'!$C$17)/100)*'Exposure Inputs'!$H$5*'Exposure Inputs'!$H$10*'Exposure Inputs'!$C$13)/('Exposure Inputs'!$H$6*'Exposure Inputs'!$C$12*'Exposure Inputs'!$C$14)</f>
        <v>0</v>
      </c>
      <c r="AO40" s="24">
        <f>($C40*(1-('Exposure Inputs'!$C$17)/100)*'Exposure Inputs'!$H$10*'Exposure Inputs'!$C$13)/('Exposure Inputs'!$C$12*'Exposure Inputs'!$C$14)</f>
        <v>0</v>
      </c>
      <c r="AP40" s="24" t="e">
        <f>'Exposure Inputs'!$D$62/'Max Release DW Calc (0% DWT)'!AL40</f>
        <v>#DIV/0!</v>
      </c>
      <c r="AQ40" s="24" t="e">
        <f>'Exposure Inputs'!$D$63/'Max Release DW Calc (0% DWT)'!AM40</f>
        <v>#DIV/0!</v>
      </c>
    </row>
    <row r="41" spans="1:43" s="19" customFormat="1" hidden="1" x14ac:dyDescent="0.35">
      <c r="A41" s="30"/>
      <c r="B41" s="27"/>
      <c r="C41" s="28"/>
      <c r="D41" s="28"/>
      <c r="E41" s="28"/>
      <c r="F41" s="24">
        <f>($D41*(1-('Exposure Inputs'!$C$17)/100)*'Exposure Inputs'!$C$4*1*'Exposure Inputs'!$C$13)/('Exposure Inputs'!$C$6*'Exposure Inputs'!$C$9)</f>
        <v>0</v>
      </c>
      <c r="G41" s="24">
        <f>($C41*(1-('Exposure Inputs'!$C$17)/100)*'Exposure Inputs'!$C$5*'Exposure Inputs'!$C$10*'Exposure Inputs'!$C$13)/('Exposure Inputs'!$C$6*'Exposure Inputs'!$C$11*'Exposure Inputs'!$C$14)</f>
        <v>0</v>
      </c>
      <c r="H41" s="24">
        <f>($C41*(1-('Exposure Inputs'!$C$17)/100)*'Exposure Inputs'!$C$5*'Exposure Inputs'!$C$10*'Exposure Inputs'!$C$13)/('Exposure Inputs'!$C$6*'Exposure Inputs'!$C$12*'Exposure Inputs'!$C$14)</f>
        <v>0</v>
      </c>
      <c r="I41" s="24">
        <f>($C41*(1-('Exposure Inputs'!$C$17)/100)*'Exposure Inputs'!$C$10*'Exposure Inputs'!$C$13)/('Exposure Inputs'!$C$12*'Exposure Inputs'!$C$14)</f>
        <v>0</v>
      </c>
      <c r="J41" s="24" t="e">
        <f>'Exposure Inputs'!$D$62/$F41</f>
        <v>#DIV/0!</v>
      </c>
      <c r="K41" s="24" t="e">
        <f>'Exposure Inputs'!$D$63/$G41</f>
        <v>#DIV/0!</v>
      </c>
      <c r="L41" s="24"/>
      <c r="M41" s="24"/>
      <c r="N41" s="24">
        <f>($D41*(1-('Exposure Inputs'!$C$17)/100)*'Exposure Inputs'!$D$4*1*'Exposure Inputs'!$C$13)/('Exposure Inputs'!$D$6*'Exposure Inputs'!$C$9)</f>
        <v>0</v>
      </c>
      <c r="O41" s="24">
        <f>($C41*(1-('Exposure Inputs'!$C$17)/100)*'Exposure Inputs'!$D$5*'Exposure Inputs'!$D$10*'Exposure Inputs'!$C$13)/('Exposure Inputs'!$D$6*'Exposure Inputs'!$D$11*'Exposure Inputs'!$C$14)</f>
        <v>0</v>
      </c>
      <c r="P41" s="24">
        <f>($C41*(1-('Exposure Inputs'!$C$17)/100)*'Exposure Inputs'!$D$5*'Exposure Inputs'!$D$10*'Exposure Inputs'!$C$13)/('Exposure Inputs'!$D$6*'Exposure Inputs'!$C$12*'Exposure Inputs'!$C$14)</f>
        <v>0</v>
      </c>
      <c r="Q41" s="24">
        <f>($C41*(1-('Exposure Inputs'!$C$17)/100)*'Exposure Inputs'!$D$10*'Exposure Inputs'!$C$13)/('Exposure Inputs'!$C$12*'Exposure Inputs'!$C$14)</f>
        <v>0</v>
      </c>
      <c r="R41" s="24" t="e">
        <f>'Exposure Inputs'!$D$62/'Max Release DW Calc (0% DWT)'!N41</f>
        <v>#DIV/0!</v>
      </c>
      <c r="S41" s="24" t="e">
        <f>'Exposure Inputs'!$D$63/'Max Release DW Calc (0% DWT)'!O41</f>
        <v>#DIV/0!</v>
      </c>
      <c r="T41" s="24">
        <f>($D41*(1-('Exposure Inputs'!$C$17)/100)*'Exposure Inputs'!$E$4*1*'Exposure Inputs'!$C$13)/('Exposure Inputs'!$E$6*'Exposure Inputs'!$C$9)</f>
        <v>0</v>
      </c>
      <c r="U41" s="24">
        <f>($C41*(1-('Exposure Inputs'!$C$17)/100)*'Exposure Inputs'!$E$5*'Exposure Inputs'!$E$10*'Exposure Inputs'!$C$13)/('Exposure Inputs'!$E$6*'Exposure Inputs'!$E$11*'Exposure Inputs'!$C$14)</f>
        <v>0</v>
      </c>
      <c r="V41" s="24">
        <f>($C41*(1-('Exposure Inputs'!$C$17)/100)*'Exposure Inputs'!$E$5*'Exposure Inputs'!$E$10*'Exposure Inputs'!$C$13)/('Exposure Inputs'!$E$6*'Exposure Inputs'!$C$12*'Exposure Inputs'!$C$14)</f>
        <v>0</v>
      </c>
      <c r="W41" s="24">
        <f>($C41*(1-('Exposure Inputs'!$C$17)/100)*'Exposure Inputs'!$E$10*'Exposure Inputs'!$C$13)/('Exposure Inputs'!$C$12*'Exposure Inputs'!$C$14)</f>
        <v>0</v>
      </c>
      <c r="X41" s="24" t="e">
        <f>'Exposure Inputs'!$C$62/'Max Release DW Calc (0% DWT)'!T41</f>
        <v>#DIV/0!</v>
      </c>
      <c r="Y41" s="24" t="e">
        <f>'Exposure Inputs'!$C$63/'Max Release DW Calc (0% DWT)'!U41</f>
        <v>#DIV/0!</v>
      </c>
      <c r="Z41" s="24">
        <f>($D41*(1-('Exposure Inputs'!$C$17)/100)*'Exposure Inputs'!$F$4*1*'Exposure Inputs'!$C$13)/('Exposure Inputs'!$F$6*'Exposure Inputs'!$F$9)</f>
        <v>0</v>
      </c>
      <c r="AA41" s="24">
        <f>($C41*(1-('Exposure Inputs'!$C$17)/100)*'Exposure Inputs'!$F$5*'Exposure Inputs'!$F$10*'Exposure Inputs'!$C$13)/('Exposure Inputs'!$F$6*'Exposure Inputs'!$F$11*'Exposure Inputs'!$C$14)</f>
        <v>0</v>
      </c>
      <c r="AB41" s="24">
        <f>($C41*(1-('Exposure Inputs'!$C$17)/100)*'Exposure Inputs'!$F$5*'Exposure Inputs'!$F$10*'Exposure Inputs'!$C$13)/('Exposure Inputs'!$F$6*'Exposure Inputs'!$C$12*'Exposure Inputs'!$C$14)</f>
        <v>0</v>
      </c>
      <c r="AC41" s="24">
        <f>($C41*(1-('Exposure Inputs'!$C$17)/100)*'Exposure Inputs'!$F$10*'Exposure Inputs'!$C$13)/('Exposure Inputs'!$C$12*'Exposure Inputs'!$C$14)</f>
        <v>0</v>
      </c>
      <c r="AD41" s="24" t="e">
        <f>'Exposure Inputs'!$D$62/'Max Release DW Calc (0% DWT)'!Z41</f>
        <v>#DIV/0!</v>
      </c>
      <c r="AE41" s="24" t="e">
        <f>'Exposure Inputs'!$D$63/'Max Release DW Calc (0% DWT)'!AA41</f>
        <v>#DIV/0!</v>
      </c>
      <c r="AF41" s="24">
        <f>($D41*(1-('Exposure Inputs'!$C$17)/100)*'Exposure Inputs'!$G$4*1*'Exposure Inputs'!$C$13)/('Exposure Inputs'!$G$6*'Exposure Inputs'!$G$9)</f>
        <v>0</v>
      </c>
      <c r="AG41" s="24">
        <f>($C41*(1-('Exposure Inputs'!$C$17)/100)*'Exposure Inputs'!$G$5*'Exposure Inputs'!$G$10*'Exposure Inputs'!$C$13)/('Exposure Inputs'!$G$6*'Exposure Inputs'!$G$11*'Exposure Inputs'!$C$14)</f>
        <v>0</v>
      </c>
      <c r="AH41" s="24">
        <f>($C41*(1-('Exposure Inputs'!$C$17)/100)*'Exposure Inputs'!$G$5*'Exposure Inputs'!$G$10*'Exposure Inputs'!$C$13)/('Exposure Inputs'!$G$6*'Exposure Inputs'!$C$12*'Exposure Inputs'!$C$14)</f>
        <v>0</v>
      </c>
      <c r="AI41" s="24">
        <f>($C41*(1-('Exposure Inputs'!$C$17)/100)*'Exposure Inputs'!$G$10*'Exposure Inputs'!$C$13)/('Exposure Inputs'!$C$12*'Exposure Inputs'!$C$14)</f>
        <v>0</v>
      </c>
      <c r="AJ41" s="24" t="e">
        <f>'Exposure Inputs'!$D$62/'Max Release DW Calc (0% DWT)'!AF41</f>
        <v>#DIV/0!</v>
      </c>
      <c r="AK41" s="24" t="e">
        <f>'Exposure Inputs'!$D$63/'Max Release DW Calc (0% DWT)'!AG41</f>
        <v>#DIV/0!</v>
      </c>
      <c r="AL41" s="24">
        <f>($D41*(1-('Exposure Inputs'!$C$17)/100)*'Exposure Inputs'!$H$4*1*'Exposure Inputs'!$C$13)/('Exposure Inputs'!$H$6*'Exposure Inputs'!$H$9)</f>
        <v>0</v>
      </c>
      <c r="AM41" s="24">
        <f>($C41*(1-('Exposure Inputs'!$C$17)/100)*'Exposure Inputs'!$H$5*'Exposure Inputs'!$H$10*'Exposure Inputs'!$C$13)/('Exposure Inputs'!$H$6*'Exposure Inputs'!$H$11*'Exposure Inputs'!$C$14)</f>
        <v>0</v>
      </c>
      <c r="AN41" s="24">
        <f>($C41*(1-('Exposure Inputs'!$C$17)/100)*'Exposure Inputs'!$H$5*'Exposure Inputs'!$H$10*'Exposure Inputs'!$C$13)/('Exposure Inputs'!$H$6*'Exposure Inputs'!$C$12*'Exposure Inputs'!$C$14)</f>
        <v>0</v>
      </c>
      <c r="AO41" s="24">
        <f>($C41*(1-('Exposure Inputs'!$C$17)/100)*'Exposure Inputs'!$H$10*'Exposure Inputs'!$C$13)/('Exposure Inputs'!$C$12*'Exposure Inputs'!$C$14)</f>
        <v>0</v>
      </c>
      <c r="AP41" s="24" t="e">
        <f>'Exposure Inputs'!$D$62/'Max Release DW Calc (0% DWT)'!AL41</f>
        <v>#DIV/0!</v>
      </c>
      <c r="AQ41" s="24" t="e">
        <f>'Exposure Inputs'!$D$63/'Max Release DW Calc (0% DWT)'!AM41</f>
        <v>#DIV/0!</v>
      </c>
    </row>
    <row r="42" spans="1:43" s="19" customFormat="1" hidden="1" x14ac:dyDescent="0.35">
      <c r="A42" s="30"/>
      <c r="B42" s="27"/>
      <c r="C42" s="28"/>
      <c r="D42" s="28"/>
      <c r="E42" s="28"/>
      <c r="F42" s="24">
        <f>($D42*(1-('Exposure Inputs'!$C$17)/100)*'Exposure Inputs'!$C$4*1*'Exposure Inputs'!$C$13)/('Exposure Inputs'!$C$6*'Exposure Inputs'!$C$9)</f>
        <v>0</v>
      </c>
      <c r="G42" s="24">
        <f>($C42*(1-('Exposure Inputs'!$C$17)/100)*'Exposure Inputs'!$C$5*'Exposure Inputs'!$C$10*'Exposure Inputs'!$C$13)/('Exposure Inputs'!$C$6*'Exposure Inputs'!$C$11*'Exposure Inputs'!$C$14)</f>
        <v>0</v>
      </c>
      <c r="H42" s="24">
        <f>($C42*(1-('Exposure Inputs'!$C$17)/100)*'Exposure Inputs'!$C$5*'Exposure Inputs'!$C$10*'Exposure Inputs'!$C$13)/('Exposure Inputs'!$C$6*'Exposure Inputs'!$C$12*'Exposure Inputs'!$C$14)</f>
        <v>0</v>
      </c>
      <c r="I42" s="24">
        <f>($C42*(1-('Exposure Inputs'!$C$17)/100)*'Exposure Inputs'!$C$10*'Exposure Inputs'!$C$13)/('Exposure Inputs'!$C$12*'Exposure Inputs'!$C$14)</f>
        <v>0</v>
      </c>
      <c r="J42" s="24" t="e">
        <f>'Exposure Inputs'!$D$62/$F42</f>
        <v>#DIV/0!</v>
      </c>
      <c r="K42" s="24" t="e">
        <f>'Exposure Inputs'!$D$63/$G42</f>
        <v>#DIV/0!</v>
      </c>
      <c r="L42" s="24"/>
      <c r="M42" s="24"/>
      <c r="N42" s="24">
        <f>($D42*(1-('Exposure Inputs'!$C$17)/100)*'Exposure Inputs'!$D$4*1*'Exposure Inputs'!$C$13)/('Exposure Inputs'!$D$6*'Exposure Inputs'!$C$9)</f>
        <v>0</v>
      </c>
      <c r="O42" s="24">
        <f>($C42*(1-('Exposure Inputs'!$C$17)/100)*'Exposure Inputs'!$D$5*'Exposure Inputs'!$D$10*'Exposure Inputs'!$C$13)/('Exposure Inputs'!$D$6*'Exposure Inputs'!$D$11*'Exposure Inputs'!$C$14)</f>
        <v>0</v>
      </c>
      <c r="P42" s="24">
        <f>($C42*(1-('Exposure Inputs'!$C$17)/100)*'Exposure Inputs'!$D$5*'Exposure Inputs'!$D$10*'Exposure Inputs'!$C$13)/('Exposure Inputs'!$D$6*'Exposure Inputs'!$C$12*'Exposure Inputs'!$C$14)</f>
        <v>0</v>
      </c>
      <c r="Q42" s="24">
        <f>($C42*(1-('Exposure Inputs'!$C$17)/100)*'Exposure Inputs'!$D$10*'Exposure Inputs'!$C$13)/('Exposure Inputs'!$C$12*'Exposure Inputs'!$C$14)</f>
        <v>0</v>
      </c>
      <c r="R42" s="24" t="e">
        <f>'Exposure Inputs'!$D$62/'Max Release DW Calc (0% DWT)'!N42</f>
        <v>#DIV/0!</v>
      </c>
      <c r="S42" s="24" t="e">
        <f>'Exposure Inputs'!$D$63/'Max Release DW Calc (0% DWT)'!O42</f>
        <v>#DIV/0!</v>
      </c>
      <c r="T42" s="24">
        <f>($D42*(1-('Exposure Inputs'!$C$17)/100)*'Exposure Inputs'!$E$4*1*'Exposure Inputs'!$C$13)/('Exposure Inputs'!$E$6*'Exposure Inputs'!$C$9)</f>
        <v>0</v>
      </c>
      <c r="U42" s="24">
        <f>($C42*(1-('Exposure Inputs'!$C$17)/100)*'Exposure Inputs'!$E$5*'Exposure Inputs'!$E$10*'Exposure Inputs'!$C$13)/('Exposure Inputs'!$E$6*'Exposure Inputs'!$E$11*'Exposure Inputs'!$C$14)</f>
        <v>0</v>
      </c>
      <c r="V42" s="24">
        <f>($C42*(1-('Exposure Inputs'!$C$17)/100)*'Exposure Inputs'!$E$5*'Exposure Inputs'!$E$10*'Exposure Inputs'!$C$13)/('Exposure Inputs'!$E$6*'Exposure Inputs'!$C$12*'Exposure Inputs'!$C$14)</f>
        <v>0</v>
      </c>
      <c r="W42" s="24">
        <f>($C42*(1-('Exposure Inputs'!$C$17)/100)*'Exposure Inputs'!$E$10*'Exposure Inputs'!$C$13)/('Exposure Inputs'!$C$12*'Exposure Inputs'!$C$14)</f>
        <v>0</v>
      </c>
      <c r="X42" s="24" t="e">
        <f>'Exposure Inputs'!$C$62/'Max Release DW Calc (0% DWT)'!T42</f>
        <v>#DIV/0!</v>
      </c>
      <c r="Y42" s="24" t="e">
        <f>'Exposure Inputs'!$C$63/'Max Release DW Calc (0% DWT)'!U42</f>
        <v>#DIV/0!</v>
      </c>
      <c r="Z42" s="24">
        <f>($D42*(1-('Exposure Inputs'!$C$17)/100)*'Exposure Inputs'!$F$4*1*'Exposure Inputs'!$C$13)/('Exposure Inputs'!$F$6*'Exposure Inputs'!$F$9)</f>
        <v>0</v>
      </c>
      <c r="AA42" s="24">
        <f>($C42*(1-('Exposure Inputs'!$C$17)/100)*'Exposure Inputs'!$F$5*'Exposure Inputs'!$F$10*'Exposure Inputs'!$C$13)/('Exposure Inputs'!$F$6*'Exposure Inputs'!$F$11*'Exposure Inputs'!$C$14)</f>
        <v>0</v>
      </c>
      <c r="AB42" s="24">
        <f>($C42*(1-('Exposure Inputs'!$C$17)/100)*'Exposure Inputs'!$F$5*'Exposure Inputs'!$F$10*'Exposure Inputs'!$C$13)/('Exposure Inputs'!$F$6*'Exposure Inputs'!$C$12*'Exposure Inputs'!$C$14)</f>
        <v>0</v>
      </c>
      <c r="AC42" s="24">
        <f>($C42*(1-('Exposure Inputs'!$C$17)/100)*'Exposure Inputs'!$F$10*'Exposure Inputs'!$C$13)/('Exposure Inputs'!$C$12*'Exposure Inputs'!$C$14)</f>
        <v>0</v>
      </c>
      <c r="AD42" s="24" t="e">
        <f>'Exposure Inputs'!$D$62/'Max Release DW Calc (0% DWT)'!Z42</f>
        <v>#DIV/0!</v>
      </c>
      <c r="AE42" s="24" t="e">
        <f>'Exposure Inputs'!$D$63/'Max Release DW Calc (0% DWT)'!AA42</f>
        <v>#DIV/0!</v>
      </c>
      <c r="AF42" s="24">
        <f>($D42*(1-('Exposure Inputs'!$C$17)/100)*'Exposure Inputs'!$G$4*1*'Exposure Inputs'!$C$13)/('Exposure Inputs'!$G$6*'Exposure Inputs'!$G$9)</f>
        <v>0</v>
      </c>
      <c r="AG42" s="24">
        <f>($C42*(1-('Exposure Inputs'!$C$17)/100)*'Exposure Inputs'!$G$5*'Exposure Inputs'!$G$10*'Exposure Inputs'!$C$13)/('Exposure Inputs'!$G$6*'Exposure Inputs'!$G$11*'Exposure Inputs'!$C$14)</f>
        <v>0</v>
      </c>
      <c r="AH42" s="24">
        <f>($C42*(1-('Exposure Inputs'!$C$17)/100)*'Exposure Inputs'!$G$5*'Exposure Inputs'!$G$10*'Exposure Inputs'!$C$13)/('Exposure Inputs'!$G$6*'Exposure Inputs'!$C$12*'Exposure Inputs'!$C$14)</f>
        <v>0</v>
      </c>
      <c r="AI42" s="24">
        <f>($C42*(1-('Exposure Inputs'!$C$17)/100)*'Exposure Inputs'!$G$10*'Exposure Inputs'!$C$13)/('Exposure Inputs'!$C$12*'Exposure Inputs'!$C$14)</f>
        <v>0</v>
      </c>
      <c r="AJ42" s="24" t="e">
        <f>'Exposure Inputs'!$D$62/'Max Release DW Calc (0% DWT)'!AF42</f>
        <v>#DIV/0!</v>
      </c>
      <c r="AK42" s="24" t="e">
        <f>'Exposure Inputs'!$D$63/'Max Release DW Calc (0% DWT)'!AG42</f>
        <v>#DIV/0!</v>
      </c>
      <c r="AL42" s="24">
        <f>($D42*(1-('Exposure Inputs'!$C$17)/100)*'Exposure Inputs'!$H$4*1*'Exposure Inputs'!$C$13)/('Exposure Inputs'!$H$6*'Exposure Inputs'!$H$9)</f>
        <v>0</v>
      </c>
      <c r="AM42" s="24">
        <f>($C42*(1-('Exposure Inputs'!$C$17)/100)*'Exposure Inputs'!$H$5*'Exposure Inputs'!$H$10*'Exposure Inputs'!$C$13)/('Exposure Inputs'!$H$6*'Exposure Inputs'!$H$11*'Exposure Inputs'!$C$14)</f>
        <v>0</v>
      </c>
      <c r="AN42" s="24">
        <f>($C42*(1-('Exposure Inputs'!$C$17)/100)*'Exposure Inputs'!$H$5*'Exposure Inputs'!$H$10*'Exposure Inputs'!$C$13)/('Exposure Inputs'!$H$6*'Exposure Inputs'!$C$12*'Exposure Inputs'!$C$14)</f>
        <v>0</v>
      </c>
      <c r="AO42" s="24">
        <f>($C42*(1-('Exposure Inputs'!$C$17)/100)*'Exposure Inputs'!$H$10*'Exposure Inputs'!$C$13)/('Exposure Inputs'!$C$12*'Exposure Inputs'!$C$14)</f>
        <v>0</v>
      </c>
      <c r="AP42" s="24" t="e">
        <f>'Exposure Inputs'!$D$62/'Max Release DW Calc (0% DWT)'!AL42</f>
        <v>#DIV/0!</v>
      </c>
      <c r="AQ42" s="24" t="e">
        <f>'Exposure Inputs'!$D$63/'Max Release DW Calc (0% DWT)'!AM42</f>
        <v>#DIV/0!</v>
      </c>
    </row>
    <row r="43" spans="1:43" s="19" customFormat="1" hidden="1" x14ac:dyDescent="0.35">
      <c r="A43" s="30"/>
      <c r="B43" s="27"/>
      <c r="C43" s="28"/>
      <c r="D43" s="28"/>
      <c r="E43" s="28"/>
      <c r="F43" s="24">
        <f>($D43*(1-('Exposure Inputs'!$C$17)/100)*'Exposure Inputs'!$C$4*1*'Exposure Inputs'!$C$13)/('Exposure Inputs'!$C$6*'Exposure Inputs'!$C$9)</f>
        <v>0</v>
      </c>
      <c r="G43" s="24">
        <f>($C43*(1-('Exposure Inputs'!$C$17)/100)*'Exposure Inputs'!$C$5*'Exposure Inputs'!$C$10*'Exposure Inputs'!$C$13)/('Exposure Inputs'!$C$6*'Exposure Inputs'!$C$11*'Exposure Inputs'!$C$14)</f>
        <v>0</v>
      </c>
      <c r="H43" s="24">
        <f>($C43*(1-('Exposure Inputs'!$C$17)/100)*'Exposure Inputs'!$C$5*'Exposure Inputs'!$C$10*'Exposure Inputs'!$C$13)/('Exposure Inputs'!$C$6*'Exposure Inputs'!$C$12*'Exposure Inputs'!$C$14)</f>
        <v>0</v>
      </c>
      <c r="I43" s="24">
        <f>($C43*(1-('Exposure Inputs'!$C$17)/100)*'Exposure Inputs'!$C$10*'Exposure Inputs'!$C$13)/('Exposure Inputs'!$C$12*'Exposure Inputs'!$C$14)</f>
        <v>0</v>
      </c>
      <c r="J43" s="24" t="e">
        <f>'Exposure Inputs'!$D$62/$F43</f>
        <v>#DIV/0!</v>
      </c>
      <c r="K43" s="24" t="e">
        <f>'Exposure Inputs'!$D$63/$G43</f>
        <v>#DIV/0!</v>
      </c>
      <c r="L43" s="24"/>
      <c r="M43" s="24"/>
      <c r="N43" s="24">
        <f>($D43*(1-('Exposure Inputs'!$C$17)/100)*'Exposure Inputs'!$D$4*1*'Exposure Inputs'!$C$13)/('Exposure Inputs'!$D$6*'Exposure Inputs'!$C$9)</f>
        <v>0</v>
      </c>
      <c r="O43" s="24">
        <f>($C43*(1-('Exposure Inputs'!$C$17)/100)*'Exposure Inputs'!$D$5*'Exposure Inputs'!$D$10*'Exposure Inputs'!$C$13)/('Exposure Inputs'!$D$6*'Exposure Inputs'!$D$11*'Exposure Inputs'!$C$14)</f>
        <v>0</v>
      </c>
      <c r="P43" s="24">
        <f>($C43*(1-('Exposure Inputs'!$C$17)/100)*'Exposure Inputs'!$D$5*'Exposure Inputs'!$D$10*'Exposure Inputs'!$C$13)/('Exposure Inputs'!$D$6*'Exposure Inputs'!$C$12*'Exposure Inputs'!$C$14)</f>
        <v>0</v>
      </c>
      <c r="Q43" s="24">
        <f>($C43*(1-('Exposure Inputs'!$C$17)/100)*'Exposure Inputs'!$D$10*'Exposure Inputs'!$C$13)/('Exposure Inputs'!$C$12*'Exposure Inputs'!$C$14)</f>
        <v>0</v>
      </c>
      <c r="R43" s="24" t="e">
        <f>'Exposure Inputs'!$D$62/'Max Release DW Calc (0% DWT)'!N43</f>
        <v>#DIV/0!</v>
      </c>
      <c r="S43" s="24" t="e">
        <f>'Exposure Inputs'!$D$63/'Max Release DW Calc (0% DWT)'!O43</f>
        <v>#DIV/0!</v>
      </c>
      <c r="T43" s="24">
        <f>($D43*(1-('Exposure Inputs'!$C$17)/100)*'Exposure Inputs'!$E$4*1*'Exposure Inputs'!$C$13)/('Exposure Inputs'!$E$6*'Exposure Inputs'!$C$9)</f>
        <v>0</v>
      </c>
      <c r="U43" s="24">
        <f>($C43*(1-('Exposure Inputs'!$C$17)/100)*'Exposure Inputs'!$E$5*'Exposure Inputs'!$E$10*'Exposure Inputs'!$C$13)/('Exposure Inputs'!$E$6*'Exposure Inputs'!$E$11*'Exposure Inputs'!$C$14)</f>
        <v>0</v>
      </c>
      <c r="V43" s="24">
        <f>($C43*(1-('Exposure Inputs'!$C$17)/100)*'Exposure Inputs'!$E$5*'Exposure Inputs'!$E$10*'Exposure Inputs'!$C$13)/('Exposure Inputs'!$E$6*'Exposure Inputs'!$C$12*'Exposure Inputs'!$C$14)</f>
        <v>0</v>
      </c>
      <c r="W43" s="24">
        <f>($C43*(1-('Exposure Inputs'!$C$17)/100)*'Exposure Inputs'!$E$10*'Exposure Inputs'!$C$13)/('Exposure Inputs'!$C$12*'Exposure Inputs'!$C$14)</f>
        <v>0</v>
      </c>
      <c r="X43" s="24" t="e">
        <f>'Exposure Inputs'!$C$62/'Max Release DW Calc (0% DWT)'!T43</f>
        <v>#DIV/0!</v>
      </c>
      <c r="Y43" s="24" t="e">
        <f>'Exposure Inputs'!$C$63/'Max Release DW Calc (0% DWT)'!U43</f>
        <v>#DIV/0!</v>
      </c>
      <c r="Z43" s="24">
        <f>($D43*(1-('Exposure Inputs'!$C$17)/100)*'Exposure Inputs'!$F$4*1*'Exposure Inputs'!$C$13)/('Exposure Inputs'!$F$6*'Exposure Inputs'!$F$9)</f>
        <v>0</v>
      </c>
      <c r="AA43" s="24">
        <f>($C43*(1-('Exposure Inputs'!$C$17)/100)*'Exposure Inputs'!$F$5*'Exposure Inputs'!$F$10*'Exposure Inputs'!$C$13)/('Exposure Inputs'!$F$6*'Exposure Inputs'!$F$11*'Exposure Inputs'!$C$14)</f>
        <v>0</v>
      </c>
      <c r="AB43" s="24">
        <f>($C43*(1-('Exposure Inputs'!$C$17)/100)*'Exposure Inputs'!$F$5*'Exposure Inputs'!$F$10*'Exposure Inputs'!$C$13)/('Exposure Inputs'!$F$6*'Exposure Inputs'!$C$12*'Exposure Inputs'!$C$14)</f>
        <v>0</v>
      </c>
      <c r="AC43" s="24">
        <f>($C43*(1-('Exposure Inputs'!$C$17)/100)*'Exposure Inputs'!$F$10*'Exposure Inputs'!$C$13)/('Exposure Inputs'!$C$12*'Exposure Inputs'!$C$14)</f>
        <v>0</v>
      </c>
      <c r="AD43" s="24" t="e">
        <f>'Exposure Inputs'!$D$62/'Max Release DW Calc (0% DWT)'!Z43</f>
        <v>#DIV/0!</v>
      </c>
      <c r="AE43" s="24" t="e">
        <f>'Exposure Inputs'!$D$63/'Max Release DW Calc (0% DWT)'!AA43</f>
        <v>#DIV/0!</v>
      </c>
      <c r="AF43" s="24">
        <f>($D43*(1-('Exposure Inputs'!$C$17)/100)*'Exposure Inputs'!$G$4*1*'Exposure Inputs'!$C$13)/('Exposure Inputs'!$G$6*'Exposure Inputs'!$G$9)</f>
        <v>0</v>
      </c>
      <c r="AG43" s="24">
        <f>($C43*(1-('Exposure Inputs'!$C$17)/100)*'Exposure Inputs'!$G$5*'Exposure Inputs'!$G$10*'Exposure Inputs'!$C$13)/('Exposure Inputs'!$G$6*'Exposure Inputs'!$G$11*'Exposure Inputs'!$C$14)</f>
        <v>0</v>
      </c>
      <c r="AH43" s="24">
        <f>($C43*(1-('Exposure Inputs'!$C$17)/100)*'Exposure Inputs'!$G$5*'Exposure Inputs'!$G$10*'Exposure Inputs'!$C$13)/('Exposure Inputs'!$G$6*'Exposure Inputs'!$C$12*'Exposure Inputs'!$C$14)</f>
        <v>0</v>
      </c>
      <c r="AI43" s="24">
        <f>($C43*(1-('Exposure Inputs'!$C$17)/100)*'Exposure Inputs'!$G$10*'Exposure Inputs'!$C$13)/('Exposure Inputs'!$C$12*'Exposure Inputs'!$C$14)</f>
        <v>0</v>
      </c>
      <c r="AJ43" s="24" t="e">
        <f>'Exposure Inputs'!$D$62/'Max Release DW Calc (0% DWT)'!AF43</f>
        <v>#DIV/0!</v>
      </c>
      <c r="AK43" s="24" t="e">
        <f>'Exposure Inputs'!$D$63/'Max Release DW Calc (0% DWT)'!AG43</f>
        <v>#DIV/0!</v>
      </c>
      <c r="AL43" s="24">
        <f>($D43*(1-('Exposure Inputs'!$C$17)/100)*'Exposure Inputs'!$H$4*1*'Exposure Inputs'!$C$13)/('Exposure Inputs'!$H$6*'Exposure Inputs'!$H$9)</f>
        <v>0</v>
      </c>
      <c r="AM43" s="24">
        <f>($C43*(1-('Exposure Inputs'!$C$17)/100)*'Exposure Inputs'!$H$5*'Exposure Inputs'!$H$10*'Exposure Inputs'!$C$13)/('Exposure Inputs'!$H$6*'Exposure Inputs'!$H$11*'Exposure Inputs'!$C$14)</f>
        <v>0</v>
      </c>
      <c r="AN43" s="24">
        <f>($C43*(1-('Exposure Inputs'!$C$17)/100)*'Exposure Inputs'!$H$5*'Exposure Inputs'!$H$10*'Exposure Inputs'!$C$13)/('Exposure Inputs'!$H$6*'Exposure Inputs'!$C$12*'Exposure Inputs'!$C$14)</f>
        <v>0</v>
      </c>
      <c r="AO43" s="24">
        <f>($C43*(1-('Exposure Inputs'!$C$17)/100)*'Exposure Inputs'!$H$10*'Exposure Inputs'!$C$13)/('Exposure Inputs'!$C$12*'Exposure Inputs'!$C$14)</f>
        <v>0</v>
      </c>
      <c r="AP43" s="24" t="e">
        <f>'Exposure Inputs'!$D$62/'Max Release DW Calc (0% DWT)'!AL43</f>
        <v>#DIV/0!</v>
      </c>
      <c r="AQ43" s="24" t="e">
        <f>'Exposure Inputs'!$D$63/'Max Release DW Calc (0% DWT)'!AM43</f>
        <v>#DIV/0!</v>
      </c>
    </row>
    <row r="44" spans="1:43" s="19" customFormat="1" hidden="1" x14ac:dyDescent="0.35">
      <c r="A44" s="30"/>
      <c r="B44" s="27"/>
      <c r="C44" s="28"/>
      <c r="D44" s="28"/>
      <c r="E44" s="28"/>
      <c r="F44" s="24">
        <f>($D44*(1-('Exposure Inputs'!$C$17)/100)*'Exposure Inputs'!$C$4*1*'Exposure Inputs'!$C$13)/('Exposure Inputs'!$C$6*'Exposure Inputs'!$C$9)</f>
        <v>0</v>
      </c>
      <c r="G44" s="24">
        <f>($C44*(1-('Exposure Inputs'!$C$17)/100)*'Exposure Inputs'!$C$5*'Exposure Inputs'!$C$10*'Exposure Inputs'!$C$13)/('Exposure Inputs'!$C$6*'Exposure Inputs'!$C$11*'Exposure Inputs'!$C$14)</f>
        <v>0</v>
      </c>
      <c r="H44" s="24">
        <f>($C44*(1-('Exposure Inputs'!$C$17)/100)*'Exposure Inputs'!$C$5*'Exposure Inputs'!$C$10*'Exposure Inputs'!$C$13)/('Exposure Inputs'!$C$6*'Exposure Inputs'!$C$12*'Exposure Inputs'!$C$14)</f>
        <v>0</v>
      </c>
      <c r="I44" s="24">
        <f>($C44*(1-('Exposure Inputs'!$C$17)/100)*'Exposure Inputs'!$C$10*'Exposure Inputs'!$C$13)/('Exposure Inputs'!$C$12*'Exposure Inputs'!$C$14)</f>
        <v>0</v>
      </c>
      <c r="J44" s="24" t="e">
        <f>'Exposure Inputs'!$D$62/$F44</f>
        <v>#DIV/0!</v>
      </c>
      <c r="K44" s="24" t="e">
        <f>'Exposure Inputs'!$D$63/$G44</f>
        <v>#DIV/0!</v>
      </c>
      <c r="L44" s="24"/>
      <c r="M44" s="24"/>
      <c r="N44" s="24">
        <f>($D44*(1-('Exposure Inputs'!$C$17)/100)*'Exposure Inputs'!$D$4*1*'Exposure Inputs'!$C$13)/('Exposure Inputs'!$D$6*'Exposure Inputs'!$C$9)</f>
        <v>0</v>
      </c>
      <c r="O44" s="24">
        <f>($C44*(1-('Exposure Inputs'!$C$17)/100)*'Exposure Inputs'!$D$5*'Exposure Inputs'!$D$10*'Exposure Inputs'!$C$13)/('Exposure Inputs'!$D$6*'Exposure Inputs'!$D$11*'Exposure Inputs'!$C$14)</f>
        <v>0</v>
      </c>
      <c r="P44" s="24">
        <f>($C44*(1-('Exposure Inputs'!$C$17)/100)*'Exposure Inputs'!$D$5*'Exposure Inputs'!$D$10*'Exposure Inputs'!$C$13)/('Exposure Inputs'!$D$6*'Exposure Inputs'!$C$12*'Exposure Inputs'!$C$14)</f>
        <v>0</v>
      </c>
      <c r="Q44" s="24">
        <f>($C44*(1-('Exposure Inputs'!$C$17)/100)*'Exposure Inputs'!$D$10*'Exposure Inputs'!$C$13)/('Exposure Inputs'!$C$12*'Exposure Inputs'!$C$14)</f>
        <v>0</v>
      </c>
      <c r="R44" s="24" t="e">
        <f>'Exposure Inputs'!$D$62/'Max Release DW Calc (0% DWT)'!N44</f>
        <v>#DIV/0!</v>
      </c>
      <c r="S44" s="24" t="e">
        <f>'Exposure Inputs'!$D$63/'Max Release DW Calc (0% DWT)'!O44</f>
        <v>#DIV/0!</v>
      </c>
      <c r="T44" s="24">
        <f>($D44*(1-('Exposure Inputs'!$C$17)/100)*'Exposure Inputs'!$E$4*1*'Exposure Inputs'!$C$13)/('Exposure Inputs'!$E$6*'Exposure Inputs'!$C$9)</f>
        <v>0</v>
      </c>
      <c r="U44" s="24">
        <f>($C44*(1-('Exposure Inputs'!$C$17)/100)*'Exposure Inputs'!$E$5*'Exposure Inputs'!$E$10*'Exposure Inputs'!$C$13)/('Exposure Inputs'!$E$6*'Exposure Inputs'!$E$11*'Exposure Inputs'!$C$14)</f>
        <v>0</v>
      </c>
      <c r="V44" s="24">
        <f>($C44*(1-('Exposure Inputs'!$C$17)/100)*'Exposure Inputs'!$E$5*'Exposure Inputs'!$E$10*'Exposure Inputs'!$C$13)/('Exposure Inputs'!$E$6*'Exposure Inputs'!$C$12*'Exposure Inputs'!$C$14)</f>
        <v>0</v>
      </c>
      <c r="W44" s="24">
        <f>($C44*(1-('Exposure Inputs'!$C$17)/100)*'Exposure Inputs'!$E$10*'Exposure Inputs'!$C$13)/('Exposure Inputs'!$C$12*'Exposure Inputs'!$C$14)</f>
        <v>0</v>
      </c>
      <c r="X44" s="24" t="e">
        <f>'Exposure Inputs'!$C$62/'Max Release DW Calc (0% DWT)'!T44</f>
        <v>#DIV/0!</v>
      </c>
      <c r="Y44" s="24" t="e">
        <f>'Exposure Inputs'!$C$63/'Max Release DW Calc (0% DWT)'!U44</f>
        <v>#DIV/0!</v>
      </c>
      <c r="Z44" s="24">
        <f>($D44*(1-('Exposure Inputs'!$C$17)/100)*'Exposure Inputs'!$F$4*1*'Exposure Inputs'!$C$13)/('Exposure Inputs'!$F$6*'Exposure Inputs'!$F$9)</f>
        <v>0</v>
      </c>
      <c r="AA44" s="24">
        <f>($C44*(1-('Exposure Inputs'!$C$17)/100)*'Exposure Inputs'!$F$5*'Exposure Inputs'!$F$10*'Exposure Inputs'!$C$13)/('Exposure Inputs'!$F$6*'Exposure Inputs'!$F$11*'Exposure Inputs'!$C$14)</f>
        <v>0</v>
      </c>
      <c r="AB44" s="24">
        <f>($C44*(1-('Exposure Inputs'!$C$17)/100)*'Exposure Inputs'!$F$5*'Exposure Inputs'!$F$10*'Exposure Inputs'!$C$13)/('Exposure Inputs'!$F$6*'Exposure Inputs'!$C$12*'Exposure Inputs'!$C$14)</f>
        <v>0</v>
      </c>
      <c r="AC44" s="24">
        <f>($C44*(1-('Exposure Inputs'!$C$17)/100)*'Exposure Inputs'!$F$10*'Exposure Inputs'!$C$13)/('Exposure Inputs'!$C$12*'Exposure Inputs'!$C$14)</f>
        <v>0</v>
      </c>
      <c r="AD44" s="24" t="e">
        <f>'Exposure Inputs'!$D$62/'Max Release DW Calc (0% DWT)'!Z44</f>
        <v>#DIV/0!</v>
      </c>
      <c r="AE44" s="24" t="e">
        <f>'Exposure Inputs'!$D$63/'Max Release DW Calc (0% DWT)'!AA44</f>
        <v>#DIV/0!</v>
      </c>
      <c r="AF44" s="24">
        <f>($D44*(1-('Exposure Inputs'!$C$17)/100)*'Exposure Inputs'!$G$4*1*'Exposure Inputs'!$C$13)/('Exposure Inputs'!$G$6*'Exposure Inputs'!$G$9)</f>
        <v>0</v>
      </c>
      <c r="AG44" s="24">
        <f>($C44*(1-('Exposure Inputs'!$C$17)/100)*'Exposure Inputs'!$G$5*'Exposure Inputs'!$G$10*'Exposure Inputs'!$C$13)/('Exposure Inputs'!$G$6*'Exposure Inputs'!$G$11*'Exposure Inputs'!$C$14)</f>
        <v>0</v>
      </c>
      <c r="AH44" s="24">
        <f>($C44*(1-('Exposure Inputs'!$C$17)/100)*'Exposure Inputs'!$G$5*'Exposure Inputs'!$G$10*'Exposure Inputs'!$C$13)/('Exposure Inputs'!$G$6*'Exposure Inputs'!$C$12*'Exposure Inputs'!$C$14)</f>
        <v>0</v>
      </c>
      <c r="AI44" s="24">
        <f>($C44*(1-('Exposure Inputs'!$C$17)/100)*'Exposure Inputs'!$G$10*'Exposure Inputs'!$C$13)/('Exposure Inputs'!$C$12*'Exposure Inputs'!$C$14)</f>
        <v>0</v>
      </c>
      <c r="AJ44" s="24" t="e">
        <f>'Exposure Inputs'!$D$62/'Max Release DW Calc (0% DWT)'!AF44</f>
        <v>#DIV/0!</v>
      </c>
      <c r="AK44" s="24" t="e">
        <f>'Exposure Inputs'!$D$63/'Max Release DW Calc (0% DWT)'!AG44</f>
        <v>#DIV/0!</v>
      </c>
      <c r="AL44" s="24">
        <f>($D44*(1-('Exposure Inputs'!$C$17)/100)*'Exposure Inputs'!$H$4*1*'Exposure Inputs'!$C$13)/('Exposure Inputs'!$H$6*'Exposure Inputs'!$H$9)</f>
        <v>0</v>
      </c>
      <c r="AM44" s="24">
        <f>($C44*(1-('Exposure Inputs'!$C$17)/100)*'Exposure Inputs'!$H$5*'Exposure Inputs'!$H$10*'Exposure Inputs'!$C$13)/('Exposure Inputs'!$H$6*'Exposure Inputs'!$H$11*'Exposure Inputs'!$C$14)</f>
        <v>0</v>
      </c>
      <c r="AN44" s="24">
        <f>($C44*(1-('Exposure Inputs'!$C$17)/100)*'Exposure Inputs'!$H$5*'Exposure Inputs'!$H$10*'Exposure Inputs'!$C$13)/('Exposure Inputs'!$H$6*'Exposure Inputs'!$C$12*'Exposure Inputs'!$C$14)</f>
        <v>0</v>
      </c>
      <c r="AO44" s="24">
        <f>($C44*(1-('Exposure Inputs'!$C$17)/100)*'Exposure Inputs'!$H$10*'Exposure Inputs'!$C$13)/('Exposure Inputs'!$C$12*'Exposure Inputs'!$C$14)</f>
        <v>0</v>
      </c>
      <c r="AP44" s="24" t="e">
        <f>'Exposure Inputs'!$D$62/'Max Release DW Calc (0% DWT)'!AL44</f>
        <v>#DIV/0!</v>
      </c>
      <c r="AQ44" s="24" t="e">
        <f>'Exposure Inputs'!$D$63/'Max Release DW Calc (0% DWT)'!AM44</f>
        <v>#DIV/0!</v>
      </c>
    </row>
    <row r="45" spans="1:43" s="19" customFormat="1" hidden="1" x14ac:dyDescent="0.35">
      <c r="A45" s="30"/>
      <c r="B45" s="27"/>
      <c r="C45" s="28"/>
      <c r="D45" s="28"/>
      <c r="E45" s="28"/>
      <c r="F45" s="24">
        <f>($D45*(1-('Exposure Inputs'!$C$17)/100)*'Exposure Inputs'!$C$4*1*'Exposure Inputs'!$C$13)/('Exposure Inputs'!$C$6*'Exposure Inputs'!$C$9)</f>
        <v>0</v>
      </c>
      <c r="G45" s="24">
        <f>($C45*(1-('Exposure Inputs'!$C$17)/100)*'Exposure Inputs'!$C$5*'Exposure Inputs'!$C$10*'Exposure Inputs'!$C$13)/('Exposure Inputs'!$C$6*'Exposure Inputs'!$C$11*'Exposure Inputs'!$C$14)</f>
        <v>0</v>
      </c>
      <c r="H45" s="24">
        <f>($C45*(1-('Exposure Inputs'!$C$17)/100)*'Exposure Inputs'!$C$5*'Exposure Inputs'!$C$10*'Exposure Inputs'!$C$13)/('Exposure Inputs'!$C$6*'Exposure Inputs'!$C$12*'Exposure Inputs'!$C$14)</f>
        <v>0</v>
      </c>
      <c r="I45" s="24">
        <f>($C45*(1-('Exposure Inputs'!$C$17)/100)*'Exposure Inputs'!$C$10*'Exposure Inputs'!$C$13)/('Exposure Inputs'!$C$12*'Exposure Inputs'!$C$14)</f>
        <v>0</v>
      </c>
      <c r="J45" s="24" t="e">
        <f>'Exposure Inputs'!$D$62/$F45</f>
        <v>#DIV/0!</v>
      </c>
      <c r="K45" s="24" t="e">
        <f>'Exposure Inputs'!$D$63/$G45</f>
        <v>#DIV/0!</v>
      </c>
      <c r="L45" s="24"/>
      <c r="M45" s="24"/>
      <c r="N45" s="24">
        <f>($D45*(1-('Exposure Inputs'!$C$17)/100)*'Exposure Inputs'!$D$4*1*'Exposure Inputs'!$C$13)/('Exposure Inputs'!$D$6*'Exposure Inputs'!$C$9)</f>
        <v>0</v>
      </c>
      <c r="O45" s="24">
        <f>($C45*(1-('Exposure Inputs'!$C$17)/100)*'Exposure Inputs'!$D$5*'Exposure Inputs'!$D$10*'Exposure Inputs'!$C$13)/('Exposure Inputs'!$D$6*'Exposure Inputs'!$D$11*'Exposure Inputs'!$C$14)</f>
        <v>0</v>
      </c>
      <c r="P45" s="24">
        <f>($C45*(1-('Exposure Inputs'!$C$17)/100)*'Exposure Inputs'!$D$5*'Exposure Inputs'!$D$10*'Exposure Inputs'!$C$13)/('Exposure Inputs'!$D$6*'Exposure Inputs'!$C$12*'Exposure Inputs'!$C$14)</f>
        <v>0</v>
      </c>
      <c r="Q45" s="24">
        <f>($C45*(1-('Exposure Inputs'!$C$17)/100)*'Exposure Inputs'!$D$10*'Exposure Inputs'!$C$13)/('Exposure Inputs'!$C$12*'Exposure Inputs'!$C$14)</f>
        <v>0</v>
      </c>
      <c r="R45" s="24" t="e">
        <f>'Exposure Inputs'!$D$62/'Max Release DW Calc (0% DWT)'!N45</f>
        <v>#DIV/0!</v>
      </c>
      <c r="S45" s="24" t="e">
        <f>'Exposure Inputs'!$D$63/'Max Release DW Calc (0% DWT)'!O45</f>
        <v>#DIV/0!</v>
      </c>
      <c r="T45" s="24">
        <f>($D45*(1-('Exposure Inputs'!$C$17)/100)*'Exposure Inputs'!$E$4*1*'Exposure Inputs'!$C$13)/('Exposure Inputs'!$E$6*'Exposure Inputs'!$C$9)</f>
        <v>0</v>
      </c>
      <c r="U45" s="24">
        <f>($C45*(1-('Exposure Inputs'!$C$17)/100)*'Exposure Inputs'!$E$5*'Exposure Inputs'!$E$10*'Exposure Inputs'!$C$13)/('Exposure Inputs'!$E$6*'Exposure Inputs'!$E$11*'Exposure Inputs'!$C$14)</f>
        <v>0</v>
      </c>
      <c r="V45" s="24">
        <f>($C45*(1-('Exposure Inputs'!$C$17)/100)*'Exposure Inputs'!$E$5*'Exposure Inputs'!$E$10*'Exposure Inputs'!$C$13)/('Exposure Inputs'!$E$6*'Exposure Inputs'!$C$12*'Exposure Inputs'!$C$14)</f>
        <v>0</v>
      </c>
      <c r="W45" s="24">
        <f>($C45*(1-('Exposure Inputs'!$C$17)/100)*'Exposure Inputs'!$E$10*'Exposure Inputs'!$C$13)/('Exposure Inputs'!$C$12*'Exposure Inputs'!$C$14)</f>
        <v>0</v>
      </c>
      <c r="X45" s="24" t="e">
        <f>'Exposure Inputs'!$C$62/'Max Release DW Calc (0% DWT)'!T45</f>
        <v>#DIV/0!</v>
      </c>
      <c r="Y45" s="24" t="e">
        <f>'Exposure Inputs'!$C$63/'Max Release DW Calc (0% DWT)'!U45</f>
        <v>#DIV/0!</v>
      </c>
      <c r="Z45" s="24">
        <f>($D45*(1-('Exposure Inputs'!$C$17)/100)*'Exposure Inputs'!$F$4*1*'Exposure Inputs'!$C$13)/('Exposure Inputs'!$F$6*'Exposure Inputs'!$F$9)</f>
        <v>0</v>
      </c>
      <c r="AA45" s="24">
        <f>($C45*(1-('Exposure Inputs'!$C$17)/100)*'Exposure Inputs'!$F$5*'Exposure Inputs'!$F$10*'Exposure Inputs'!$C$13)/('Exposure Inputs'!$F$6*'Exposure Inputs'!$F$11*'Exposure Inputs'!$C$14)</f>
        <v>0</v>
      </c>
      <c r="AB45" s="24">
        <f>($C45*(1-('Exposure Inputs'!$C$17)/100)*'Exposure Inputs'!$F$5*'Exposure Inputs'!$F$10*'Exposure Inputs'!$C$13)/('Exposure Inputs'!$F$6*'Exposure Inputs'!$C$12*'Exposure Inputs'!$C$14)</f>
        <v>0</v>
      </c>
      <c r="AC45" s="24">
        <f>($C45*(1-('Exposure Inputs'!$C$17)/100)*'Exposure Inputs'!$F$10*'Exposure Inputs'!$C$13)/('Exposure Inputs'!$C$12*'Exposure Inputs'!$C$14)</f>
        <v>0</v>
      </c>
      <c r="AD45" s="24" t="e">
        <f>'Exposure Inputs'!$D$62/'Max Release DW Calc (0% DWT)'!Z45</f>
        <v>#DIV/0!</v>
      </c>
      <c r="AE45" s="24" t="e">
        <f>'Exposure Inputs'!$D$63/'Max Release DW Calc (0% DWT)'!AA45</f>
        <v>#DIV/0!</v>
      </c>
      <c r="AF45" s="24">
        <f>($D45*(1-('Exposure Inputs'!$C$17)/100)*'Exposure Inputs'!$G$4*1*'Exposure Inputs'!$C$13)/('Exposure Inputs'!$G$6*'Exposure Inputs'!$G$9)</f>
        <v>0</v>
      </c>
      <c r="AG45" s="24">
        <f>($C45*(1-('Exposure Inputs'!$C$17)/100)*'Exposure Inputs'!$G$5*'Exposure Inputs'!$G$10*'Exposure Inputs'!$C$13)/('Exposure Inputs'!$G$6*'Exposure Inputs'!$G$11*'Exposure Inputs'!$C$14)</f>
        <v>0</v>
      </c>
      <c r="AH45" s="24">
        <f>($C45*(1-('Exposure Inputs'!$C$17)/100)*'Exposure Inputs'!$G$5*'Exposure Inputs'!$G$10*'Exposure Inputs'!$C$13)/('Exposure Inputs'!$G$6*'Exposure Inputs'!$C$12*'Exposure Inputs'!$C$14)</f>
        <v>0</v>
      </c>
      <c r="AI45" s="24">
        <f>($C45*(1-('Exposure Inputs'!$C$17)/100)*'Exposure Inputs'!$G$10*'Exposure Inputs'!$C$13)/('Exposure Inputs'!$C$12*'Exposure Inputs'!$C$14)</f>
        <v>0</v>
      </c>
      <c r="AJ45" s="24" t="e">
        <f>'Exposure Inputs'!$D$62/'Max Release DW Calc (0% DWT)'!AF45</f>
        <v>#DIV/0!</v>
      </c>
      <c r="AK45" s="24" t="e">
        <f>'Exposure Inputs'!$D$63/'Max Release DW Calc (0% DWT)'!AG45</f>
        <v>#DIV/0!</v>
      </c>
      <c r="AL45" s="24">
        <f>($D45*(1-('Exposure Inputs'!$C$17)/100)*'Exposure Inputs'!$H$4*1*'Exposure Inputs'!$C$13)/('Exposure Inputs'!$H$6*'Exposure Inputs'!$H$9)</f>
        <v>0</v>
      </c>
      <c r="AM45" s="24">
        <f>($C45*(1-('Exposure Inputs'!$C$17)/100)*'Exposure Inputs'!$H$5*'Exposure Inputs'!$H$10*'Exposure Inputs'!$C$13)/('Exposure Inputs'!$H$6*'Exposure Inputs'!$H$11*'Exposure Inputs'!$C$14)</f>
        <v>0</v>
      </c>
      <c r="AN45" s="24">
        <f>($C45*(1-('Exposure Inputs'!$C$17)/100)*'Exposure Inputs'!$H$5*'Exposure Inputs'!$H$10*'Exposure Inputs'!$C$13)/('Exposure Inputs'!$H$6*'Exposure Inputs'!$C$12*'Exposure Inputs'!$C$14)</f>
        <v>0</v>
      </c>
      <c r="AO45" s="24">
        <f>($C45*(1-('Exposure Inputs'!$C$17)/100)*'Exposure Inputs'!$H$10*'Exposure Inputs'!$C$13)/('Exposure Inputs'!$C$12*'Exposure Inputs'!$C$14)</f>
        <v>0</v>
      </c>
      <c r="AP45" s="24" t="e">
        <f>'Exposure Inputs'!$D$62/'Max Release DW Calc (0% DWT)'!AL45</f>
        <v>#DIV/0!</v>
      </c>
      <c r="AQ45" s="24" t="e">
        <f>'Exposure Inputs'!$D$63/'Max Release DW Calc (0% DWT)'!AM45</f>
        <v>#DIV/0!</v>
      </c>
    </row>
    <row r="46" spans="1:43" s="19" customFormat="1" hidden="1" x14ac:dyDescent="0.35">
      <c r="A46" s="30"/>
      <c r="B46" s="27"/>
      <c r="C46" s="28"/>
      <c r="D46" s="28"/>
      <c r="E46" s="28"/>
      <c r="F46" s="24">
        <f>($D46*(1-('Exposure Inputs'!$C$17)/100)*'Exposure Inputs'!$C$4*1*'Exposure Inputs'!$C$13)/('Exposure Inputs'!$C$6*'Exposure Inputs'!$C$9)</f>
        <v>0</v>
      </c>
      <c r="G46" s="24">
        <f>($C46*(1-('Exposure Inputs'!$C$17)/100)*'Exposure Inputs'!$C$5*'Exposure Inputs'!$C$10*'Exposure Inputs'!$C$13)/('Exposure Inputs'!$C$6*'Exposure Inputs'!$C$11*'Exposure Inputs'!$C$14)</f>
        <v>0</v>
      </c>
      <c r="H46" s="24">
        <f>($C46*(1-('Exposure Inputs'!$C$17)/100)*'Exposure Inputs'!$C$5*'Exposure Inputs'!$C$10*'Exposure Inputs'!$C$13)/('Exposure Inputs'!$C$6*'Exposure Inputs'!$C$12*'Exposure Inputs'!$C$14)</f>
        <v>0</v>
      </c>
      <c r="I46" s="24">
        <f>($C46*(1-('Exposure Inputs'!$C$17)/100)*'Exposure Inputs'!$C$10*'Exposure Inputs'!$C$13)/('Exposure Inputs'!$C$12*'Exposure Inputs'!$C$14)</f>
        <v>0</v>
      </c>
      <c r="J46" s="27" t="e">
        <f>'Exposure Inputs'!$D$62/$F46</f>
        <v>#DIV/0!</v>
      </c>
      <c r="K46" s="24" t="e">
        <f>'Exposure Inputs'!$D$63/$G46</f>
        <v>#DIV/0!</v>
      </c>
      <c r="L46" s="24"/>
      <c r="M46" s="24"/>
      <c r="N46" s="24">
        <f>($D46*(1-('Exposure Inputs'!$C$17)/100)*'Exposure Inputs'!$D$4*1*'Exposure Inputs'!$C$13)/('Exposure Inputs'!$D$6*'Exposure Inputs'!$C$9)</f>
        <v>0</v>
      </c>
      <c r="O46" s="24">
        <f>($C46*(1-('Exposure Inputs'!$C$17)/100)*'Exposure Inputs'!$D$5*'Exposure Inputs'!$D$10*'Exposure Inputs'!$C$13)/('Exposure Inputs'!$D$6*'Exposure Inputs'!$D$11*'Exposure Inputs'!$C$14)</f>
        <v>0</v>
      </c>
      <c r="P46" s="24">
        <f>($C46*(1-('Exposure Inputs'!$C$17)/100)*'Exposure Inputs'!$D$5*'Exposure Inputs'!$D$10*'Exposure Inputs'!$C$13)/('Exposure Inputs'!$D$6*'Exposure Inputs'!$C$12*'Exposure Inputs'!$C$14)</f>
        <v>0</v>
      </c>
      <c r="Q46" s="24">
        <f>($C46*(1-('Exposure Inputs'!$C$17)/100)*'Exposure Inputs'!$D$10*'Exposure Inputs'!$C$13)/('Exposure Inputs'!$C$12*'Exposure Inputs'!$C$14)</f>
        <v>0</v>
      </c>
      <c r="R46" s="24" t="e">
        <f>'Exposure Inputs'!$D$62/'Max Release DW Calc (0% DWT)'!N46</f>
        <v>#DIV/0!</v>
      </c>
      <c r="S46" s="24" t="e">
        <f>'Exposure Inputs'!$D$63/'Max Release DW Calc (0% DWT)'!O46</f>
        <v>#DIV/0!</v>
      </c>
      <c r="T46" s="24">
        <f>($D46*(1-('Exposure Inputs'!$C$17)/100)*'Exposure Inputs'!$E$4*1*'Exposure Inputs'!$C$13)/('Exposure Inputs'!$E$6*'Exposure Inputs'!$C$9)</f>
        <v>0</v>
      </c>
      <c r="U46" s="24">
        <f>($C46*(1-('Exposure Inputs'!$C$17)/100)*'Exposure Inputs'!$E$5*'Exposure Inputs'!$E$10*'Exposure Inputs'!$C$13)/('Exposure Inputs'!$E$6*'Exposure Inputs'!$E$11*'Exposure Inputs'!$C$14)</f>
        <v>0</v>
      </c>
      <c r="V46" s="24">
        <f>($C46*(1-('Exposure Inputs'!$C$17)/100)*'Exposure Inputs'!$E$5*'Exposure Inputs'!$E$10*'Exposure Inputs'!$C$13)/('Exposure Inputs'!$E$6*'Exposure Inputs'!$C$12*'Exposure Inputs'!$C$14)</f>
        <v>0</v>
      </c>
      <c r="W46" s="24">
        <f>($C46*(1-('Exposure Inputs'!$C$17)/100)*'Exposure Inputs'!$E$10*'Exposure Inputs'!$C$13)/('Exposure Inputs'!$C$12*'Exposure Inputs'!$C$14)</f>
        <v>0</v>
      </c>
      <c r="X46" s="24" t="e">
        <f>'Exposure Inputs'!$C$62/'Max Release DW Calc (0% DWT)'!T46</f>
        <v>#DIV/0!</v>
      </c>
      <c r="Y46" s="24" t="e">
        <f>'Exposure Inputs'!$C$63/'Max Release DW Calc (0% DWT)'!U46</f>
        <v>#DIV/0!</v>
      </c>
      <c r="Z46" s="24">
        <f>($D46*(1-('Exposure Inputs'!$C$17)/100)*'Exposure Inputs'!$F$4*1*'Exposure Inputs'!$C$13)/('Exposure Inputs'!$F$6*'Exposure Inputs'!$F$9)</f>
        <v>0</v>
      </c>
      <c r="AA46" s="24">
        <f>($C46*(1-('Exposure Inputs'!$C$17)/100)*'Exposure Inputs'!$F$5*'Exposure Inputs'!$F$10*'Exposure Inputs'!$C$13)/('Exposure Inputs'!$F$6*'Exposure Inputs'!$F$11*'Exposure Inputs'!$C$14)</f>
        <v>0</v>
      </c>
      <c r="AB46" s="24">
        <f>($C46*(1-('Exposure Inputs'!$C$17)/100)*'Exposure Inputs'!$F$5*'Exposure Inputs'!$F$10*'Exposure Inputs'!$C$13)/('Exposure Inputs'!$F$6*'Exposure Inputs'!$C$12*'Exposure Inputs'!$C$14)</f>
        <v>0</v>
      </c>
      <c r="AC46" s="24">
        <f>($C46*(1-('Exposure Inputs'!$C$17)/100)*'Exposure Inputs'!$F$10*'Exposure Inputs'!$C$13)/('Exposure Inputs'!$C$12*'Exposure Inputs'!$C$14)</f>
        <v>0</v>
      </c>
      <c r="AD46" s="24" t="e">
        <f>'Exposure Inputs'!$D$62/'Max Release DW Calc (0% DWT)'!Z46</f>
        <v>#DIV/0!</v>
      </c>
      <c r="AE46" s="24" t="e">
        <f>'Exposure Inputs'!$D$63/'Max Release DW Calc (0% DWT)'!AA46</f>
        <v>#DIV/0!</v>
      </c>
      <c r="AF46" s="24">
        <f>($D46*(1-('Exposure Inputs'!$C$17)/100)*'Exposure Inputs'!$G$4*1*'Exposure Inputs'!$C$13)/('Exposure Inputs'!$G$6*'Exposure Inputs'!$G$9)</f>
        <v>0</v>
      </c>
      <c r="AG46" s="24">
        <f>($C46*(1-('Exposure Inputs'!$C$17)/100)*'Exposure Inputs'!$G$5*'Exposure Inputs'!$G$10*'Exposure Inputs'!$C$13)/('Exposure Inputs'!$G$6*'Exposure Inputs'!$G$11*'Exposure Inputs'!$C$14)</f>
        <v>0</v>
      </c>
      <c r="AH46" s="24">
        <f>($C46*(1-('Exposure Inputs'!$C$17)/100)*'Exposure Inputs'!$G$5*'Exposure Inputs'!$G$10*'Exposure Inputs'!$C$13)/('Exposure Inputs'!$G$6*'Exposure Inputs'!$C$12*'Exposure Inputs'!$C$14)</f>
        <v>0</v>
      </c>
      <c r="AI46" s="24">
        <f>($C46*(1-('Exposure Inputs'!$C$17)/100)*'Exposure Inputs'!$G$10*'Exposure Inputs'!$C$13)/('Exposure Inputs'!$C$12*'Exposure Inputs'!$C$14)</f>
        <v>0</v>
      </c>
      <c r="AJ46" s="24" t="e">
        <f>'Exposure Inputs'!$D$62/'Max Release DW Calc (0% DWT)'!AF46</f>
        <v>#DIV/0!</v>
      </c>
      <c r="AK46" s="24" t="e">
        <f>'Exposure Inputs'!$D$63/'Max Release DW Calc (0% DWT)'!AG46</f>
        <v>#DIV/0!</v>
      </c>
      <c r="AL46" s="24">
        <f>($D46*(1-('Exposure Inputs'!$C$17)/100)*'Exposure Inputs'!$H$4*1*'Exposure Inputs'!$C$13)/('Exposure Inputs'!$H$6*'Exposure Inputs'!$H$9)</f>
        <v>0</v>
      </c>
      <c r="AM46" s="24">
        <f>($C46*(1-('Exposure Inputs'!$C$17)/100)*'Exposure Inputs'!$H$5*'Exposure Inputs'!$H$10*'Exposure Inputs'!$C$13)/('Exposure Inputs'!$H$6*'Exposure Inputs'!$H$11*'Exposure Inputs'!$C$14)</f>
        <v>0</v>
      </c>
      <c r="AN46" s="24">
        <f>($C46*(1-('Exposure Inputs'!$C$17)/100)*'Exposure Inputs'!$H$5*'Exposure Inputs'!$H$10*'Exposure Inputs'!$C$13)/('Exposure Inputs'!$H$6*'Exposure Inputs'!$C$12*'Exposure Inputs'!$C$14)</f>
        <v>0</v>
      </c>
      <c r="AO46" s="24">
        <f>($C46*(1-('Exposure Inputs'!$C$17)/100)*'Exposure Inputs'!$H$10*'Exposure Inputs'!$C$13)/('Exposure Inputs'!$C$12*'Exposure Inputs'!$C$14)</f>
        <v>0</v>
      </c>
      <c r="AP46" s="24" t="e">
        <f>'Exposure Inputs'!$D$62/'Max Release DW Calc (0% DWT)'!AL46</f>
        <v>#DIV/0!</v>
      </c>
      <c r="AQ46" s="24" t="e">
        <f>'Exposure Inputs'!$D$63/'Max Release DW Calc (0% DWT)'!AM46</f>
        <v>#DIV/0!</v>
      </c>
    </row>
    <row r="47" spans="1:43" s="19" customFormat="1" hidden="1" x14ac:dyDescent="0.35">
      <c r="A47" s="30"/>
      <c r="B47" s="27"/>
      <c r="C47" s="28"/>
      <c r="D47" s="28"/>
      <c r="E47" s="28"/>
      <c r="F47" s="24">
        <f>($D47*(1-('Exposure Inputs'!$C$17)/100)*'Exposure Inputs'!$C$4*1*'Exposure Inputs'!$C$13)/('Exposure Inputs'!$C$6*'Exposure Inputs'!$C$9)</f>
        <v>0</v>
      </c>
      <c r="G47" s="24">
        <f>($C47*(1-('Exposure Inputs'!$C$17)/100)*'Exposure Inputs'!$C$5*'Exposure Inputs'!$C$10*'Exposure Inputs'!$C$13)/('Exposure Inputs'!$C$6*'Exposure Inputs'!$C$11*'Exposure Inputs'!$C$14)</f>
        <v>0</v>
      </c>
      <c r="H47" s="24">
        <f>($C47*(1-('Exposure Inputs'!$C$17)/100)*'Exposure Inputs'!$C$5*'Exposure Inputs'!$C$10*'Exposure Inputs'!$C$13)/('Exposure Inputs'!$C$6*'Exposure Inputs'!$C$12*'Exposure Inputs'!$C$14)</f>
        <v>0</v>
      </c>
      <c r="I47" s="24">
        <f>($C47*(1-('Exposure Inputs'!$C$17)/100)*'Exposure Inputs'!$C$10*'Exposure Inputs'!$C$13)/('Exposure Inputs'!$C$12*'Exposure Inputs'!$C$14)</f>
        <v>0</v>
      </c>
      <c r="J47" s="24" t="e">
        <f>'Exposure Inputs'!$D$62/$F47</f>
        <v>#DIV/0!</v>
      </c>
      <c r="K47" s="24" t="e">
        <f>'Exposure Inputs'!$D$63/$G47</f>
        <v>#DIV/0!</v>
      </c>
      <c r="L47" s="24"/>
      <c r="M47" s="24"/>
      <c r="N47" s="24">
        <f>($D47*(1-('Exposure Inputs'!$C$17)/100)*'Exposure Inputs'!$D$4*1*'Exposure Inputs'!$C$13)/('Exposure Inputs'!$D$6*'Exposure Inputs'!$C$9)</f>
        <v>0</v>
      </c>
      <c r="O47" s="24">
        <f>($C47*(1-('Exposure Inputs'!$C$17)/100)*'Exposure Inputs'!$D$5*'Exposure Inputs'!$D$10*'Exposure Inputs'!$C$13)/('Exposure Inputs'!$D$6*'Exposure Inputs'!$D$11*'Exposure Inputs'!$C$14)</f>
        <v>0</v>
      </c>
      <c r="P47" s="24">
        <f>($C47*(1-('Exposure Inputs'!$C$17)/100)*'Exposure Inputs'!$D$5*'Exposure Inputs'!$D$10*'Exposure Inputs'!$C$13)/('Exposure Inputs'!$D$6*'Exposure Inputs'!$C$12*'Exposure Inputs'!$C$14)</f>
        <v>0</v>
      </c>
      <c r="Q47" s="24">
        <f>($C47*(1-('Exposure Inputs'!$C$17)/100)*'Exposure Inputs'!$D$10*'Exposure Inputs'!$C$13)/('Exposure Inputs'!$C$12*'Exposure Inputs'!$C$14)</f>
        <v>0</v>
      </c>
      <c r="R47" s="24" t="e">
        <f>'Exposure Inputs'!$D$62/'Max Release DW Calc (0% DWT)'!N47</f>
        <v>#DIV/0!</v>
      </c>
      <c r="S47" s="24" t="e">
        <f>'Exposure Inputs'!$D$63/'Max Release DW Calc (0% DWT)'!O47</f>
        <v>#DIV/0!</v>
      </c>
      <c r="T47" s="24">
        <f>($D47*(1-('Exposure Inputs'!$C$17)/100)*'Exposure Inputs'!$E$4*1*'Exposure Inputs'!$C$13)/('Exposure Inputs'!$E$6*'Exposure Inputs'!$C$9)</f>
        <v>0</v>
      </c>
      <c r="U47" s="24">
        <f>($C47*(1-('Exposure Inputs'!$C$17)/100)*'Exposure Inputs'!$E$5*'Exposure Inputs'!$E$10*'Exposure Inputs'!$C$13)/('Exposure Inputs'!$E$6*'Exposure Inputs'!$E$11*'Exposure Inputs'!$C$14)</f>
        <v>0</v>
      </c>
      <c r="V47" s="24">
        <f>($C47*(1-('Exposure Inputs'!$C$17)/100)*'Exposure Inputs'!$E$5*'Exposure Inputs'!$E$10*'Exposure Inputs'!$C$13)/('Exposure Inputs'!$E$6*'Exposure Inputs'!$C$12*'Exposure Inputs'!$C$14)</f>
        <v>0</v>
      </c>
      <c r="W47" s="24">
        <f>($C47*(1-('Exposure Inputs'!$C$17)/100)*'Exposure Inputs'!$E$10*'Exposure Inputs'!$C$13)/('Exposure Inputs'!$C$12*'Exposure Inputs'!$C$14)</f>
        <v>0</v>
      </c>
      <c r="X47" s="24" t="e">
        <f>'Exposure Inputs'!$C$62/'Max Release DW Calc (0% DWT)'!T47</f>
        <v>#DIV/0!</v>
      </c>
      <c r="Y47" s="24" t="e">
        <f>'Exposure Inputs'!$C$63/'Max Release DW Calc (0% DWT)'!U47</f>
        <v>#DIV/0!</v>
      </c>
      <c r="Z47" s="24">
        <f>($D47*(1-('Exposure Inputs'!$C$17)/100)*'Exposure Inputs'!$F$4*1*'Exposure Inputs'!$C$13)/('Exposure Inputs'!$F$6*'Exposure Inputs'!$F$9)</f>
        <v>0</v>
      </c>
      <c r="AA47" s="24">
        <f>($C47*(1-('Exposure Inputs'!$C$17)/100)*'Exposure Inputs'!$F$5*'Exposure Inputs'!$F$10*'Exposure Inputs'!$C$13)/('Exposure Inputs'!$F$6*'Exposure Inputs'!$F$11*'Exposure Inputs'!$C$14)</f>
        <v>0</v>
      </c>
      <c r="AB47" s="24">
        <f>($C47*(1-('Exposure Inputs'!$C$17)/100)*'Exposure Inputs'!$F$5*'Exposure Inputs'!$F$10*'Exposure Inputs'!$C$13)/('Exposure Inputs'!$F$6*'Exposure Inputs'!$C$12*'Exposure Inputs'!$C$14)</f>
        <v>0</v>
      </c>
      <c r="AC47" s="24">
        <f>($C47*(1-('Exposure Inputs'!$C$17)/100)*'Exposure Inputs'!$F$10*'Exposure Inputs'!$C$13)/('Exposure Inputs'!$C$12*'Exposure Inputs'!$C$14)</f>
        <v>0</v>
      </c>
      <c r="AD47" s="24" t="e">
        <f>'Exposure Inputs'!$D$62/'Max Release DW Calc (0% DWT)'!Z47</f>
        <v>#DIV/0!</v>
      </c>
      <c r="AE47" s="24" t="e">
        <f>'Exposure Inputs'!$D$63/'Max Release DW Calc (0% DWT)'!AA47</f>
        <v>#DIV/0!</v>
      </c>
      <c r="AF47" s="24">
        <f>($D47*(1-('Exposure Inputs'!$C$17)/100)*'Exposure Inputs'!$G$4*1*'Exposure Inputs'!$C$13)/('Exposure Inputs'!$G$6*'Exposure Inputs'!$G$9)</f>
        <v>0</v>
      </c>
      <c r="AG47" s="24">
        <f>($C47*(1-('Exposure Inputs'!$C$17)/100)*'Exposure Inputs'!$G$5*'Exposure Inputs'!$G$10*'Exposure Inputs'!$C$13)/('Exposure Inputs'!$G$6*'Exposure Inputs'!$G$11*'Exposure Inputs'!$C$14)</f>
        <v>0</v>
      </c>
      <c r="AH47" s="24">
        <f>($C47*(1-('Exposure Inputs'!$C$17)/100)*'Exposure Inputs'!$G$5*'Exposure Inputs'!$G$10*'Exposure Inputs'!$C$13)/('Exposure Inputs'!$G$6*'Exposure Inputs'!$C$12*'Exposure Inputs'!$C$14)</f>
        <v>0</v>
      </c>
      <c r="AI47" s="24">
        <f>($C47*(1-('Exposure Inputs'!$C$17)/100)*'Exposure Inputs'!$G$10*'Exposure Inputs'!$C$13)/('Exposure Inputs'!$C$12*'Exposure Inputs'!$C$14)</f>
        <v>0</v>
      </c>
      <c r="AJ47" s="24" t="e">
        <f>'Exposure Inputs'!$D$62/'Max Release DW Calc (0% DWT)'!AF47</f>
        <v>#DIV/0!</v>
      </c>
      <c r="AK47" s="24" t="e">
        <f>'Exposure Inputs'!$D$63/'Max Release DW Calc (0% DWT)'!AG47</f>
        <v>#DIV/0!</v>
      </c>
      <c r="AL47" s="24">
        <f>($D47*(1-('Exposure Inputs'!$C$17)/100)*'Exposure Inputs'!$H$4*1*'Exposure Inputs'!$C$13)/('Exposure Inputs'!$H$6*'Exposure Inputs'!$H$9)</f>
        <v>0</v>
      </c>
      <c r="AM47" s="24">
        <f>($C47*(1-('Exposure Inputs'!$C$17)/100)*'Exposure Inputs'!$H$5*'Exposure Inputs'!$H$10*'Exposure Inputs'!$C$13)/('Exposure Inputs'!$H$6*'Exposure Inputs'!$H$11*'Exposure Inputs'!$C$14)</f>
        <v>0</v>
      </c>
      <c r="AN47" s="24">
        <f>($C47*(1-('Exposure Inputs'!$C$17)/100)*'Exposure Inputs'!$H$5*'Exposure Inputs'!$H$10*'Exposure Inputs'!$C$13)/('Exposure Inputs'!$H$6*'Exposure Inputs'!$C$12*'Exposure Inputs'!$C$14)</f>
        <v>0</v>
      </c>
      <c r="AO47" s="24">
        <f>($C47*(1-('Exposure Inputs'!$C$17)/100)*'Exposure Inputs'!$H$10*'Exposure Inputs'!$C$13)/('Exposure Inputs'!$C$12*'Exposure Inputs'!$C$14)</f>
        <v>0</v>
      </c>
      <c r="AP47" s="24" t="e">
        <f>'Exposure Inputs'!$D$62/'Max Release DW Calc (0% DWT)'!AL47</f>
        <v>#DIV/0!</v>
      </c>
      <c r="AQ47" s="24" t="e">
        <f>'Exposure Inputs'!$D$63/'Max Release DW Calc (0% DWT)'!AM47</f>
        <v>#DIV/0!</v>
      </c>
    </row>
    <row r="48" spans="1:43" s="19" customFormat="1" hidden="1" x14ac:dyDescent="0.35">
      <c r="A48" s="30"/>
      <c r="B48" s="27"/>
      <c r="C48" s="28"/>
      <c r="D48" s="28"/>
      <c r="E48" s="28"/>
      <c r="F48" s="24">
        <f>($D48*(1-('Exposure Inputs'!$C$17)/100)*'Exposure Inputs'!$C$4*1*'Exposure Inputs'!$C$13)/('Exposure Inputs'!$C$6*'Exposure Inputs'!$C$9)</f>
        <v>0</v>
      </c>
      <c r="G48" s="24">
        <f>($C48*(1-('Exposure Inputs'!$C$17)/100)*'Exposure Inputs'!$C$5*'Exposure Inputs'!$C$10*'Exposure Inputs'!$C$13)/('Exposure Inputs'!$C$6*'Exposure Inputs'!$C$11*'Exposure Inputs'!$C$14)</f>
        <v>0</v>
      </c>
      <c r="H48" s="24">
        <f>($C48*(1-('Exposure Inputs'!$C$17)/100)*'Exposure Inputs'!$C$5*'Exposure Inputs'!$C$10*'Exposure Inputs'!$C$13)/('Exposure Inputs'!$C$6*'Exposure Inputs'!$C$12*'Exposure Inputs'!$C$14)</f>
        <v>0</v>
      </c>
      <c r="I48" s="24">
        <f>($C48*(1-('Exposure Inputs'!$C$17)/100)*'Exposure Inputs'!$C$10*'Exposure Inputs'!$C$13)/('Exposure Inputs'!$C$12*'Exposure Inputs'!$C$14)</f>
        <v>0</v>
      </c>
      <c r="J48" s="27" t="e">
        <f>'Exposure Inputs'!$D$62/$F48</f>
        <v>#DIV/0!</v>
      </c>
      <c r="K48" s="24" t="e">
        <f>'Exposure Inputs'!$D$63/$G48</f>
        <v>#DIV/0!</v>
      </c>
      <c r="L48" s="24"/>
      <c r="M48" s="24"/>
      <c r="N48" s="24">
        <f>($D48*(1-('Exposure Inputs'!$C$17)/100)*'Exposure Inputs'!$D$4*1*'Exposure Inputs'!$C$13)/('Exposure Inputs'!$D$6*'Exposure Inputs'!$C$9)</f>
        <v>0</v>
      </c>
      <c r="O48" s="24">
        <f>($C48*(1-('Exposure Inputs'!$C$17)/100)*'Exposure Inputs'!$D$5*'Exposure Inputs'!$D$10*'Exposure Inputs'!$C$13)/('Exposure Inputs'!$D$6*'Exposure Inputs'!$D$11*'Exposure Inputs'!$C$14)</f>
        <v>0</v>
      </c>
      <c r="P48" s="24">
        <f>($C48*(1-('Exposure Inputs'!$C$17)/100)*'Exposure Inputs'!$D$5*'Exposure Inputs'!$D$10*'Exposure Inputs'!$C$13)/('Exposure Inputs'!$D$6*'Exposure Inputs'!$C$12*'Exposure Inputs'!$C$14)</f>
        <v>0</v>
      </c>
      <c r="Q48" s="24">
        <f>($C48*(1-('Exposure Inputs'!$C$17)/100)*'Exposure Inputs'!$D$10*'Exposure Inputs'!$C$13)/('Exposure Inputs'!$C$12*'Exposure Inputs'!$C$14)</f>
        <v>0</v>
      </c>
      <c r="R48" s="24" t="e">
        <f>'Exposure Inputs'!$D$62/'Max Release DW Calc (0% DWT)'!N48</f>
        <v>#DIV/0!</v>
      </c>
      <c r="S48" s="24" t="e">
        <f>'Exposure Inputs'!$D$63/'Max Release DW Calc (0% DWT)'!O48</f>
        <v>#DIV/0!</v>
      </c>
      <c r="T48" s="24">
        <f>($D48*(1-('Exposure Inputs'!$C$17)/100)*'Exposure Inputs'!$E$4*1*'Exposure Inputs'!$C$13)/('Exposure Inputs'!$E$6*'Exposure Inputs'!$C$9)</f>
        <v>0</v>
      </c>
      <c r="U48" s="24">
        <f>($C48*(1-('Exposure Inputs'!$C$17)/100)*'Exposure Inputs'!$E$5*'Exposure Inputs'!$E$10*'Exposure Inputs'!$C$13)/('Exposure Inputs'!$E$6*'Exposure Inputs'!$E$11*'Exposure Inputs'!$C$14)</f>
        <v>0</v>
      </c>
      <c r="V48" s="24">
        <f>($C48*(1-('Exposure Inputs'!$C$17)/100)*'Exposure Inputs'!$E$5*'Exposure Inputs'!$E$10*'Exposure Inputs'!$C$13)/('Exposure Inputs'!$E$6*'Exposure Inputs'!$C$12*'Exposure Inputs'!$C$14)</f>
        <v>0</v>
      </c>
      <c r="W48" s="24">
        <f>($C48*(1-('Exposure Inputs'!$C$17)/100)*'Exposure Inputs'!$E$10*'Exposure Inputs'!$C$13)/('Exposure Inputs'!$C$12*'Exposure Inputs'!$C$14)</f>
        <v>0</v>
      </c>
      <c r="X48" s="24" t="e">
        <f>'Exposure Inputs'!$C$62/'Max Release DW Calc (0% DWT)'!T48</f>
        <v>#DIV/0!</v>
      </c>
      <c r="Y48" s="24" t="e">
        <f>'Exposure Inputs'!$C$63/'Max Release DW Calc (0% DWT)'!U48</f>
        <v>#DIV/0!</v>
      </c>
      <c r="Z48" s="24">
        <f>($D48*(1-('Exposure Inputs'!$C$17)/100)*'Exposure Inputs'!$F$4*1*'Exposure Inputs'!$C$13)/('Exposure Inputs'!$F$6*'Exposure Inputs'!$F$9)</f>
        <v>0</v>
      </c>
      <c r="AA48" s="24">
        <f>($C48*(1-('Exposure Inputs'!$C$17)/100)*'Exposure Inputs'!$F$5*'Exposure Inputs'!$F$10*'Exposure Inputs'!$C$13)/('Exposure Inputs'!$F$6*'Exposure Inputs'!$F$11*'Exposure Inputs'!$C$14)</f>
        <v>0</v>
      </c>
      <c r="AB48" s="24">
        <f>($C48*(1-('Exposure Inputs'!$C$17)/100)*'Exposure Inputs'!$F$5*'Exposure Inputs'!$F$10*'Exposure Inputs'!$C$13)/('Exposure Inputs'!$F$6*'Exposure Inputs'!$C$12*'Exposure Inputs'!$C$14)</f>
        <v>0</v>
      </c>
      <c r="AC48" s="24">
        <f>($C48*(1-('Exposure Inputs'!$C$17)/100)*'Exposure Inputs'!$F$10*'Exposure Inputs'!$C$13)/('Exposure Inputs'!$C$12*'Exposure Inputs'!$C$14)</f>
        <v>0</v>
      </c>
      <c r="AD48" s="24" t="e">
        <f>'Exposure Inputs'!$D$62/'Max Release DW Calc (0% DWT)'!Z48</f>
        <v>#DIV/0!</v>
      </c>
      <c r="AE48" s="24" t="e">
        <f>'Exposure Inputs'!$D$63/'Max Release DW Calc (0% DWT)'!AA48</f>
        <v>#DIV/0!</v>
      </c>
      <c r="AF48" s="24">
        <f>($D48*(1-('Exposure Inputs'!$C$17)/100)*'Exposure Inputs'!$G$4*1*'Exposure Inputs'!$C$13)/('Exposure Inputs'!$G$6*'Exposure Inputs'!$G$9)</f>
        <v>0</v>
      </c>
      <c r="AG48" s="24">
        <f>($C48*(1-('Exposure Inputs'!$C$17)/100)*'Exposure Inputs'!$G$5*'Exposure Inputs'!$G$10*'Exposure Inputs'!$C$13)/('Exposure Inputs'!$G$6*'Exposure Inputs'!$G$11*'Exposure Inputs'!$C$14)</f>
        <v>0</v>
      </c>
      <c r="AH48" s="24">
        <f>($C48*(1-('Exposure Inputs'!$C$17)/100)*'Exposure Inputs'!$G$5*'Exposure Inputs'!$G$10*'Exposure Inputs'!$C$13)/('Exposure Inputs'!$G$6*'Exposure Inputs'!$C$12*'Exposure Inputs'!$C$14)</f>
        <v>0</v>
      </c>
      <c r="AI48" s="24">
        <f>($C48*(1-('Exposure Inputs'!$C$17)/100)*'Exposure Inputs'!$G$10*'Exposure Inputs'!$C$13)/('Exposure Inputs'!$C$12*'Exposure Inputs'!$C$14)</f>
        <v>0</v>
      </c>
      <c r="AJ48" s="24" t="e">
        <f>'Exposure Inputs'!$D$62/'Max Release DW Calc (0% DWT)'!AF48</f>
        <v>#DIV/0!</v>
      </c>
      <c r="AK48" s="24" t="e">
        <f>'Exposure Inputs'!$D$63/'Max Release DW Calc (0% DWT)'!AG48</f>
        <v>#DIV/0!</v>
      </c>
      <c r="AL48" s="24">
        <f>($D48*(1-('Exposure Inputs'!$C$17)/100)*'Exposure Inputs'!$H$4*1*'Exposure Inputs'!$C$13)/('Exposure Inputs'!$H$6*'Exposure Inputs'!$H$9)</f>
        <v>0</v>
      </c>
      <c r="AM48" s="24">
        <f>($C48*(1-('Exposure Inputs'!$C$17)/100)*'Exposure Inputs'!$H$5*'Exposure Inputs'!$H$10*'Exposure Inputs'!$C$13)/('Exposure Inputs'!$H$6*'Exposure Inputs'!$H$11*'Exposure Inputs'!$C$14)</f>
        <v>0</v>
      </c>
      <c r="AN48" s="24">
        <f>($C48*(1-('Exposure Inputs'!$C$17)/100)*'Exposure Inputs'!$H$5*'Exposure Inputs'!$H$10*'Exposure Inputs'!$C$13)/('Exposure Inputs'!$H$6*'Exposure Inputs'!$C$12*'Exposure Inputs'!$C$14)</f>
        <v>0</v>
      </c>
      <c r="AO48" s="24">
        <f>($C48*(1-('Exposure Inputs'!$C$17)/100)*'Exposure Inputs'!$H$10*'Exposure Inputs'!$C$13)/('Exposure Inputs'!$C$12*'Exposure Inputs'!$C$14)</f>
        <v>0</v>
      </c>
      <c r="AP48" s="24" t="e">
        <f>'Exposure Inputs'!$D$62/'Max Release DW Calc (0% DWT)'!AL48</f>
        <v>#DIV/0!</v>
      </c>
      <c r="AQ48" s="24" t="e">
        <f>'Exposure Inputs'!$D$63/'Max Release DW Calc (0% DWT)'!AM48</f>
        <v>#DIV/0!</v>
      </c>
    </row>
    <row r="49" spans="1:43" s="19" customFormat="1" hidden="1" x14ac:dyDescent="0.35">
      <c r="A49" s="30"/>
      <c r="B49" s="27"/>
      <c r="C49" s="28"/>
      <c r="D49" s="28"/>
      <c r="E49" s="28"/>
      <c r="F49" s="24">
        <f>($D49*(1-('Exposure Inputs'!$C$17)/100)*'Exposure Inputs'!$C$4*1*'Exposure Inputs'!$C$13)/('Exposure Inputs'!$C$6*'Exposure Inputs'!$C$9)</f>
        <v>0</v>
      </c>
      <c r="G49" s="24">
        <f>($C49*(1-('Exposure Inputs'!$C$17)/100)*'Exposure Inputs'!$C$5*'Exposure Inputs'!$C$10*'Exposure Inputs'!$C$13)/('Exposure Inputs'!$C$6*'Exposure Inputs'!$C$11*'Exposure Inputs'!$C$14)</f>
        <v>0</v>
      </c>
      <c r="H49" s="24">
        <f>($C49*(1-('Exposure Inputs'!$C$17)/100)*'Exposure Inputs'!$C$5*'Exposure Inputs'!$C$10*'Exposure Inputs'!$C$13)/('Exposure Inputs'!$C$6*'Exposure Inputs'!$C$12*'Exposure Inputs'!$C$14)</f>
        <v>0</v>
      </c>
      <c r="I49" s="24">
        <f>($C49*(1-('Exposure Inputs'!$C$17)/100)*'Exposure Inputs'!$C$10*'Exposure Inputs'!$C$13)/('Exposure Inputs'!$C$12*'Exposure Inputs'!$C$14)</f>
        <v>0</v>
      </c>
      <c r="J49" s="24" t="e">
        <f>'Exposure Inputs'!$D$62/$F49</f>
        <v>#DIV/0!</v>
      </c>
      <c r="K49" s="24" t="e">
        <f>'Exposure Inputs'!$D$63/$G49</f>
        <v>#DIV/0!</v>
      </c>
      <c r="L49" s="24"/>
      <c r="M49" s="24"/>
      <c r="N49" s="24">
        <f>($D49*(1-('Exposure Inputs'!$C$17)/100)*'Exposure Inputs'!$D$4*1*'Exposure Inputs'!$C$13)/('Exposure Inputs'!$D$6*'Exposure Inputs'!$C$9)</f>
        <v>0</v>
      </c>
      <c r="O49" s="24">
        <f>($C49*(1-('Exposure Inputs'!$C$17)/100)*'Exposure Inputs'!$D$5*'Exposure Inputs'!$D$10*'Exposure Inputs'!$C$13)/('Exposure Inputs'!$D$6*'Exposure Inputs'!$D$11*'Exposure Inputs'!$C$14)</f>
        <v>0</v>
      </c>
      <c r="P49" s="24">
        <f>($C49*(1-('Exposure Inputs'!$C$17)/100)*'Exposure Inputs'!$D$5*'Exposure Inputs'!$D$10*'Exposure Inputs'!$C$13)/('Exposure Inputs'!$D$6*'Exposure Inputs'!$C$12*'Exposure Inputs'!$C$14)</f>
        <v>0</v>
      </c>
      <c r="Q49" s="24">
        <f>($C49*(1-('Exposure Inputs'!$C$17)/100)*'Exposure Inputs'!$D$10*'Exposure Inputs'!$C$13)/('Exposure Inputs'!$C$12*'Exposure Inputs'!$C$14)</f>
        <v>0</v>
      </c>
      <c r="R49" s="24" t="e">
        <f>'Exposure Inputs'!$D$62/'Max Release DW Calc (0% DWT)'!N49</f>
        <v>#DIV/0!</v>
      </c>
      <c r="S49" s="24" t="e">
        <f>'Exposure Inputs'!$D$63/'Max Release DW Calc (0% DWT)'!O49</f>
        <v>#DIV/0!</v>
      </c>
      <c r="T49" s="24">
        <f>($D49*(1-('Exposure Inputs'!$C$17)/100)*'Exposure Inputs'!$E$4*1*'Exposure Inputs'!$C$13)/('Exposure Inputs'!$E$6*'Exposure Inputs'!$C$9)</f>
        <v>0</v>
      </c>
      <c r="U49" s="24">
        <f>($C49*(1-('Exposure Inputs'!$C$17)/100)*'Exposure Inputs'!$E$5*'Exposure Inputs'!$E$10*'Exposure Inputs'!$C$13)/('Exposure Inputs'!$E$6*'Exposure Inputs'!$E$11*'Exposure Inputs'!$C$14)</f>
        <v>0</v>
      </c>
      <c r="V49" s="24">
        <f>($C49*(1-('Exposure Inputs'!$C$17)/100)*'Exposure Inputs'!$E$5*'Exposure Inputs'!$E$10*'Exposure Inputs'!$C$13)/('Exposure Inputs'!$E$6*'Exposure Inputs'!$C$12*'Exposure Inputs'!$C$14)</f>
        <v>0</v>
      </c>
      <c r="W49" s="24">
        <f>($C49*(1-('Exposure Inputs'!$C$17)/100)*'Exposure Inputs'!$E$10*'Exposure Inputs'!$C$13)/('Exposure Inputs'!$C$12*'Exposure Inputs'!$C$14)</f>
        <v>0</v>
      </c>
      <c r="X49" s="24" t="e">
        <f>'Exposure Inputs'!$C$62/'Max Release DW Calc (0% DWT)'!T49</f>
        <v>#DIV/0!</v>
      </c>
      <c r="Y49" s="24" t="e">
        <f>'Exposure Inputs'!$C$63/'Max Release DW Calc (0% DWT)'!U49</f>
        <v>#DIV/0!</v>
      </c>
      <c r="Z49" s="24">
        <f>($D49*(1-('Exposure Inputs'!$C$17)/100)*'Exposure Inputs'!$F$4*1*'Exposure Inputs'!$C$13)/('Exposure Inputs'!$F$6*'Exposure Inputs'!$F$9)</f>
        <v>0</v>
      </c>
      <c r="AA49" s="24">
        <f>($C49*(1-('Exposure Inputs'!$C$17)/100)*'Exposure Inputs'!$F$5*'Exposure Inputs'!$F$10*'Exposure Inputs'!$C$13)/('Exposure Inputs'!$F$6*'Exposure Inputs'!$F$11*'Exposure Inputs'!$C$14)</f>
        <v>0</v>
      </c>
      <c r="AB49" s="24">
        <f>($C49*(1-('Exposure Inputs'!$C$17)/100)*'Exposure Inputs'!$F$5*'Exposure Inputs'!$F$10*'Exposure Inputs'!$C$13)/('Exposure Inputs'!$F$6*'Exposure Inputs'!$C$12*'Exposure Inputs'!$C$14)</f>
        <v>0</v>
      </c>
      <c r="AC49" s="24">
        <f>($C49*(1-('Exposure Inputs'!$C$17)/100)*'Exposure Inputs'!$F$10*'Exposure Inputs'!$C$13)/('Exposure Inputs'!$C$12*'Exposure Inputs'!$C$14)</f>
        <v>0</v>
      </c>
      <c r="AD49" s="24" t="e">
        <f>'Exposure Inputs'!$D$62/'Max Release DW Calc (0% DWT)'!Z49</f>
        <v>#DIV/0!</v>
      </c>
      <c r="AE49" s="24" t="e">
        <f>'Exposure Inputs'!$D$63/'Max Release DW Calc (0% DWT)'!AA49</f>
        <v>#DIV/0!</v>
      </c>
      <c r="AF49" s="24">
        <f>($D49*(1-('Exposure Inputs'!$C$17)/100)*'Exposure Inputs'!$G$4*1*'Exposure Inputs'!$C$13)/('Exposure Inputs'!$G$6*'Exposure Inputs'!$G$9)</f>
        <v>0</v>
      </c>
      <c r="AG49" s="24">
        <f>($C49*(1-('Exposure Inputs'!$C$17)/100)*'Exposure Inputs'!$G$5*'Exposure Inputs'!$G$10*'Exposure Inputs'!$C$13)/('Exposure Inputs'!$G$6*'Exposure Inputs'!$G$11*'Exposure Inputs'!$C$14)</f>
        <v>0</v>
      </c>
      <c r="AH49" s="24">
        <f>($C49*(1-('Exposure Inputs'!$C$17)/100)*'Exposure Inputs'!$G$5*'Exposure Inputs'!$G$10*'Exposure Inputs'!$C$13)/('Exposure Inputs'!$G$6*'Exposure Inputs'!$C$12*'Exposure Inputs'!$C$14)</f>
        <v>0</v>
      </c>
      <c r="AI49" s="24">
        <f>($C49*(1-('Exposure Inputs'!$C$17)/100)*'Exposure Inputs'!$G$10*'Exposure Inputs'!$C$13)/('Exposure Inputs'!$C$12*'Exposure Inputs'!$C$14)</f>
        <v>0</v>
      </c>
      <c r="AJ49" s="24" t="e">
        <f>'Exposure Inputs'!$D$62/'Max Release DW Calc (0% DWT)'!AF49</f>
        <v>#DIV/0!</v>
      </c>
      <c r="AK49" s="24" t="e">
        <f>'Exposure Inputs'!$D$63/'Max Release DW Calc (0% DWT)'!AG49</f>
        <v>#DIV/0!</v>
      </c>
      <c r="AL49" s="24">
        <f>($D49*(1-('Exposure Inputs'!$C$17)/100)*'Exposure Inputs'!$H$4*1*'Exposure Inputs'!$C$13)/('Exposure Inputs'!$H$6*'Exposure Inputs'!$H$9)</f>
        <v>0</v>
      </c>
      <c r="AM49" s="24">
        <f>($C49*(1-('Exposure Inputs'!$C$17)/100)*'Exposure Inputs'!$H$5*'Exposure Inputs'!$H$10*'Exposure Inputs'!$C$13)/('Exposure Inputs'!$H$6*'Exposure Inputs'!$H$11*'Exposure Inputs'!$C$14)</f>
        <v>0</v>
      </c>
      <c r="AN49" s="24">
        <f>($C49*(1-('Exposure Inputs'!$C$17)/100)*'Exposure Inputs'!$H$5*'Exposure Inputs'!$H$10*'Exposure Inputs'!$C$13)/('Exposure Inputs'!$H$6*'Exposure Inputs'!$C$12*'Exposure Inputs'!$C$14)</f>
        <v>0</v>
      </c>
      <c r="AO49" s="24">
        <f>($C49*(1-('Exposure Inputs'!$C$17)/100)*'Exposure Inputs'!$H$10*'Exposure Inputs'!$C$13)/('Exposure Inputs'!$C$12*'Exposure Inputs'!$C$14)</f>
        <v>0</v>
      </c>
      <c r="AP49" s="24" t="e">
        <f>'Exposure Inputs'!$D$62/'Max Release DW Calc (0% DWT)'!AL49</f>
        <v>#DIV/0!</v>
      </c>
      <c r="AQ49" s="24" t="e">
        <f>'Exposure Inputs'!$D$63/'Max Release DW Calc (0% DWT)'!AM49</f>
        <v>#DIV/0!</v>
      </c>
    </row>
    <row r="50" spans="1:43" s="19" customFormat="1" hidden="1" x14ac:dyDescent="0.35">
      <c r="A50" s="30"/>
      <c r="B50" s="27"/>
      <c r="C50" s="28"/>
      <c r="D50" s="28"/>
      <c r="E50" s="28"/>
      <c r="F50" s="24">
        <f>($D50*(1-('Exposure Inputs'!$C$17)/100)*'Exposure Inputs'!$C$4*1*'Exposure Inputs'!$C$13)/('Exposure Inputs'!$C$6*'Exposure Inputs'!$C$9)</f>
        <v>0</v>
      </c>
      <c r="G50" s="24">
        <f>($C50*(1-('Exposure Inputs'!$C$17)/100)*'Exposure Inputs'!$C$5*'Exposure Inputs'!$C$10*'Exposure Inputs'!$C$13)/('Exposure Inputs'!$C$6*'Exposure Inputs'!$C$11*'Exposure Inputs'!$C$14)</f>
        <v>0</v>
      </c>
      <c r="H50" s="24">
        <f>($C50*(1-('Exposure Inputs'!$C$17)/100)*'Exposure Inputs'!$C$5*'Exposure Inputs'!$C$10*'Exposure Inputs'!$C$13)/('Exposure Inputs'!$C$6*'Exposure Inputs'!$C$12*'Exposure Inputs'!$C$14)</f>
        <v>0</v>
      </c>
      <c r="I50" s="24">
        <f>($C50*(1-('Exposure Inputs'!$C$17)/100)*'Exposure Inputs'!$C$10*'Exposure Inputs'!$C$13)/('Exposure Inputs'!$C$12*'Exposure Inputs'!$C$14)</f>
        <v>0</v>
      </c>
      <c r="J50" s="27" t="e">
        <f>'Exposure Inputs'!$D$62/$F50</f>
        <v>#DIV/0!</v>
      </c>
      <c r="K50" s="24" t="e">
        <f>'Exposure Inputs'!$D$63/$G50</f>
        <v>#DIV/0!</v>
      </c>
      <c r="L50" s="24"/>
      <c r="M50" s="24"/>
      <c r="N50" s="24">
        <f>($D50*(1-('Exposure Inputs'!$C$17)/100)*'Exposure Inputs'!$D$4*1*'Exposure Inputs'!$C$13)/('Exposure Inputs'!$D$6*'Exposure Inputs'!$C$9)</f>
        <v>0</v>
      </c>
      <c r="O50" s="24">
        <f>($C50*(1-('Exposure Inputs'!$C$17)/100)*'Exposure Inputs'!$D$5*'Exposure Inputs'!$D$10*'Exposure Inputs'!$C$13)/('Exposure Inputs'!$D$6*'Exposure Inputs'!$D$11*'Exposure Inputs'!$C$14)</f>
        <v>0</v>
      </c>
      <c r="P50" s="24">
        <f>($C50*(1-('Exposure Inputs'!$C$17)/100)*'Exposure Inputs'!$D$5*'Exposure Inputs'!$D$10*'Exposure Inputs'!$C$13)/('Exposure Inputs'!$D$6*'Exposure Inputs'!$C$12*'Exposure Inputs'!$C$14)</f>
        <v>0</v>
      </c>
      <c r="Q50" s="24">
        <f>($C50*(1-('Exposure Inputs'!$C$17)/100)*'Exposure Inputs'!$D$10*'Exposure Inputs'!$C$13)/('Exposure Inputs'!$C$12*'Exposure Inputs'!$C$14)</f>
        <v>0</v>
      </c>
      <c r="R50" s="24" t="e">
        <f>'Exposure Inputs'!$D$62/'Max Release DW Calc (0% DWT)'!N50</f>
        <v>#DIV/0!</v>
      </c>
      <c r="S50" s="24" t="e">
        <f>'Exposure Inputs'!$D$63/'Max Release DW Calc (0% DWT)'!O50</f>
        <v>#DIV/0!</v>
      </c>
      <c r="T50" s="24">
        <f>($D50*(1-('Exposure Inputs'!$C$17)/100)*'Exposure Inputs'!$E$4*1*'Exposure Inputs'!$C$13)/('Exposure Inputs'!$E$6*'Exposure Inputs'!$C$9)</f>
        <v>0</v>
      </c>
      <c r="U50" s="24">
        <f>($C50*(1-('Exposure Inputs'!$C$17)/100)*'Exposure Inputs'!$E$5*'Exposure Inputs'!$E$10*'Exposure Inputs'!$C$13)/('Exposure Inputs'!$E$6*'Exposure Inputs'!$E$11*'Exposure Inputs'!$C$14)</f>
        <v>0</v>
      </c>
      <c r="V50" s="24">
        <f>($C50*(1-('Exposure Inputs'!$C$17)/100)*'Exposure Inputs'!$E$5*'Exposure Inputs'!$E$10*'Exposure Inputs'!$C$13)/('Exposure Inputs'!$E$6*'Exposure Inputs'!$C$12*'Exposure Inputs'!$C$14)</f>
        <v>0</v>
      </c>
      <c r="W50" s="24">
        <f>($C50*(1-('Exposure Inputs'!$C$17)/100)*'Exposure Inputs'!$E$10*'Exposure Inputs'!$C$13)/('Exposure Inputs'!$C$12*'Exposure Inputs'!$C$14)</f>
        <v>0</v>
      </c>
      <c r="X50" s="24" t="e">
        <f>'Exposure Inputs'!$C$62/'Max Release DW Calc (0% DWT)'!T50</f>
        <v>#DIV/0!</v>
      </c>
      <c r="Y50" s="24" t="e">
        <f>'Exposure Inputs'!$C$63/'Max Release DW Calc (0% DWT)'!U50</f>
        <v>#DIV/0!</v>
      </c>
      <c r="Z50" s="24">
        <f>($D50*(1-('Exposure Inputs'!$C$17)/100)*'Exposure Inputs'!$F$4*1*'Exposure Inputs'!$C$13)/('Exposure Inputs'!$F$6*'Exposure Inputs'!$F$9)</f>
        <v>0</v>
      </c>
      <c r="AA50" s="24">
        <f>($C50*(1-('Exposure Inputs'!$C$17)/100)*'Exposure Inputs'!$F$5*'Exposure Inputs'!$F$10*'Exposure Inputs'!$C$13)/('Exposure Inputs'!$F$6*'Exposure Inputs'!$F$11*'Exposure Inputs'!$C$14)</f>
        <v>0</v>
      </c>
      <c r="AB50" s="24">
        <f>($C50*(1-('Exposure Inputs'!$C$17)/100)*'Exposure Inputs'!$F$5*'Exposure Inputs'!$F$10*'Exposure Inputs'!$C$13)/('Exposure Inputs'!$F$6*'Exposure Inputs'!$C$12*'Exposure Inputs'!$C$14)</f>
        <v>0</v>
      </c>
      <c r="AC50" s="24">
        <f>($C50*(1-('Exposure Inputs'!$C$17)/100)*'Exposure Inputs'!$F$10*'Exposure Inputs'!$C$13)/('Exposure Inputs'!$C$12*'Exposure Inputs'!$C$14)</f>
        <v>0</v>
      </c>
      <c r="AD50" s="24" t="e">
        <f>'Exposure Inputs'!$D$62/'Max Release DW Calc (0% DWT)'!Z50</f>
        <v>#DIV/0!</v>
      </c>
      <c r="AE50" s="24" t="e">
        <f>'Exposure Inputs'!$D$63/'Max Release DW Calc (0% DWT)'!AA50</f>
        <v>#DIV/0!</v>
      </c>
      <c r="AF50" s="24">
        <f>($D50*(1-('Exposure Inputs'!$C$17)/100)*'Exposure Inputs'!$G$4*1*'Exposure Inputs'!$C$13)/('Exposure Inputs'!$G$6*'Exposure Inputs'!$G$9)</f>
        <v>0</v>
      </c>
      <c r="AG50" s="24">
        <f>($C50*(1-('Exposure Inputs'!$C$17)/100)*'Exposure Inputs'!$G$5*'Exposure Inputs'!$G$10*'Exposure Inputs'!$C$13)/('Exposure Inputs'!$G$6*'Exposure Inputs'!$G$11*'Exposure Inputs'!$C$14)</f>
        <v>0</v>
      </c>
      <c r="AH50" s="24">
        <f>($C50*(1-('Exposure Inputs'!$C$17)/100)*'Exposure Inputs'!$G$5*'Exposure Inputs'!$G$10*'Exposure Inputs'!$C$13)/('Exposure Inputs'!$G$6*'Exposure Inputs'!$C$12*'Exposure Inputs'!$C$14)</f>
        <v>0</v>
      </c>
      <c r="AI50" s="24">
        <f>($C50*(1-('Exposure Inputs'!$C$17)/100)*'Exposure Inputs'!$G$10*'Exposure Inputs'!$C$13)/('Exposure Inputs'!$C$12*'Exposure Inputs'!$C$14)</f>
        <v>0</v>
      </c>
      <c r="AJ50" s="24" t="e">
        <f>'Exposure Inputs'!$D$62/'Max Release DW Calc (0% DWT)'!AF50</f>
        <v>#DIV/0!</v>
      </c>
      <c r="AK50" s="24" t="e">
        <f>'Exposure Inputs'!$D$63/'Max Release DW Calc (0% DWT)'!AG50</f>
        <v>#DIV/0!</v>
      </c>
      <c r="AL50" s="24">
        <f>($D50*(1-('Exposure Inputs'!$C$17)/100)*'Exposure Inputs'!$H$4*1*'Exposure Inputs'!$C$13)/('Exposure Inputs'!$H$6*'Exposure Inputs'!$H$9)</f>
        <v>0</v>
      </c>
      <c r="AM50" s="24">
        <f>($C50*(1-('Exposure Inputs'!$C$17)/100)*'Exposure Inputs'!$H$5*'Exposure Inputs'!$H$10*'Exposure Inputs'!$C$13)/('Exposure Inputs'!$H$6*'Exposure Inputs'!$H$11*'Exposure Inputs'!$C$14)</f>
        <v>0</v>
      </c>
      <c r="AN50" s="24">
        <f>($C50*(1-('Exposure Inputs'!$C$17)/100)*'Exposure Inputs'!$H$5*'Exposure Inputs'!$H$10*'Exposure Inputs'!$C$13)/('Exposure Inputs'!$H$6*'Exposure Inputs'!$C$12*'Exposure Inputs'!$C$14)</f>
        <v>0</v>
      </c>
      <c r="AO50" s="24">
        <f>($C50*(1-('Exposure Inputs'!$C$17)/100)*'Exposure Inputs'!$H$10*'Exposure Inputs'!$C$13)/('Exposure Inputs'!$C$12*'Exposure Inputs'!$C$14)</f>
        <v>0</v>
      </c>
      <c r="AP50" s="24" t="e">
        <f>'Exposure Inputs'!$D$62/'Max Release DW Calc (0% DWT)'!AL50</f>
        <v>#DIV/0!</v>
      </c>
      <c r="AQ50" s="24" t="e">
        <f>'Exposure Inputs'!$D$63/'Max Release DW Calc (0% DWT)'!AM50</f>
        <v>#DIV/0!</v>
      </c>
    </row>
    <row r="51" spans="1:43" s="19" customFormat="1" hidden="1" x14ac:dyDescent="0.35">
      <c r="A51" s="30"/>
      <c r="B51" s="27"/>
      <c r="C51" s="28"/>
      <c r="D51" s="28"/>
      <c r="E51" s="28"/>
      <c r="F51" s="24">
        <f>($D51*(1-('Exposure Inputs'!$C$17)/100)*'Exposure Inputs'!$C$4*1*'Exposure Inputs'!$C$13)/('Exposure Inputs'!$C$6*'Exposure Inputs'!$C$9)</f>
        <v>0</v>
      </c>
      <c r="G51" s="24">
        <f>($C51*(1-('Exposure Inputs'!$C$17)/100)*'Exposure Inputs'!$C$5*'Exposure Inputs'!$C$10*'Exposure Inputs'!$C$13)/('Exposure Inputs'!$C$6*'Exposure Inputs'!$C$11*'Exposure Inputs'!$C$14)</f>
        <v>0</v>
      </c>
      <c r="H51" s="24">
        <f>($C51*(1-('Exposure Inputs'!$C$17)/100)*'Exposure Inputs'!$C$5*'Exposure Inputs'!$C$10*'Exposure Inputs'!$C$13)/('Exposure Inputs'!$C$6*'Exposure Inputs'!$C$12*'Exposure Inputs'!$C$14)</f>
        <v>0</v>
      </c>
      <c r="I51" s="24">
        <f>($C51*(1-('Exposure Inputs'!$C$17)/100)*'Exposure Inputs'!$C$10*'Exposure Inputs'!$C$13)/('Exposure Inputs'!$C$12*'Exposure Inputs'!$C$14)</f>
        <v>0</v>
      </c>
      <c r="J51" s="24" t="e">
        <f>'Exposure Inputs'!$D$62/$F51</f>
        <v>#DIV/0!</v>
      </c>
      <c r="K51" s="24" t="e">
        <f>'Exposure Inputs'!$D$63/$G51</f>
        <v>#DIV/0!</v>
      </c>
      <c r="L51" s="24"/>
      <c r="M51" s="24"/>
      <c r="N51" s="24">
        <f>($D51*(1-('Exposure Inputs'!$C$17)/100)*'Exposure Inputs'!$D$4*1*'Exposure Inputs'!$C$13)/('Exposure Inputs'!$D$6*'Exposure Inputs'!$C$9)</f>
        <v>0</v>
      </c>
      <c r="O51" s="24">
        <f>($C51*(1-('Exposure Inputs'!$C$17)/100)*'Exposure Inputs'!$D$5*'Exposure Inputs'!$D$10*'Exposure Inputs'!$C$13)/('Exposure Inputs'!$D$6*'Exposure Inputs'!$D$11*'Exposure Inputs'!$C$14)</f>
        <v>0</v>
      </c>
      <c r="P51" s="24">
        <f>($C51*(1-('Exposure Inputs'!$C$17)/100)*'Exposure Inputs'!$D$5*'Exposure Inputs'!$D$10*'Exposure Inputs'!$C$13)/('Exposure Inputs'!$D$6*'Exposure Inputs'!$C$12*'Exposure Inputs'!$C$14)</f>
        <v>0</v>
      </c>
      <c r="Q51" s="24">
        <f>($C51*(1-('Exposure Inputs'!$C$17)/100)*'Exposure Inputs'!$D$10*'Exposure Inputs'!$C$13)/('Exposure Inputs'!$C$12*'Exposure Inputs'!$C$14)</f>
        <v>0</v>
      </c>
      <c r="R51" s="24" t="e">
        <f>'Exposure Inputs'!$D$62/'Max Release DW Calc (0% DWT)'!N51</f>
        <v>#DIV/0!</v>
      </c>
      <c r="S51" s="24" t="e">
        <f>'Exposure Inputs'!$D$63/'Max Release DW Calc (0% DWT)'!O51</f>
        <v>#DIV/0!</v>
      </c>
      <c r="T51" s="24">
        <f>($D51*(1-('Exposure Inputs'!$C$17)/100)*'Exposure Inputs'!$E$4*1*'Exposure Inputs'!$C$13)/('Exposure Inputs'!$E$6*'Exposure Inputs'!$C$9)</f>
        <v>0</v>
      </c>
      <c r="U51" s="24">
        <f>($C51*(1-('Exposure Inputs'!$C$17)/100)*'Exposure Inputs'!$E$5*'Exposure Inputs'!$E$10*'Exposure Inputs'!$C$13)/('Exposure Inputs'!$E$6*'Exposure Inputs'!$E$11*'Exposure Inputs'!$C$14)</f>
        <v>0</v>
      </c>
      <c r="V51" s="24">
        <f>($C51*(1-('Exposure Inputs'!$C$17)/100)*'Exposure Inputs'!$E$5*'Exposure Inputs'!$E$10*'Exposure Inputs'!$C$13)/('Exposure Inputs'!$E$6*'Exposure Inputs'!$C$12*'Exposure Inputs'!$C$14)</f>
        <v>0</v>
      </c>
      <c r="W51" s="24">
        <f>($C51*(1-('Exposure Inputs'!$C$17)/100)*'Exposure Inputs'!$E$10*'Exposure Inputs'!$C$13)/('Exposure Inputs'!$C$12*'Exposure Inputs'!$C$14)</f>
        <v>0</v>
      </c>
      <c r="X51" s="24" t="e">
        <f>'Exposure Inputs'!$C$62/'Max Release DW Calc (0% DWT)'!T51</f>
        <v>#DIV/0!</v>
      </c>
      <c r="Y51" s="24" t="e">
        <f>'Exposure Inputs'!$C$63/'Max Release DW Calc (0% DWT)'!U51</f>
        <v>#DIV/0!</v>
      </c>
      <c r="Z51" s="24">
        <f>($D51*(1-('Exposure Inputs'!$C$17)/100)*'Exposure Inputs'!$F$4*1*'Exposure Inputs'!$C$13)/('Exposure Inputs'!$F$6*'Exposure Inputs'!$F$9)</f>
        <v>0</v>
      </c>
      <c r="AA51" s="24">
        <f>($C51*(1-('Exposure Inputs'!$C$17)/100)*'Exposure Inputs'!$F$5*'Exposure Inputs'!$F$10*'Exposure Inputs'!$C$13)/('Exposure Inputs'!$F$6*'Exposure Inputs'!$F$11*'Exposure Inputs'!$C$14)</f>
        <v>0</v>
      </c>
      <c r="AB51" s="24">
        <f>($C51*(1-('Exposure Inputs'!$C$17)/100)*'Exposure Inputs'!$F$5*'Exposure Inputs'!$F$10*'Exposure Inputs'!$C$13)/('Exposure Inputs'!$F$6*'Exposure Inputs'!$C$12*'Exposure Inputs'!$C$14)</f>
        <v>0</v>
      </c>
      <c r="AC51" s="24">
        <f>($C51*(1-('Exposure Inputs'!$C$17)/100)*'Exposure Inputs'!$F$10*'Exposure Inputs'!$C$13)/('Exposure Inputs'!$C$12*'Exposure Inputs'!$C$14)</f>
        <v>0</v>
      </c>
      <c r="AD51" s="24" t="e">
        <f>'Exposure Inputs'!$D$62/'Max Release DW Calc (0% DWT)'!Z51</f>
        <v>#DIV/0!</v>
      </c>
      <c r="AE51" s="24" t="e">
        <f>'Exposure Inputs'!$D$63/'Max Release DW Calc (0% DWT)'!AA51</f>
        <v>#DIV/0!</v>
      </c>
      <c r="AF51" s="24">
        <f>($D51*(1-('Exposure Inputs'!$C$17)/100)*'Exposure Inputs'!$G$4*1*'Exposure Inputs'!$C$13)/('Exposure Inputs'!$G$6*'Exposure Inputs'!$G$9)</f>
        <v>0</v>
      </c>
      <c r="AG51" s="24">
        <f>($C51*(1-('Exposure Inputs'!$C$17)/100)*'Exposure Inputs'!$G$5*'Exposure Inputs'!$G$10*'Exposure Inputs'!$C$13)/('Exposure Inputs'!$G$6*'Exposure Inputs'!$G$11*'Exposure Inputs'!$C$14)</f>
        <v>0</v>
      </c>
      <c r="AH51" s="24">
        <f>($C51*(1-('Exposure Inputs'!$C$17)/100)*'Exposure Inputs'!$G$5*'Exposure Inputs'!$G$10*'Exposure Inputs'!$C$13)/('Exposure Inputs'!$G$6*'Exposure Inputs'!$C$12*'Exposure Inputs'!$C$14)</f>
        <v>0</v>
      </c>
      <c r="AI51" s="24">
        <f>($C51*(1-('Exposure Inputs'!$C$17)/100)*'Exposure Inputs'!$G$10*'Exposure Inputs'!$C$13)/('Exposure Inputs'!$C$12*'Exposure Inputs'!$C$14)</f>
        <v>0</v>
      </c>
      <c r="AJ51" s="24" t="e">
        <f>'Exposure Inputs'!$D$62/'Max Release DW Calc (0% DWT)'!AF51</f>
        <v>#DIV/0!</v>
      </c>
      <c r="AK51" s="24" t="e">
        <f>'Exposure Inputs'!$D$63/'Max Release DW Calc (0% DWT)'!AG51</f>
        <v>#DIV/0!</v>
      </c>
      <c r="AL51" s="24">
        <f>($D51*(1-('Exposure Inputs'!$C$17)/100)*'Exposure Inputs'!$H$4*1*'Exposure Inputs'!$C$13)/('Exposure Inputs'!$H$6*'Exposure Inputs'!$H$9)</f>
        <v>0</v>
      </c>
      <c r="AM51" s="24">
        <f>($C51*(1-('Exposure Inputs'!$C$17)/100)*'Exposure Inputs'!$H$5*'Exposure Inputs'!$H$10*'Exposure Inputs'!$C$13)/('Exposure Inputs'!$H$6*'Exposure Inputs'!$H$11*'Exposure Inputs'!$C$14)</f>
        <v>0</v>
      </c>
      <c r="AN51" s="24">
        <f>($C51*(1-('Exposure Inputs'!$C$17)/100)*'Exposure Inputs'!$H$5*'Exposure Inputs'!$H$10*'Exposure Inputs'!$C$13)/('Exposure Inputs'!$H$6*'Exposure Inputs'!$C$12*'Exposure Inputs'!$C$14)</f>
        <v>0</v>
      </c>
      <c r="AO51" s="24">
        <f>($C51*(1-('Exposure Inputs'!$C$17)/100)*'Exposure Inputs'!$H$10*'Exposure Inputs'!$C$13)/('Exposure Inputs'!$C$12*'Exposure Inputs'!$C$14)</f>
        <v>0</v>
      </c>
      <c r="AP51" s="24" t="e">
        <f>'Exposure Inputs'!$D$62/'Max Release DW Calc (0% DWT)'!AL51</f>
        <v>#DIV/0!</v>
      </c>
      <c r="AQ51" s="24" t="e">
        <f>'Exposure Inputs'!$D$63/'Max Release DW Calc (0% DWT)'!AM51</f>
        <v>#DIV/0!</v>
      </c>
    </row>
    <row r="52" spans="1:43" s="19" customFormat="1" hidden="1" x14ac:dyDescent="0.35">
      <c r="A52" s="30"/>
      <c r="B52" s="27"/>
      <c r="C52" s="28"/>
      <c r="D52" s="28"/>
      <c r="E52" s="28"/>
      <c r="F52" s="24">
        <f>($D52*(1-('Exposure Inputs'!$C$17)/100)*'Exposure Inputs'!$C$4*1*'Exposure Inputs'!$C$13)/('Exposure Inputs'!$C$6*'Exposure Inputs'!$C$9)</f>
        <v>0</v>
      </c>
      <c r="G52" s="24">
        <f>($C52*(1-('Exposure Inputs'!$C$17)/100)*'Exposure Inputs'!$C$5*'Exposure Inputs'!$C$10*'Exposure Inputs'!$C$13)/('Exposure Inputs'!$C$6*'Exposure Inputs'!$C$11*'Exposure Inputs'!$C$14)</f>
        <v>0</v>
      </c>
      <c r="H52" s="24">
        <f>($C52*(1-('Exposure Inputs'!$C$17)/100)*'Exposure Inputs'!$C$5*'Exposure Inputs'!$C$10*'Exposure Inputs'!$C$13)/('Exposure Inputs'!$C$6*'Exposure Inputs'!$C$12*'Exposure Inputs'!$C$14)</f>
        <v>0</v>
      </c>
      <c r="I52" s="24">
        <f>($C52*(1-('Exposure Inputs'!$C$17)/100)*'Exposure Inputs'!$C$10*'Exposure Inputs'!$C$13)/('Exposure Inputs'!$C$12*'Exposure Inputs'!$C$14)</f>
        <v>0</v>
      </c>
      <c r="J52" s="24" t="e">
        <f>'Exposure Inputs'!$D$62/$F52</f>
        <v>#DIV/0!</v>
      </c>
      <c r="K52" s="24" t="e">
        <f>'Exposure Inputs'!$D$63/$G52</f>
        <v>#DIV/0!</v>
      </c>
      <c r="L52" s="24"/>
      <c r="M52" s="24"/>
      <c r="N52" s="24">
        <f>($D52*(1-('Exposure Inputs'!$C$17)/100)*'Exposure Inputs'!$D$4*1*'Exposure Inputs'!$C$13)/('Exposure Inputs'!$D$6*'Exposure Inputs'!$C$9)</f>
        <v>0</v>
      </c>
      <c r="O52" s="24">
        <f>($C52*(1-('Exposure Inputs'!$C$17)/100)*'Exposure Inputs'!$D$5*'Exposure Inputs'!$D$10*'Exposure Inputs'!$C$13)/('Exposure Inputs'!$D$6*'Exposure Inputs'!$D$11*'Exposure Inputs'!$C$14)</f>
        <v>0</v>
      </c>
      <c r="P52" s="24">
        <f>($C52*(1-('Exposure Inputs'!$C$17)/100)*'Exposure Inputs'!$D$5*'Exposure Inputs'!$D$10*'Exposure Inputs'!$C$13)/('Exposure Inputs'!$D$6*'Exposure Inputs'!$C$12*'Exposure Inputs'!$C$14)</f>
        <v>0</v>
      </c>
      <c r="Q52" s="24">
        <f>($C52*(1-('Exposure Inputs'!$C$17)/100)*'Exposure Inputs'!$D$10*'Exposure Inputs'!$C$13)/('Exposure Inputs'!$C$12*'Exposure Inputs'!$C$14)</f>
        <v>0</v>
      </c>
      <c r="R52" s="24" t="e">
        <f>'Exposure Inputs'!$D$62/'Max Release DW Calc (0% DWT)'!N52</f>
        <v>#DIV/0!</v>
      </c>
      <c r="S52" s="24" t="e">
        <f>'Exposure Inputs'!$D$63/'Max Release DW Calc (0% DWT)'!O52</f>
        <v>#DIV/0!</v>
      </c>
      <c r="T52" s="24">
        <f>($D52*(1-('Exposure Inputs'!$C$17)/100)*'Exposure Inputs'!$E$4*1*'Exposure Inputs'!$C$13)/('Exposure Inputs'!$E$6*'Exposure Inputs'!$C$9)</f>
        <v>0</v>
      </c>
      <c r="U52" s="24">
        <f>($C52*(1-('Exposure Inputs'!$C$17)/100)*'Exposure Inputs'!$E$5*'Exposure Inputs'!$E$10*'Exposure Inputs'!$C$13)/('Exposure Inputs'!$E$6*'Exposure Inputs'!$E$11*'Exposure Inputs'!$C$14)</f>
        <v>0</v>
      </c>
      <c r="V52" s="24">
        <f>($C52*(1-('Exposure Inputs'!$C$17)/100)*'Exposure Inputs'!$E$5*'Exposure Inputs'!$E$10*'Exposure Inputs'!$C$13)/('Exposure Inputs'!$E$6*'Exposure Inputs'!$C$12*'Exposure Inputs'!$C$14)</f>
        <v>0</v>
      </c>
      <c r="W52" s="24">
        <f>($C52*(1-('Exposure Inputs'!$C$17)/100)*'Exposure Inputs'!$E$10*'Exposure Inputs'!$C$13)/('Exposure Inputs'!$C$12*'Exposure Inputs'!$C$14)</f>
        <v>0</v>
      </c>
      <c r="X52" s="24" t="e">
        <f>'Exposure Inputs'!$C$62/'Max Release DW Calc (0% DWT)'!T52</f>
        <v>#DIV/0!</v>
      </c>
      <c r="Y52" s="24" t="e">
        <f>'Exposure Inputs'!$C$63/'Max Release DW Calc (0% DWT)'!U52</f>
        <v>#DIV/0!</v>
      </c>
      <c r="Z52" s="24">
        <f>($D52*(1-('Exposure Inputs'!$C$17)/100)*'Exposure Inputs'!$F$4*1*'Exposure Inputs'!$C$13)/('Exposure Inputs'!$F$6*'Exposure Inputs'!$F$9)</f>
        <v>0</v>
      </c>
      <c r="AA52" s="24">
        <f>($C52*(1-('Exposure Inputs'!$C$17)/100)*'Exposure Inputs'!$F$5*'Exposure Inputs'!$F$10*'Exposure Inputs'!$C$13)/('Exposure Inputs'!$F$6*'Exposure Inputs'!$F$11*'Exposure Inputs'!$C$14)</f>
        <v>0</v>
      </c>
      <c r="AB52" s="24">
        <f>($C52*(1-('Exposure Inputs'!$C$17)/100)*'Exposure Inputs'!$F$5*'Exposure Inputs'!$F$10*'Exposure Inputs'!$C$13)/('Exposure Inputs'!$F$6*'Exposure Inputs'!$C$12*'Exposure Inputs'!$C$14)</f>
        <v>0</v>
      </c>
      <c r="AC52" s="24">
        <f>($C52*(1-('Exposure Inputs'!$C$17)/100)*'Exposure Inputs'!$F$10*'Exposure Inputs'!$C$13)/('Exposure Inputs'!$C$12*'Exposure Inputs'!$C$14)</f>
        <v>0</v>
      </c>
      <c r="AD52" s="24" t="e">
        <f>'Exposure Inputs'!$D$62/'Max Release DW Calc (0% DWT)'!Z52</f>
        <v>#DIV/0!</v>
      </c>
      <c r="AE52" s="24" t="e">
        <f>'Exposure Inputs'!$D$63/'Max Release DW Calc (0% DWT)'!AA52</f>
        <v>#DIV/0!</v>
      </c>
      <c r="AF52" s="24">
        <f>($D52*(1-('Exposure Inputs'!$C$17)/100)*'Exposure Inputs'!$G$4*1*'Exposure Inputs'!$C$13)/('Exposure Inputs'!$G$6*'Exposure Inputs'!$G$9)</f>
        <v>0</v>
      </c>
      <c r="AG52" s="24">
        <f>($C52*(1-('Exposure Inputs'!$C$17)/100)*'Exposure Inputs'!$G$5*'Exposure Inputs'!$G$10*'Exposure Inputs'!$C$13)/('Exposure Inputs'!$G$6*'Exposure Inputs'!$G$11*'Exposure Inputs'!$C$14)</f>
        <v>0</v>
      </c>
      <c r="AH52" s="24">
        <f>($C52*(1-('Exposure Inputs'!$C$17)/100)*'Exposure Inputs'!$G$5*'Exposure Inputs'!$G$10*'Exposure Inputs'!$C$13)/('Exposure Inputs'!$G$6*'Exposure Inputs'!$C$12*'Exposure Inputs'!$C$14)</f>
        <v>0</v>
      </c>
      <c r="AI52" s="24">
        <f>($C52*(1-('Exposure Inputs'!$C$17)/100)*'Exposure Inputs'!$G$10*'Exposure Inputs'!$C$13)/('Exposure Inputs'!$C$12*'Exposure Inputs'!$C$14)</f>
        <v>0</v>
      </c>
      <c r="AJ52" s="24" t="e">
        <f>'Exposure Inputs'!$D$62/'Max Release DW Calc (0% DWT)'!AF52</f>
        <v>#DIV/0!</v>
      </c>
      <c r="AK52" s="24" t="e">
        <f>'Exposure Inputs'!$D$63/'Max Release DW Calc (0% DWT)'!AG52</f>
        <v>#DIV/0!</v>
      </c>
      <c r="AL52" s="24">
        <f>($D52*(1-('Exposure Inputs'!$C$17)/100)*'Exposure Inputs'!$H$4*1*'Exposure Inputs'!$C$13)/('Exposure Inputs'!$H$6*'Exposure Inputs'!$H$9)</f>
        <v>0</v>
      </c>
      <c r="AM52" s="24">
        <f>($C52*(1-('Exposure Inputs'!$C$17)/100)*'Exposure Inputs'!$H$5*'Exposure Inputs'!$H$10*'Exposure Inputs'!$C$13)/('Exposure Inputs'!$H$6*'Exposure Inputs'!$H$11*'Exposure Inputs'!$C$14)</f>
        <v>0</v>
      </c>
      <c r="AN52" s="24">
        <f>($C52*(1-('Exposure Inputs'!$C$17)/100)*'Exposure Inputs'!$H$5*'Exposure Inputs'!$H$10*'Exposure Inputs'!$C$13)/('Exposure Inputs'!$H$6*'Exposure Inputs'!$C$12*'Exposure Inputs'!$C$14)</f>
        <v>0</v>
      </c>
      <c r="AO52" s="24">
        <f>($C52*(1-('Exposure Inputs'!$C$17)/100)*'Exposure Inputs'!$H$10*'Exposure Inputs'!$C$13)/('Exposure Inputs'!$C$12*'Exposure Inputs'!$C$14)</f>
        <v>0</v>
      </c>
      <c r="AP52" s="24" t="e">
        <f>'Exposure Inputs'!$D$62/'Max Release DW Calc (0% DWT)'!AL52</f>
        <v>#DIV/0!</v>
      </c>
      <c r="AQ52" s="24" t="e">
        <f>'Exposure Inputs'!$D$63/'Max Release DW Calc (0% DWT)'!AM52</f>
        <v>#DIV/0!</v>
      </c>
    </row>
    <row r="53" spans="1:43" s="19" customFormat="1" hidden="1" x14ac:dyDescent="0.35">
      <c r="A53" s="30"/>
      <c r="B53" s="27"/>
      <c r="C53" s="28"/>
      <c r="D53" s="28"/>
      <c r="E53" s="28"/>
      <c r="F53" s="24">
        <f>($D53*(1-('Exposure Inputs'!$C$17)/100)*'Exposure Inputs'!$C$4*1*'Exposure Inputs'!$C$13)/('Exposure Inputs'!$C$6*'Exposure Inputs'!$C$9)</f>
        <v>0</v>
      </c>
      <c r="G53" s="24">
        <f>($C53*(1-('Exposure Inputs'!$C$17)/100)*'Exposure Inputs'!$C$5*'Exposure Inputs'!$C$10*'Exposure Inputs'!$C$13)/('Exposure Inputs'!$C$6*'Exposure Inputs'!$C$11*'Exposure Inputs'!$C$14)</f>
        <v>0</v>
      </c>
      <c r="H53" s="24">
        <f>($C53*(1-('Exposure Inputs'!$C$17)/100)*'Exposure Inputs'!$C$5*'Exposure Inputs'!$C$10*'Exposure Inputs'!$C$13)/('Exposure Inputs'!$C$6*'Exposure Inputs'!$C$12*'Exposure Inputs'!$C$14)</f>
        <v>0</v>
      </c>
      <c r="I53" s="24">
        <f>($C53*(1-('Exposure Inputs'!$C$17)/100)*'Exposure Inputs'!$C$10*'Exposure Inputs'!$C$13)/('Exposure Inputs'!$C$12*'Exposure Inputs'!$C$14)</f>
        <v>0</v>
      </c>
      <c r="J53" s="24" t="e">
        <f>'Exposure Inputs'!$D$62/$F53</f>
        <v>#DIV/0!</v>
      </c>
      <c r="K53" s="24" t="e">
        <f>'Exposure Inputs'!$D$63/$G53</f>
        <v>#DIV/0!</v>
      </c>
      <c r="L53" s="24"/>
      <c r="M53" s="24"/>
      <c r="N53" s="24">
        <f>($D53*(1-('Exposure Inputs'!$C$17)/100)*'Exposure Inputs'!$D$4*1*'Exposure Inputs'!$C$13)/('Exposure Inputs'!$D$6*'Exposure Inputs'!$C$9)</f>
        <v>0</v>
      </c>
      <c r="O53" s="24">
        <f>($C53*(1-('Exposure Inputs'!$C$17)/100)*'Exposure Inputs'!$D$5*'Exposure Inputs'!$D$10*'Exposure Inputs'!$C$13)/('Exposure Inputs'!$D$6*'Exposure Inputs'!$D$11*'Exposure Inputs'!$C$14)</f>
        <v>0</v>
      </c>
      <c r="P53" s="24">
        <f>($C53*(1-('Exposure Inputs'!$C$17)/100)*'Exposure Inputs'!$D$5*'Exposure Inputs'!$D$10*'Exposure Inputs'!$C$13)/('Exposure Inputs'!$D$6*'Exposure Inputs'!$C$12*'Exposure Inputs'!$C$14)</f>
        <v>0</v>
      </c>
      <c r="Q53" s="24">
        <f>($C53*(1-('Exposure Inputs'!$C$17)/100)*'Exposure Inputs'!$D$10*'Exposure Inputs'!$C$13)/('Exposure Inputs'!$C$12*'Exposure Inputs'!$C$14)</f>
        <v>0</v>
      </c>
      <c r="R53" s="24" t="e">
        <f>'Exposure Inputs'!$D$62/'Max Release DW Calc (0% DWT)'!N53</f>
        <v>#DIV/0!</v>
      </c>
      <c r="S53" s="24" t="e">
        <f>'Exposure Inputs'!$D$63/'Max Release DW Calc (0% DWT)'!O53</f>
        <v>#DIV/0!</v>
      </c>
      <c r="T53" s="24">
        <f>($D53*(1-('Exposure Inputs'!$C$17)/100)*'Exposure Inputs'!$E$4*1*'Exposure Inputs'!$C$13)/('Exposure Inputs'!$E$6*'Exposure Inputs'!$C$9)</f>
        <v>0</v>
      </c>
      <c r="U53" s="24">
        <f>($C53*(1-('Exposure Inputs'!$C$17)/100)*'Exposure Inputs'!$E$5*'Exposure Inputs'!$E$10*'Exposure Inputs'!$C$13)/('Exposure Inputs'!$E$6*'Exposure Inputs'!$E$11*'Exposure Inputs'!$C$14)</f>
        <v>0</v>
      </c>
      <c r="V53" s="24">
        <f>($C53*(1-('Exposure Inputs'!$C$17)/100)*'Exposure Inputs'!$E$5*'Exposure Inputs'!$E$10*'Exposure Inputs'!$C$13)/('Exposure Inputs'!$E$6*'Exposure Inputs'!$C$12*'Exposure Inputs'!$C$14)</f>
        <v>0</v>
      </c>
      <c r="W53" s="24">
        <f>($C53*(1-('Exposure Inputs'!$C$17)/100)*'Exposure Inputs'!$E$10*'Exposure Inputs'!$C$13)/('Exposure Inputs'!$C$12*'Exposure Inputs'!$C$14)</f>
        <v>0</v>
      </c>
      <c r="X53" s="24" t="e">
        <f>'Exposure Inputs'!$C$62/'Max Release DW Calc (0% DWT)'!T53</f>
        <v>#DIV/0!</v>
      </c>
      <c r="Y53" s="24" t="e">
        <f>'Exposure Inputs'!$C$63/'Max Release DW Calc (0% DWT)'!U53</f>
        <v>#DIV/0!</v>
      </c>
      <c r="Z53" s="24">
        <f>($D53*(1-('Exposure Inputs'!$C$17)/100)*'Exposure Inputs'!$F$4*1*'Exposure Inputs'!$C$13)/('Exposure Inputs'!$F$6*'Exposure Inputs'!$F$9)</f>
        <v>0</v>
      </c>
      <c r="AA53" s="24">
        <f>($C53*(1-('Exposure Inputs'!$C$17)/100)*'Exposure Inputs'!$F$5*'Exposure Inputs'!$F$10*'Exposure Inputs'!$C$13)/('Exposure Inputs'!$F$6*'Exposure Inputs'!$F$11*'Exposure Inputs'!$C$14)</f>
        <v>0</v>
      </c>
      <c r="AB53" s="24">
        <f>($C53*(1-('Exposure Inputs'!$C$17)/100)*'Exposure Inputs'!$F$5*'Exposure Inputs'!$F$10*'Exposure Inputs'!$C$13)/('Exposure Inputs'!$F$6*'Exposure Inputs'!$C$12*'Exposure Inputs'!$C$14)</f>
        <v>0</v>
      </c>
      <c r="AC53" s="24">
        <f>($C53*(1-('Exposure Inputs'!$C$17)/100)*'Exposure Inputs'!$F$10*'Exposure Inputs'!$C$13)/('Exposure Inputs'!$C$12*'Exposure Inputs'!$C$14)</f>
        <v>0</v>
      </c>
      <c r="AD53" s="24" t="e">
        <f>'Exposure Inputs'!$D$62/'Max Release DW Calc (0% DWT)'!Z53</f>
        <v>#DIV/0!</v>
      </c>
      <c r="AE53" s="24" t="e">
        <f>'Exposure Inputs'!$D$63/'Max Release DW Calc (0% DWT)'!AA53</f>
        <v>#DIV/0!</v>
      </c>
      <c r="AF53" s="24">
        <f>($D53*(1-('Exposure Inputs'!$C$17)/100)*'Exposure Inputs'!$G$4*1*'Exposure Inputs'!$C$13)/('Exposure Inputs'!$G$6*'Exposure Inputs'!$G$9)</f>
        <v>0</v>
      </c>
      <c r="AG53" s="24">
        <f>($C53*(1-('Exposure Inputs'!$C$17)/100)*'Exposure Inputs'!$G$5*'Exposure Inputs'!$G$10*'Exposure Inputs'!$C$13)/('Exposure Inputs'!$G$6*'Exposure Inputs'!$G$11*'Exposure Inputs'!$C$14)</f>
        <v>0</v>
      </c>
      <c r="AH53" s="24">
        <f>($C53*(1-('Exposure Inputs'!$C$17)/100)*'Exposure Inputs'!$G$5*'Exposure Inputs'!$G$10*'Exposure Inputs'!$C$13)/('Exposure Inputs'!$G$6*'Exposure Inputs'!$C$12*'Exposure Inputs'!$C$14)</f>
        <v>0</v>
      </c>
      <c r="AI53" s="24">
        <f>($C53*(1-('Exposure Inputs'!$C$17)/100)*'Exposure Inputs'!$G$10*'Exposure Inputs'!$C$13)/('Exposure Inputs'!$C$12*'Exposure Inputs'!$C$14)</f>
        <v>0</v>
      </c>
      <c r="AJ53" s="24" t="e">
        <f>'Exposure Inputs'!$D$62/'Max Release DW Calc (0% DWT)'!AF53</f>
        <v>#DIV/0!</v>
      </c>
      <c r="AK53" s="24" t="e">
        <f>'Exposure Inputs'!$D$63/'Max Release DW Calc (0% DWT)'!AG53</f>
        <v>#DIV/0!</v>
      </c>
      <c r="AL53" s="24">
        <f>($D53*(1-('Exposure Inputs'!$C$17)/100)*'Exposure Inputs'!$H$4*1*'Exposure Inputs'!$C$13)/('Exposure Inputs'!$H$6*'Exposure Inputs'!$H$9)</f>
        <v>0</v>
      </c>
      <c r="AM53" s="24">
        <f>($C53*(1-('Exposure Inputs'!$C$17)/100)*'Exposure Inputs'!$H$5*'Exposure Inputs'!$H$10*'Exposure Inputs'!$C$13)/('Exposure Inputs'!$H$6*'Exposure Inputs'!$H$11*'Exposure Inputs'!$C$14)</f>
        <v>0</v>
      </c>
      <c r="AN53" s="24">
        <f>($C53*(1-('Exposure Inputs'!$C$17)/100)*'Exposure Inputs'!$H$5*'Exposure Inputs'!$H$10*'Exposure Inputs'!$C$13)/('Exposure Inputs'!$H$6*'Exposure Inputs'!$C$12*'Exposure Inputs'!$C$14)</f>
        <v>0</v>
      </c>
      <c r="AO53" s="24">
        <f>($C53*(1-('Exposure Inputs'!$C$17)/100)*'Exposure Inputs'!$H$10*'Exposure Inputs'!$C$13)/('Exposure Inputs'!$C$12*'Exposure Inputs'!$C$14)</f>
        <v>0</v>
      </c>
      <c r="AP53" s="24" t="e">
        <f>'Exposure Inputs'!$D$62/'Max Release DW Calc (0% DWT)'!AL53</f>
        <v>#DIV/0!</v>
      </c>
      <c r="AQ53" s="24" t="e">
        <f>'Exposure Inputs'!$D$63/'Max Release DW Calc (0% DWT)'!AM53</f>
        <v>#DIV/0!</v>
      </c>
    </row>
    <row r="54" spans="1:43" s="19" customFormat="1" hidden="1" x14ac:dyDescent="0.35">
      <c r="A54" s="30"/>
      <c r="B54" s="27"/>
      <c r="C54" s="28"/>
      <c r="D54" s="28"/>
      <c r="E54" s="28"/>
      <c r="F54" s="24">
        <f>($D54*(1-('Exposure Inputs'!$C$17)/100)*'Exposure Inputs'!$C$4*1*'Exposure Inputs'!$C$13)/('Exposure Inputs'!$C$6*'Exposure Inputs'!$C$9)</f>
        <v>0</v>
      </c>
      <c r="G54" s="24">
        <f>($C54*(1-('Exposure Inputs'!$C$17)/100)*'Exposure Inputs'!$C$5*'Exposure Inputs'!$C$10*'Exposure Inputs'!$C$13)/('Exposure Inputs'!$C$6*'Exposure Inputs'!$C$11*'Exposure Inputs'!$C$14)</f>
        <v>0</v>
      </c>
      <c r="H54" s="24">
        <f>($C54*(1-('Exposure Inputs'!$C$17)/100)*'Exposure Inputs'!$C$5*'Exposure Inputs'!$C$10*'Exposure Inputs'!$C$13)/('Exposure Inputs'!$C$6*'Exposure Inputs'!$C$12*'Exposure Inputs'!$C$14)</f>
        <v>0</v>
      </c>
      <c r="I54" s="24">
        <f>($C54*(1-('Exposure Inputs'!$C$17)/100)*'Exposure Inputs'!$C$10*'Exposure Inputs'!$C$13)/('Exposure Inputs'!$C$12*'Exposure Inputs'!$C$14)</f>
        <v>0</v>
      </c>
      <c r="J54" s="24" t="e">
        <f>'Exposure Inputs'!$D$62/$F54</f>
        <v>#DIV/0!</v>
      </c>
      <c r="K54" s="24" t="e">
        <f>'Exposure Inputs'!$D$63/$G54</f>
        <v>#DIV/0!</v>
      </c>
      <c r="L54" s="24"/>
      <c r="M54" s="24"/>
      <c r="N54" s="24">
        <f>($D54*(1-('Exposure Inputs'!$C$17)/100)*'Exposure Inputs'!$D$4*1*'Exposure Inputs'!$C$13)/('Exposure Inputs'!$D$6*'Exposure Inputs'!$C$9)</f>
        <v>0</v>
      </c>
      <c r="O54" s="24">
        <f>($C54*(1-('Exposure Inputs'!$C$17)/100)*'Exposure Inputs'!$D$5*'Exposure Inputs'!$D$10*'Exposure Inputs'!$C$13)/('Exposure Inputs'!$D$6*'Exposure Inputs'!$D$11*'Exposure Inputs'!$C$14)</f>
        <v>0</v>
      </c>
      <c r="P54" s="24">
        <f>($C54*(1-('Exposure Inputs'!$C$17)/100)*'Exposure Inputs'!$D$5*'Exposure Inputs'!$D$10*'Exposure Inputs'!$C$13)/('Exposure Inputs'!$D$6*'Exposure Inputs'!$C$12*'Exposure Inputs'!$C$14)</f>
        <v>0</v>
      </c>
      <c r="Q54" s="24">
        <f>($C54*(1-('Exposure Inputs'!$C$17)/100)*'Exposure Inputs'!$D$10*'Exposure Inputs'!$C$13)/('Exposure Inputs'!$C$12*'Exposure Inputs'!$C$14)</f>
        <v>0</v>
      </c>
      <c r="R54" s="24" t="e">
        <f>'Exposure Inputs'!$D$62/'Max Release DW Calc (0% DWT)'!N54</f>
        <v>#DIV/0!</v>
      </c>
      <c r="S54" s="24" t="e">
        <f>'Exposure Inputs'!$D$63/'Max Release DW Calc (0% DWT)'!O54</f>
        <v>#DIV/0!</v>
      </c>
      <c r="T54" s="24">
        <f>($D54*(1-('Exposure Inputs'!$C$17)/100)*'Exposure Inputs'!$E$4*1*'Exposure Inputs'!$C$13)/('Exposure Inputs'!$E$6*'Exposure Inputs'!$C$9)</f>
        <v>0</v>
      </c>
      <c r="U54" s="24">
        <f>($C54*(1-('Exposure Inputs'!$C$17)/100)*'Exposure Inputs'!$E$5*'Exposure Inputs'!$E$10*'Exposure Inputs'!$C$13)/('Exposure Inputs'!$E$6*'Exposure Inputs'!$E$11*'Exposure Inputs'!$C$14)</f>
        <v>0</v>
      </c>
      <c r="V54" s="24">
        <f>($C54*(1-('Exposure Inputs'!$C$17)/100)*'Exposure Inputs'!$E$5*'Exposure Inputs'!$E$10*'Exposure Inputs'!$C$13)/('Exposure Inputs'!$E$6*'Exposure Inputs'!$C$12*'Exposure Inputs'!$C$14)</f>
        <v>0</v>
      </c>
      <c r="W54" s="24">
        <f>($C54*(1-('Exposure Inputs'!$C$17)/100)*'Exposure Inputs'!$E$10*'Exposure Inputs'!$C$13)/('Exposure Inputs'!$C$12*'Exposure Inputs'!$C$14)</f>
        <v>0</v>
      </c>
      <c r="X54" s="24" t="e">
        <f>'Exposure Inputs'!$C$62/'Max Release DW Calc (0% DWT)'!T54</f>
        <v>#DIV/0!</v>
      </c>
      <c r="Y54" s="24" t="e">
        <f>'Exposure Inputs'!$C$63/'Max Release DW Calc (0% DWT)'!U54</f>
        <v>#DIV/0!</v>
      </c>
      <c r="Z54" s="24">
        <f>($D54*(1-('Exposure Inputs'!$C$17)/100)*'Exposure Inputs'!$F$4*1*'Exposure Inputs'!$C$13)/('Exposure Inputs'!$F$6*'Exposure Inputs'!$F$9)</f>
        <v>0</v>
      </c>
      <c r="AA54" s="24">
        <f>($C54*(1-('Exposure Inputs'!$C$17)/100)*'Exposure Inputs'!$F$5*'Exposure Inputs'!$F$10*'Exposure Inputs'!$C$13)/('Exposure Inputs'!$F$6*'Exposure Inputs'!$F$11*'Exposure Inputs'!$C$14)</f>
        <v>0</v>
      </c>
      <c r="AB54" s="24">
        <f>($C54*(1-('Exposure Inputs'!$C$17)/100)*'Exposure Inputs'!$F$5*'Exposure Inputs'!$F$10*'Exposure Inputs'!$C$13)/('Exposure Inputs'!$F$6*'Exposure Inputs'!$C$12*'Exposure Inputs'!$C$14)</f>
        <v>0</v>
      </c>
      <c r="AC54" s="24">
        <f>($C54*(1-('Exposure Inputs'!$C$17)/100)*'Exposure Inputs'!$F$10*'Exposure Inputs'!$C$13)/('Exposure Inputs'!$C$12*'Exposure Inputs'!$C$14)</f>
        <v>0</v>
      </c>
      <c r="AD54" s="24" t="e">
        <f>'Exposure Inputs'!$D$62/'Max Release DW Calc (0% DWT)'!Z54</f>
        <v>#DIV/0!</v>
      </c>
      <c r="AE54" s="24" t="e">
        <f>'Exposure Inputs'!$D$63/'Max Release DW Calc (0% DWT)'!AA54</f>
        <v>#DIV/0!</v>
      </c>
      <c r="AF54" s="24">
        <f>($D54*(1-('Exposure Inputs'!$C$17)/100)*'Exposure Inputs'!$G$4*1*'Exposure Inputs'!$C$13)/('Exposure Inputs'!$G$6*'Exposure Inputs'!$G$9)</f>
        <v>0</v>
      </c>
      <c r="AG54" s="24">
        <f>($C54*(1-('Exposure Inputs'!$C$17)/100)*'Exposure Inputs'!$G$5*'Exposure Inputs'!$G$10*'Exposure Inputs'!$C$13)/('Exposure Inputs'!$G$6*'Exposure Inputs'!$G$11*'Exposure Inputs'!$C$14)</f>
        <v>0</v>
      </c>
      <c r="AH54" s="24">
        <f>($C54*(1-('Exposure Inputs'!$C$17)/100)*'Exposure Inputs'!$G$5*'Exposure Inputs'!$G$10*'Exposure Inputs'!$C$13)/('Exposure Inputs'!$G$6*'Exposure Inputs'!$C$12*'Exposure Inputs'!$C$14)</f>
        <v>0</v>
      </c>
      <c r="AI54" s="24">
        <f>($C54*(1-('Exposure Inputs'!$C$17)/100)*'Exposure Inputs'!$G$10*'Exposure Inputs'!$C$13)/('Exposure Inputs'!$C$12*'Exposure Inputs'!$C$14)</f>
        <v>0</v>
      </c>
      <c r="AJ54" s="24" t="e">
        <f>'Exposure Inputs'!$D$62/'Max Release DW Calc (0% DWT)'!AF54</f>
        <v>#DIV/0!</v>
      </c>
      <c r="AK54" s="24" t="e">
        <f>'Exposure Inputs'!$D$63/'Max Release DW Calc (0% DWT)'!AG54</f>
        <v>#DIV/0!</v>
      </c>
      <c r="AL54" s="24">
        <f>($D54*(1-('Exposure Inputs'!$C$17)/100)*'Exposure Inputs'!$H$4*1*'Exposure Inputs'!$C$13)/('Exposure Inputs'!$H$6*'Exposure Inputs'!$H$9)</f>
        <v>0</v>
      </c>
      <c r="AM54" s="24">
        <f>($C54*(1-('Exposure Inputs'!$C$17)/100)*'Exposure Inputs'!$H$5*'Exposure Inputs'!$H$10*'Exposure Inputs'!$C$13)/('Exposure Inputs'!$H$6*'Exposure Inputs'!$H$11*'Exposure Inputs'!$C$14)</f>
        <v>0</v>
      </c>
      <c r="AN54" s="24">
        <f>($C54*(1-('Exposure Inputs'!$C$17)/100)*'Exposure Inputs'!$H$5*'Exposure Inputs'!$H$10*'Exposure Inputs'!$C$13)/('Exposure Inputs'!$H$6*'Exposure Inputs'!$C$12*'Exposure Inputs'!$C$14)</f>
        <v>0</v>
      </c>
      <c r="AO54" s="24">
        <f>($C54*(1-('Exposure Inputs'!$C$17)/100)*'Exposure Inputs'!$H$10*'Exposure Inputs'!$C$13)/('Exposure Inputs'!$C$12*'Exposure Inputs'!$C$14)</f>
        <v>0</v>
      </c>
      <c r="AP54" s="24" t="e">
        <f>'Exposure Inputs'!$D$62/'Max Release DW Calc (0% DWT)'!AL54</f>
        <v>#DIV/0!</v>
      </c>
      <c r="AQ54" s="24" t="e">
        <f>'Exposure Inputs'!$D$63/'Max Release DW Calc (0% DWT)'!AM54</f>
        <v>#DIV/0!</v>
      </c>
    </row>
    <row r="55" spans="1:43" s="19" customFormat="1" hidden="1" x14ac:dyDescent="0.35">
      <c r="A55" s="30"/>
      <c r="B55" s="27"/>
      <c r="C55" s="28"/>
      <c r="D55" s="28"/>
      <c r="E55" s="28"/>
      <c r="F55" s="24">
        <f>($D55*(1-('Exposure Inputs'!$C$17)/100)*'Exposure Inputs'!$C$4*1*'Exposure Inputs'!$C$13)/('Exposure Inputs'!$C$6*'Exposure Inputs'!$C$9)</f>
        <v>0</v>
      </c>
      <c r="G55" s="24">
        <f>($C55*(1-('Exposure Inputs'!$C$17)/100)*'Exposure Inputs'!$C$5*'Exposure Inputs'!$C$10*'Exposure Inputs'!$C$13)/('Exposure Inputs'!$C$6*'Exposure Inputs'!$C$11*'Exposure Inputs'!$C$14)</f>
        <v>0</v>
      </c>
      <c r="H55" s="24">
        <f>($C55*(1-('Exposure Inputs'!$C$17)/100)*'Exposure Inputs'!$C$5*'Exposure Inputs'!$C$10*'Exposure Inputs'!$C$13)/('Exposure Inputs'!$C$6*'Exposure Inputs'!$C$12*'Exposure Inputs'!$C$14)</f>
        <v>0</v>
      </c>
      <c r="I55" s="24">
        <f>($C55*(1-('Exposure Inputs'!$C$17)/100)*'Exposure Inputs'!$C$10*'Exposure Inputs'!$C$13)/('Exposure Inputs'!$C$12*'Exposure Inputs'!$C$14)</f>
        <v>0</v>
      </c>
      <c r="J55" s="24" t="e">
        <f>'Exposure Inputs'!$D$62/$F55</f>
        <v>#DIV/0!</v>
      </c>
      <c r="K55" s="24" t="e">
        <f>'Exposure Inputs'!$D$63/$G55</f>
        <v>#DIV/0!</v>
      </c>
      <c r="L55" s="24"/>
      <c r="M55" s="24"/>
      <c r="N55" s="24">
        <f>($D55*(1-('Exposure Inputs'!$C$17)/100)*'Exposure Inputs'!$D$4*1*'Exposure Inputs'!$C$13)/('Exposure Inputs'!$D$6*'Exposure Inputs'!$C$9)</f>
        <v>0</v>
      </c>
      <c r="O55" s="24">
        <f>($C55*(1-('Exposure Inputs'!$C$17)/100)*'Exposure Inputs'!$D$5*'Exposure Inputs'!$D$10*'Exposure Inputs'!$C$13)/('Exposure Inputs'!$D$6*'Exposure Inputs'!$D$11*'Exposure Inputs'!$C$14)</f>
        <v>0</v>
      </c>
      <c r="P55" s="24">
        <f>($C55*(1-('Exposure Inputs'!$C$17)/100)*'Exposure Inputs'!$D$5*'Exposure Inputs'!$D$10*'Exposure Inputs'!$C$13)/('Exposure Inputs'!$D$6*'Exposure Inputs'!$C$12*'Exposure Inputs'!$C$14)</f>
        <v>0</v>
      </c>
      <c r="Q55" s="24">
        <f>($C55*(1-('Exposure Inputs'!$C$17)/100)*'Exposure Inputs'!$D$10*'Exposure Inputs'!$C$13)/('Exposure Inputs'!$C$12*'Exposure Inputs'!$C$14)</f>
        <v>0</v>
      </c>
      <c r="R55" s="24" t="e">
        <f>'Exposure Inputs'!$D$62/'Max Release DW Calc (0% DWT)'!N55</f>
        <v>#DIV/0!</v>
      </c>
      <c r="S55" s="24" t="e">
        <f>'Exposure Inputs'!$D$63/'Max Release DW Calc (0% DWT)'!O55</f>
        <v>#DIV/0!</v>
      </c>
      <c r="T55" s="24">
        <f>($D55*(1-('Exposure Inputs'!$C$17)/100)*'Exposure Inputs'!$E$4*1*'Exposure Inputs'!$C$13)/('Exposure Inputs'!$E$6*'Exposure Inputs'!$C$9)</f>
        <v>0</v>
      </c>
      <c r="U55" s="24">
        <f>($C55*(1-('Exposure Inputs'!$C$17)/100)*'Exposure Inputs'!$E$5*'Exposure Inputs'!$E$10*'Exposure Inputs'!$C$13)/('Exposure Inputs'!$E$6*'Exposure Inputs'!$E$11*'Exposure Inputs'!$C$14)</f>
        <v>0</v>
      </c>
      <c r="V55" s="24">
        <f>($C55*(1-('Exposure Inputs'!$C$17)/100)*'Exposure Inputs'!$E$5*'Exposure Inputs'!$E$10*'Exposure Inputs'!$C$13)/('Exposure Inputs'!$E$6*'Exposure Inputs'!$C$12*'Exposure Inputs'!$C$14)</f>
        <v>0</v>
      </c>
      <c r="W55" s="24">
        <f>($C55*(1-('Exposure Inputs'!$C$17)/100)*'Exposure Inputs'!$E$10*'Exposure Inputs'!$C$13)/('Exposure Inputs'!$C$12*'Exposure Inputs'!$C$14)</f>
        <v>0</v>
      </c>
      <c r="X55" s="24" t="e">
        <f>'Exposure Inputs'!$C$62/'Max Release DW Calc (0% DWT)'!T55</f>
        <v>#DIV/0!</v>
      </c>
      <c r="Y55" s="24" t="e">
        <f>'Exposure Inputs'!$C$63/'Max Release DW Calc (0% DWT)'!U55</f>
        <v>#DIV/0!</v>
      </c>
      <c r="Z55" s="24">
        <f>($D55*(1-('Exposure Inputs'!$C$17)/100)*'Exposure Inputs'!$F$4*1*'Exposure Inputs'!$C$13)/('Exposure Inputs'!$F$6*'Exposure Inputs'!$F$9)</f>
        <v>0</v>
      </c>
      <c r="AA55" s="24">
        <f>($C55*(1-('Exposure Inputs'!$C$17)/100)*'Exposure Inputs'!$F$5*'Exposure Inputs'!$F$10*'Exposure Inputs'!$C$13)/('Exposure Inputs'!$F$6*'Exposure Inputs'!$F$11*'Exposure Inputs'!$C$14)</f>
        <v>0</v>
      </c>
      <c r="AB55" s="24">
        <f>($C55*(1-('Exposure Inputs'!$C$17)/100)*'Exposure Inputs'!$F$5*'Exposure Inputs'!$F$10*'Exposure Inputs'!$C$13)/('Exposure Inputs'!$F$6*'Exposure Inputs'!$C$12*'Exposure Inputs'!$C$14)</f>
        <v>0</v>
      </c>
      <c r="AC55" s="24">
        <f>($C55*(1-('Exposure Inputs'!$C$17)/100)*'Exposure Inputs'!$F$10*'Exposure Inputs'!$C$13)/('Exposure Inputs'!$C$12*'Exposure Inputs'!$C$14)</f>
        <v>0</v>
      </c>
      <c r="AD55" s="24" t="e">
        <f>'Exposure Inputs'!$D$62/'Max Release DW Calc (0% DWT)'!Z55</f>
        <v>#DIV/0!</v>
      </c>
      <c r="AE55" s="24" t="e">
        <f>'Exposure Inputs'!$D$63/'Max Release DW Calc (0% DWT)'!AA55</f>
        <v>#DIV/0!</v>
      </c>
      <c r="AF55" s="24">
        <f>($D55*(1-('Exposure Inputs'!$C$17)/100)*'Exposure Inputs'!$G$4*1*'Exposure Inputs'!$C$13)/('Exposure Inputs'!$G$6*'Exposure Inputs'!$G$9)</f>
        <v>0</v>
      </c>
      <c r="AG55" s="24">
        <f>($C55*(1-('Exposure Inputs'!$C$17)/100)*'Exposure Inputs'!$G$5*'Exposure Inputs'!$G$10*'Exposure Inputs'!$C$13)/('Exposure Inputs'!$G$6*'Exposure Inputs'!$G$11*'Exposure Inputs'!$C$14)</f>
        <v>0</v>
      </c>
      <c r="AH55" s="24">
        <f>($C55*(1-('Exposure Inputs'!$C$17)/100)*'Exposure Inputs'!$G$5*'Exposure Inputs'!$G$10*'Exposure Inputs'!$C$13)/('Exposure Inputs'!$G$6*'Exposure Inputs'!$C$12*'Exposure Inputs'!$C$14)</f>
        <v>0</v>
      </c>
      <c r="AI55" s="24">
        <f>($C55*(1-('Exposure Inputs'!$C$17)/100)*'Exposure Inputs'!$G$10*'Exposure Inputs'!$C$13)/('Exposure Inputs'!$C$12*'Exposure Inputs'!$C$14)</f>
        <v>0</v>
      </c>
      <c r="AJ55" s="24" t="e">
        <f>'Exposure Inputs'!$D$62/'Max Release DW Calc (0% DWT)'!AF55</f>
        <v>#DIV/0!</v>
      </c>
      <c r="AK55" s="24" t="e">
        <f>'Exposure Inputs'!$D$63/'Max Release DW Calc (0% DWT)'!AG55</f>
        <v>#DIV/0!</v>
      </c>
      <c r="AL55" s="24">
        <f>($D55*(1-('Exposure Inputs'!$C$17)/100)*'Exposure Inputs'!$H$4*1*'Exposure Inputs'!$C$13)/('Exposure Inputs'!$H$6*'Exposure Inputs'!$H$9)</f>
        <v>0</v>
      </c>
      <c r="AM55" s="24">
        <f>($C55*(1-('Exposure Inputs'!$C$17)/100)*'Exposure Inputs'!$H$5*'Exposure Inputs'!$H$10*'Exposure Inputs'!$C$13)/('Exposure Inputs'!$H$6*'Exposure Inputs'!$H$11*'Exposure Inputs'!$C$14)</f>
        <v>0</v>
      </c>
      <c r="AN55" s="24">
        <f>($C55*(1-('Exposure Inputs'!$C$17)/100)*'Exposure Inputs'!$H$5*'Exposure Inputs'!$H$10*'Exposure Inputs'!$C$13)/('Exposure Inputs'!$H$6*'Exposure Inputs'!$C$12*'Exposure Inputs'!$C$14)</f>
        <v>0</v>
      </c>
      <c r="AO55" s="24">
        <f>($C55*(1-('Exposure Inputs'!$C$17)/100)*'Exposure Inputs'!$H$10*'Exposure Inputs'!$C$13)/('Exposure Inputs'!$C$12*'Exposure Inputs'!$C$14)</f>
        <v>0</v>
      </c>
      <c r="AP55" s="24" t="e">
        <f>'Exposure Inputs'!$D$62/'Max Release DW Calc (0% DWT)'!AL55</f>
        <v>#DIV/0!</v>
      </c>
      <c r="AQ55" s="24" t="e">
        <f>'Exposure Inputs'!$D$63/'Max Release DW Calc (0% DWT)'!AM55</f>
        <v>#DIV/0!</v>
      </c>
    </row>
    <row r="56" spans="1:43" s="19" customFormat="1" hidden="1" x14ac:dyDescent="0.35">
      <c r="A56" s="30"/>
      <c r="B56" s="27"/>
      <c r="C56" s="28"/>
      <c r="D56" s="28"/>
      <c r="E56" s="28"/>
      <c r="F56" s="24">
        <f>($D56*(1-('Exposure Inputs'!$C$17)/100)*'Exposure Inputs'!$C$4*1*'Exposure Inputs'!$C$13)/('Exposure Inputs'!$C$6*'Exposure Inputs'!$C$9)</f>
        <v>0</v>
      </c>
      <c r="G56" s="24">
        <f>($C56*(1-('Exposure Inputs'!$C$17)/100)*'Exposure Inputs'!$C$5*'Exposure Inputs'!$C$10*'Exposure Inputs'!$C$13)/('Exposure Inputs'!$C$6*'Exposure Inputs'!$C$11*'Exposure Inputs'!$C$14)</f>
        <v>0</v>
      </c>
      <c r="H56" s="24">
        <f>($C56*(1-('Exposure Inputs'!$C$17)/100)*'Exposure Inputs'!$C$5*'Exposure Inputs'!$C$10*'Exposure Inputs'!$C$13)/('Exposure Inputs'!$C$6*'Exposure Inputs'!$C$12*'Exposure Inputs'!$C$14)</f>
        <v>0</v>
      </c>
      <c r="I56" s="24">
        <f>($C56*(1-('Exposure Inputs'!$C$17)/100)*'Exposure Inputs'!$C$10*'Exposure Inputs'!$C$13)/('Exposure Inputs'!$C$12*'Exposure Inputs'!$C$14)</f>
        <v>0</v>
      </c>
      <c r="J56" s="24" t="e">
        <f>'Exposure Inputs'!$D$62/$F56</f>
        <v>#DIV/0!</v>
      </c>
      <c r="K56" s="24" t="e">
        <f>'Exposure Inputs'!$D$63/$G56</f>
        <v>#DIV/0!</v>
      </c>
      <c r="L56" s="24"/>
      <c r="M56" s="24"/>
      <c r="N56" s="24">
        <f>($D56*(1-('Exposure Inputs'!$C$17)/100)*'Exposure Inputs'!$D$4*1*'Exposure Inputs'!$C$13)/('Exposure Inputs'!$D$6*'Exposure Inputs'!$C$9)</f>
        <v>0</v>
      </c>
      <c r="O56" s="24">
        <f>($C56*(1-('Exposure Inputs'!$C$17)/100)*'Exposure Inputs'!$D$5*'Exposure Inputs'!$D$10*'Exposure Inputs'!$C$13)/('Exposure Inputs'!$D$6*'Exposure Inputs'!$D$11*'Exposure Inputs'!$C$14)</f>
        <v>0</v>
      </c>
      <c r="P56" s="24">
        <f>($C56*(1-('Exposure Inputs'!$C$17)/100)*'Exposure Inputs'!$D$5*'Exposure Inputs'!$D$10*'Exposure Inputs'!$C$13)/('Exposure Inputs'!$D$6*'Exposure Inputs'!$C$12*'Exposure Inputs'!$C$14)</f>
        <v>0</v>
      </c>
      <c r="Q56" s="24">
        <f>($C56*(1-('Exposure Inputs'!$C$17)/100)*'Exposure Inputs'!$D$10*'Exposure Inputs'!$C$13)/('Exposure Inputs'!$C$12*'Exposure Inputs'!$C$14)</f>
        <v>0</v>
      </c>
      <c r="R56" s="24" t="e">
        <f>'Exposure Inputs'!$D$62/'Max Release DW Calc (0% DWT)'!N56</f>
        <v>#DIV/0!</v>
      </c>
      <c r="S56" s="24" t="e">
        <f>'Exposure Inputs'!$D$63/'Max Release DW Calc (0% DWT)'!O56</f>
        <v>#DIV/0!</v>
      </c>
      <c r="T56" s="24">
        <f>($D56*(1-('Exposure Inputs'!$C$17)/100)*'Exposure Inputs'!$E$4*1*'Exposure Inputs'!$C$13)/('Exposure Inputs'!$E$6*'Exposure Inputs'!$C$9)</f>
        <v>0</v>
      </c>
      <c r="U56" s="24">
        <f>($C56*(1-('Exposure Inputs'!$C$17)/100)*'Exposure Inputs'!$E$5*'Exposure Inputs'!$E$10*'Exposure Inputs'!$C$13)/('Exposure Inputs'!$E$6*'Exposure Inputs'!$E$11*'Exposure Inputs'!$C$14)</f>
        <v>0</v>
      </c>
      <c r="V56" s="24">
        <f>($C56*(1-('Exposure Inputs'!$C$17)/100)*'Exposure Inputs'!$E$5*'Exposure Inputs'!$E$10*'Exposure Inputs'!$C$13)/('Exposure Inputs'!$E$6*'Exposure Inputs'!$C$12*'Exposure Inputs'!$C$14)</f>
        <v>0</v>
      </c>
      <c r="W56" s="24">
        <f>($C56*(1-('Exposure Inputs'!$C$17)/100)*'Exposure Inputs'!$E$10*'Exposure Inputs'!$C$13)/('Exposure Inputs'!$C$12*'Exposure Inputs'!$C$14)</f>
        <v>0</v>
      </c>
      <c r="X56" s="24" t="e">
        <f>'Exposure Inputs'!$C$62/'Max Release DW Calc (0% DWT)'!T56</f>
        <v>#DIV/0!</v>
      </c>
      <c r="Y56" s="24" t="e">
        <f>'Exposure Inputs'!$C$63/'Max Release DW Calc (0% DWT)'!U56</f>
        <v>#DIV/0!</v>
      </c>
      <c r="Z56" s="24">
        <f>($D56*(1-('Exposure Inputs'!$C$17)/100)*'Exposure Inputs'!$F$4*1*'Exposure Inputs'!$C$13)/('Exposure Inputs'!$F$6*'Exposure Inputs'!$F$9)</f>
        <v>0</v>
      </c>
      <c r="AA56" s="24">
        <f>($C56*(1-('Exposure Inputs'!$C$17)/100)*'Exposure Inputs'!$F$5*'Exposure Inputs'!$F$10*'Exposure Inputs'!$C$13)/('Exposure Inputs'!$F$6*'Exposure Inputs'!$F$11*'Exposure Inputs'!$C$14)</f>
        <v>0</v>
      </c>
      <c r="AB56" s="24">
        <f>($C56*(1-('Exposure Inputs'!$C$17)/100)*'Exposure Inputs'!$F$5*'Exposure Inputs'!$F$10*'Exposure Inputs'!$C$13)/('Exposure Inputs'!$F$6*'Exposure Inputs'!$C$12*'Exposure Inputs'!$C$14)</f>
        <v>0</v>
      </c>
      <c r="AC56" s="24">
        <f>($C56*(1-('Exposure Inputs'!$C$17)/100)*'Exposure Inputs'!$F$10*'Exposure Inputs'!$C$13)/('Exposure Inputs'!$C$12*'Exposure Inputs'!$C$14)</f>
        <v>0</v>
      </c>
      <c r="AD56" s="24" t="e">
        <f>'Exposure Inputs'!$D$62/'Max Release DW Calc (0% DWT)'!Z56</f>
        <v>#DIV/0!</v>
      </c>
      <c r="AE56" s="24" t="e">
        <f>'Exposure Inputs'!$D$63/'Max Release DW Calc (0% DWT)'!AA56</f>
        <v>#DIV/0!</v>
      </c>
      <c r="AF56" s="24">
        <f>($D56*(1-('Exposure Inputs'!$C$17)/100)*'Exposure Inputs'!$G$4*1*'Exposure Inputs'!$C$13)/('Exposure Inputs'!$G$6*'Exposure Inputs'!$G$9)</f>
        <v>0</v>
      </c>
      <c r="AG56" s="24">
        <f>($C56*(1-('Exposure Inputs'!$C$17)/100)*'Exposure Inputs'!$G$5*'Exposure Inputs'!$G$10*'Exposure Inputs'!$C$13)/('Exposure Inputs'!$G$6*'Exposure Inputs'!$G$11*'Exposure Inputs'!$C$14)</f>
        <v>0</v>
      </c>
      <c r="AH56" s="24">
        <f>($C56*(1-('Exposure Inputs'!$C$17)/100)*'Exposure Inputs'!$G$5*'Exposure Inputs'!$G$10*'Exposure Inputs'!$C$13)/('Exposure Inputs'!$G$6*'Exposure Inputs'!$C$12*'Exposure Inputs'!$C$14)</f>
        <v>0</v>
      </c>
      <c r="AI56" s="24">
        <f>($C56*(1-('Exposure Inputs'!$C$17)/100)*'Exposure Inputs'!$G$10*'Exposure Inputs'!$C$13)/('Exposure Inputs'!$C$12*'Exposure Inputs'!$C$14)</f>
        <v>0</v>
      </c>
      <c r="AJ56" s="24" t="e">
        <f>'Exposure Inputs'!$D$62/'Max Release DW Calc (0% DWT)'!AF56</f>
        <v>#DIV/0!</v>
      </c>
      <c r="AK56" s="24" t="e">
        <f>'Exposure Inputs'!$D$63/'Max Release DW Calc (0% DWT)'!AG56</f>
        <v>#DIV/0!</v>
      </c>
      <c r="AL56" s="24">
        <f>($D56*(1-('Exposure Inputs'!$C$17)/100)*'Exposure Inputs'!$H$4*1*'Exposure Inputs'!$C$13)/('Exposure Inputs'!$H$6*'Exposure Inputs'!$H$9)</f>
        <v>0</v>
      </c>
      <c r="AM56" s="24">
        <f>($C56*(1-('Exposure Inputs'!$C$17)/100)*'Exposure Inputs'!$H$5*'Exposure Inputs'!$H$10*'Exposure Inputs'!$C$13)/('Exposure Inputs'!$H$6*'Exposure Inputs'!$H$11*'Exposure Inputs'!$C$14)</f>
        <v>0</v>
      </c>
      <c r="AN56" s="24">
        <f>($C56*(1-('Exposure Inputs'!$C$17)/100)*'Exposure Inputs'!$H$5*'Exposure Inputs'!$H$10*'Exposure Inputs'!$C$13)/('Exposure Inputs'!$H$6*'Exposure Inputs'!$C$12*'Exposure Inputs'!$C$14)</f>
        <v>0</v>
      </c>
      <c r="AO56" s="24">
        <f>($C56*(1-('Exposure Inputs'!$C$17)/100)*'Exposure Inputs'!$H$10*'Exposure Inputs'!$C$13)/('Exposure Inputs'!$C$12*'Exposure Inputs'!$C$14)</f>
        <v>0</v>
      </c>
      <c r="AP56" s="24" t="e">
        <f>'Exposure Inputs'!$D$62/'Max Release DW Calc (0% DWT)'!AL56</f>
        <v>#DIV/0!</v>
      </c>
      <c r="AQ56" s="24" t="e">
        <f>'Exposure Inputs'!$D$63/'Max Release DW Calc (0% DWT)'!AM56</f>
        <v>#DIV/0!</v>
      </c>
    </row>
    <row r="57" spans="1:43" s="19" customFormat="1" hidden="1" x14ac:dyDescent="0.35">
      <c r="A57" s="30"/>
      <c r="B57" s="27"/>
      <c r="C57" s="28"/>
      <c r="D57" s="28"/>
      <c r="E57" s="28"/>
      <c r="F57" s="24">
        <f>($D57*(1-('Exposure Inputs'!$C$17)/100)*'Exposure Inputs'!$C$4*1*'Exposure Inputs'!$C$13)/('Exposure Inputs'!$C$6*'Exposure Inputs'!$C$9)</f>
        <v>0</v>
      </c>
      <c r="G57" s="24">
        <f>($C57*(1-('Exposure Inputs'!$C$17)/100)*'Exposure Inputs'!$C$5*'Exposure Inputs'!$C$10*'Exposure Inputs'!$C$13)/('Exposure Inputs'!$C$6*'Exposure Inputs'!$C$11*'Exposure Inputs'!$C$14)</f>
        <v>0</v>
      </c>
      <c r="H57" s="24">
        <f>($C57*(1-('Exposure Inputs'!$C$17)/100)*'Exposure Inputs'!$C$5*'Exposure Inputs'!$C$10*'Exposure Inputs'!$C$13)/('Exposure Inputs'!$C$6*'Exposure Inputs'!$C$12*'Exposure Inputs'!$C$14)</f>
        <v>0</v>
      </c>
      <c r="I57" s="24">
        <f>($C57*(1-('Exposure Inputs'!$C$17)/100)*'Exposure Inputs'!$C$10*'Exposure Inputs'!$C$13)/('Exposure Inputs'!$C$12*'Exposure Inputs'!$C$14)</f>
        <v>0</v>
      </c>
      <c r="J57" s="24" t="e">
        <f>'Exposure Inputs'!$D$62/$F57</f>
        <v>#DIV/0!</v>
      </c>
      <c r="K57" s="24" t="e">
        <f>'Exposure Inputs'!$D$63/$G57</f>
        <v>#DIV/0!</v>
      </c>
      <c r="L57" s="24"/>
      <c r="M57" s="24"/>
      <c r="N57" s="24">
        <f>($D57*(1-('Exposure Inputs'!$C$17)/100)*'Exposure Inputs'!$D$4*1*'Exposure Inputs'!$C$13)/('Exposure Inputs'!$D$6*'Exposure Inputs'!$C$9)</f>
        <v>0</v>
      </c>
      <c r="O57" s="24">
        <f>($C57*(1-('Exposure Inputs'!$C$17)/100)*'Exposure Inputs'!$D$5*'Exposure Inputs'!$D$10*'Exposure Inputs'!$C$13)/('Exposure Inputs'!$D$6*'Exposure Inputs'!$D$11*'Exposure Inputs'!$C$14)</f>
        <v>0</v>
      </c>
      <c r="P57" s="24">
        <f>($C57*(1-('Exposure Inputs'!$C$17)/100)*'Exposure Inputs'!$D$5*'Exposure Inputs'!$D$10*'Exposure Inputs'!$C$13)/('Exposure Inputs'!$D$6*'Exposure Inputs'!$C$12*'Exposure Inputs'!$C$14)</f>
        <v>0</v>
      </c>
      <c r="Q57" s="24">
        <f>($C57*(1-('Exposure Inputs'!$C$17)/100)*'Exposure Inputs'!$D$10*'Exposure Inputs'!$C$13)/('Exposure Inputs'!$C$12*'Exposure Inputs'!$C$14)</f>
        <v>0</v>
      </c>
      <c r="R57" s="24" t="e">
        <f>'Exposure Inputs'!$D$62/'Max Release DW Calc (0% DWT)'!N57</f>
        <v>#DIV/0!</v>
      </c>
      <c r="S57" s="24" t="e">
        <f>'Exposure Inputs'!$D$63/'Max Release DW Calc (0% DWT)'!O57</f>
        <v>#DIV/0!</v>
      </c>
      <c r="T57" s="24">
        <f>($D57*(1-('Exposure Inputs'!$C$17)/100)*'Exposure Inputs'!$E$4*1*'Exposure Inputs'!$C$13)/('Exposure Inputs'!$E$6*'Exposure Inputs'!$C$9)</f>
        <v>0</v>
      </c>
      <c r="U57" s="24">
        <f>($C57*(1-('Exposure Inputs'!$C$17)/100)*'Exposure Inputs'!$E$5*'Exposure Inputs'!$E$10*'Exposure Inputs'!$C$13)/('Exposure Inputs'!$E$6*'Exposure Inputs'!$E$11*'Exposure Inputs'!$C$14)</f>
        <v>0</v>
      </c>
      <c r="V57" s="24">
        <f>($C57*(1-('Exposure Inputs'!$C$17)/100)*'Exposure Inputs'!$E$5*'Exposure Inputs'!$E$10*'Exposure Inputs'!$C$13)/('Exposure Inputs'!$E$6*'Exposure Inputs'!$C$12*'Exposure Inputs'!$C$14)</f>
        <v>0</v>
      </c>
      <c r="W57" s="24">
        <f>($C57*(1-('Exposure Inputs'!$C$17)/100)*'Exposure Inputs'!$E$10*'Exposure Inputs'!$C$13)/('Exposure Inputs'!$C$12*'Exposure Inputs'!$C$14)</f>
        <v>0</v>
      </c>
      <c r="X57" s="24" t="e">
        <f>'Exposure Inputs'!$C$62/'Max Release DW Calc (0% DWT)'!T57</f>
        <v>#DIV/0!</v>
      </c>
      <c r="Y57" s="24" t="e">
        <f>'Exposure Inputs'!$C$63/'Max Release DW Calc (0% DWT)'!U57</f>
        <v>#DIV/0!</v>
      </c>
      <c r="Z57" s="24">
        <f>($D57*(1-('Exposure Inputs'!$C$17)/100)*'Exposure Inputs'!$F$4*1*'Exposure Inputs'!$C$13)/('Exposure Inputs'!$F$6*'Exposure Inputs'!$F$9)</f>
        <v>0</v>
      </c>
      <c r="AA57" s="24">
        <f>($C57*(1-('Exposure Inputs'!$C$17)/100)*'Exposure Inputs'!$F$5*'Exposure Inputs'!$F$10*'Exposure Inputs'!$C$13)/('Exposure Inputs'!$F$6*'Exposure Inputs'!$F$11*'Exposure Inputs'!$C$14)</f>
        <v>0</v>
      </c>
      <c r="AB57" s="24">
        <f>($C57*(1-('Exposure Inputs'!$C$17)/100)*'Exposure Inputs'!$F$5*'Exposure Inputs'!$F$10*'Exposure Inputs'!$C$13)/('Exposure Inputs'!$F$6*'Exposure Inputs'!$C$12*'Exposure Inputs'!$C$14)</f>
        <v>0</v>
      </c>
      <c r="AC57" s="24">
        <f>($C57*(1-('Exposure Inputs'!$C$17)/100)*'Exposure Inputs'!$F$10*'Exposure Inputs'!$C$13)/('Exposure Inputs'!$C$12*'Exposure Inputs'!$C$14)</f>
        <v>0</v>
      </c>
      <c r="AD57" s="24" t="e">
        <f>'Exposure Inputs'!$D$62/'Max Release DW Calc (0% DWT)'!Z57</f>
        <v>#DIV/0!</v>
      </c>
      <c r="AE57" s="24" t="e">
        <f>'Exposure Inputs'!$D$63/'Max Release DW Calc (0% DWT)'!AA57</f>
        <v>#DIV/0!</v>
      </c>
      <c r="AF57" s="24">
        <f>($D57*(1-('Exposure Inputs'!$C$17)/100)*'Exposure Inputs'!$G$4*1*'Exposure Inputs'!$C$13)/('Exposure Inputs'!$G$6*'Exposure Inputs'!$G$9)</f>
        <v>0</v>
      </c>
      <c r="AG57" s="24">
        <f>($C57*(1-('Exposure Inputs'!$C$17)/100)*'Exposure Inputs'!$G$5*'Exposure Inputs'!$G$10*'Exposure Inputs'!$C$13)/('Exposure Inputs'!$G$6*'Exposure Inputs'!$G$11*'Exposure Inputs'!$C$14)</f>
        <v>0</v>
      </c>
      <c r="AH57" s="24">
        <f>($C57*(1-('Exposure Inputs'!$C$17)/100)*'Exposure Inputs'!$G$5*'Exposure Inputs'!$G$10*'Exposure Inputs'!$C$13)/('Exposure Inputs'!$G$6*'Exposure Inputs'!$C$12*'Exposure Inputs'!$C$14)</f>
        <v>0</v>
      </c>
      <c r="AI57" s="24">
        <f>($C57*(1-('Exposure Inputs'!$C$17)/100)*'Exposure Inputs'!$G$10*'Exposure Inputs'!$C$13)/('Exposure Inputs'!$C$12*'Exposure Inputs'!$C$14)</f>
        <v>0</v>
      </c>
      <c r="AJ57" s="24" t="e">
        <f>'Exposure Inputs'!$D$62/'Max Release DW Calc (0% DWT)'!AF57</f>
        <v>#DIV/0!</v>
      </c>
      <c r="AK57" s="24" t="e">
        <f>'Exposure Inputs'!$D$63/'Max Release DW Calc (0% DWT)'!AG57</f>
        <v>#DIV/0!</v>
      </c>
      <c r="AL57" s="24">
        <f>($D57*(1-('Exposure Inputs'!$C$17)/100)*'Exposure Inputs'!$H$4*1*'Exposure Inputs'!$C$13)/('Exposure Inputs'!$H$6*'Exposure Inputs'!$H$9)</f>
        <v>0</v>
      </c>
      <c r="AM57" s="24">
        <f>($C57*(1-('Exposure Inputs'!$C$17)/100)*'Exposure Inputs'!$H$5*'Exposure Inputs'!$H$10*'Exposure Inputs'!$C$13)/('Exposure Inputs'!$H$6*'Exposure Inputs'!$H$11*'Exposure Inputs'!$C$14)</f>
        <v>0</v>
      </c>
      <c r="AN57" s="24">
        <f>($C57*(1-('Exposure Inputs'!$C$17)/100)*'Exposure Inputs'!$H$5*'Exposure Inputs'!$H$10*'Exposure Inputs'!$C$13)/('Exposure Inputs'!$H$6*'Exposure Inputs'!$C$12*'Exposure Inputs'!$C$14)</f>
        <v>0</v>
      </c>
      <c r="AO57" s="24">
        <f>($C57*(1-('Exposure Inputs'!$C$17)/100)*'Exposure Inputs'!$H$10*'Exposure Inputs'!$C$13)/('Exposure Inputs'!$C$12*'Exposure Inputs'!$C$14)</f>
        <v>0</v>
      </c>
      <c r="AP57" s="24" t="e">
        <f>'Exposure Inputs'!$D$62/'Max Release DW Calc (0% DWT)'!AL57</f>
        <v>#DIV/0!</v>
      </c>
      <c r="AQ57" s="24" t="e">
        <f>'Exposure Inputs'!$D$63/'Max Release DW Calc (0% DWT)'!AM57</f>
        <v>#DIV/0!</v>
      </c>
    </row>
    <row r="58" spans="1:43" s="19" customFormat="1" hidden="1" x14ac:dyDescent="0.35">
      <c r="A58" s="30"/>
      <c r="B58" s="27"/>
      <c r="C58" s="28"/>
      <c r="D58" s="28"/>
      <c r="E58" s="28"/>
      <c r="F58" s="24">
        <f>($D58*(1-('Exposure Inputs'!$C$17)/100)*'Exposure Inputs'!$C$4*1*'Exposure Inputs'!$C$13)/('Exposure Inputs'!$C$6*'Exposure Inputs'!$C$9)</f>
        <v>0</v>
      </c>
      <c r="G58" s="24">
        <f>($C58*(1-('Exposure Inputs'!$C$17)/100)*'Exposure Inputs'!$C$5*'Exposure Inputs'!$C$10*'Exposure Inputs'!$C$13)/('Exposure Inputs'!$C$6*'Exposure Inputs'!$C$11*'Exposure Inputs'!$C$14)</f>
        <v>0</v>
      </c>
      <c r="H58" s="24">
        <f>($C58*(1-('Exposure Inputs'!$C$17)/100)*'Exposure Inputs'!$C$5*'Exposure Inputs'!$C$10*'Exposure Inputs'!$C$13)/('Exposure Inputs'!$C$6*'Exposure Inputs'!$C$12*'Exposure Inputs'!$C$14)</f>
        <v>0</v>
      </c>
      <c r="I58" s="24">
        <f>($C58*(1-('Exposure Inputs'!$C$17)/100)*'Exposure Inputs'!$C$10*'Exposure Inputs'!$C$13)/('Exposure Inputs'!$C$12*'Exposure Inputs'!$C$14)</f>
        <v>0</v>
      </c>
      <c r="J58" s="24" t="e">
        <f>'Exposure Inputs'!$D$62/$F58</f>
        <v>#DIV/0!</v>
      </c>
      <c r="K58" s="24" t="e">
        <f>'Exposure Inputs'!$D$63/$G58</f>
        <v>#DIV/0!</v>
      </c>
      <c r="L58" s="24"/>
      <c r="M58" s="24"/>
      <c r="N58" s="24">
        <f>($D58*(1-('Exposure Inputs'!$C$17)/100)*'Exposure Inputs'!$D$4*1*'Exposure Inputs'!$C$13)/('Exposure Inputs'!$D$6*'Exposure Inputs'!$C$9)</f>
        <v>0</v>
      </c>
      <c r="O58" s="24">
        <f>($C58*(1-('Exposure Inputs'!$C$17)/100)*'Exposure Inputs'!$D$5*'Exposure Inputs'!$D$10*'Exposure Inputs'!$C$13)/('Exposure Inputs'!$D$6*'Exposure Inputs'!$D$11*'Exposure Inputs'!$C$14)</f>
        <v>0</v>
      </c>
      <c r="P58" s="24">
        <f>($C58*(1-('Exposure Inputs'!$C$17)/100)*'Exposure Inputs'!$D$5*'Exposure Inputs'!$D$10*'Exposure Inputs'!$C$13)/('Exposure Inputs'!$D$6*'Exposure Inputs'!$C$12*'Exposure Inputs'!$C$14)</f>
        <v>0</v>
      </c>
      <c r="Q58" s="24">
        <f>($C58*(1-('Exposure Inputs'!$C$17)/100)*'Exposure Inputs'!$D$10*'Exposure Inputs'!$C$13)/('Exposure Inputs'!$C$12*'Exposure Inputs'!$C$14)</f>
        <v>0</v>
      </c>
      <c r="R58" s="24" t="e">
        <f>'Exposure Inputs'!$D$62/'Max Release DW Calc (0% DWT)'!N58</f>
        <v>#DIV/0!</v>
      </c>
      <c r="S58" s="24" t="e">
        <f>'Exposure Inputs'!$D$63/'Max Release DW Calc (0% DWT)'!O58</f>
        <v>#DIV/0!</v>
      </c>
      <c r="T58" s="24">
        <f>($D58*(1-('Exposure Inputs'!$C$17)/100)*'Exposure Inputs'!$E$4*1*'Exposure Inputs'!$C$13)/('Exposure Inputs'!$E$6*'Exposure Inputs'!$C$9)</f>
        <v>0</v>
      </c>
      <c r="U58" s="24">
        <f>($C58*(1-('Exposure Inputs'!$C$17)/100)*'Exposure Inputs'!$E$5*'Exposure Inputs'!$E$10*'Exposure Inputs'!$C$13)/('Exposure Inputs'!$E$6*'Exposure Inputs'!$E$11*'Exposure Inputs'!$C$14)</f>
        <v>0</v>
      </c>
      <c r="V58" s="24">
        <f>($C58*(1-('Exposure Inputs'!$C$17)/100)*'Exposure Inputs'!$E$5*'Exposure Inputs'!$E$10*'Exposure Inputs'!$C$13)/('Exposure Inputs'!$E$6*'Exposure Inputs'!$C$12*'Exposure Inputs'!$C$14)</f>
        <v>0</v>
      </c>
      <c r="W58" s="24">
        <f>($C58*(1-('Exposure Inputs'!$C$17)/100)*'Exposure Inputs'!$E$10*'Exposure Inputs'!$C$13)/('Exposure Inputs'!$C$12*'Exposure Inputs'!$C$14)</f>
        <v>0</v>
      </c>
      <c r="X58" s="24" t="e">
        <f>'Exposure Inputs'!$C$62/'Max Release DW Calc (0% DWT)'!T58</f>
        <v>#DIV/0!</v>
      </c>
      <c r="Y58" s="24" t="e">
        <f>'Exposure Inputs'!$C$63/'Max Release DW Calc (0% DWT)'!U58</f>
        <v>#DIV/0!</v>
      </c>
      <c r="Z58" s="24">
        <f>($D58*(1-('Exposure Inputs'!$C$17)/100)*'Exposure Inputs'!$F$4*1*'Exposure Inputs'!$C$13)/('Exposure Inputs'!$F$6*'Exposure Inputs'!$F$9)</f>
        <v>0</v>
      </c>
      <c r="AA58" s="24">
        <f>($C58*(1-('Exposure Inputs'!$C$17)/100)*'Exposure Inputs'!$F$5*'Exposure Inputs'!$F$10*'Exposure Inputs'!$C$13)/('Exposure Inputs'!$F$6*'Exposure Inputs'!$F$11*'Exposure Inputs'!$C$14)</f>
        <v>0</v>
      </c>
      <c r="AB58" s="24">
        <f>($C58*(1-('Exposure Inputs'!$C$17)/100)*'Exposure Inputs'!$F$5*'Exposure Inputs'!$F$10*'Exposure Inputs'!$C$13)/('Exposure Inputs'!$F$6*'Exposure Inputs'!$C$12*'Exposure Inputs'!$C$14)</f>
        <v>0</v>
      </c>
      <c r="AC58" s="24">
        <f>($C58*(1-('Exposure Inputs'!$C$17)/100)*'Exposure Inputs'!$F$10*'Exposure Inputs'!$C$13)/('Exposure Inputs'!$C$12*'Exposure Inputs'!$C$14)</f>
        <v>0</v>
      </c>
      <c r="AD58" s="24" t="e">
        <f>'Exposure Inputs'!$D$62/'Max Release DW Calc (0% DWT)'!Z58</f>
        <v>#DIV/0!</v>
      </c>
      <c r="AE58" s="24" t="e">
        <f>'Exposure Inputs'!$D$63/'Max Release DW Calc (0% DWT)'!AA58</f>
        <v>#DIV/0!</v>
      </c>
      <c r="AF58" s="24">
        <f>($D58*(1-('Exposure Inputs'!$C$17)/100)*'Exposure Inputs'!$G$4*1*'Exposure Inputs'!$C$13)/('Exposure Inputs'!$G$6*'Exposure Inputs'!$G$9)</f>
        <v>0</v>
      </c>
      <c r="AG58" s="24">
        <f>($C58*(1-('Exposure Inputs'!$C$17)/100)*'Exposure Inputs'!$G$5*'Exposure Inputs'!$G$10*'Exposure Inputs'!$C$13)/('Exposure Inputs'!$G$6*'Exposure Inputs'!$G$11*'Exposure Inputs'!$C$14)</f>
        <v>0</v>
      </c>
      <c r="AH58" s="24">
        <f>($C58*(1-('Exposure Inputs'!$C$17)/100)*'Exposure Inputs'!$G$5*'Exposure Inputs'!$G$10*'Exposure Inputs'!$C$13)/('Exposure Inputs'!$G$6*'Exposure Inputs'!$C$12*'Exposure Inputs'!$C$14)</f>
        <v>0</v>
      </c>
      <c r="AI58" s="24">
        <f>($C58*(1-('Exposure Inputs'!$C$17)/100)*'Exposure Inputs'!$G$10*'Exposure Inputs'!$C$13)/('Exposure Inputs'!$C$12*'Exposure Inputs'!$C$14)</f>
        <v>0</v>
      </c>
      <c r="AJ58" s="24" t="e">
        <f>'Exposure Inputs'!$D$62/'Max Release DW Calc (0% DWT)'!AF58</f>
        <v>#DIV/0!</v>
      </c>
      <c r="AK58" s="24" t="e">
        <f>'Exposure Inputs'!$D$63/'Max Release DW Calc (0% DWT)'!AG58</f>
        <v>#DIV/0!</v>
      </c>
      <c r="AL58" s="24">
        <f>($D58*(1-('Exposure Inputs'!$C$17)/100)*'Exposure Inputs'!$H$4*1*'Exposure Inputs'!$C$13)/('Exposure Inputs'!$H$6*'Exposure Inputs'!$H$9)</f>
        <v>0</v>
      </c>
      <c r="AM58" s="24">
        <f>($C58*(1-('Exposure Inputs'!$C$17)/100)*'Exposure Inputs'!$H$5*'Exposure Inputs'!$H$10*'Exposure Inputs'!$C$13)/('Exposure Inputs'!$H$6*'Exposure Inputs'!$H$11*'Exposure Inputs'!$C$14)</f>
        <v>0</v>
      </c>
      <c r="AN58" s="24">
        <f>($C58*(1-('Exposure Inputs'!$C$17)/100)*'Exposure Inputs'!$H$5*'Exposure Inputs'!$H$10*'Exposure Inputs'!$C$13)/('Exposure Inputs'!$H$6*'Exposure Inputs'!$C$12*'Exposure Inputs'!$C$14)</f>
        <v>0</v>
      </c>
      <c r="AO58" s="24">
        <f>($C58*(1-('Exposure Inputs'!$C$17)/100)*'Exposure Inputs'!$H$10*'Exposure Inputs'!$C$13)/('Exposure Inputs'!$C$12*'Exposure Inputs'!$C$14)</f>
        <v>0</v>
      </c>
      <c r="AP58" s="24" t="e">
        <f>'Exposure Inputs'!$D$62/'Max Release DW Calc (0% DWT)'!AL58</f>
        <v>#DIV/0!</v>
      </c>
      <c r="AQ58" s="24" t="e">
        <f>'Exposure Inputs'!$D$63/'Max Release DW Calc (0% DWT)'!AM58</f>
        <v>#DIV/0!</v>
      </c>
    </row>
    <row r="59" spans="1:43" s="19" customFormat="1" hidden="1" x14ac:dyDescent="0.35">
      <c r="A59" s="30"/>
      <c r="B59" s="27"/>
      <c r="C59" s="28"/>
      <c r="D59" s="28"/>
      <c r="E59" s="28"/>
      <c r="F59" s="24">
        <f>($D59*(1-('Exposure Inputs'!$C$17)/100)*'Exposure Inputs'!$C$4*1*'Exposure Inputs'!$C$13)/('Exposure Inputs'!$C$6*'Exposure Inputs'!$C$9)</f>
        <v>0</v>
      </c>
      <c r="G59" s="24">
        <f>($C59*(1-('Exposure Inputs'!$C$17)/100)*'Exposure Inputs'!$C$5*'Exposure Inputs'!$C$10*'Exposure Inputs'!$C$13)/('Exposure Inputs'!$C$6*'Exposure Inputs'!$C$11*'Exposure Inputs'!$C$14)</f>
        <v>0</v>
      </c>
      <c r="H59" s="24">
        <f>($C59*(1-('Exposure Inputs'!$C$17)/100)*'Exposure Inputs'!$C$5*'Exposure Inputs'!$C$10*'Exposure Inputs'!$C$13)/('Exposure Inputs'!$C$6*'Exposure Inputs'!$C$12*'Exposure Inputs'!$C$14)</f>
        <v>0</v>
      </c>
      <c r="I59" s="24">
        <f>($C59*(1-('Exposure Inputs'!$C$17)/100)*'Exposure Inputs'!$C$10*'Exposure Inputs'!$C$13)/('Exposure Inputs'!$C$12*'Exposure Inputs'!$C$14)</f>
        <v>0</v>
      </c>
      <c r="J59" s="24" t="e">
        <f>'Exposure Inputs'!$D$62/$F59</f>
        <v>#DIV/0!</v>
      </c>
      <c r="K59" s="24" t="e">
        <f>'Exposure Inputs'!$D$63/$G59</f>
        <v>#DIV/0!</v>
      </c>
      <c r="L59" s="24"/>
      <c r="M59" s="24"/>
      <c r="N59" s="24">
        <f>($D59*(1-('Exposure Inputs'!$C$17)/100)*'Exposure Inputs'!$D$4*1*'Exposure Inputs'!$C$13)/('Exposure Inputs'!$D$6*'Exposure Inputs'!$C$9)</f>
        <v>0</v>
      </c>
      <c r="O59" s="24">
        <f>($C59*(1-('Exposure Inputs'!$C$17)/100)*'Exposure Inputs'!$D$5*'Exposure Inputs'!$D$10*'Exposure Inputs'!$C$13)/('Exposure Inputs'!$D$6*'Exposure Inputs'!$D$11*'Exposure Inputs'!$C$14)</f>
        <v>0</v>
      </c>
      <c r="P59" s="24">
        <f>($C59*(1-('Exposure Inputs'!$C$17)/100)*'Exposure Inputs'!$D$5*'Exposure Inputs'!$D$10*'Exposure Inputs'!$C$13)/('Exposure Inputs'!$D$6*'Exposure Inputs'!$C$12*'Exposure Inputs'!$C$14)</f>
        <v>0</v>
      </c>
      <c r="Q59" s="24">
        <f>($C59*(1-('Exposure Inputs'!$C$17)/100)*'Exposure Inputs'!$D$10*'Exposure Inputs'!$C$13)/('Exposure Inputs'!$C$12*'Exposure Inputs'!$C$14)</f>
        <v>0</v>
      </c>
      <c r="R59" s="24" t="e">
        <f>'Exposure Inputs'!$D$62/'Max Release DW Calc (0% DWT)'!N59</f>
        <v>#DIV/0!</v>
      </c>
      <c r="S59" s="24" t="e">
        <f>'Exposure Inputs'!$D$63/'Max Release DW Calc (0% DWT)'!O59</f>
        <v>#DIV/0!</v>
      </c>
      <c r="T59" s="24">
        <f>($D59*(1-('Exposure Inputs'!$C$17)/100)*'Exposure Inputs'!$E$4*1*'Exposure Inputs'!$C$13)/('Exposure Inputs'!$E$6*'Exposure Inputs'!$C$9)</f>
        <v>0</v>
      </c>
      <c r="U59" s="24">
        <f>($C59*(1-('Exposure Inputs'!$C$17)/100)*'Exposure Inputs'!$E$5*'Exposure Inputs'!$E$10*'Exposure Inputs'!$C$13)/('Exposure Inputs'!$E$6*'Exposure Inputs'!$E$11*'Exposure Inputs'!$C$14)</f>
        <v>0</v>
      </c>
      <c r="V59" s="24">
        <f>($C59*(1-('Exposure Inputs'!$C$17)/100)*'Exposure Inputs'!$E$5*'Exposure Inputs'!$E$10*'Exposure Inputs'!$C$13)/('Exposure Inputs'!$E$6*'Exposure Inputs'!$C$12*'Exposure Inputs'!$C$14)</f>
        <v>0</v>
      </c>
      <c r="W59" s="24">
        <f>($C59*(1-('Exposure Inputs'!$C$17)/100)*'Exposure Inputs'!$E$10*'Exposure Inputs'!$C$13)/('Exposure Inputs'!$C$12*'Exposure Inputs'!$C$14)</f>
        <v>0</v>
      </c>
      <c r="X59" s="24" t="e">
        <f>'Exposure Inputs'!$C$62/'Max Release DW Calc (0% DWT)'!T59</f>
        <v>#DIV/0!</v>
      </c>
      <c r="Y59" s="24" t="e">
        <f>'Exposure Inputs'!$C$63/'Max Release DW Calc (0% DWT)'!U59</f>
        <v>#DIV/0!</v>
      </c>
      <c r="Z59" s="24">
        <f>($D59*(1-('Exposure Inputs'!$C$17)/100)*'Exposure Inputs'!$F$4*1*'Exposure Inputs'!$C$13)/('Exposure Inputs'!$F$6*'Exposure Inputs'!$F$9)</f>
        <v>0</v>
      </c>
      <c r="AA59" s="24">
        <f>($C59*(1-('Exposure Inputs'!$C$17)/100)*'Exposure Inputs'!$F$5*'Exposure Inputs'!$F$10*'Exposure Inputs'!$C$13)/('Exposure Inputs'!$F$6*'Exposure Inputs'!$F$11*'Exposure Inputs'!$C$14)</f>
        <v>0</v>
      </c>
      <c r="AB59" s="24">
        <f>($C59*(1-('Exposure Inputs'!$C$17)/100)*'Exposure Inputs'!$F$5*'Exposure Inputs'!$F$10*'Exposure Inputs'!$C$13)/('Exposure Inputs'!$F$6*'Exposure Inputs'!$C$12*'Exposure Inputs'!$C$14)</f>
        <v>0</v>
      </c>
      <c r="AC59" s="24">
        <f>($C59*(1-('Exposure Inputs'!$C$17)/100)*'Exposure Inputs'!$F$10*'Exposure Inputs'!$C$13)/('Exposure Inputs'!$C$12*'Exposure Inputs'!$C$14)</f>
        <v>0</v>
      </c>
      <c r="AD59" s="24" t="e">
        <f>'Exposure Inputs'!$D$62/'Max Release DW Calc (0% DWT)'!Z59</f>
        <v>#DIV/0!</v>
      </c>
      <c r="AE59" s="24" t="e">
        <f>'Exposure Inputs'!$D$63/'Max Release DW Calc (0% DWT)'!AA59</f>
        <v>#DIV/0!</v>
      </c>
      <c r="AF59" s="24">
        <f>($D59*(1-('Exposure Inputs'!$C$17)/100)*'Exposure Inputs'!$G$4*1*'Exposure Inputs'!$C$13)/('Exposure Inputs'!$G$6*'Exposure Inputs'!$G$9)</f>
        <v>0</v>
      </c>
      <c r="AG59" s="24">
        <f>($C59*(1-('Exposure Inputs'!$C$17)/100)*'Exposure Inputs'!$G$5*'Exposure Inputs'!$G$10*'Exposure Inputs'!$C$13)/('Exposure Inputs'!$G$6*'Exposure Inputs'!$G$11*'Exposure Inputs'!$C$14)</f>
        <v>0</v>
      </c>
      <c r="AH59" s="24">
        <f>($C59*(1-('Exposure Inputs'!$C$17)/100)*'Exposure Inputs'!$G$5*'Exposure Inputs'!$G$10*'Exposure Inputs'!$C$13)/('Exposure Inputs'!$G$6*'Exposure Inputs'!$C$12*'Exposure Inputs'!$C$14)</f>
        <v>0</v>
      </c>
      <c r="AI59" s="24">
        <f>($C59*(1-('Exposure Inputs'!$C$17)/100)*'Exposure Inputs'!$G$10*'Exposure Inputs'!$C$13)/('Exposure Inputs'!$C$12*'Exposure Inputs'!$C$14)</f>
        <v>0</v>
      </c>
      <c r="AJ59" s="24" t="e">
        <f>'Exposure Inputs'!$D$62/'Max Release DW Calc (0% DWT)'!AF59</f>
        <v>#DIV/0!</v>
      </c>
      <c r="AK59" s="24" t="e">
        <f>'Exposure Inputs'!$D$63/'Max Release DW Calc (0% DWT)'!AG59</f>
        <v>#DIV/0!</v>
      </c>
      <c r="AL59" s="24">
        <f>($D59*(1-('Exposure Inputs'!$C$17)/100)*'Exposure Inputs'!$H$4*1*'Exposure Inputs'!$C$13)/('Exposure Inputs'!$H$6*'Exposure Inputs'!$H$9)</f>
        <v>0</v>
      </c>
      <c r="AM59" s="24">
        <f>($C59*(1-('Exposure Inputs'!$C$17)/100)*'Exposure Inputs'!$H$5*'Exposure Inputs'!$H$10*'Exposure Inputs'!$C$13)/('Exposure Inputs'!$H$6*'Exposure Inputs'!$H$11*'Exposure Inputs'!$C$14)</f>
        <v>0</v>
      </c>
      <c r="AN59" s="24">
        <f>($C59*(1-('Exposure Inputs'!$C$17)/100)*'Exposure Inputs'!$H$5*'Exposure Inputs'!$H$10*'Exposure Inputs'!$C$13)/('Exposure Inputs'!$H$6*'Exposure Inputs'!$C$12*'Exposure Inputs'!$C$14)</f>
        <v>0</v>
      </c>
      <c r="AO59" s="24">
        <f>($C59*(1-('Exposure Inputs'!$C$17)/100)*'Exposure Inputs'!$H$10*'Exposure Inputs'!$C$13)/('Exposure Inputs'!$C$12*'Exposure Inputs'!$C$14)</f>
        <v>0</v>
      </c>
      <c r="AP59" s="24" t="e">
        <f>'Exposure Inputs'!$D$62/'Max Release DW Calc (0% DWT)'!AL59</f>
        <v>#DIV/0!</v>
      </c>
      <c r="AQ59" s="24" t="e">
        <f>'Exposure Inputs'!$D$63/'Max Release DW Calc (0% DWT)'!AM59</f>
        <v>#DIV/0!</v>
      </c>
    </row>
    <row r="60" spans="1:43" s="19" customFormat="1" hidden="1" x14ac:dyDescent="0.35">
      <c r="A60" s="30"/>
      <c r="B60" s="27"/>
      <c r="C60" s="28"/>
      <c r="D60" s="28"/>
      <c r="E60" s="28"/>
      <c r="F60" s="24">
        <f>($D60*(1-('Exposure Inputs'!$C$17)/100)*'Exposure Inputs'!$C$4*1*'Exposure Inputs'!$C$13)/('Exposure Inputs'!$C$6*'Exposure Inputs'!$C$9)</f>
        <v>0</v>
      </c>
      <c r="G60" s="24">
        <f>($C60*(1-('Exposure Inputs'!$C$17)/100)*'Exposure Inputs'!$C$5*'Exposure Inputs'!$C$10*'Exposure Inputs'!$C$13)/('Exposure Inputs'!$C$6*'Exposure Inputs'!$C$11*'Exposure Inputs'!$C$14)</f>
        <v>0</v>
      </c>
      <c r="H60" s="24">
        <f>($C60*(1-('Exposure Inputs'!$C$17)/100)*'Exposure Inputs'!$C$5*'Exposure Inputs'!$C$10*'Exposure Inputs'!$C$13)/('Exposure Inputs'!$C$6*'Exposure Inputs'!$C$12*'Exposure Inputs'!$C$14)</f>
        <v>0</v>
      </c>
      <c r="I60" s="24">
        <f>($C60*(1-('Exposure Inputs'!$C$17)/100)*'Exposure Inputs'!$C$10*'Exposure Inputs'!$C$13)/('Exposure Inputs'!$C$12*'Exposure Inputs'!$C$14)</f>
        <v>0</v>
      </c>
      <c r="J60" s="24" t="e">
        <f>'Exposure Inputs'!$D$62/$F60</f>
        <v>#DIV/0!</v>
      </c>
      <c r="K60" s="24" t="e">
        <f>'Exposure Inputs'!$D$63/$G60</f>
        <v>#DIV/0!</v>
      </c>
      <c r="L60" s="24"/>
      <c r="M60" s="24"/>
      <c r="N60" s="24">
        <f>($D60*(1-('Exposure Inputs'!$C$17)/100)*'Exposure Inputs'!$D$4*1*'Exposure Inputs'!$C$13)/('Exposure Inputs'!$D$6*'Exposure Inputs'!$C$9)</f>
        <v>0</v>
      </c>
      <c r="O60" s="24">
        <f>($C60*(1-('Exposure Inputs'!$C$17)/100)*'Exposure Inputs'!$D$5*'Exposure Inputs'!$D$10*'Exposure Inputs'!$C$13)/('Exposure Inputs'!$D$6*'Exposure Inputs'!$D$11*'Exposure Inputs'!$C$14)</f>
        <v>0</v>
      </c>
      <c r="P60" s="24">
        <f>($C60*(1-('Exposure Inputs'!$C$17)/100)*'Exposure Inputs'!$D$5*'Exposure Inputs'!$D$10*'Exposure Inputs'!$C$13)/('Exposure Inputs'!$D$6*'Exposure Inputs'!$C$12*'Exposure Inputs'!$C$14)</f>
        <v>0</v>
      </c>
      <c r="Q60" s="24">
        <f>($C60*(1-('Exposure Inputs'!$C$17)/100)*'Exposure Inputs'!$D$10*'Exposure Inputs'!$C$13)/('Exposure Inputs'!$C$12*'Exposure Inputs'!$C$14)</f>
        <v>0</v>
      </c>
      <c r="R60" s="24" t="e">
        <f>'Exposure Inputs'!$D$62/'Max Release DW Calc (0% DWT)'!N60</f>
        <v>#DIV/0!</v>
      </c>
      <c r="S60" s="24" t="e">
        <f>'Exposure Inputs'!$D$63/'Max Release DW Calc (0% DWT)'!O60</f>
        <v>#DIV/0!</v>
      </c>
      <c r="T60" s="24">
        <f>($D60*(1-('Exposure Inputs'!$C$17)/100)*'Exposure Inputs'!$E$4*1*'Exposure Inputs'!$C$13)/('Exposure Inputs'!$E$6*'Exposure Inputs'!$C$9)</f>
        <v>0</v>
      </c>
      <c r="U60" s="24">
        <f>($C60*(1-('Exposure Inputs'!$C$17)/100)*'Exposure Inputs'!$E$5*'Exposure Inputs'!$E$10*'Exposure Inputs'!$C$13)/('Exposure Inputs'!$E$6*'Exposure Inputs'!$E$11*'Exposure Inputs'!$C$14)</f>
        <v>0</v>
      </c>
      <c r="V60" s="24">
        <f>($C60*(1-('Exposure Inputs'!$C$17)/100)*'Exposure Inputs'!$E$5*'Exposure Inputs'!$E$10*'Exposure Inputs'!$C$13)/('Exposure Inputs'!$E$6*'Exposure Inputs'!$C$12*'Exposure Inputs'!$C$14)</f>
        <v>0</v>
      </c>
      <c r="W60" s="24">
        <f>($C60*(1-('Exposure Inputs'!$C$17)/100)*'Exposure Inputs'!$E$10*'Exposure Inputs'!$C$13)/('Exposure Inputs'!$C$12*'Exposure Inputs'!$C$14)</f>
        <v>0</v>
      </c>
      <c r="X60" s="24" t="e">
        <f>'Exposure Inputs'!$C$62/'Max Release DW Calc (0% DWT)'!T60</f>
        <v>#DIV/0!</v>
      </c>
      <c r="Y60" s="24" t="e">
        <f>'Exposure Inputs'!$C$63/'Max Release DW Calc (0% DWT)'!U60</f>
        <v>#DIV/0!</v>
      </c>
      <c r="Z60" s="24">
        <f>($D60*(1-('Exposure Inputs'!$C$17)/100)*'Exposure Inputs'!$F$4*1*'Exposure Inputs'!$C$13)/('Exposure Inputs'!$F$6*'Exposure Inputs'!$F$9)</f>
        <v>0</v>
      </c>
      <c r="AA60" s="24">
        <f>($C60*(1-('Exposure Inputs'!$C$17)/100)*'Exposure Inputs'!$F$5*'Exposure Inputs'!$F$10*'Exposure Inputs'!$C$13)/('Exposure Inputs'!$F$6*'Exposure Inputs'!$F$11*'Exposure Inputs'!$C$14)</f>
        <v>0</v>
      </c>
      <c r="AB60" s="24">
        <f>($C60*(1-('Exposure Inputs'!$C$17)/100)*'Exposure Inputs'!$F$5*'Exposure Inputs'!$F$10*'Exposure Inputs'!$C$13)/('Exposure Inputs'!$F$6*'Exposure Inputs'!$C$12*'Exposure Inputs'!$C$14)</f>
        <v>0</v>
      </c>
      <c r="AC60" s="24">
        <f>($C60*(1-('Exposure Inputs'!$C$17)/100)*'Exposure Inputs'!$F$10*'Exposure Inputs'!$C$13)/('Exposure Inputs'!$C$12*'Exposure Inputs'!$C$14)</f>
        <v>0</v>
      </c>
      <c r="AD60" s="24" t="e">
        <f>'Exposure Inputs'!$D$62/'Max Release DW Calc (0% DWT)'!Z60</f>
        <v>#DIV/0!</v>
      </c>
      <c r="AE60" s="24" t="e">
        <f>'Exposure Inputs'!$D$63/'Max Release DW Calc (0% DWT)'!AA60</f>
        <v>#DIV/0!</v>
      </c>
      <c r="AF60" s="24">
        <f>($D60*(1-('Exposure Inputs'!$C$17)/100)*'Exposure Inputs'!$G$4*1*'Exposure Inputs'!$C$13)/('Exposure Inputs'!$G$6*'Exposure Inputs'!$G$9)</f>
        <v>0</v>
      </c>
      <c r="AG60" s="24">
        <f>($C60*(1-('Exposure Inputs'!$C$17)/100)*'Exposure Inputs'!$G$5*'Exposure Inputs'!$G$10*'Exposure Inputs'!$C$13)/('Exposure Inputs'!$G$6*'Exposure Inputs'!$G$11*'Exposure Inputs'!$C$14)</f>
        <v>0</v>
      </c>
      <c r="AH60" s="24">
        <f>($C60*(1-('Exposure Inputs'!$C$17)/100)*'Exposure Inputs'!$G$5*'Exposure Inputs'!$G$10*'Exposure Inputs'!$C$13)/('Exposure Inputs'!$G$6*'Exposure Inputs'!$C$12*'Exposure Inputs'!$C$14)</f>
        <v>0</v>
      </c>
      <c r="AI60" s="24">
        <f>($C60*(1-('Exposure Inputs'!$C$17)/100)*'Exposure Inputs'!$G$10*'Exposure Inputs'!$C$13)/('Exposure Inputs'!$C$12*'Exposure Inputs'!$C$14)</f>
        <v>0</v>
      </c>
      <c r="AJ60" s="24" t="e">
        <f>'Exposure Inputs'!$D$62/'Max Release DW Calc (0% DWT)'!AF60</f>
        <v>#DIV/0!</v>
      </c>
      <c r="AK60" s="24" t="e">
        <f>'Exposure Inputs'!$D$63/'Max Release DW Calc (0% DWT)'!AG60</f>
        <v>#DIV/0!</v>
      </c>
      <c r="AL60" s="24">
        <f>($D60*(1-('Exposure Inputs'!$C$17)/100)*'Exposure Inputs'!$H$4*1*'Exposure Inputs'!$C$13)/('Exposure Inputs'!$H$6*'Exposure Inputs'!$H$9)</f>
        <v>0</v>
      </c>
      <c r="AM60" s="24">
        <f>($C60*(1-('Exposure Inputs'!$C$17)/100)*'Exposure Inputs'!$H$5*'Exposure Inputs'!$H$10*'Exposure Inputs'!$C$13)/('Exposure Inputs'!$H$6*'Exposure Inputs'!$H$11*'Exposure Inputs'!$C$14)</f>
        <v>0</v>
      </c>
      <c r="AN60" s="24">
        <f>($C60*(1-('Exposure Inputs'!$C$17)/100)*'Exposure Inputs'!$H$5*'Exposure Inputs'!$H$10*'Exposure Inputs'!$C$13)/('Exposure Inputs'!$H$6*'Exposure Inputs'!$C$12*'Exposure Inputs'!$C$14)</f>
        <v>0</v>
      </c>
      <c r="AO60" s="24">
        <f>($C60*(1-('Exposure Inputs'!$C$17)/100)*'Exposure Inputs'!$H$10*'Exposure Inputs'!$C$13)/('Exposure Inputs'!$C$12*'Exposure Inputs'!$C$14)</f>
        <v>0</v>
      </c>
      <c r="AP60" s="24" t="e">
        <f>'Exposure Inputs'!$D$62/'Max Release DW Calc (0% DWT)'!AL60</f>
        <v>#DIV/0!</v>
      </c>
      <c r="AQ60" s="24" t="e">
        <f>'Exposure Inputs'!$D$63/'Max Release DW Calc (0% DWT)'!AM60</f>
        <v>#DIV/0!</v>
      </c>
    </row>
    <row r="61" spans="1:43" s="19" customFormat="1" hidden="1" x14ac:dyDescent="0.35">
      <c r="A61" s="30"/>
      <c r="B61" s="27"/>
      <c r="C61" s="28"/>
      <c r="D61" s="28"/>
      <c r="E61" s="28"/>
      <c r="F61" s="24">
        <f>($D61*(1-('Exposure Inputs'!$C$17)/100)*'Exposure Inputs'!$C$4*1*'Exposure Inputs'!$C$13)/('Exposure Inputs'!$C$6*'Exposure Inputs'!$C$9)</f>
        <v>0</v>
      </c>
      <c r="G61" s="24">
        <f>($C61*(1-('Exposure Inputs'!$C$17)/100)*'Exposure Inputs'!$C$5*'Exposure Inputs'!$C$10*'Exposure Inputs'!$C$13)/('Exposure Inputs'!$C$6*'Exposure Inputs'!$C$11*'Exposure Inputs'!$C$14)</f>
        <v>0</v>
      </c>
      <c r="H61" s="24">
        <f>($C61*(1-('Exposure Inputs'!$C$17)/100)*'Exposure Inputs'!$C$5*'Exposure Inputs'!$C$10*'Exposure Inputs'!$C$13)/('Exposure Inputs'!$C$6*'Exposure Inputs'!$C$12*'Exposure Inputs'!$C$14)</f>
        <v>0</v>
      </c>
      <c r="I61" s="24">
        <f>($C61*(1-('Exposure Inputs'!$C$17)/100)*'Exposure Inputs'!$C$10*'Exposure Inputs'!$C$13)/('Exposure Inputs'!$C$12*'Exposure Inputs'!$C$14)</f>
        <v>0</v>
      </c>
      <c r="J61" s="24" t="e">
        <f>'Exposure Inputs'!$D$62/$F61</f>
        <v>#DIV/0!</v>
      </c>
      <c r="K61" s="24" t="e">
        <f>'Exposure Inputs'!$D$63/$G61</f>
        <v>#DIV/0!</v>
      </c>
      <c r="L61" s="24"/>
      <c r="M61" s="24"/>
      <c r="N61" s="24">
        <f>($D61*(1-('Exposure Inputs'!$C$17)/100)*'Exposure Inputs'!$D$4*1*'Exposure Inputs'!$C$13)/('Exposure Inputs'!$D$6*'Exposure Inputs'!$C$9)</f>
        <v>0</v>
      </c>
      <c r="O61" s="24">
        <f>($C61*(1-('Exposure Inputs'!$C$17)/100)*'Exposure Inputs'!$D$5*'Exposure Inputs'!$D$10*'Exposure Inputs'!$C$13)/('Exposure Inputs'!$D$6*'Exposure Inputs'!$D$11*'Exposure Inputs'!$C$14)</f>
        <v>0</v>
      </c>
      <c r="P61" s="24">
        <f>($C61*(1-('Exposure Inputs'!$C$17)/100)*'Exposure Inputs'!$D$5*'Exposure Inputs'!$D$10*'Exposure Inputs'!$C$13)/('Exposure Inputs'!$D$6*'Exposure Inputs'!$C$12*'Exposure Inputs'!$C$14)</f>
        <v>0</v>
      </c>
      <c r="Q61" s="24">
        <f>($C61*(1-('Exposure Inputs'!$C$17)/100)*'Exposure Inputs'!$D$10*'Exposure Inputs'!$C$13)/('Exposure Inputs'!$C$12*'Exposure Inputs'!$C$14)</f>
        <v>0</v>
      </c>
      <c r="R61" s="24" t="e">
        <f>'Exposure Inputs'!$D$62/'Max Release DW Calc (0% DWT)'!N61</f>
        <v>#DIV/0!</v>
      </c>
      <c r="S61" s="24" t="e">
        <f>'Exposure Inputs'!$D$63/'Max Release DW Calc (0% DWT)'!O61</f>
        <v>#DIV/0!</v>
      </c>
      <c r="T61" s="24">
        <f>($D61*(1-('Exposure Inputs'!$C$17)/100)*'Exposure Inputs'!$E$4*1*'Exposure Inputs'!$C$13)/('Exposure Inputs'!$E$6*'Exposure Inputs'!$C$9)</f>
        <v>0</v>
      </c>
      <c r="U61" s="24">
        <f>($C61*(1-('Exposure Inputs'!$C$17)/100)*'Exposure Inputs'!$E$5*'Exposure Inputs'!$E$10*'Exposure Inputs'!$C$13)/('Exposure Inputs'!$E$6*'Exposure Inputs'!$E$11*'Exposure Inputs'!$C$14)</f>
        <v>0</v>
      </c>
      <c r="V61" s="24">
        <f>($C61*(1-('Exposure Inputs'!$C$17)/100)*'Exposure Inputs'!$E$5*'Exposure Inputs'!$E$10*'Exposure Inputs'!$C$13)/('Exposure Inputs'!$E$6*'Exposure Inputs'!$C$12*'Exposure Inputs'!$C$14)</f>
        <v>0</v>
      </c>
      <c r="W61" s="24">
        <f>($C61*(1-('Exposure Inputs'!$C$17)/100)*'Exposure Inputs'!$E$10*'Exposure Inputs'!$C$13)/('Exposure Inputs'!$C$12*'Exposure Inputs'!$C$14)</f>
        <v>0</v>
      </c>
      <c r="X61" s="24" t="e">
        <f>'Exposure Inputs'!$C$62/'Max Release DW Calc (0% DWT)'!T61</f>
        <v>#DIV/0!</v>
      </c>
      <c r="Y61" s="24" t="e">
        <f>'Exposure Inputs'!$C$63/'Max Release DW Calc (0% DWT)'!U61</f>
        <v>#DIV/0!</v>
      </c>
      <c r="Z61" s="24">
        <f>($D61*(1-('Exposure Inputs'!$C$17)/100)*'Exposure Inputs'!$F$4*1*'Exposure Inputs'!$C$13)/('Exposure Inputs'!$F$6*'Exposure Inputs'!$F$9)</f>
        <v>0</v>
      </c>
      <c r="AA61" s="24">
        <f>($C61*(1-('Exposure Inputs'!$C$17)/100)*'Exposure Inputs'!$F$5*'Exposure Inputs'!$F$10*'Exposure Inputs'!$C$13)/('Exposure Inputs'!$F$6*'Exposure Inputs'!$F$11*'Exposure Inputs'!$C$14)</f>
        <v>0</v>
      </c>
      <c r="AB61" s="24">
        <f>($C61*(1-('Exposure Inputs'!$C$17)/100)*'Exposure Inputs'!$F$5*'Exposure Inputs'!$F$10*'Exposure Inputs'!$C$13)/('Exposure Inputs'!$F$6*'Exposure Inputs'!$C$12*'Exposure Inputs'!$C$14)</f>
        <v>0</v>
      </c>
      <c r="AC61" s="24">
        <f>($C61*(1-('Exposure Inputs'!$C$17)/100)*'Exposure Inputs'!$F$10*'Exposure Inputs'!$C$13)/('Exposure Inputs'!$C$12*'Exposure Inputs'!$C$14)</f>
        <v>0</v>
      </c>
      <c r="AD61" s="24" t="e">
        <f>'Exposure Inputs'!$D$62/'Max Release DW Calc (0% DWT)'!Z61</f>
        <v>#DIV/0!</v>
      </c>
      <c r="AE61" s="24" t="e">
        <f>'Exposure Inputs'!$D$63/'Max Release DW Calc (0% DWT)'!AA61</f>
        <v>#DIV/0!</v>
      </c>
      <c r="AF61" s="24">
        <f>($D61*(1-('Exposure Inputs'!$C$17)/100)*'Exposure Inputs'!$G$4*1*'Exposure Inputs'!$C$13)/('Exposure Inputs'!$G$6*'Exposure Inputs'!$G$9)</f>
        <v>0</v>
      </c>
      <c r="AG61" s="24">
        <f>($C61*(1-('Exposure Inputs'!$C$17)/100)*'Exposure Inputs'!$G$5*'Exposure Inputs'!$G$10*'Exposure Inputs'!$C$13)/('Exposure Inputs'!$G$6*'Exposure Inputs'!$G$11*'Exposure Inputs'!$C$14)</f>
        <v>0</v>
      </c>
      <c r="AH61" s="24">
        <f>($C61*(1-('Exposure Inputs'!$C$17)/100)*'Exposure Inputs'!$G$5*'Exposure Inputs'!$G$10*'Exposure Inputs'!$C$13)/('Exposure Inputs'!$G$6*'Exposure Inputs'!$C$12*'Exposure Inputs'!$C$14)</f>
        <v>0</v>
      </c>
      <c r="AI61" s="24">
        <f>($C61*(1-('Exposure Inputs'!$C$17)/100)*'Exposure Inputs'!$G$10*'Exposure Inputs'!$C$13)/('Exposure Inputs'!$C$12*'Exposure Inputs'!$C$14)</f>
        <v>0</v>
      </c>
      <c r="AJ61" s="24" t="e">
        <f>'Exposure Inputs'!$D$62/'Max Release DW Calc (0% DWT)'!AF61</f>
        <v>#DIV/0!</v>
      </c>
      <c r="AK61" s="24" t="e">
        <f>'Exposure Inputs'!$D$63/'Max Release DW Calc (0% DWT)'!AG61</f>
        <v>#DIV/0!</v>
      </c>
      <c r="AL61" s="24">
        <f>($D61*(1-('Exposure Inputs'!$C$17)/100)*'Exposure Inputs'!$H$4*1*'Exposure Inputs'!$C$13)/('Exposure Inputs'!$H$6*'Exposure Inputs'!$H$9)</f>
        <v>0</v>
      </c>
      <c r="AM61" s="24">
        <f>($C61*(1-('Exposure Inputs'!$C$17)/100)*'Exposure Inputs'!$H$5*'Exposure Inputs'!$H$10*'Exposure Inputs'!$C$13)/('Exposure Inputs'!$H$6*'Exposure Inputs'!$H$11*'Exposure Inputs'!$C$14)</f>
        <v>0</v>
      </c>
      <c r="AN61" s="24">
        <f>($C61*(1-('Exposure Inputs'!$C$17)/100)*'Exposure Inputs'!$H$5*'Exposure Inputs'!$H$10*'Exposure Inputs'!$C$13)/('Exposure Inputs'!$H$6*'Exposure Inputs'!$C$12*'Exposure Inputs'!$C$14)</f>
        <v>0</v>
      </c>
      <c r="AO61" s="24">
        <f>($C61*(1-('Exposure Inputs'!$C$17)/100)*'Exposure Inputs'!$H$10*'Exposure Inputs'!$C$13)/('Exposure Inputs'!$C$12*'Exposure Inputs'!$C$14)</f>
        <v>0</v>
      </c>
      <c r="AP61" s="24" t="e">
        <f>'Exposure Inputs'!$D$62/'Max Release DW Calc (0% DWT)'!AL61</f>
        <v>#DIV/0!</v>
      </c>
      <c r="AQ61" s="24" t="e">
        <f>'Exposure Inputs'!$D$63/'Max Release DW Calc (0% DWT)'!AM61</f>
        <v>#DIV/0!</v>
      </c>
    </row>
    <row r="62" spans="1:43" s="19" customFormat="1" hidden="1" x14ac:dyDescent="0.35">
      <c r="A62" s="30"/>
      <c r="B62" s="27"/>
      <c r="C62" s="28"/>
      <c r="D62" s="28"/>
      <c r="E62" s="28"/>
      <c r="F62" s="24">
        <f>($D62*(1-('Exposure Inputs'!$C$17)/100)*'Exposure Inputs'!$C$4*1*'Exposure Inputs'!$C$13)/('Exposure Inputs'!$C$6*'Exposure Inputs'!$C$9)</f>
        <v>0</v>
      </c>
      <c r="G62" s="24">
        <f>($C62*(1-('Exposure Inputs'!$C$17)/100)*'Exposure Inputs'!$C$5*'Exposure Inputs'!$C$10*'Exposure Inputs'!$C$13)/('Exposure Inputs'!$C$6*'Exposure Inputs'!$C$11*'Exposure Inputs'!$C$14)</f>
        <v>0</v>
      </c>
      <c r="H62" s="24">
        <f>($C62*(1-('Exposure Inputs'!$C$17)/100)*'Exposure Inputs'!$C$5*'Exposure Inputs'!$C$10*'Exposure Inputs'!$C$13)/('Exposure Inputs'!$C$6*'Exposure Inputs'!$C$12*'Exposure Inputs'!$C$14)</f>
        <v>0</v>
      </c>
      <c r="I62" s="24">
        <f>($C62*(1-('Exposure Inputs'!$C$17)/100)*'Exposure Inputs'!$C$10*'Exposure Inputs'!$C$13)/('Exposure Inputs'!$C$12*'Exposure Inputs'!$C$14)</f>
        <v>0</v>
      </c>
      <c r="J62" s="24" t="e">
        <f>'Exposure Inputs'!$D$62/$F62</f>
        <v>#DIV/0!</v>
      </c>
      <c r="K62" s="24" t="e">
        <f>'Exposure Inputs'!$D$63/$G62</f>
        <v>#DIV/0!</v>
      </c>
      <c r="L62" s="24"/>
      <c r="M62" s="24"/>
      <c r="N62" s="24">
        <f>($D62*(1-('Exposure Inputs'!$C$17)/100)*'Exposure Inputs'!$D$4*1*'Exposure Inputs'!$C$13)/('Exposure Inputs'!$D$6*'Exposure Inputs'!$C$9)</f>
        <v>0</v>
      </c>
      <c r="O62" s="24">
        <f>($C62*(1-('Exposure Inputs'!$C$17)/100)*'Exposure Inputs'!$D$5*'Exposure Inputs'!$D$10*'Exposure Inputs'!$C$13)/('Exposure Inputs'!$D$6*'Exposure Inputs'!$D$11*'Exposure Inputs'!$C$14)</f>
        <v>0</v>
      </c>
      <c r="P62" s="24">
        <f>($C62*(1-('Exposure Inputs'!$C$17)/100)*'Exposure Inputs'!$D$5*'Exposure Inputs'!$D$10*'Exposure Inputs'!$C$13)/('Exposure Inputs'!$D$6*'Exposure Inputs'!$C$12*'Exposure Inputs'!$C$14)</f>
        <v>0</v>
      </c>
      <c r="Q62" s="24">
        <f>($C62*(1-('Exposure Inputs'!$C$17)/100)*'Exposure Inputs'!$D$10*'Exposure Inputs'!$C$13)/('Exposure Inputs'!$C$12*'Exposure Inputs'!$C$14)</f>
        <v>0</v>
      </c>
      <c r="R62" s="24" t="e">
        <f>'Exposure Inputs'!$D$62/'Max Release DW Calc (0% DWT)'!N62</f>
        <v>#DIV/0!</v>
      </c>
      <c r="S62" s="24" t="e">
        <f>'Exposure Inputs'!$D$63/'Max Release DW Calc (0% DWT)'!O62</f>
        <v>#DIV/0!</v>
      </c>
      <c r="T62" s="24">
        <f>($D62*(1-('Exposure Inputs'!$C$17)/100)*'Exposure Inputs'!$E$4*1*'Exposure Inputs'!$C$13)/('Exposure Inputs'!$E$6*'Exposure Inputs'!$C$9)</f>
        <v>0</v>
      </c>
      <c r="U62" s="24">
        <f>($C62*(1-('Exposure Inputs'!$C$17)/100)*'Exposure Inputs'!$E$5*'Exposure Inputs'!$E$10*'Exposure Inputs'!$C$13)/('Exposure Inputs'!$E$6*'Exposure Inputs'!$E$11*'Exposure Inputs'!$C$14)</f>
        <v>0</v>
      </c>
      <c r="V62" s="24">
        <f>($C62*(1-('Exposure Inputs'!$C$17)/100)*'Exposure Inputs'!$E$5*'Exposure Inputs'!$E$10*'Exposure Inputs'!$C$13)/('Exposure Inputs'!$E$6*'Exposure Inputs'!$C$12*'Exposure Inputs'!$C$14)</f>
        <v>0</v>
      </c>
      <c r="W62" s="24">
        <f>($C62*(1-('Exposure Inputs'!$C$17)/100)*'Exposure Inputs'!$E$10*'Exposure Inputs'!$C$13)/('Exposure Inputs'!$C$12*'Exposure Inputs'!$C$14)</f>
        <v>0</v>
      </c>
      <c r="X62" s="24" t="e">
        <f>'Exposure Inputs'!$C$62/'Max Release DW Calc (0% DWT)'!T62</f>
        <v>#DIV/0!</v>
      </c>
      <c r="Y62" s="24" t="e">
        <f>'Exposure Inputs'!$C$63/'Max Release DW Calc (0% DWT)'!U62</f>
        <v>#DIV/0!</v>
      </c>
      <c r="Z62" s="24">
        <f>($D62*(1-('Exposure Inputs'!$C$17)/100)*'Exposure Inputs'!$F$4*1*'Exposure Inputs'!$C$13)/('Exposure Inputs'!$F$6*'Exposure Inputs'!$F$9)</f>
        <v>0</v>
      </c>
      <c r="AA62" s="24">
        <f>($C62*(1-('Exposure Inputs'!$C$17)/100)*'Exposure Inputs'!$F$5*'Exposure Inputs'!$F$10*'Exposure Inputs'!$C$13)/('Exposure Inputs'!$F$6*'Exposure Inputs'!$F$11*'Exposure Inputs'!$C$14)</f>
        <v>0</v>
      </c>
      <c r="AB62" s="24">
        <f>($C62*(1-('Exposure Inputs'!$C$17)/100)*'Exposure Inputs'!$F$5*'Exposure Inputs'!$F$10*'Exposure Inputs'!$C$13)/('Exposure Inputs'!$F$6*'Exposure Inputs'!$C$12*'Exposure Inputs'!$C$14)</f>
        <v>0</v>
      </c>
      <c r="AC62" s="24">
        <f>($C62*(1-('Exposure Inputs'!$C$17)/100)*'Exposure Inputs'!$F$10*'Exposure Inputs'!$C$13)/('Exposure Inputs'!$C$12*'Exposure Inputs'!$C$14)</f>
        <v>0</v>
      </c>
      <c r="AD62" s="24" t="e">
        <f>'Exposure Inputs'!$D$62/'Max Release DW Calc (0% DWT)'!Z62</f>
        <v>#DIV/0!</v>
      </c>
      <c r="AE62" s="24" t="e">
        <f>'Exposure Inputs'!$D$63/'Max Release DW Calc (0% DWT)'!AA62</f>
        <v>#DIV/0!</v>
      </c>
      <c r="AF62" s="24">
        <f>($D62*(1-('Exposure Inputs'!$C$17)/100)*'Exposure Inputs'!$G$4*1*'Exposure Inputs'!$C$13)/('Exposure Inputs'!$G$6*'Exposure Inputs'!$G$9)</f>
        <v>0</v>
      </c>
      <c r="AG62" s="24">
        <f>($C62*(1-('Exposure Inputs'!$C$17)/100)*'Exposure Inputs'!$G$5*'Exposure Inputs'!$G$10*'Exposure Inputs'!$C$13)/('Exposure Inputs'!$G$6*'Exposure Inputs'!$G$11*'Exposure Inputs'!$C$14)</f>
        <v>0</v>
      </c>
      <c r="AH62" s="24">
        <f>($C62*(1-('Exposure Inputs'!$C$17)/100)*'Exposure Inputs'!$G$5*'Exposure Inputs'!$G$10*'Exposure Inputs'!$C$13)/('Exposure Inputs'!$G$6*'Exposure Inputs'!$C$12*'Exposure Inputs'!$C$14)</f>
        <v>0</v>
      </c>
      <c r="AI62" s="24">
        <f>($C62*(1-('Exposure Inputs'!$C$17)/100)*'Exposure Inputs'!$G$10*'Exposure Inputs'!$C$13)/('Exposure Inputs'!$C$12*'Exposure Inputs'!$C$14)</f>
        <v>0</v>
      </c>
      <c r="AJ62" s="24" t="e">
        <f>'Exposure Inputs'!$D$62/'Max Release DW Calc (0% DWT)'!AF62</f>
        <v>#DIV/0!</v>
      </c>
      <c r="AK62" s="24" t="e">
        <f>'Exposure Inputs'!$D$63/'Max Release DW Calc (0% DWT)'!AG62</f>
        <v>#DIV/0!</v>
      </c>
      <c r="AL62" s="24">
        <f>($D62*(1-('Exposure Inputs'!$C$17)/100)*'Exposure Inputs'!$H$4*1*'Exposure Inputs'!$C$13)/('Exposure Inputs'!$H$6*'Exposure Inputs'!$H$9)</f>
        <v>0</v>
      </c>
      <c r="AM62" s="24">
        <f>($C62*(1-('Exposure Inputs'!$C$17)/100)*'Exposure Inputs'!$H$5*'Exposure Inputs'!$H$10*'Exposure Inputs'!$C$13)/('Exposure Inputs'!$H$6*'Exposure Inputs'!$H$11*'Exposure Inputs'!$C$14)</f>
        <v>0</v>
      </c>
      <c r="AN62" s="24">
        <f>($C62*(1-('Exposure Inputs'!$C$17)/100)*'Exposure Inputs'!$H$5*'Exposure Inputs'!$H$10*'Exposure Inputs'!$C$13)/('Exposure Inputs'!$H$6*'Exposure Inputs'!$C$12*'Exposure Inputs'!$C$14)</f>
        <v>0</v>
      </c>
      <c r="AO62" s="24">
        <f>($C62*(1-('Exposure Inputs'!$C$17)/100)*'Exposure Inputs'!$H$10*'Exposure Inputs'!$C$13)/('Exposure Inputs'!$C$12*'Exposure Inputs'!$C$14)</f>
        <v>0</v>
      </c>
      <c r="AP62" s="24" t="e">
        <f>'Exposure Inputs'!$D$62/'Max Release DW Calc (0% DWT)'!AL62</f>
        <v>#DIV/0!</v>
      </c>
      <c r="AQ62" s="24" t="e">
        <f>'Exposure Inputs'!$D$63/'Max Release DW Calc (0% DWT)'!AM62</f>
        <v>#DIV/0!</v>
      </c>
    </row>
    <row r="63" spans="1:43" s="19" customFormat="1" hidden="1" x14ac:dyDescent="0.35">
      <c r="A63" s="30"/>
      <c r="B63" s="27"/>
      <c r="C63" s="28"/>
      <c r="D63" s="28"/>
      <c r="E63" s="28"/>
      <c r="F63" s="24">
        <f>($D63*(1-('Exposure Inputs'!$C$17)/100)*'Exposure Inputs'!$C$4*1*'Exposure Inputs'!$C$13)/('Exposure Inputs'!$C$6*'Exposure Inputs'!$C$9)</f>
        <v>0</v>
      </c>
      <c r="G63" s="24">
        <f>($C63*(1-('Exposure Inputs'!$C$17)/100)*'Exposure Inputs'!$C$5*'Exposure Inputs'!$C$10*'Exposure Inputs'!$C$13)/('Exposure Inputs'!$C$6*'Exposure Inputs'!$C$11*'Exposure Inputs'!$C$14)</f>
        <v>0</v>
      </c>
      <c r="H63" s="24">
        <f>($C63*(1-('Exposure Inputs'!$C$17)/100)*'Exposure Inputs'!$C$5*'Exposure Inputs'!$C$10*'Exposure Inputs'!$C$13)/('Exposure Inputs'!$C$6*'Exposure Inputs'!$C$12*'Exposure Inputs'!$C$14)</f>
        <v>0</v>
      </c>
      <c r="I63" s="24">
        <f>($C63*(1-('Exposure Inputs'!$C$17)/100)*'Exposure Inputs'!$C$10*'Exposure Inputs'!$C$13)/('Exposure Inputs'!$C$12*'Exposure Inputs'!$C$14)</f>
        <v>0</v>
      </c>
      <c r="J63" s="24" t="e">
        <f>'Exposure Inputs'!$D$62/$F63</f>
        <v>#DIV/0!</v>
      </c>
      <c r="K63" s="24" t="e">
        <f>'Exposure Inputs'!$D$63/$G63</f>
        <v>#DIV/0!</v>
      </c>
      <c r="L63" s="24"/>
      <c r="M63" s="24"/>
      <c r="N63" s="24">
        <f>($D63*(1-('Exposure Inputs'!$C$17)/100)*'Exposure Inputs'!$D$4*1*'Exposure Inputs'!$C$13)/('Exposure Inputs'!$D$6*'Exposure Inputs'!$C$9)</f>
        <v>0</v>
      </c>
      <c r="O63" s="24">
        <f>($C63*(1-('Exposure Inputs'!$C$17)/100)*'Exposure Inputs'!$D$5*'Exposure Inputs'!$D$10*'Exposure Inputs'!$C$13)/('Exposure Inputs'!$D$6*'Exposure Inputs'!$D$11*'Exposure Inputs'!$C$14)</f>
        <v>0</v>
      </c>
      <c r="P63" s="24">
        <f>($C63*(1-('Exposure Inputs'!$C$17)/100)*'Exposure Inputs'!$D$5*'Exposure Inputs'!$D$10*'Exposure Inputs'!$C$13)/('Exposure Inputs'!$D$6*'Exposure Inputs'!$C$12*'Exposure Inputs'!$C$14)</f>
        <v>0</v>
      </c>
      <c r="Q63" s="24">
        <f>($C63*(1-('Exposure Inputs'!$C$17)/100)*'Exposure Inputs'!$D$10*'Exposure Inputs'!$C$13)/('Exposure Inputs'!$C$12*'Exposure Inputs'!$C$14)</f>
        <v>0</v>
      </c>
      <c r="R63" s="24" t="e">
        <f>'Exposure Inputs'!$D$62/'Max Release DW Calc (0% DWT)'!N63</f>
        <v>#DIV/0!</v>
      </c>
      <c r="S63" s="24" t="e">
        <f>'Exposure Inputs'!$D$63/'Max Release DW Calc (0% DWT)'!O63</f>
        <v>#DIV/0!</v>
      </c>
      <c r="T63" s="24">
        <f>($D63*(1-('Exposure Inputs'!$C$17)/100)*'Exposure Inputs'!$E$4*1*'Exposure Inputs'!$C$13)/('Exposure Inputs'!$E$6*'Exposure Inputs'!$C$9)</f>
        <v>0</v>
      </c>
      <c r="U63" s="24">
        <f>($C63*(1-('Exposure Inputs'!$C$17)/100)*'Exposure Inputs'!$E$5*'Exposure Inputs'!$E$10*'Exposure Inputs'!$C$13)/('Exposure Inputs'!$E$6*'Exposure Inputs'!$E$11*'Exposure Inputs'!$C$14)</f>
        <v>0</v>
      </c>
      <c r="V63" s="24">
        <f>($C63*(1-('Exposure Inputs'!$C$17)/100)*'Exposure Inputs'!$E$5*'Exposure Inputs'!$E$10*'Exposure Inputs'!$C$13)/('Exposure Inputs'!$E$6*'Exposure Inputs'!$C$12*'Exposure Inputs'!$C$14)</f>
        <v>0</v>
      </c>
      <c r="W63" s="24">
        <f>($C63*(1-('Exposure Inputs'!$C$17)/100)*'Exposure Inputs'!$E$10*'Exposure Inputs'!$C$13)/('Exposure Inputs'!$C$12*'Exposure Inputs'!$C$14)</f>
        <v>0</v>
      </c>
      <c r="X63" s="24" t="e">
        <f>'Exposure Inputs'!$C$62/'Max Release DW Calc (0% DWT)'!T63</f>
        <v>#DIV/0!</v>
      </c>
      <c r="Y63" s="24" t="e">
        <f>'Exposure Inputs'!$C$63/'Max Release DW Calc (0% DWT)'!U63</f>
        <v>#DIV/0!</v>
      </c>
      <c r="Z63" s="24">
        <f>($D63*(1-('Exposure Inputs'!$C$17)/100)*'Exposure Inputs'!$F$4*1*'Exposure Inputs'!$C$13)/('Exposure Inputs'!$F$6*'Exposure Inputs'!$F$9)</f>
        <v>0</v>
      </c>
      <c r="AA63" s="24">
        <f>($C63*(1-('Exposure Inputs'!$C$17)/100)*'Exposure Inputs'!$F$5*'Exposure Inputs'!$F$10*'Exposure Inputs'!$C$13)/('Exposure Inputs'!$F$6*'Exposure Inputs'!$F$11*'Exposure Inputs'!$C$14)</f>
        <v>0</v>
      </c>
      <c r="AB63" s="24">
        <f>($C63*(1-('Exposure Inputs'!$C$17)/100)*'Exposure Inputs'!$F$5*'Exposure Inputs'!$F$10*'Exposure Inputs'!$C$13)/('Exposure Inputs'!$F$6*'Exposure Inputs'!$C$12*'Exposure Inputs'!$C$14)</f>
        <v>0</v>
      </c>
      <c r="AC63" s="24">
        <f>($C63*(1-('Exposure Inputs'!$C$17)/100)*'Exposure Inputs'!$F$10*'Exposure Inputs'!$C$13)/('Exposure Inputs'!$C$12*'Exposure Inputs'!$C$14)</f>
        <v>0</v>
      </c>
      <c r="AD63" s="24" t="e">
        <f>'Exposure Inputs'!$D$62/'Max Release DW Calc (0% DWT)'!Z63</f>
        <v>#DIV/0!</v>
      </c>
      <c r="AE63" s="24" t="e">
        <f>'Exposure Inputs'!$D$63/'Max Release DW Calc (0% DWT)'!AA63</f>
        <v>#DIV/0!</v>
      </c>
      <c r="AF63" s="24">
        <f>($D63*(1-('Exposure Inputs'!$C$17)/100)*'Exposure Inputs'!$G$4*1*'Exposure Inputs'!$C$13)/('Exposure Inputs'!$G$6*'Exposure Inputs'!$G$9)</f>
        <v>0</v>
      </c>
      <c r="AG63" s="24">
        <f>($C63*(1-('Exposure Inputs'!$C$17)/100)*'Exposure Inputs'!$G$5*'Exposure Inputs'!$G$10*'Exposure Inputs'!$C$13)/('Exposure Inputs'!$G$6*'Exposure Inputs'!$G$11*'Exposure Inputs'!$C$14)</f>
        <v>0</v>
      </c>
      <c r="AH63" s="24">
        <f>($C63*(1-('Exposure Inputs'!$C$17)/100)*'Exposure Inputs'!$G$5*'Exposure Inputs'!$G$10*'Exposure Inputs'!$C$13)/('Exposure Inputs'!$G$6*'Exposure Inputs'!$C$12*'Exposure Inputs'!$C$14)</f>
        <v>0</v>
      </c>
      <c r="AI63" s="24">
        <f>($C63*(1-('Exposure Inputs'!$C$17)/100)*'Exposure Inputs'!$G$10*'Exposure Inputs'!$C$13)/('Exposure Inputs'!$C$12*'Exposure Inputs'!$C$14)</f>
        <v>0</v>
      </c>
      <c r="AJ63" s="24" t="e">
        <f>'Exposure Inputs'!$D$62/'Max Release DW Calc (0% DWT)'!AF63</f>
        <v>#DIV/0!</v>
      </c>
      <c r="AK63" s="24" t="e">
        <f>'Exposure Inputs'!$D$63/'Max Release DW Calc (0% DWT)'!AG63</f>
        <v>#DIV/0!</v>
      </c>
      <c r="AL63" s="24">
        <f>($D63*(1-('Exposure Inputs'!$C$17)/100)*'Exposure Inputs'!$H$4*1*'Exposure Inputs'!$C$13)/('Exposure Inputs'!$H$6*'Exposure Inputs'!$H$9)</f>
        <v>0</v>
      </c>
      <c r="AM63" s="24">
        <f>($C63*(1-('Exposure Inputs'!$C$17)/100)*'Exposure Inputs'!$H$5*'Exposure Inputs'!$H$10*'Exposure Inputs'!$C$13)/('Exposure Inputs'!$H$6*'Exposure Inputs'!$H$11*'Exposure Inputs'!$C$14)</f>
        <v>0</v>
      </c>
      <c r="AN63" s="24">
        <f>($C63*(1-('Exposure Inputs'!$C$17)/100)*'Exposure Inputs'!$H$5*'Exposure Inputs'!$H$10*'Exposure Inputs'!$C$13)/('Exposure Inputs'!$H$6*'Exposure Inputs'!$C$12*'Exposure Inputs'!$C$14)</f>
        <v>0</v>
      </c>
      <c r="AO63" s="24">
        <f>($C63*(1-('Exposure Inputs'!$C$17)/100)*'Exposure Inputs'!$H$10*'Exposure Inputs'!$C$13)/('Exposure Inputs'!$C$12*'Exposure Inputs'!$C$14)</f>
        <v>0</v>
      </c>
      <c r="AP63" s="24" t="e">
        <f>'Exposure Inputs'!$D$62/'Max Release DW Calc (0% DWT)'!AL63</f>
        <v>#DIV/0!</v>
      </c>
      <c r="AQ63" s="24" t="e">
        <f>'Exposure Inputs'!$D$63/'Max Release DW Calc (0% DWT)'!AM63</f>
        <v>#DIV/0!</v>
      </c>
    </row>
    <row r="64" spans="1:43" s="19" customFormat="1" hidden="1" x14ac:dyDescent="0.35">
      <c r="A64" s="30"/>
      <c r="B64" s="27"/>
      <c r="C64" s="28"/>
      <c r="D64" s="28"/>
      <c r="E64" s="28"/>
      <c r="F64" s="24">
        <f>($D64*(1-('Exposure Inputs'!$C$17)/100)*'Exposure Inputs'!$C$4*1*'Exposure Inputs'!$C$13)/('Exposure Inputs'!$C$6*'Exposure Inputs'!$C$9)</f>
        <v>0</v>
      </c>
      <c r="G64" s="24">
        <f>($C64*(1-('Exposure Inputs'!$C$17)/100)*'Exposure Inputs'!$C$5*'Exposure Inputs'!$C$10*'Exposure Inputs'!$C$13)/('Exposure Inputs'!$C$6*'Exposure Inputs'!$C$11*'Exposure Inputs'!$C$14)</f>
        <v>0</v>
      </c>
      <c r="H64" s="24">
        <f>($C64*(1-('Exposure Inputs'!$C$17)/100)*'Exposure Inputs'!$C$5*'Exposure Inputs'!$C$10*'Exposure Inputs'!$C$13)/('Exposure Inputs'!$C$6*'Exposure Inputs'!$C$12*'Exposure Inputs'!$C$14)</f>
        <v>0</v>
      </c>
      <c r="I64" s="24">
        <f>($C64*(1-('Exposure Inputs'!$C$17)/100)*'Exposure Inputs'!$C$10*'Exposure Inputs'!$C$13)/('Exposure Inputs'!$C$12*'Exposure Inputs'!$C$14)</f>
        <v>0</v>
      </c>
      <c r="J64" s="24" t="e">
        <f>'Exposure Inputs'!$D$62/$F64</f>
        <v>#DIV/0!</v>
      </c>
      <c r="K64" s="24" t="e">
        <f>'Exposure Inputs'!$D$63/$G64</f>
        <v>#DIV/0!</v>
      </c>
      <c r="L64" s="24"/>
      <c r="M64" s="24"/>
      <c r="N64" s="24">
        <f>($D64*(1-('Exposure Inputs'!$C$17)/100)*'Exposure Inputs'!$D$4*1*'Exposure Inputs'!$C$13)/('Exposure Inputs'!$D$6*'Exposure Inputs'!$C$9)</f>
        <v>0</v>
      </c>
      <c r="O64" s="24">
        <f>($C64*(1-('Exposure Inputs'!$C$17)/100)*'Exposure Inputs'!$D$5*'Exposure Inputs'!$D$10*'Exposure Inputs'!$C$13)/('Exposure Inputs'!$D$6*'Exposure Inputs'!$D$11*'Exposure Inputs'!$C$14)</f>
        <v>0</v>
      </c>
      <c r="P64" s="24">
        <f>($C64*(1-('Exposure Inputs'!$C$17)/100)*'Exposure Inputs'!$D$5*'Exposure Inputs'!$D$10*'Exposure Inputs'!$C$13)/('Exposure Inputs'!$D$6*'Exposure Inputs'!$C$12*'Exposure Inputs'!$C$14)</f>
        <v>0</v>
      </c>
      <c r="Q64" s="24">
        <f>($C64*(1-('Exposure Inputs'!$C$17)/100)*'Exposure Inputs'!$D$10*'Exposure Inputs'!$C$13)/('Exposure Inputs'!$C$12*'Exposure Inputs'!$C$14)</f>
        <v>0</v>
      </c>
      <c r="R64" s="24" t="e">
        <f>'Exposure Inputs'!$D$62/'Max Release DW Calc (0% DWT)'!N64</f>
        <v>#DIV/0!</v>
      </c>
      <c r="S64" s="24" t="e">
        <f>'Exposure Inputs'!$D$63/'Max Release DW Calc (0% DWT)'!O64</f>
        <v>#DIV/0!</v>
      </c>
      <c r="T64" s="24">
        <f>($D64*(1-('Exposure Inputs'!$C$17)/100)*'Exposure Inputs'!$E$4*1*'Exposure Inputs'!$C$13)/('Exposure Inputs'!$E$6*'Exposure Inputs'!$C$9)</f>
        <v>0</v>
      </c>
      <c r="U64" s="24">
        <f>($C64*(1-('Exposure Inputs'!$C$17)/100)*'Exposure Inputs'!$E$5*'Exposure Inputs'!$E$10*'Exposure Inputs'!$C$13)/('Exposure Inputs'!$E$6*'Exposure Inputs'!$E$11*'Exposure Inputs'!$C$14)</f>
        <v>0</v>
      </c>
      <c r="V64" s="24">
        <f>($C64*(1-('Exposure Inputs'!$C$17)/100)*'Exposure Inputs'!$E$5*'Exposure Inputs'!$E$10*'Exposure Inputs'!$C$13)/('Exposure Inputs'!$E$6*'Exposure Inputs'!$C$12*'Exposure Inputs'!$C$14)</f>
        <v>0</v>
      </c>
      <c r="W64" s="24">
        <f>($C64*(1-('Exposure Inputs'!$C$17)/100)*'Exposure Inputs'!$E$10*'Exposure Inputs'!$C$13)/('Exposure Inputs'!$C$12*'Exposure Inputs'!$C$14)</f>
        <v>0</v>
      </c>
      <c r="X64" s="24" t="e">
        <f>'Exposure Inputs'!$C$62/'Max Release DW Calc (0% DWT)'!T64</f>
        <v>#DIV/0!</v>
      </c>
      <c r="Y64" s="24" t="e">
        <f>'Exposure Inputs'!$C$63/'Max Release DW Calc (0% DWT)'!U64</f>
        <v>#DIV/0!</v>
      </c>
      <c r="Z64" s="24">
        <f>($D64*(1-('Exposure Inputs'!$C$17)/100)*'Exposure Inputs'!$F$4*1*'Exposure Inputs'!$C$13)/('Exposure Inputs'!$F$6*'Exposure Inputs'!$F$9)</f>
        <v>0</v>
      </c>
      <c r="AA64" s="24">
        <f>($C64*(1-('Exposure Inputs'!$C$17)/100)*'Exposure Inputs'!$F$5*'Exposure Inputs'!$F$10*'Exposure Inputs'!$C$13)/('Exposure Inputs'!$F$6*'Exposure Inputs'!$F$11*'Exposure Inputs'!$C$14)</f>
        <v>0</v>
      </c>
      <c r="AB64" s="24">
        <f>($C64*(1-('Exposure Inputs'!$C$17)/100)*'Exposure Inputs'!$F$5*'Exposure Inputs'!$F$10*'Exposure Inputs'!$C$13)/('Exposure Inputs'!$F$6*'Exposure Inputs'!$C$12*'Exposure Inputs'!$C$14)</f>
        <v>0</v>
      </c>
      <c r="AC64" s="24">
        <f>($C64*(1-('Exposure Inputs'!$C$17)/100)*'Exposure Inputs'!$F$10*'Exposure Inputs'!$C$13)/('Exposure Inputs'!$C$12*'Exposure Inputs'!$C$14)</f>
        <v>0</v>
      </c>
      <c r="AD64" s="24" t="e">
        <f>'Exposure Inputs'!$D$62/'Max Release DW Calc (0% DWT)'!Z64</f>
        <v>#DIV/0!</v>
      </c>
      <c r="AE64" s="24" t="e">
        <f>'Exposure Inputs'!$D$63/'Max Release DW Calc (0% DWT)'!AA64</f>
        <v>#DIV/0!</v>
      </c>
      <c r="AF64" s="24">
        <f>($D64*(1-('Exposure Inputs'!$C$17)/100)*'Exposure Inputs'!$G$4*1*'Exposure Inputs'!$C$13)/('Exposure Inputs'!$G$6*'Exposure Inputs'!$G$9)</f>
        <v>0</v>
      </c>
      <c r="AG64" s="24">
        <f>($C64*(1-('Exposure Inputs'!$C$17)/100)*'Exposure Inputs'!$G$5*'Exposure Inputs'!$G$10*'Exposure Inputs'!$C$13)/('Exposure Inputs'!$G$6*'Exposure Inputs'!$G$11*'Exposure Inputs'!$C$14)</f>
        <v>0</v>
      </c>
      <c r="AH64" s="24">
        <f>($C64*(1-('Exposure Inputs'!$C$17)/100)*'Exposure Inputs'!$G$5*'Exposure Inputs'!$G$10*'Exposure Inputs'!$C$13)/('Exposure Inputs'!$G$6*'Exposure Inputs'!$C$12*'Exposure Inputs'!$C$14)</f>
        <v>0</v>
      </c>
      <c r="AI64" s="24">
        <f>($C64*(1-('Exposure Inputs'!$C$17)/100)*'Exposure Inputs'!$G$10*'Exposure Inputs'!$C$13)/('Exposure Inputs'!$C$12*'Exposure Inputs'!$C$14)</f>
        <v>0</v>
      </c>
      <c r="AJ64" s="24" t="e">
        <f>'Exposure Inputs'!$D$62/'Max Release DW Calc (0% DWT)'!AF64</f>
        <v>#DIV/0!</v>
      </c>
      <c r="AK64" s="24" t="e">
        <f>'Exposure Inputs'!$D$63/'Max Release DW Calc (0% DWT)'!AG64</f>
        <v>#DIV/0!</v>
      </c>
      <c r="AL64" s="24">
        <f>($D64*(1-('Exposure Inputs'!$C$17)/100)*'Exposure Inputs'!$H$4*1*'Exposure Inputs'!$C$13)/('Exposure Inputs'!$H$6*'Exposure Inputs'!$H$9)</f>
        <v>0</v>
      </c>
      <c r="AM64" s="24">
        <f>($C64*(1-('Exposure Inputs'!$C$17)/100)*'Exposure Inputs'!$H$5*'Exposure Inputs'!$H$10*'Exposure Inputs'!$C$13)/('Exposure Inputs'!$H$6*'Exposure Inputs'!$H$11*'Exposure Inputs'!$C$14)</f>
        <v>0</v>
      </c>
      <c r="AN64" s="24">
        <f>($C64*(1-('Exposure Inputs'!$C$17)/100)*'Exposure Inputs'!$H$5*'Exposure Inputs'!$H$10*'Exposure Inputs'!$C$13)/('Exposure Inputs'!$H$6*'Exposure Inputs'!$C$12*'Exposure Inputs'!$C$14)</f>
        <v>0</v>
      </c>
      <c r="AO64" s="24">
        <f>($C64*(1-('Exposure Inputs'!$C$17)/100)*'Exposure Inputs'!$H$10*'Exposure Inputs'!$C$13)/('Exposure Inputs'!$C$12*'Exposure Inputs'!$C$14)</f>
        <v>0</v>
      </c>
      <c r="AP64" s="24" t="e">
        <f>'Exposure Inputs'!$D$62/'Max Release DW Calc (0% DWT)'!AL64</f>
        <v>#DIV/0!</v>
      </c>
      <c r="AQ64" s="24" t="e">
        <f>'Exposure Inputs'!$D$63/'Max Release DW Calc (0% DWT)'!AM64</f>
        <v>#DIV/0!</v>
      </c>
    </row>
    <row r="65" spans="1:43" s="19" customFormat="1" hidden="1" x14ac:dyDescent="0.35">
      <c r="A65" s="30"/>
      <c r="B65" s="27"/>
      <c r="C65" s="28"/>
      <c r="D65" s="28"/>
      <c r="E65" s="28"/>
      <c r="F65" s="24">
        <f>($D65*(1-('Exposure Inputs'!$C$17)/100)*'Exposure Inputs'!$C$4*1*'Exposure Inputs'!$C$13)/('Exposure Inputs'!$C$6*'Exposure Inputs'!$C$9)</f>
        <v>0</v>
      </c>
      <c r="G65" s="24">
        <f>($C65*(1-('Exposure Inputs'!$C$17)/100)*'Exposure Inputs'!$C$5*'Exposure Inputs'!$C$10*'Exposure Inputs'!$C$13)/('Exposure Inputs'!$C$6*'Exposure Inputs'!$C$11*'Exposure Inputs'!$C$14)</f>
        <v>0</v>
      </c>
      <c r="H65" s="24">
        <f>($C65*(1-('Exposure Inputs'!$C$17)/100)*'Exposure Inputs'!$C$5*'Exposure Inputs'!$C$10*'Exposure Inputs'!$C$13)/('Exposure Inputs'!$C$6*'Exposure Inputs'!$C$12*'Exposure Inputs'!$C$14)</f>
        <v>0</v>
      </c>
      <c r="I65" s="24">
        <f>($C65*(1-('Exposure Inputs'!$C$17)/100)*'Exposure Inputs'!$C$10*'Exposure Inputs'!$C$13)/('Exposure Inputs'!$C$12*'Exposure Inputs'!$C$14)</f>
        <v>0</v>
      </c>
      <c r="J65" s="24" t="e">
        <f>'Exposure Inputs'!$D$62/$F65</f>
        <v>#DIV/0!</v>
      </c>
      <c r="K65" s="24" t="e">
        <f>'Exposure Inputs'!$D$63/$G65</f>
        <v>#DIV/0!</v>
      </c>
      <c r="L65" s="24"/>
      <c r="M65" s="24"/>
      <c r="N65" s="24">
        <f>($D65*(1-('Exposure Inputs'!$C$17)/100)*'Exposure Inputs'!$D$4*1*'Exposure Inputs'!$C$13)/('Exposure Inputs'!$D$6*'Exposure Inputs'!$C$9)</f>
        <v>0</v>
      </c>
      <c r="O65" s="24">
        <f>($C65*(1-('Exposure Inputs'!$C$17)/100)*'Exposure Inputs'!$D$5*'Exposure Inputs'!$D$10*'Exposure Inputs'!$C$13)/('Exposure Inputs'!$D$6*'Exposure Inputs'!$D$11*'Exposure Inputs'!$C$14)</f>
        <v>0</v>
      </c>
      <c r="P65" s="24">
        <f>($C65*(1-('Exposure Inputs'!$C$17)/100)*'Exposure Inputs'!$D$5*'Exposure Inputs'!$D$10*'Exposure Inputs'!$C$13)/('Exposure Inputs'!$D$6*'Exposure Inputs'!$C$12*'Exposure Inputs'!$C$14)</f>
        <v>0</v>
      </c>
      <c r="Q65" s="24">
        <f>($C65*(1-('Exposure Inputs'!$C$17)/100)*'Exposure Inputs'!$D$10*'Exposure Inputs'!$C$13)/('Exposure Inputs'!$C$12*'Exposure Inputs'!$C$14)</f>
        <v>0</v>
      </c>
      <c r="R65" s="24" t="e">
        <f>'Exposure Inputs'!$D$62/'Max Release DW Calc (0% DWT)'!N65</f>
        <v>#DIV/0!</v>
      </c>
      <c r="S65" s="24" t="e">
        <f>'Exposure Inputs'!$D$63/'Max Release DW Calc (0% DWT)'!O65</f>
        <v>#DIV/0!</v>
      </c>
      <c r="T65" s="24">
        <f>($D65*(1-('Exposure Inputs'!$C$17)/100)*'Exposure Inputs'!$E$4*1*'Exposure Inputs'!$C$13)/('Exposure Inputs'!$E$6*'Exposure Inputs'!$C$9)</f>
        <v>0</v>
      </c>
      <c r="U65" s="24">
        <f>($C65*(1-('Exposure Inputs'!$C$17)/100)*'Exposure Inputs'!$E$5*'Exposure Inputs'!$E$10*'Exposure Inputs'!$C$13)/('Exposure Inputs'!$E$6*'Exposure Inputs'!$E$11*'Exposure Inputs'!$C$14)</f>
        <v>0</v>
      </c>
      <c r="V65" s="24">
        <f>($C65*(1-('Exposure Inputs'!$C$17)/100)*'Exposure Inputs'!$E$5*'Exposure Inputs'!$E$10*'Exposure Inputs'!$C$13)/('Exposure Inputs'!$E$6*'Exposure Inputs'!$C$12*'Exposure Inputs'!$C$14)</f>
        <v>0</v>
      </c>
      <c r="W65" s="24">
        <f>($C65*(1-('Exposure Inputs'!$C$17)/100)*'Exposure Inputs'!$E$10*'Exposure Inputs'!$C$13)/('Exposure Inputs'!$C$12*'Exposure Inputs'!$C$14)</f>
        <v>0</v>
      </c>
      <c r="X65" s="24" t="e">
        <f>'Exposure Inputs'!$C$62/'Max Release DW Calc (0% DWT)'!T65</f>
        <v>#DIV/0!</v>
      </c>
      <c r="Y65" s="24" t="e">
        <f>'Exposure Inputs'!$C$63/'Max Release DW Calc (0% DWT)'!U65</f>
        <v>#DIV/0!</v>
      </c>
      <c r="Z65" s="24">
        <f>($D65*(1-('Exposure Inputs'!$C$17)/100)*'Exposure Inputs'!$F$4*1*'Exposure Inputs'!$C$13)/('Exposure Inputs'!$F$6*'Exposure Inputs'!$F$9)</f>
        <v>0</v>
      </c>
      <c r="AA65" s="24">
        <f>($C65*(1-('Exposure Inputs'!$C$17)/100)*'Exposure Inputs'!$F$5*'Exposure Inputs'!$F$10*'Exposure Inputs'!$C$13)/('Exposure Inputs'!$F$6*'Exposure Inputs'!$F$11*'Exposure Inputs'!$C$14)</f>
        <v>0</v>
      </c>
      <c r="AB65" s="24">
        <f>($C65*(1-('Exposure Inputs'!$C$17)/100)*'Exposure Inputs'!$F$5*'Exposure Inputs'!$F$10*'Exposure Inputs'!$C$13)/('Exposure Inputs'!$F$6*'Exposure Inputs'!$C$12*'Exposure Inputs'!$C$14)</f>
        <v>0</v>
      </c>
      <c r="AC65" s="24">
        <f>($C65*(1-('Exposure Inputs'!$C$17)/100)*'Exposure Inputs'!$F$10*'Exposure Inputs'!$C$13)/('Exposure Inputs'!$C$12*'Exposure Inputs'!$C$14)</f>
        <v>0</v>
      </c>
      <c r="AD65" s="24" t="e">
        <f>'Exposure Inputs'!$D$62/'Max Release DW Calc (0% DWT)'!Z65</f>
        <v>#DIV/0!</v>
      </c>
      <c r="AE65" s="24" t="e">
        <f>'Exposure Inputs'!$D$63/'Max Release DW Calc (0% DWT)'!AA65</f>
        <v>#DIV/0!</v>
      </c>
      <c r="AF65" s="24">
        <f>($D65*(1-('Exposure Inputs'!$C$17)/100)*'Exposure Inputs'!$G$4*1*'Exposure Inputs'!$C$13)/('Exposure Inputs'!$G$6*'Exposure Inputs'!$G$9)</f>
        <v>0</v>
      </c>
      <c r="AG65" s="24">
        <f>($C65*(1-('Exposure Inputs'!$C$17)/100)*'Exposure Inputs'!$G$5*'Exposure Inputs'!$G$10*'Exposure Inputs'!$C$13)/('Exposure Inputs'!$G$6*'Exposure Inputs'!$G$11*'Exposure Inputs'!$C$14)</f>
        <v>0</v>
      </c>
      <c r="AH65" s="24">
        <f>($C65*(1-('Exposure Inputs'!$C$17)/100)*'Exposure Inputs'!$G$5*'Exposure Inputs'!$G$10*'Exposure Inputs'!$C$13)/('Exposure Inputs'!$G$6*'Exposure Inputs'!$C$12*'Exposure Inputs'!$C$14)</f>
        <v>0</v>
      </c>
      <c r="AI65" s="24">
        <f>($C65*(1-('Exposure Inputs'!$C$17)/100)*'Exposure Inputs'!$G$10*'Exposure Inputs'!$C$13)/('Exposure Inputs'!$C$12*'Exposure Inputs'!$C$14)</f>
        <v>0</v>
      </c>
      <c r="AJ65" s="24" t="e">
        <f>'Exposure Inputs'!$D$62/'Max Release DW Calc (0% DWT)'!AF65</f>
        <v>#DIV/0!</v>
      </c>
      <c r="AK65" s="24" t="e">
        <f>'Exposure Inputs'!$D$63/'Max Release DW Calc (0% DWT)'!AG65</f>
        <v>#DIV/0!</v>
      </c>
      <c r="AL65" s="24">
        <f>($D65*(1-('Exposure Inputs'!$C$17)/100)*'Exposure Inputs'!$H$4*1*'Exposure Inputs'!$C$13)/('Exposure Inputs'!$H$6*'Exposure Inputs'!$H$9)</f>
        <v>0</v>
      </c>
      <c r="AM65" s="24">
        <f>($C65*(1-('Exposure Inputs'!$C$17)/100)*'Exposure Inputs'!$H$5*'Exposure Inputs'!$H$10*'Exposure Inputs'!$C$13)/('Exposure Inputs'!$H$6*'Exposure Inputs'!$H$11*'Exposure Inputs'!$C$14)</f>
        <v>0</v>
      </c>
      <c r="AN65" s="24">
        <f>($C65*(1-('Exposure Inputs'!$C$17)/100)*'Exposure Inputs'!$H$5*'Exposure Inputs'!$H$10*'Exposure Inputs'!$C$13)/('Exposure Inputs'!$H$6*'Exposure Inputs'!$C$12*'Exposure Inputs'!$C$14)</f>
        <v>0</v>
      </c>
      <c r="AO65" s="24">
        <f>($C65*(1-('Exposure Inputs'!$C$17)/100)*'Exposure Inputs'!$H$10*'Exposure Inputs'!$C$13)/('Exposure Inputs'!$C$12*'Exposure Inputs'!$C$14)</f>
        <v>0</v>
      </c>
      <c r="AP65" s="24" t="e">
        <f>'Exposure Inputs'!$D$62/'Max Release DW Calc (0% DWT)'!AL65</f>
        <v>#DIV/0!</v>
      </c>
      <c r="AQ65" s="24" t="e">
        <f>'Exposure Inputs'!$D$63/'Max Release DW Calc (0% DWT)'!AM65</f>
        <v>#DIV/0!</v>
      </c>
    </row>
    <row r="66" spans="1:43" s="19" customFormat="1" hidden="1" x14ac:dyDescent="0.35">
      <c r="A66" s="30"/>
      <c r="B66" s="27"/>
      <c r="C66" s="28"/>
      <c r="D66" s="28"/>
      <c r="E66" s="28"/>
      <c r="F66" s="24">
        <f>($D66*(1-('Exposure Inputs'!$C$17)/100)*'Exposure Inputs'!$C$4*1*'Exposure Inputs'!$C$13)/('Exposure Inputs'!$C$6*'Exposure Inputs'!$C$9)</f>
        <v>0</v>
      </c>
      <c r="G66" s="24">
        <f>($C66*(1-('Exposure Inputs'!$C$17)/100)*'Exposure Inputs'!$C$5*'Exposure Inputs'!$C$10*'Exposure Inputs'!$C$13)/('Exposure Inputs'!$C$6*'Exposure Inputs'!$C$11*'Exposure Inputs'!$C$14)</f>
        <v>0</v>
      </c>
      <c r="H66" s="24">
        <f>($C66*(1-('Exposure Inputs'!$C$17)/100)*'Exposure Inputs'!$C$5*'Exposure Inputs'!$C$10*'Exposure Inputs'!$C$13)/('Exposure Inputs'!$C$6*'Exposure Inputs'!$C$12*'Exposure Inputs'!$C$14)</f>
        <v>0</v>
      </c>
      <c r="I66" s="24">
        <f>($C66*(1-('Exposure Inputs'!$C$17)/100)*'Exposure Inputs'!$C$10*'Exposure Inputs'!$C$13)/('Exposure Inputs'!$C$12*'Exposure Inputs'!$C$14)</f>
        <v>0</v>
      </c>
      <c r="J66" s="24" t="e">
        <f>'Exposure Inputs'!$D$62/$F66</f>
        <v>#DIV/0!</v>
      </c>
      <c r="K66" s="24" t="e">
        <f>'Exposure Inputs'!$D$63/$G66</f>
        <v>#DIV/0!</v>
      </c>
      <c r="L66" s="24"/>
      <c r="M66" s="24"/>
      <c r="N66" s="24">
        <f>($D66*(1-('Exposure Inputs'!$C$17)/100)*'Exposure Inputs'!$D$4*1*'Exposure Inputs'!$C$13)/('Exposure Inputs'!$D$6*'Exposure Inputs'!$C$9)</f>
        <v>0</v>
      </c>
      <c r="O66" s="24">
        <f>($C66*(1-('Exposure Inputs'!$C$17)/100)*'Exposure Inputs'!$D$5*'Exposure Inputs'!$D$10*'Exposure Inputs'!$C$13)/('Exposure Inputs'!$D$6*'Exposure Inputs'!$D$11*'Exposure Inputs'!$C$14)</f>
        <v>0</v>
      </c>
      <c r="P66" s="24">
        <f>($C66*(1-('Exposure Inputs'!$C$17)/100)*'Exposure Inputs'!$D$5*'Exposure Inputs'!$D$10*'Exposure Inputs'!$C$13)/('Exposure Inputs'!$D$6*'Exposure Inputs'!$C$12*'Exposure Inputs'!$C$14)</f>
        <v>0</v>
      </c>
      <c r="Q66" s="24">
        <f>($C66*(1-('Exposure Inputs'!$C$17)/100)*'Exposure Inputs'!$D$10*'Exposure Inputs'!$C$13)/('Exposure Inputs'!$C$12*'Exposure Inputs'!$C$14)</f>
        <v>0</v>
      </c>
      <c r="R66" s="24" t="e">
        <f>'Exposure Inputs'!$D$62/'Max Release DW Calc (0% DWT)'!N66</f>
        <v>#DIV/0!</v>
      </c>
      <c r="S66" s="24" t="e">
        <f>'Exposure Inputs'!$D$63/'Max Release DW Calc (0% DWT)'!O66</f>
        <v>#DIV/0!</v>
      </c>
      <c r="T66" s="24">
        <f>($D66*(1-('Exposure Inputs'!$C$17)/100)*'Exposure Inputs'!$E$4*1*'Exposure Inputs'!$C$13)/('Exposure Inputs'!$E$6*'Exposure Inputs'!$C$9)</f>
        <v>0</v>
      </c>
      <c r="U66" s="24">
        <f>($C66*(1-('Exposure Inputs'!$C$17)/100)*'Exposure Inputs'!$E$5*'Exposure Inputs'!$E$10*'Exposure Inputs'!$C$13)/('Exposure Inputs'!$E$6*'Exposure Inputs'!$E$11*'Exposure Inputs'!$C$14)</f>
        <v>0</v>
      </c>
      <c r="V66" s="24">
        <f>($C66*(1-('Exposure Inputs'!$C$17)/100)*'Exposure Inputs'!$E$5*'Exposure Inputs'!$E$10*'Exposure Inputs'!$C$13)/('Exposure Inputs'!$E$6*'Exposure Inputs'!$C$12*'Exposure Inputs'!$C$14)</f>
        <v>0</v>
      </c>
      <c r="W66" s="24">
        <f>($C66*(1-('Exposure Inputs'!$C$17)/100)*'Exposure Inputs'!$E$10*'Exposure Inputs'!$C$13)/('Exposure Inputs'!$C$12*'Exposure Inputs'!$C$14)</f>
        <v>0</v>
      </c>
      <c r="X66" s="24" t="e">
        <f>'Exposure Inputs'!$C$62/'Max Release DW Calc (0% DWT)'!T66</f>
        <v>#DIV/0!</v>
      </c>
      <c r="Y66" s="24" t="e">
        <f>'Exposure Inputs'!$C$63/'Max Release DW Calc (0% DWT)'!U66</f>
        <v>#DIV/0!</v>
      </c>
      <c r="Z66" s="24">
        <f>($D66*(1-('Exposure Inputs'!$C$17)/100)*'Exposure Inputs'!$F$4*1*'Exposure Inputs'!$C$13)/('Exposure Inputs'!$F$6*'Exposure Inputs'!$F$9)</f>
        <v>0</v>
      </c>
      <c r="AA66" s="24">
        <f>($C66*(1-('Exposure Inputs'!$C$17)/100)*'Exposure Inputs'!$F$5*'Exposure Inputs'!$F$10*'Exposure Inputs'!$C$13)/('Exposure Inputs'!$F$6*'Exposure Inputs'!$F$11*'Exposure Inputs'!$C$14)</f>
        <v>0</v>
      </c>
      <c r="AB66" s="24">
        <f>($C66*(1-('Exposure Inputs'!$C$17)/100)*'Exposure Inputs'!$F$5*'Exposure Inputs'!$F$10*'Exposure Inputs'!$C$13)/('Exposure Inputs'!$F$6*'Exposure Inputs'!$C$12*'Exposure Inputs'!$C$14)</f>
        <v>0</v>
      </c>
      <c r="AC66" s="24">
        <f>($C66*(1-('Exposure Inputs'!$C$17)/100)*'Exposure Inputs'!$F$10*'Exposure Inputs'!$C$13)/('Exposure Inputs'!$C$12*'Exposure Inputs'!$C$14)</f>
        <v>0</v>
      </c>
      <c r="AD66" s="24" t="e">
        <f>'Exposure Inputs'!$D$62/'Max Release DW Calc (0% DWT)'!Z66</f>
        <v>#DIV/0!</v>
      </c>
      <c r="AE66" s="24" t="e">
        <f>'Exposure Inputs'!$D$63/'Max Release DW Calc (0% DWT)'!AA66</f>
        <v>#DIV/0!</v>
      </c>
      <c r="AF66" s="24">
        <f>($D66*(1-('Exposure Inputs'!$C$17)/100)*'Exposure Inputs'!$G$4*1*'Exposure Inputs'!$C$13)/('Exposure Inputs'!$G$6*'Exposure Inputs'!$G$9)</f>
        <v>0</v>
      </c>
      <c r="AG66" s="24">
        <f>($C66*(1-('Exposure Inputs'!$C$17)/100)*'Exposure Inputs'!$G$5*'Exposure Inputs'!$G$10*'Exposure Inputs'!$C$13)/('Exposure Inputs'!$G$6*'Exposure Inputs'!$G$11*'Exposure Inputs'!$C$14)</f>
        <v>0</v>
      </c>
      <c r="AH66" s="24">
        <f>($C66*(1-('Exposure Inputs'!$C$17)/100)*'Exposure Inputs'!$G$5*'Exposure Inputs'!$G$10*'Exposure Inputs'!$C$13)/('Exposure Inputs'!$G$6*'Exposure Inputs'!$C$12*'Exposure Inputs'!$C$14)</f>
        <v>0</v>
      </c>
      <c r="AI66" s="24">
        <f>($C66*(1-('Exposure Inputs'!$C$17)/100)*'Exposure Inputs'!$G$10*'Exposure Inputs'!$C$13)/('Exposure Inputs'!$C$12*'Exposure Inputs'!$C$14)</f>
        <v>0</v>
      </c>
      <c r="AJ66" s="24" t="e">
        <f>'Exposure Inputs'!$D$62/'Max Release DW Calc (0% DWT)'!AF66</f>
        <v>#DIV/0!</v>
      </c>
      <c r="AK66" s="24" t="e">
        <f>'Exposure Inputs'!$D$63/'Max Release DW Calc (0% DWT)'!AG66</f>
        <v>#DIV/0!</v>
      </c>
      <c r="AL66" s="24">
        <f>($D66*(1-('Exposure Inputs'!$C$17)/100)*'Exposure Inputs'!$H$4*1*'Exposure Inputs'!$C$13)/('Exposure Inputs'!$H$6*'Exposure Inputs'!$H$9)</f>
        <v>0</v>
      </c>
      <c r="AM66" s="24">
        <f>($C66*(1-('Exposure Inputs'!$C$17)/100)*'Exposure Inputs'!$H$5*'Exposure Inputs'!$H$10*'Exposure Inputs'!$C$13)/('Exposure Inputs'!$H$6*'Exposure Inputs'!$H$11*'Exposure Inputs'!$C$14)</f>
        <v>0</v>
      </c>
      <c r="AN66" s="24">
        <f>($C66*(1-('Exposure Inputs'!$C$17)/100)*'Exposure Inputs'!$H$5*'Exposure Inputs'!$H$10*'Exposure Inputs'!$C$13)/('Exposure Inputs'!$H$6*'Exposure Inputs'!$C$12*'Exposure Inputs'!$C$14)</f>
        <v>0</v>
      </c>
      <c r="AO66" s="24">
        <f>($C66*(1-('Exposure Inputs'!$C$17)/100)*'Exposure Inputs'!$H$10*'Exposure Inputs'!$C$13)/('Exposure Inputs'!$C$12*'Exposure Inputs'!$C$14)</f>
        <v>0</v>
      </c>
      <c r="AP66" s="24" t="e">
        <f>'Exposure Inputs'!$D$62/'Max Release DW Calc (0% DWT)'!AL66</f>
        <v>#DIV/0!</v>
      </c>
      <c r="AQ66" s="24" t="e">
        <f>'Exposure Inputs'!$D$63/'Max Release DW Calc (0% DWT)'!AM66</f>
        <v>#DIV/0!</v>
      </c>
    </row>
    <row r="67" spans="1:43" s="19" customFormat="1" hidden="1" x14ac:dyDescent="0.35">
      <c r="A67" s="30"/>
      <c r="B67" s="27"/>
      <c r="C67" s="28"/>
      <c r="D67" s="28"/>
      <c r="E67" s="28"/>
      <c r="F67" s="24">
        <f>($D67*(1-('Exposure Inputs'!$C$17)/100)*'Exposure Inputs'!$C$4*1*'Exposure Inputs'!$C$13)/('Exposure Inputs'!$C$6*'Exposure Inputs'!$C$9)</f>
        <v>0</v>
      </c>
      <c r="G67" s="24">
        <f>($C67*(1-('Exposure Inputs'!$C$17)/100)*'Exposure Inputs'!$C$5*'Exposure Inputs'!$C$10*'Exposure Inputs'!$C$13)/('Exposure Inputs'!$C$6*'Exposure Inputs'!$C$11*'Exposure Inputs'!$C$14)</f>
        <v>0</v>
      </c>
      <c r="H67" s="24">
        <f>($C67*(1-('Exposure Inputs'!$C$17)/100)*'Exposure Inputs'!$C$5*'Exposure Inputs'!$C$10*'Exposure Inputs'!$C$13)/('Exposure Inputs'!$C$6*'Exposure Inputs'!$C$12*'Exposure Inputs'!$C$14)</f>
        <v>0</v>
      </c>
      <c r="I67" s="24">
        <f>($C67*(1-('Exposure Inputs'!$C$17)/100)*'Exposure Inputs'!$C$10*'Exposure Inputs'!$C$13)/('Exposure Inputs'!$C$12*'Exposure Inputs'!$C$14)</f>
        <v>0</v>
      </c>
      <c r="J67" s="24" t="e">
        <f>'Exposure Inputs'!$D$62/$F67</f>
        <v>#DIV/0!</v>
      </c>
      <c r="K67" s="24" t="e">
        <f>'Exposure Inputs'!$D$63/$G67</f>
        <v>#DIV/0!</v>
      </c>
      <c r="L67" s="24"/>
      <c r="M67" s="24"/>
      <c r="N67" s="24">
        <f>($D67*(1-('Exposure Inputs'!$C$17)/100)*'Exposure Inputs'!$D$4*1*'Exposure Inputs'!$C$13)/('Exposure Inputs'!$D$6*'Exposure Inputs'!$C$9)</f>
        <v>0</v>
      </c>
      <c r="O67" s="24">
        <f>($C67*(1-('Exposure Inputs'!$C$17)/100)*'Exposure Inputs'!$D$5*'Exposure Inputs'!$D$10*'Exposure Inputs'!$C$13)/('Exposure Inputs'!$D$6*'Exposure Inputs'!$D$11*'Exposure Inputs'!$C$14)</f>
        <v>0</v>
      </c>
      <c r="P67" s="24">
        <f>($C67*(1-('Exposure Inputs'!$C$17)/100)*'Exposure Inputs'!$D$5*'Exposure Inputs'!$D$10*'Exposure Inputs'!$C$13)/('Exposure Inputs'!$D$6*'Exposure Inputs'!$C$12*'Exposure Inputs'!$C$14)</f>
        <v>0</v>
      </c>
      <c r="Q67" s="24">
        <f>($C67*(1-('Exposure Inputs'!$C$17)/100)*'Exposure Inputs'!$D$10*'Exposure Inputs'!$C$13)/('Exposure Inputs'!$C$12*'Exposure Inputs'!$C$14)</f>
        <v>0</v>
      </c>
      <c r="R67" s="24" t="e">
        <f>'Exposure Inputs'!$D$62/'Max Release DW Calc (0% DWT)'!N67</f>
        <v>#DIV/0!</v>
      </c>
      <c r="S67" s="24" t="e">
        <f>'Exposure Inputs'!$D$63/'Max Release DW Calc (0% DWT)'!O67</f>
        <v>#DIV/0!</v>
      </c>
      <c r="T67" s="24">
        <f>($D67*(1-('Exposure Inputs'!$C$17)/100)*'Exposure Inputs'!$E$4*1*'Exposure Inputs'!$C$13)/('Exposure Inputs'!$E$6*'Exposure Inputs'!$C$9)</f>
        <v>0</v>
      </c>
      <c r="U67" s="24">
        <f>($C67*(1-('Exposure Inputs'!$C$17)/100)*'Exposure Inputs'!$E$5*'Exposure Inputs'!$E$10*'Exposure Inputs'!$C$13)/('Exposure Inputs'!$E$6*'Exposure Inputs'!$E$11*'Exposure Inputs'!$C$14)</f>
        <v>0</v>
      </c>
      <c r="V67" s="24">
        <f>($C67*(1-('Exposure Inputs'!$C$17)/100)*'Exposure Inputs'!$E$5*'Exposure Inputs'!$E$10*'Exposure Inputs'!$C$13)/('Exposure Inputs'!$E$6*'Exposure Inputs'!$C$12*'Exposure Inputs'!$C$14)</f>
        <v>0</v>
      </c>
      <c r="W67" s="24">
        <f>($C67*(1-('Exposure Inputs'!$C$17)/100)*'Exposure Inputs'!$E$10*'Exposure Inputs'!$C$13)/('Exposure Inputs'!$C$12*'Exposure Inputs'!$C$14)</f>
        <v>0</v>
      </c>
      <c r="X67" s="24" t="e">
        <f>'Exposure Inputs'!$C$62/'Max Release DW Calc (0% DWT)'!T67</f>
        <v>#DIV/0!</v>
      </c>
      <c r="Y67" s="24" t="e">
        <f>'Exposure Inputs'!$C$63/'Max Release DW Calc (0% DWT)'!U67</f>
        <v>#DIV/0!</v>
      </c>
      <c r="Z67" s="24">
        <f>($D67*(1-('Exposure Inputs'!$C$17)/100)*'Exposure Inputs'!$F$4*1*'Exposure Inputs'!$C$13)/('Exposure Inputs'!$F$6*'Exposure Inputs'!$F$9)</f>
        <v>0</v>
      </c>
      <c r="AA67" s="24">
        <f>($C67*(1-('Exposure Inputs'!$C$17)/100)*'Exposure Inputs'!$F$5*'Exposure Inputs'!$F$10*'Exposure Inputs'!$C$13)/('Exposure Inputs'!$F$6*'Exposure Inputs'!$F$11*'Exposure Inputs'!$C$14)</f>
        <v>0</v>
      </c>
      <c r="AB67" s="24">
        <f>($C67*(1-('Exposure Inputs'!$C$17)/100)*'Exposure Inputs'!$F$5*'Exposure Inputs'!$F$10*'Exposure Inputs'!$C$13)/('Exposure Inputs'!$F$6*'Exposure Inputs'!$C$12*'Exposure Inputs'!$C$14)</f>
        <v>0</v>
      </c>
      <c r="AC67" s="24">
        <f>($C67*(1-('Exposure Inputs'!$C$17)/100)*'Exposure Inputs'!$F$10*'Exposure Inputs'!$C$13)/('Exposure Inputs'!$C$12*'Exposure Inputs'!$C$14)</f>
        <v>0</v>
      </c>
      <c r="AD67" s="24" t="e">
        <f>'Exposure Inputs'!$D$62/'Max Release DW Calc (0% DWT)'!Z67</f>
        <v>#DIV/0!</v>
      </c>
      <c r="AE67" s="24" t="e">
        <f>'Exposure Inputs'!$D$63/'Max Release DW Calc (0% DWT)'!AA67</f>
        <v>#DIV/0!</v>
      </c>
      <c r="AF67" s="24">
        <f>($D67*(1-('Exposure Inputs'!$C$17)/100)*'Exposure Inputs'!$G$4*1*'Exposure Inputs'!$C$13)/('Exposure Inputs'!$G$6*'Exposure Inputs'!$G$9)</f>
        <v>0</v>
      </c>
      <c r="AG67" s="24">
        <f>($C67*(1-('Exposure Inputs'!$C$17)/100)*'Exposure Inputs'!$G$5*'Exposure Inputs'!$G$10*'Exposure Inputs'!$C$13)/('Exposure Inputs'!$G$6*'Exposure Inputs'!$G$11*'Exposure Inputs'!$C$14)</f>
        <v>0</v>
      </c>
      <c r="AH67" s="24">
        <f>($C67*(1-('Exposure Inputs'!$C$17)/100)*'Exposure Inputs'!$G$5*'Exposure Inputs'!$G$10*'Exposure Inputs'!$C$13)/('Exposure Inputs'!$G$6*'Exposure Inputs'!$C$12*'Exposure Inputs'!$C$14)</f>
        <v>0</v>
      </c>
      <c r="AI67" s="24">
        <f>($C67*(1-('Exposure Inputs'!$C$17)/100)*'Exposure Inputs'!$G$10*'Exposure Inputs'!$C$13)/('Exposure Inputs'!$C$12*'Exposure Inputs'!$C$14)</f>
        <v>0</v>
      </c>
      <c r="AJ67" s="24" t="e">
        <f>'Exposure Inputs'!$D$62/'Max Release DW Calc (0% DWT)'!AF67</f>
        <v>#DIV/0!</v>
      </c>
      <c r="AK67" s="24" t="e">
        <f>'Exposure Inputs'!$D$63/'Max Release DW Calc (0% DWT)'!AG67</f>
        <v>#DIV/0!</v>
      </c>
      <c r="AL67" s="24">
        <f>($D67*(1-('Exposure Inputs'!$C$17)/100)*'Exposure Inputs'!$H$4*1*'Exposure Inputs'!$C$13)/('Exposure Inputs'!$H$6*'Exposure Inputs'!$H$9)</f>
        <v>0</v>
      </c>
      <c r="AM67" s="24">
        <f>($C67*(1-('Exposure Inputs'!$C$17)/100)*'Exposure Inputs'!$H$5*'Exposure Inputs'!$H$10*'Exposure Inputs'!$C$13)/('Exposure Inputs'!$H$6*'Exposure Inputs'!$H$11*'Exposure Inputs'!$C$14)</f>
        <v>0</v>
      </c>
      <c r="AN67" s="24">
        <f>($C67*(1-('Exposure Inputs'!$C$17)/100)*'Exposure Inputs'!$H$5*'Exposure Inputs'!$H$10*'Exposure Inputs'!$C$13)/('Exposure Inputs'!$H$6*'Exposure Inputs'!$C$12*'Exposure Inputs'!$C$14)</f>
        <v>0</v>
      </c>
      <c r="AO67" s="24">
        <f>($C67*(1-('Exposure Inputs'!$C$17)/100)*'Exposure Inputs'!$H$10*'Exposure Inputs'!$C$13)/('Exposure Inputs'!$C$12*'Exposure Inputs'!$C$14)</f>
        <v>0</v>
      </c>
      <c r="AP67" s="24" t="e">
        <f>'Exposure Inputs'!$D$62/'Max Release DW Calc (0% DWT)'!AL67</f>
        <v>#DIV/0!</v>
      </c>
      <c r="AQ67" s="24" t="e">
        <f>'Exposure Inputs'!$D$63/'Max Release DW Calc (0% DWT)'!AM67</f>
        <v>#DIV/0!</v>
      </c>
    </row>
    <row r="68" spans="1:43" s="19" customFormat="1" hidden="1" x14ac:dyDescent="0.35">
      <c r="B68" s="27"/>
      <c r="C68" s="24"/>
      <c r="D68" s="24"/>
      <c r="E68" s="24"/>
      <c r="F68" s="31"/>
      <c r="G68" s="24">
        <f>($C68*(1-('Exposure Inputs'!$C$17)/100)*'Exposure Inputs'!$C$5*'Exposure Inputs'!$C$10*'Exposure Inputs'!$C$13)/('Exposure Inputs'!$C$6*'Exposure Inputs'!$C$11*'Exposure Inputs'!$C$14)</f>
        <v>0</v>
      </c>
      <c r="H68" s="24">
        <f>($C68*(1-('Exposure Inputs'!$C$17)/100)*'Exposure Inputs'!$C$5*'Exposure Inputs'!$C$10*'Exposure Inputs'!$C$13)/('Exposure Inputs'!$C$6*'Exposure Inputs'!$C$12*'Exposure Inputs'!$C$14)</f>
        <v>0</v>
      </c>
      <c r="I68" s="24">
        <f>($C68*(1-('Exposure Inputs'!$C$17)/100)*'Exposure Inputs'!$C$10*'Exposure Inputs'!$C$13)/('Exposure Inputs'!$C$12*'Exposure Inputs'!$C$14)</f>
        <v>0</v>
      </c>
      <c r="J68" s="24" t="e">
        <f>'Exposure Inputs'!$D$62/$F68</f>
        <v>#DIV/0!</v>
      </c>
      <c r="K68" s="24" t="e">
        <f>'Exposure Inputs'!$D$63/$G68</f>
        <v>#DIV/0!</v>
      </c>
      <c r="L68" s="24"/>
      <c r="M68" s="24"/>
      <c r="N68" s="24">
        <f>($D68*(1-('Exposure Inputs'!$C$17)/100)*'Exposure Inputs'!$D$4*1*'Exposure Inputs'!$C$13)/('Exposure Inputs'!$D$6*'Exposure Inputs'!$C$9)</f>
        <v>0</v>
      </c>
      <c r="O68" s="24">
        <f>($C68*(1-('Exposure Inputs'!$C$17)/100)*'Exposure Inputs'!$D$5*'Exposure Inputs'!$D$10*'Exposure Inputs'!$C$13)/('Exposure Inputs'!$D$6*'Exposure Inputs'!$D$11*'Exposure Inputs'!$C$14)</f>
        <v>0</v>
      </c>
      <c r="P68" s="24">
        <f>($C68*(1-('Exposure Inputs'!$C$17)/100)*'Exposure Inputs'!$D$5*'Exposure Inputs'!$D$10*'Exposure Inputs'!$C$13)/('Exposure Inputs'!$D$6*'Exposure Inputs'!$C$12*'Exposure Inputs'!$C$14)</f>
        <v>0</v>
      </c>
      <c r="Q68" s="24">
        <f>($C68*(1-('Exposure Inputs'!$C$17)/100)*'Exposure Inputs'!$D$10*'Exposure Inputs'!$C$13)/('Exposure Inputs'!$C$12*'Exposure Inputs'!$C$14)</f>
        <v>0</v>
      </c>
      <c r="R68" s="24" t="e">
        <f>'Exposure Inputs'!$D$62/'Max Release DW Calc (0% DWT)'!N68</f>
        <v>#DIV/0!</v>
      </c>
      <c r="S68" s="24" t="e">
        <f>'Exposure Inputs'!$D$63/'Max Release DW Calc (0% DWT)'!O68</f>
        <v>#DIV/0!</v>
      </c>
      <c r="T68" s="24">
        <f>($D68*(1-('Exposure Inputs'!$C$17)/100)*'Exposure Inputs'!$E$4*1*'Exposure Inputs'!$C$13)/('Exposure Inputs'!$E$6*'Exposure Inputs'!$C$9)</f>
        <v>0</v>
      </c>
      <c r="U68" s="24">
        <f>($C68*(1-('Exposure Inputs'!$C$17)/100)*'Exposure Inputs'!$E$5*'Exposure Inputs'!$E$10*'Exposure Inputs'!$C$13)/('Exposure Inputs'!$E$6*'Exposure Inputs'!$E$11*'Exposure Inputs'!$C$14)</f>
        <v>0</v>
      </c>
      <c r="V68" s="24">
        <f>($C68*(1-('Exposure Inputs'!$C$17)/100)*'Exposure Inputs'!$E$5*'Exposure Inputs'!$E$10*'Exposure Inputs'!$C$13)/('Exposure Inputs'!$E$6*'Exposure Inputs'!$C$12*'Exposure Inputs'!$C$14)</f>
        <v>0</v>
      </c>
      <c r="W68" s="24">
        <f>($C68*(1-('Exposure Inputs'!$C$17)/100)*'Exposure Inputs'!$E$10*'Exposure Inputs'!$C$13)/('Exposure Inputs'!$C$12*'Exposure Inputs'!$C$14)</f>
        <v>0</v>
      </c>
      <c r="X68" s="24" t="e">
        <f>'Exposure Inputs'!$C$62/'Max Release DW Calc (0% DWT)'!T68</f>
        <v>#DIV/0!</v>
      </c>
      <c r="Y68" s="24" t="e">
        <f>'Exposure Inputs'!$C$63/'Max Release DW Calc (0% DWT)'!U68</f>
        <v>#DIV/0!</v>
      </c>
      <c r="Z68" s="24">
        <f>($D68*(1-('Exposure Inputs'!$C$17)/100)*'Exposure Inputs'!$F$4*1*'Exposure Inputs'!$C$13)/('Exposure Inputs'!$F$6*'Exposure Inputs'!$F$9)</f>
        <v>0</v>
      </c>
      <c r="AA68" s="24">
        <f>($C68*(1-('Exposure Inputs'!$C$17)/100)*'Exposure Inputs'!$F$5*'Exposure Inputs'!$F$10*'Exposure Inputs'!$C$13)/('Exposure Inputs'!$F$6*'Exposure Inputs'!$F$11*'Exposure Inputs'!$C$14)</f>
        <v>0</v>
      </c>
      <c r="AB68" s="24">
        <f>($C68*(1-('Exposure Inputs'!$C$17)/100)*'Exposure Inputs'!$F$5*'Exposure Inputs'!$F$10*'Exposure Inputs'!$C$13)/('Exposure Inputs'!$F$6*'Exposure Inputs'!$C$12*'Exposure Inputs'!$C$14)</f>
        <v>0</v>
      </c>
      <c r="AC68" s="24">
        <f>($C68*(1-('Exposure Inputs'!$C$17)/100)*'Exposure Inputs'!$F$10*'Exposure Inputs'!$C$13)/('Exposure Inputs'!$C$12*'Exposure Inputs'!$C$14)</f>
        <v>0</v>
      </c>
      <c r="AD68" s="24" t="e">
        <f>'Exposure Inputs'!$D$62/'Max Release DW Calc (0% DWT)'!Z68</f>
        <v>#DIV/0!</v>
      </c>
      <c r="AE68" s="24" t="e">
        <f>'Exposure Inputs'!$D$63/'Max Release DW Calc (0% DWT)'!AA68</f>
        <v>#DIV/0!</v>
      </c>
      <c r="AF68" s="24">
        <f>($D68*(1-('Exposure Inputs'!$C$17)/100)*'Exposure Inputs'!$G$4*1*'Exposure Inputs'!$C$13)/('Exposure Inputs'!$G$6*'Exposure Inputs'!$G$9)</f>
        <v>0</v>
      </c>
      <c r="AG68" s="24">
        <f>($C68*(1-('Exposure Inputs'!$C$17)/100)*'Exposure Inputs'!$G$5*'Exposure Inputs'!$G$10*'Exposure Inputs'!$C$13)/('Exposure Inputs'!$G$6*'Exposure Inputs'!$G$11*'Exposure Inputs'!$C$14)</f>
        <v>0</v>
      </c>
      <c r="AH68" s="24">
        <f>($C68*(1-('Exposure Inputs'!$C$17)/100)*'Exposure Inputs'!$G$5*'Exposure Inputs'!$G$10*'Exposure Inputs'!$C$13)/('Exposure Inputs'!$G$6*'Exposure Inputs'!$C$12*'Exposure Inputs'!$C$14)</f>
        <v>0</v>
      </c>
      <c r="AI68" s="24">
        <f>($C68*(1-('Exposure Inputs'!$C$17)/100)*'Exposure Inputs'!$G$10*'Exposure Inputs'!$C$13)/('Exposure Inputs'!$C$12*'Exposure Inputs'!$C$14)</f>
        <v>0</v>
      </c>
      <c r="AJ68" s="24" t="e">
        <f>'Exposure Inputs'!$D$62/'Max Release DW Calc (0% DWT)'!AF68</f>
        <v>#DIV/0!</v>
      </c>
      <c r="AK68" s="24" t="e">
        <f>'Exposure Inputs'!$D$63/'Max Release DW Calc (0% DWT)'!AG68</f>
        <v>#DIV/0!</v>
      </c>
      <c r="AL68" s="24">
        <f>($D68*(1-('Exposure Inputs'!$C$17)/100)*'Exposure Inputs'!$H$4*1*'Exposure Inputs'!$C$13)/('Exposure Inputs'!$H$6*'Exposure Inputs'!$H$9)</f>
        <v>0</v>
      </c>
      <c r="AM68" s="24">
        <f>($C68*(1-('Exposure Inputs'!$C$17)/100)*'Exposure Inputs'!$H$5*'Exposure Inputs'!$H$10*'Exposure Inputs'!$C$13)/('Exposure Inputs'!$H$6*'Exposure Inputs'!$H$11*'Exposure Inputs'!$C$14)</f>
        <v>0</v>
      </c>
      <c r="AN68" s="24">
        <f>($C68*(1-('Exposure Inputs'!$C$17)/100)*'Exposure Inputs'!$H$5*'Exposure Inputs'!$H$10*'Exposure Inputs'!$C$13)/('Exposure Inputs'!$H$6*'Exposure Inputs'!$C$12*'Exposure Inputs'!$C$14)</f>
        <v>0</v>
      </c>
      <c r="AO68" s="24">
        <f>($C68*(1-('Exposure Inputs'!$C$17)/100)*'Exposure Inputs'!$H$10*'Exposure Inputs'!$C$13)/('Exposure Inputs'!$C$12*'Exposure Inputs'!$C$14)</f>
        <v>0</v>
      </c>
      <c r="AP68" s="24" t="e">
        <f>'Exposure Inputs'!$D$62/'Max Release DW Calc (0% DWT)'!AL68</f>
        <v>#DIV/0!</v>
      </c>
      <c r="AQ68" s="24" t="e">
        <f>'Exposure Inputs'!$D$63/'Max Release DW Calc (0% DWT)'!AM68</f>
        <v>#DIV/0!</v>
      </c>
    </row>
    <row r="69" spans="1:43" s="19" customFormat="1" hidden="1" x14ac:dyDescent="0.35">
      <c r="B69" s="27"/>
      <c r="C69" s="24"/>
      <c r="D69" s="24"/>
      <c r="E69" s="24"/>
      <c r="F69" s="31"/>
      <c r="G69" s="24">
        <f>($C69*(1-('Exposure Inputs'!$C$17)/100)*'Exposure Inputs'!$C$5*'Exposure Inputs'!$C$10*'Exposure Inputs'!$C$13)/('Exposure Inputs'!$C$6*'Exposure Inputs'!$C$11*'Exposure Inputs'!$C$14)</f>
        <v>0</v>
      </c>
      <c r="H69" s="24">
        <f>($C69*(1-('Exposure Inputs'!$C$17)/100)*'Exposure Inputs'!$C$5*'Exposure Inputs'!$C$10*'Exposure Inputs'!$C$13)/('Exposure Inputs'!$C$6*'Exposure Inputs'!$C$12*'Exposure Inputs'!$C$14)</f>
        <v>0</v>
      </c>
      <c r="I69" s="24">
        <f>($C69*(1-('Exposure Inputs'!$C$17)/100)*'Exposure Inputs'!$C$10*'Exposure Inputs'!$C$13)/('Exposure Inputs'!$C$12*'Exposure Inputs'!$C$14)</f>
        <v>0</v>
      </c>
      <c r="J69" s="24" t="e">
        <f>'Exposure Inputs'!$D$62/$F69</f>
        <v>#DIV/0!</v>
      </c>
      <c r="K69" s="24" t="e">
        <f>'Exposure Inputs'!$D$63/$G69</f>
        <v>#DIV/0!</v>
      </c>
      <c r="L69" s="24"/>
      <c r="M69" s="24"/>
      <c r="N69" s="24">
        <f>($D69*(1-('Exposure Inputs'!$C$17)/100)*'Exposure Inputs'!$D$4*1*'Exposure Inputs'!$C$13)/('Exposure Inputs'!$D$6*'Exposure Inputs'!$C$9)</f>
        <v>0</v>
      </c>
      <c r="O69" s="24">
        <f>($C69*(1-('Exposure Inputs'!$C$17)/100)*'Exposure Inputs'!$D$5*'Exposure Inputs'!$D$10*'Exposure Inputs'!$C$13)/('Exposure Inputs'!$D$6*'Exposure Inputs'!$D$11*'Exposure Inputs'!$C$14)</f>
        <v>0</v>
      </c>
      <c r="P69" s="24">
        <f>($C69*(1-('Exposure Inputs'!$C$17)/100)*'Exposure Inputs'!$D$5*'Exposure Inputs'!$D$10*'Exposure Inputs'!$C$13)/('Exposure Inputs'!$D$6*'Exposure Inputs'!$C$12*'Exposure Inputs'!$C$14)</f>
        <v>0</v>
      </c>
      <c r="Q69" s="24">
        <f>($C69*(1-('Exposure Inputs'!$C$17)/100)*'Exposure Inputs'!$D$10*'Exposure Inputs'!$C$13)/('Exposure Inputs'!$C$12*'Exposure Inputs'!$C$14)</f>
        <v>0</v>
      </c>
      <c r="R69" s="24" t="e">
        <f>'Exposure Inputs'!$D$62/'Max Release DW Calc (0% DWT)'!N69</f>
        <v>#DIV/0!</v>
      </c>
      <c r="S69" s="24" t="e">
        <f>'Exposure Inputs'!$D$63/'Max Release DW Calc (0% DWT)'!O69</f>
        <v>#DIV/0!</v>
      </c>
      <c r="T69" s="24">
        <f>($D69*(1-('Exposure Inputs'!$C$17)/100)*'Exposure Inputs'!$E$4*1*'Exposure Inputs'!$C$13)/('Exposure Inputs'!$E$6*'Exposure Inputs'!$C$9)</f>
        <v>0</v>
      </c>
      <c r="U69" s="24">
        <f>($C69*(1-('Exposure Inputs'!$C$17)/100)*'Exposure Inputs'!$E$5*'Exposure Inputs'!$E$10*'Exposure Inputs'!$C$13)/('Exposure Inputs'!$E$6*'Exposure Inputs'!$E$11*'Exposure Inputs'!$C$14)</f>
        <v>0</v>
      </c>
      <c r="V69" s="24">
        <f>($C69*(1-('Exposure Inputs'!$C$17)/100)*'Exposure Inputs'!$E$5*'Exposure Inputs'!$E$10*'Exposure Inputs'!$C$13)/('Exposure Inputs'!$E$6*'Exposure Inputs'!$C$12*'Exposure Inputs'!$C$14)</f>
        <v>0</v>
      </c>
      <c r="W69" s="24">
        <f>($C69*(1-('Exposure Inputs'!$C$17)/100)*'Exposure Inputs'!$E$10*'Exposure Inputs'!$C$13)/('Exposure Inputs'!$C$12*'Exposure Inputs'!$C$14)</f>
        <v>0</v>
      </c>
      <c r="X69" s="24" t="e">
        <f>'Exposure Inputs'!$C$62/'Max Release DW Calc (0% DWT)'!T69</f>
        <v>#DIV/0!</v>
      </c>
      <c r="Y69" s="24" t="e">
        <f>'Exposure Inputs'!$C$63/'Max Release DW Calc (0% DWT)'!U69</f>
        <v>#DIV/0!</v>
      </c>
      <c r="Z69" s="24">
        <f>($D69*(1-('Exposure Inputs'!$C$17)/100)*'Exposure Inputs'!$F$4*1*'Exposure Inputs'!$C$13)/('Exposure Inputs'!$F$6*'Exposure Inputs'!$F$9)</f>
        <v>0</v>
      </c>
      <c r="AA69" s="24">
        <f>($C69*(1-('Exposure Inputs'!$C$17)/100)*'Exposure Inputs'!$F$5*'Exposure Inputs'!$F$10*'Exposure Inputs'!$C$13)/('Exposure Inputs'!$F$6*'Exposure Inputs'!$F$11*'Exposure Inputs'!$C$14)</f>
        <v>0</v>
      </c>
      <c r="AB69" s="24">
        <f>($C69*(1-('Exposure Inputs'!$C$17)/100)*'Exposure Inputs'!$F$5*'Exposure Inputs'!$F$10*'Exposure Inputs'!$C$13)/('Exposure Inputs'!$F$6*'Exposure Inputs'!$C$12*'Exposure Inputs'!$C$14)</f>
        <v>0</v>
      </c>
      <c r="AC69" s="24">
        <f>($C69*(1-('Exposure Inputs'!$C$17)/100)*'Exposure Inputs'!$F$10*'Exposure Inputs'!$C$13)/('Exposure Inputs'!$C$12*'Exposure Inputs'!$C$14)</f>
        <v>0</v>
      </c>
      <c r="AD69" s="24" t="e">
        <f>'Exposure Inputs'!$D$62/'Max Release DW Calc (0% DWT)'!Z69</f>
        <v>#DIV/0!</v>
      </c>
      <c r="AE69" s="24" t="e">
        <f>'Exposure Inputs'!$D$63/'Max Release DW Calc (0% DWT)'!AA69</f>
        <v>#DIV/0!</v>
      </c>
      <c r="AF69" s="24">
        <f>($D69*(1-('Exposure Inputs'!$C$17)/100)*'Exposure Inputs'!$G$4*1*'Exposure Inputs'!$C$13)/('Exposure Inputs'!$G$6*'Exposure Inputs'!$G$9)</f>
        <v>0</v>
      </c>
      <c r="AG69" s="24">
        <f>($C69*(1-('Exposure Inputs'!$C$17)/100)*'Exposure Inputs'!$G$5*'Exposure Inputs'!$G$10*'Exposure Inputs'!$C$13)/('Exposure Inputs'!$G$6*'Exposure Inputs'!$G$11*'Exposure Inputs'!$C$14)</f>
        <v>0</v>
      </c>
      <c r="AH69" s="24">
        <f>($C69*(1-('Exposure Inputs'!$C$17)/100)*'Exposure Inputs'!$G$5*'Exposure Inputs'!$G$10*'Exposure Inputs'!$C$13)/('Exposure Inputs'!$G$6*'Exposure Inputs'!$C$12*'Exposure Inputs'!$C$14)</f>
        <v>0</v>
      </c>
      <c r="AI69" s="24">
        <f>($C69*(1-('Exposure Inputs'!$C$17)/100)*'Exposure Inputs'!$G$10*'Exposure Inputs'!$C$13)/('Exposure Inputs'!$C$12*'Exposure Inputs'!$C$14)</f>
        <v>0</v>
      </c>
      <c r="AJ69" s="24" t="e">
        <f>'Exposure Inputs'!$D$62/'Max Release DW Calc (0% DWT)'!AF69</f>
        <v>#DIV/0!</v>
      </c>
      <c r="AK69" s="24" t="e">
        <f>'Exposure Inputs'!$D$63/'Max Release DW Calc (0% DWT)'!AG69</f>
        <v>#DIV/0!</v>
      </c>
      <c r="AL69" s="24">
        <f>($D69*(1-('Exposure Inputs'!$C$17)/100)*'Exposure Inputs'!$H$4*1*'Exposure Inputs'!$C$13)/('Exposure Inputs'!$H$6*'Exposure Inputs'!$H$9)</f>
        <v>0</v>
      </c>
      <c r="AM69" s="24">
        <f>($C69*(1-('Exposure Inputs'!$C$17)/100)*'Exposure Inputs'!$H$5*'Exposure Inputs'!$H$10*'Exposure Inputs'!$C$13)/('Exposure Inputs'!$H$6*'Exposure Inputs'!$H$11*'Exposure Inputs'!$C$14)</f>
        <v>0</v>
      </c>
      <c r="AN69" s="24">
        <f>($C69*(1-('Exposure Inputs'!$C$17)/100)*'Exposure Inputs'!$H$5*'Exposure Inputs'!$H$10*'Exposure Inputs'!$C$13)/('Exposure Inputs'!$H$6*'Exposure Inputs'!$C$12*'Exposure Inputs'!$C$14)</f>
        <v>0</v>
      </c>
      <c r="AO69" s="24">
        <f>($C69*(1-('Exposure Inputs'!$C$17)/100)*'Exposure Inputs'!$H$10*'Exposure Inputs'!$C$13)/('Exposure Inputs'!$C$12*'Exposure Inputs'!$C$14)</f>
        <v>0</v>
      </c>
      <c r="AP69" s="24" t="e">
        <f>'Exposure Inputs'!$D$62/'Max Release DW Calc (0% DWT)'!AL69</f>
        <v>#DIV/0!</v>
      </c>
      <c r="AQ69" s="24" t="e">
        <f>'Exposure Inputs'!$D$63/'Max Release DW Calc (0% DWT)'!AM69</f>
        <v>#DIV/0!</v>
      </c>
    </row>
    <row r="70" spans="1:43" s="19" customFormat="1" hidden="1" x14ac:dyDescent="0.35">
      <c r="C70" s="28"/>
      <c r="D70" s="28"/>
      <c r="E70" s="28"/>
      <c r="F70" s="31"/>
      <c r="G70" s="24"/>
      <c r="H70" s="24"/>
      <c r="I70" s="24"/>
      <c r="J70" s="24"/>
      <c r="K70" s="24"/>
      <c r="L70" s="24"/>
      <c r="M70" s="24"/>
      <c r="N70" s="31"/>
      <c r="O70" s="24"/>
      <c r="P70" s="24"/>
      <c r="Q70" s="24"/>
      <c r="R70" s="24"/>
      <c r="S70" s="24"/>
      <c r="T70" s="31"/>
      <c r="U70" s="24"/>
      <c r="V70" s="24"/>
      <c r="W70" s="24"/>
      <c r="X70" s="24"/>
      <c r="Y70" s="24"/>
      <c r="Z70" s="31"/>
      <c r="AA70" s="24"/>
      <c r="AB70" s="24"/>
      <c r="AC70" s="24"/>
      <c r="AD70" s="24"/>
      <c r="AE70" s="24"/>
      <c r="AF70" s="32"/>
      <c r="AG70" s="24"/>
      <c r="AH70" s="24"/>
      <c r="AI70" s="24"/>
      <c r="AJ70" s="24"/>
      <c r="AK70" s="24"/>
      <c r="AL70" s="31"/>
      <c r="AM70" s="24"/>
      <c r="AN70" s="24"/>
      <c r="AO70" s="24"/>
      <c r="AP70" s="24"/>
      <c r="AQ70" s="24"/>
    </row>
    <row r="71" spans="1:43" s="19" customFormat="1" x14ac:dyDescent="0.35">
      <c r="C71" s="28"/>
      <c r="D71" s="28"/>
      <c r="E71" s="28"/>
    </row>
    <row r="72" spans="1:43" s="19" customFormat="1" x14ac:dyDescent="0.35">
      <c r="C72" s="28"/>
      <c r="D72" s="28"/>
      <c r="E72" s="28"/>
    </row>
    <row r="73" spans="1:43" s="19" customFormat="1" x14ac:dyDescent="0.35">
      <c r="C73" s="28"/>
      <c r="D73" s="28"/>
      <c r="E73" s="28"/>
    </row>
    <row r="74" spans="1:43" s="19" customFormat="1" x14ac:dyDescent="0.35"/>
    <row r="75" spans="1:43" s="19" customFormat="1" x14ac:dyDescent="0.35"/>
    <row r="76" spans="1:43" s="19" customFormat="1" x14ac:dyDescent="0.35"/>
    <row r="77" spans="1:43" s="19" customFormat="1" x14ac:dyDescent="0.35"/>
    <row r="78" spans="1:43" s="19" customFormat="1" x14ac:dyDescent="0.35"/>
    <row r="79" spans="1:43" s="19" customFormat="1" x14ac:dyDescent="0.35"/>
    <row r="80" spans="1:43" s="19" customFormat="1" x14ac:dyDescent="0.35"/>
    <row r="81" s="19" customFormat="1" x14ac:dyDescent="0.35"/>
    <row r="82" s="19" customFormat="1" x14ac:dyDescent="0.35"/>
    <row r="83" s="19" customFormat="1" x14ac:dyDescent="0.35"/>
    <row r="84" s="19" customFormat="1" x14ac:dyDescent="0.35"/>
    <row r="85" s="19" customFormat="1" x14ac:dyDescent="0.35"/>
    <row r="86" s="19" customFormat="1" x14ac:dyDescent="0.35"/>
    <row r="87" s="19" customFormat="1" x14ac:dyDescent="0.35"/>
    <row r="88" s="19" customFormat="1" x14ac:dyDescent="0.35"/>
    <row r="89" s="19" customFormat="1" x14ac:dyDescent="0.35"/>
    <row r="90" s="19" customFormat="1" x14ac:dyDescent="0.35"/>
    <row r="91" s="19" customFormat="1" x14ac:dyDescent="0.35"/>
    <row r="92" s="19" customFormat="1" x14ac:dyDescent="0.35"/>
    <row r="93" s="19" customFormat="1" x14ac:dyDescent="0.35"/>
    <row r="94" s="19" customFormat="1" x14ac:dyDescent="0.35"/>
    <row r="95" s="19" customFormat="1" x14ac:dyDescent="0.35"/>
    <row r="96" s="19" customFormat="1" x14ac:dyDescent="0.35"/>
    <row r="97" s="19" customFormat="1" x14ac:dyDescent="0.35"/>
    <row r="98" s="19" customFormat="1" x14ac:dyDescent="0.35"/>
    <row r="99" s="19" customFormat="1" x14ac:dyDescent="0.35"/>
    <row r="100" s="19" customFormat="1" x14ac:dyDescent="0.35"/>
    <row r="101" s="19" customFormat="1" x14ac:dyDescent="0.35"/>
    <row r="102" s="19" customFormat="1" x14ac:dyDescent="0.35"/>
    <row r="103" s="19" customFormat="1" x14ac:dyDescent="0.35"/>
    <row r="104" s="19" customFormat="1" x14ac:dyDescent="0.35"/>
    <row r="105" s="19" customFormat="1" x14ac:dyDescent="0.35"/>
    <row r="106" s="19" customFormat="1" x14ac:dyDescent="0.35"/>
    <row r="107" s="19" customFormat="1" x14ac:dyDescent="0.35"/>
    <row r="108" s="19" customFormat="1" x14ac:dyDescent="0.35"/>
    <row r="109" s="19" customFormat="1" x14ac:dyDescent="0.35"/>
    <row r="110" s="19" customFormat="1" x14ac:dyDescent="0.35"/>
    <row r="111" s="19" customFormat="1" x14ac:dyDescent="0.35"/>
    <row r="112" s="19" customFormat="1" x14ac:dyDescent="0.35"/>
    <row r="113" s="19" customFormat="1" x14ac:dyDescent="0.35"/>
    <row r="114" s="19" customFormat="1" x14ac:dyDescent="0.35"/>
    <row r="115" s="19" customFormat="1" x14ac:dyDescent="0.35"/>
    <row r="116" s="19" customFormat="1" x14ac:dyDescent="0.35"/>
    <row r="117" s="19" customFormat="1" x14ac:dyDescent="0.35"/>
    <row r="118" s="19" customFormat="1" x14ac:dyDescent="0.35"/>
    <row r="119" s="19" customFormat="1" x14ac:dyDescent="0.35"/>
    <row r="120" s="19" customFormat="1" x14ac:dyDescent="0.35"/>
    <row r="121" s="19" customFormat="1" x14ac:dyDescent="0.35"/>
    <row r="122" s="19" customFormat="1" x14ac:dyDescent="0.35"/>
    <row r="123" s="19" customFormat="1" x14ac:dyDescent="0.35"/>
    <row r="124" s="19" customFormat="1" x14ac:dyDescent="0.35"/>
    <row r="125" s="19" customFormat="1" x14ac:dyDescent="0.35"/>
    <row r="126" s="19" customFormat="1" x14ac:dyDescent="0.35"/>
    <row r="127" s="19" customFormat="1" x14ac:dyDescent="0.35"/>
    <row r="128" s="19" customFormat="1" x14ac:dyDescent="0.35"/>
    <row r="129" s="19" customFormat="1" x14ac:dyDescent="0.35"/>
    <row r="130" s="19" customFormat="1" x14ac:dyDescent="0.35"/>
    <row r="131" s="19" customFormat="1" x14ac:dyDescent="0.35"/>
    <row r="132" s="19" customFormat="1" x14ac:dyDescent="0.35"/>
    <row r="133" s="19" customFormat="1" x14ac:dyDescent="0.35"/>
    <row r="134" s="19" customFormat="1" x14ac:dyDescent="0.35"/>
    <row r="135" s="19" customFormat="1" x14ac:dyDescent="0.35"/>
    <row r="136" s="19" customFormat="1" x14ac:dyDescent="0.35"/>
    <row r="137" s="19" customFormat="1" x14ac:dyDescent="0.35"/>
    <row r="138" s="19" customFormat="1" x14ac:dyDescent="0.35"/>
    <row r="139" s="19" customFormat="1" x14ac:dyDescent="0.35"/>
    <row r="140" s="19" customFormat="1" x14ac:dyDescent="0.35"/>
    <row r="141" s="19" customFormat="1" x14ac:dyDescent="0.35"/>
    <row r="142" s="19" customFormat="1" x14ac:dyDescent="0.35"/>
    <row r="143" s="19" customFormat="1" x14ac:dyDescent="0.35"/>
    <row r="144" s="19" customFormat="1" x14ac:dyDescent="0.35"/>
    <row r="145" s="19" customFormat="1" x14ac:dyDescent="0.35"/>
    <row r="146" s="19" customFormat="1" x14ac:dyDescent="0.35"/>
    <row r="147" s="19" customFormat="1" x14ac:dyDescent="0.35"/>
    <row r="148" s="19" customFormat="1" x14ac:dyDescent="0.35"/>
    <row r="149" s="19" customFormat="1" x14ac:dyDescent="0.35"/>
    <row r="150" s="19" customFormat="1" x14ac:dyDescent="0.35"/>
    <row r="151" s="19" customFormat="1" x14ac:dyDescent="0.35"/>
    <row r="152" s="19" customFormat="1" x14ac:dyDescent="0.35"/>
    <row r="153" s="19" customFormat="1" x14ac:dyDescent="0.35"/>
    <row r="154" s="19" customFormat="1" x14ac:dyDescent="0.35"/>
    <row r="155" s="19" customFormat="1" x14ac:dyDescent="0.35"/>
    <row r="156" s="19" customFormat="1" x14ac:dyDescent="0.35"/>
    <row r="157" s="19" customFormat="1" x14ac:dyDescent="0.35"/>
    <row r="158" s="19" customFormat="1" x14ac:dyDescent="0.35"/>
    <row r="159" s="19" customFormat="1" x14ac:dyDescent="0.35"/>
    <row r="160" s="19" customFormat="1" x14ac:dyDescent="0.35"/>
    <row r="161" s="19" customFormat="1" x14ac:dyDescent="0.35"/>
    <row r="162" s="19" customFormat="1" x14ac:dyDescent="0.35"/>
    <row r="163" s="19" customFormat="1" x14ac:dyDescent="0.35"/>
    <row r="164" s="19" customFormat="1" x14ac:dyDescent="0.35"/>
    <row r="165" s="19" customFormat="1" x14ac:dyDescent="0.35"/>
    <row r="166" s="19" customFormat="1" x14ac:dyDescent="0.35"/>
    <row r="167" s="19" customFormat="1" x14ac:dyDescent="0.35"/>
    <row r="168" s="19" customFormat="1" x14ac:dyDescent="0.35"/>
    <row r="169" s="19" customFormat="1" x14ac:dyDescent="0.35"/>
    <row r="170" s="19" customFormat="1" x14ac:dyDescent="0.35"/>
    <row r="171" s="19" customFormat="1" x14ac:dyDescent="0.35"/>
    <row r="172" s="19" customFormat="1" x14ac:dyDescent="0.35"/>
    <row r="173" s="19" customFormat="1" x14ac:dyDescent="0.35"/>
    <row r="174" s="19" customFormat="1" x14ac:dyDescent="0.35"/>
    <row r="175" s="19" customFormat="1" x14ac:dyDescent="0.35"/>
    <row r="176" s="19" customFormat="1" x14ac:dyDescent="0.35"/>
    <row r="177" s="19" customFormat="1" x14ac:dyDescent="0.35"/>
    <row r="178" s="19" customFormat="1" x14ac:dyDescent="0.35"/>
    <row r="179" s="19" customFormat="1" x14ac:dyDescent="0.35"/>
    <row r="180" s="19" customFormat="1" x14ac:dyDescent="0.35"/>
    <row r="181" s="19" customFormat="1" x14ac:dyDescent="0.35"/>
    <row r="182" s="19" customFormat="1" x14ac:dyDescent="0.35"/>
    <row r="183" s="19" customFormat="1" x14ac:dyDescent="0.35"/>
    <row r="184" s="19" customFormat="1" x14ac:dyDescent="0.35"/>
    <row r="185" s="19" customFormat="1" x14ac:dyDescent="0.35"/>
    <row r="186" s="19" customFormat="1" x14ac:dyDescent="0.35"/>
    <row r="187" s="19" customFormat="1" x14ac:dyDescent="0.35"/>
    <row r="188" s="19" customFormat="1" x14ac:dyDescent="0.35"/>
    <row r="189" s="19" customFormat="1" x14ac:dyDescent="0.35"/>
    <row r="190" s="19" customFormat="1" x14ac:dyDescent="0.35"/>
    <row r="191" s="19" customFormat="1" x14ac:dyDescent="0.35"/>
    <row r="192" s="19" customFormat="1" x14ac:dyDescent="0.35"/>
    <row r="193" s="19" customFormat="1" x14ac:dyDescent="0.35"/>
    <row r="194" s="19" customFormat="1" x14ac:dyDescent="0.35"/>
    <row r="195" s="19" customFormat="1" x14ac:dyDescent="0.35"/>
    <row r="196" s="19" customFormat="1" x14ac:dyDescent="0.35"/>
    <row r="197" s="19" customFormat="1" x14ac:dyDescent="0.35"/>
    <row r="198" s="19" customFormat="1" x14ac:dyDescent="0.35"/>
    <row r="199" s="19" customFormat="1" x14ac:dyDescent="0.35"/>
    <row r="200" s="19" customFormat="1" x14ac:dyDescent="0.35"/>
    <row r="201" s="19" customFormat="1" x14ac:dyDescent="0.35"/>
    <row r="202" s="19" customFormat="1" x14ac:dyDescent="0.35"/>
    <row r="203" s="19" customFormat="1" x14ac:dyDescent="0.35"/>
    <row r="204" s="19" customFormat="1" x14ac:dyDescent="0.35"/>
    <row r="205" s="19" customFormat="1" x14ac:dyDescent="0.35"/>
    <row r="206" s="19" customFormat="1" x14ac:dyDescent="0.35"/>
    <row r="207" s="19" customFormat="1" x14ac:dyDescent="0.35"/>
    <row r="208" s="19" customFormat="1" x14ac:dyDescent="0.35"/>
    <row r="209" s="19" customFormat="1" x14ac:dyDescent="0.35"/>
    <row r="210" s="19" customFormat="1" x14ac:dyDescent="0.35"/>
    <row r="211" s="19" customFormat="1" x14ac:dyDescent="0.35"/>
    <row r="212" s="19" customFormat="1" x14ac:dyDescent="0.35"/>
    <row r="213" s="19" customFormat="1" x14ac:dyDescent="0.35"/>
    <row r="214" s="19" customFormat="1" x14ac:dyDescent="0.35"/>
    <row r="215" s="19" customFormat="1" x14ac:dyDescent="0.35"/>
    <row r="216" s="19" customFormat="1" x14ac:dyDescent="0.35"/>
    <row r="217" s="19" customFormat="1" x14ac:dyDescent="0.35"/>
    <row r="218" s="19" customFormat="1" x14ac:dyDescent="0.35"/>
    <row r="219" s="19" customFormat="1" x14ac:dyDescent="0.35"/>
    <row r="220" s="19" customFormat="1" x14ac:dyDescent="0.35"/>
    <row r="221" s="19" customFormat="1" x14ac:dyDescent="0.35"/>
    <row r="222" s="19" customFormat="1" x14ac:dyDescent="0.35"/>
    <row r="223" s="19" customFormat="1" x14ac:dyDescent="0.35"/>
    <row r="224" s="19" customFormat="1" x14ac:dyDescent="0.35"/>
    <row r="225" s="19" customFormat="1" x14ac:dyDescent="0.35"/>
    <row r="226" s="19" customFormat="1" x14ac:dyDescent="0.35"/>
    <row r="227" s="19" customFormat="1" x14ac:dyDescent="0.35"/>
    <row r="228" s="19" customFormat="1" x14ac:dyDescent="0.35"/>
    <row r="229" s="19" customFormat="1" x14ac:dyDescent="0.35"/>
    <row r="230" s="19" customFormat="1" x14ac:dyDescent="0.35"/>
    <row r="231" s="19" customFormat="1" x14ac:dyDescent="0.35"/>
    <row r="232" s="19" customFormat="1" x14ac:dyDescent="0.35"/>
    <row r="233" s="19" customFormat="1" x14ac:dyDescent="0.35"/>
    <row r="234" s="19" customFormat="1" x14ac:dyDescent="0.35"/>
    <row r="235" s="19" customFormat="1" x14ac:dyDescent="0.35"/>
    <row r="236" s="19" customFormat="1" x14ac:dyDescent="0.35"/>
    <row r="237" s="19" customFormat="1" x14ac:dyDescent="0.35"/>
    <row r="238" s="19" customFormat="1" x14ac:dyDescent="0.35"/>
    <row r="239" s="19" customFormat="1" x14ac:dyDescent="0.35"/>
    <row r="240" s="19" customFormat="1" x14ac:dyDescent="0.35"/>
    <row r="241" s="19" customFormat="1" x14ac:dyDescent="0.35"/>
    <row r="242" s="19" customFormat="1" x14ac:dyDescent="0.35"/>
    <row r="243" s="19" customFormat="1" x14ac:dyDescent="0.35"/>
    <row r="244" s="19" customFormat="1" x14ac:dyDescent="0.35"/>
    <row r="245" s="19" customFormat="1" x14ac:dyDescent="0.35"/>
    <row r="246" s="19" customFormat="1" x14ac:dyDescent="0.35"/>
    <row r="247" s="19" customFormat="1" x14ac:dyDescent="0.35"/>
    <row r="248" s="19" customFormat="1" x14ac:dyDescent="0.35"/>
    <row r="249" s="19" customFormat="1" x14ac:dyDescent="0.35"/>
    <row r="250" s="19" customFormat="1" x14ac:dyDescent="0.35"/>
    <row r="251" s="19" customFormat="1" x14ac:dyDescent="0.35"/>
    <row r="252" s="19" customFormat="1" x14ac:dyDescent="0.35"/>
    <row r="253" s="19" customFormat="1" x14ac:dyDescent="0.35"/>
    <row r="254" s="19" customFormat="1" x14ac:dyDescent="0.35"/>
    <row r="255" s="19" customFormat="1" x14ac:dyDescent="0.35"/>
    <row r="256" s="19" customFormat="1" x14ac:dyDescent="0.35"/>
    <row r="257" s="19" customFormat="1" x14ac:dyDescent="0.35"/>
    <row r="258" s="19" customFormat="1" x14ac:dyDescent="0.35"/>
    <row r="259" s="19" customFormat="1" x14ac:dyDescent="0.35"/>
    <row r="260" s="19" customFormat="1" x14ac:dyDescent="0.35"/>
    <row r="261" s="19" customFormat="1" x14ac:dyDescent="0.35"/>
    <row r="262" s="19" customFormat="1" x14ac:dyDescent="0.35"/>
    <row r="263" s="19" customFormat="1" x14ac:dyDescent="0.35"/>
    <row r="264" s="19" customFormat="1" x14ac:dyDescent="0.35"/>
    <row r="265" s="19" customFormat="1" x14ac:dyDescent="0.35"/>
    <row r="266" s="19" customFormat="1" x14ac:dyDescent="0.35"/>
    <row r="267" s="19" customFormat="1" x14ac:dyDescent="0.35"/>
    <row r="268" s="19" customFormat="1" x14ac:dyDescent="0.35"/>
    <row r="269" s="19" customFormat="1" x14ac:dyDescent="0.35"/>
    <row r="270" s="19" customFormat="1" x14ac:dyDescent="0.35"/>
    <row r="271" s="19" customFormat="1" x14ac:dyDescent="0.35"/>
    <row r="272" s="19" customFormat="1" x14ac:dyDescent="0.35"/>
    <row r="273" s="19" customFormat="1" x14ac:dyDescent="0.35"/>
    <row r="274" s="19" customFormat="1" x14ac:dyDescent="0.35"/>
    <row r="275" s="19" customFormat="1" x14ac:dyDescent="0.35"/>
    <row r="276" s="19" customFormat="1" x14ac:dyDescent="0.35"/>
    <row r="277" s="19" customFormat="1" x14ac:dyDescent="0.35"/>
    <row r="278" s="19" customFormat="1" x14ac:dyDescent="0.35"/>
    <row r="279" s="19" customFormat="1" x14ac:dyDescent="0.35"/>
    <row r="280" s="19" customFormat="1" x14ac:dyDescent="0.35"/>
    <row r="281" s="19" customFormat="1" x14ac:dyDescent="0.35"/>
    <row r="282" s="19" customFormat="1" x14ac:dyDescent="0.35"/>
    <row r="283" s="19" customFormat="1" x14ac:dyDescent="0.35"/>
    <row r="284" s="19" customFormat="1" x14ac:dyDescent="0.35"/>
    <row r="285" s="19" customFormat="1" x14ac:dyDescent="0.35"/>
    <row r="286" s="19" customFormat="1" x14ac:dyDescent="0.35"/>
    <row r="287" s="19" customFormat="1" x14ac:dyDescent="0.35"/>
    <row r="288" s="19" customFormat="1" x14ac:dyDescent="0.35"/>
    <row r="289" s="19" customFormat="1" x14ac:dyDescent="0.35"/>
    <row r="290" s="19" customFormat="1" x14ac:dyDescent="0.35"/>
    <row r="291" s="19" customFormat="1" x14ac:dyDescent="0.35"/>
    <row r="292" s="19" customFormat="1" x14ac:dyDescent="0.35"/>
    <row r="293" s="19" customFormat="1" x14ac:dyDescent="0.35"/>
    <row r="294" s="19" customFormat="1" x14ac:dyDescent="0.35"/>
    <row r="295" s="19" customFormat="1" x14ac:dyDescent="0.35"/>
    <row r="296" s="19" customFormat="1" x14ac:dyDescent="0.35"/>
    <row r="297" s="19" customFormat="1" x14ac:dyDescent="0.35"/>
    <row r="298" s="19" customFormat="1" x14ac:dyDescent="0.35"/>
    <row r="299" s="19" customFormat="1" x14ac:dyDescent="0.35"/>
    <row r="300" s="19" customFormat="1" x14ac:dyDescent="0.35"/>
    <row r="301" s="19" customFormat="1" x14ac:dyDescent="0.35"/>
    <row r="302" s="19" customFormat="1" x14ac:dyDescent="0.35"/>
    <row r="303" s="19" customFormat="1" x14ac:dyDescent="0.35"/>
    <row r="304" s="19" customFormat="1" x14ac:dyDescent="0.35"/>
    <row r="305" s="19" customFormat="1" x14ac:dyDescent="0.35"/>
    <row r="306" s="19" customFormat="1" x14ac:dyDescent="0.35"/>
    <row r="307" s="19" customFormat="1" x14ac:dyDescent="0.35"/>
    <row r="308" s="19" customFormat="1" x14ac:dyDescent="0.35"/>
    <row r="309" s="19" customFormat="1" x14ac:dyDescent="0.35"/>
    <row r="310" s="19" customFormat="1" x14ac:dyDescent="0.35"/>
    <row r="311" s="19" customFormat="1" x14ac:dyDescent="0.35"/>
    <row r="312" s="19" customFormat="1" x14ac:dyDescent="0.35"/>
    <row r="313" s="19" customFormat="1" x14ac:dyDescent="0.35"/>
    <row r="314" s="19" customFormat="1" x14ac:dyDescent="0.35"/>
    <row r="315" s="19" customFormat="1" x14ac:dyDescent="0.35"/>
    <row r="316" s="19" customFormat="1" x14ac:dyDescent="0.35"/>
    <row r="317" s="19" customFormat="1" x14ac:dyDescent="0.35"/>
    <row r="318" s="19" customFormat="1" x14ac:dyDescent="0.35"/>
    <row r="319" s="19" customFormat="1" x14ac:dyDescent="0.35"/>
    <row r="320" s="19" customFormat="1" x14ac:dyDescent="0.35"/>
    <row r="321" s="19" customFormat="1" x14ac:dyDescent="0.35"/>
    <row r="322" s="19" customFormat="1" x14ac:dyDescent="0.35"/>
    <row r="323" s="19" customFormat="1" x14ac:dyDescent="0.35"/>
    <row r="324" s="19" customFormat="1" x14ac:dyDescent="0.35"/>
    <row r="325" s="19" customFormat="1" x14ac:dyDescent="0.35"/>
    <row r="326" s="19" customFormat="1" x14ac:dyDescent="0.35"/>
    <row r="327" s="19" customFormat="1" x14ac:dyDescent="0.35"/>
    <row r="328" s="19" customFormat="1" x14ac:dyDescent="0.35"/>
    <row r="329" s="19" customFormat="1" x14ac:dyDescent="0.35"/>
    <row r="330" s="19" customFormat="1" x14ac:dyDescent="0.35"/>
    <row r="331" s="19" customFormat="1" x14ac:dyDescent="0.35"/>
    <row r="332" s="19" customFormat="1" x14ac:dyDescent="0.35"/>
    <row r="333" s="19" customFormat="1" x14ac:dyDescent="0.35"/>
    <row r="334" s="19" customFormat="1" x14ac:dyDescent="0.35"/>
    <row r="335" s="19" customFormat="1" x14ac:dyDescent="0.35"/>
    <row r="336" s="19" customFormat="1" x14ac:dyDescent="0.35"/>
    <row r="337" s="19" customFormat="1" x14ac:dyDescent="0.35"/>
    <row r="338" s="19" customFormat="1" x14ac:dyDescent="0.35"/>
    <row r="339" s="19" customFormat="1" x14ac:dyDescent="0.35"/>
    <row r="340" s="19" customFormat="1" x14ac:dyDescent="0.35"/>
    <row r="341" s="19" customFormat="1" x14ac:dyDescent="0.35"/>
    <row r="342" s="19" customFormat="1" x14ac:dyDescent="0.35"/>
    <row r="343" s="19" customFormat="1" x14ac:dyDescent="0.35"/>
    <row r="344" s="19" customFormat="1" x14ac:dyDescent="0.35"/>
    <row r="345" s="19" customFormat="1" x14ac:dyDescent="0.35"/>
    <row r="346" s="19" customFormat="1" x14ac:dyDescent="0.35"/>
    <row r="347" s="19" customFormat="1" x14ac:dyDescent="0.35"/>
    <row r="348" s="19" customFormat="1" x14ac:dyDescent="0.35"/>
    <row r="349" s="19" customFormat="1" x14ac:dyDescent="0.35"/>
    <row r="350" s="19" customFormat="1" x14ac:dyDescent="0.35"/>
    <row r="351" s="19" customFormat="1" x14ac:dyDescent="0.35"/>
    <row r="352" s="19" customFormat="1" x14ac:dyDescent="0.35"/>
    <row r="353" s="19" customFormat="1" x14ac:dyDescent="0.35"/>
    <row r="354" s="19" customFormat="1" x14ac:dyDescent="0.35"/>
    <row r="355" s="19" customFormat="1" x14ac:dyDescent="0.35"/>
    <row r="356" s="19" customFormat="1" x14ac:dyDescent="0.35"/>
    <row r="357" s="19" customFormat="1" x14ac:dyDescent="0.35"/>
    <row r="358" s="19" customFormat="1" x14ac:dyDescent="0.35"/>
    <row r="359" s="19" customFormat="1" x14ac:dyDescent="0.35"/>
    <row r="360" s="19" customFormat="1" x14ac:dyDescent="0.35"/>
    <row r="361" s="19" customFormat="1" x14ac:dyDescent="0.35"/>
    <row r="362" s="19" customFormat="1" x14ac:dyDescent="0.35"/>
    <row r="363" s="19" customFormat="1" x14ac:dyDescent="0.35"/>
    <row r="364" s="19" customFormat="1" x14ac:dyDescent="0.35"/>
    <row r="365" s="19" customFormat="1" x14ac:dyDescent="0.35"/>
    <row r="366" s="19" customFormat="1" x14ac:dyDescent="0.35"/>
    <row r="367" s="19" customFormat="1" x14ac:dyDescent="0.35"/>
    <row r="368" s="19" customFormat="1" x14ac:dyDescent="0.35"/>
    <row r="369" s="19" customFormat="1" x14ac:dyDescent="0.35"/>
    <row r="370" s="19" customFormat="1" x14ac:dyDescent="0.35"/>
    <row r="371" s="19" customFormat="1" x14ac:dyDescent="0.35"/>
    <row r="372" s="19" customFormat="1" x14ac:dyDescent="0.35"/>
    <row r="373" s="19" customFormat="1" x14ac:dyDescent="0.35"/>
    <row r="374" s="19" customFormat="1" x14ac:dyDescent="0.35"/>
    <row r="375" s="19" customFormat="1" x14ac:dyDescent="0.35"/>
    <row r="376" s="19" customFormat="1" x14ac:dyDescent="0.35"/>
    <row r="377" s="19" customFormat="1" x14ac:dyDescent="0.35"/>
    <row r="378" s="19" customFormat="1" x14ac:dyDescent="0.35"/>
    <row r="379" s="19" customFormat="1" x14ac:dyDescent="0.35"/>
    <row r="380" s="19" customFormat="1" x14ac:dyDescent="0.35"/>
    <row r="381" s="19" customFormat="1" x14ac:dyDescent="0.35"/>
    <row r="382" s="19" customFormat="1" x14ac:dyDescent="0.35"/>
    <row r="383" s="19" customFormat="1" x14ac:dyDescent="0.35"/>
    <row r="384" s="19" customFormat="1" x14ac:dyDescent="0.35"/>
    <row r="385" s="19" customFormat="1" x14ac:dyDescent="0.35"/>
    <row r="386" s="19" customFormat="1" x14ac:dyDescent="0.35"/>
    <row r="387" s="19" customFormat="1" x14ac:dyDescent="0.35"/>
    <row r="388" s="19" customFormat="1" x14ac:dyDescent="0.35"/>
    <row r="389" s="19" customFormat="1" x14ac:dyDescent="0.35"/>
    <row r="390" s="19" customFormat="1" x14ac:dyDescent="0.35"/>
    <row r="391" s="19" customFormat="1" x14ac:dyDescent="0.35"/>
    <row r="392" s="19" customFormat="1" x14ac:dyDescent="0.35"/>
    <row r="393" s="19" customFormat="1" x14ac:dyDescent="0.35"/>
    <row r="394" s="19" customFormat="1" x14ac:dyDescent="0.35"/>
    <row r="395" s="19" customFormat="1" x14ac:dyDescent="0.35"/>
    <row r="396" s="19" customFormat="1" x14ac:dyDescent="0.35"/>
    <row r="397" s="19" customFormat="1" x14ac:dyDescent="0.35"/>
    <row r="398" s="19" customFormat="1" x14ac:dyDescent="0.35"/>
    <row r="399" s="19" customFormat="1" x14ac:dyDescent="0.35"/>
    <row r="400" s="19" customFormat="1" x14ac:dyDescent="0.35"/>
    <row r="401" s="19" customFormat="1" x14ac:dyDescent="0.35"/>
    <row r="402" s="19" customFormat="1" x14ac:dyDescent="0.35"/>
    <row r="403" s="19" customFormat="1" x14ac:dyDescent="0.35"/>
    <row r="404" s="19" customFormat="1" x14ac:dyDescent="0.35"/>
    <row r="405" s="19" customFormat="1" x14ac:dyDescent="0.35"/>
    <row r="406" s="19" customFormat="1" x14ac:dyDescent="0.35"/>
    <row r="407" s="19" customFormat="1" x14ac:dyDescent="0.35"/>
    <row r="408" s="19" customFormat="1" x14ac:dyDescent="0.35"/>
    <row r="409" s="19" customFormat="1" x14ac:dyDescent="0.35"/>
    <row r="410" s="19" customFormat="1" x14ac:dyDescent="0.35"/>
    <row r="411" s="19" customFormat="1" x14ac:dyDescent="0.35"/>
    <row r="412" s="19" customFormat="1" x14ac:dyDescent="0.35"/>
    <row r="413" s="19" customFormat="1" x14ac:dyDescent="0.35"/>
    <row r="414" s="19" customFormat="1" x14ac:dyDescent="0.35"/>
    <row r="415" s="19" customFormat="1" x14ac:dyDescent="0.35"/>
    <row r="416" s="19" customFormat="1" x14ac:dyDescent="0.35"/>
    <row r="417" s="19" customFormat="1" x14ac:dyDescent="0.35"/>
    <row r="418" s="19" customFormat="1" x14ac:dyDescent="0.35"/>
    <row r="419" s="19" customFormat="1" x14ac:dyDescent="0.35"/>
    <row r="420" s="19" customFormat="1" x14ac:dyDescent="0.35"/>
    <row r="421" s="19" customFormat="1" x14ac:dyDescent="0.35"/>
    <row r="422" s="19" customFormat="1" x14ac:dyDescent="0.35"/>
    <row r="423" s="19" customFormat="1" x14ac:dyDescent="0.35"/>
    <row r="424" s="19" customFormat="1" x14ac:dyDescent="0.35"/>
    <row r="425" s="19" customFormat="1" x14ac:dyDescent="0.35"/>
    <row r="426" s="19" customFormat="1" x14ac:dyDescent="0.35"/>
    <row r="427" s="19" customFormat="1" x14ac:dyDescent="0.35"/>
    <row r="428" s="19" customFormat="1" x14ac:dyDescent="0.35"/>
    <row r="429" s="19" customFormat="1" x14ac:dyDescent="0.35"/>
    <row r="430" s="19" customFormat="1" x14ac:dyDescent="0.35"/>
    <row r="431" s="19" customFormat="1" x14ac:dyDescent="0.35"/>
    <row r="432" s="19" customFormat="1" x14ac:dyDescent="0.35"/>
    <row r="433" s="19" customFormat="1" x14ac:dyDescent="0.35"/>
    <row r="434" s="19" customFormat="1" x14ac:dyDescent="0.35"/>
    <row r="435" s="19" customFormat="1" x14ac:dyDescent="0.35"/>
    <row r="436" s="19" customFormat="1" x14ac:dyDescent="0.35"/>
    <row r="437" s="19" customFormat="1" x14ac:dyDescent="0.35"/>
    <row r="438" s="19" customFormat="1" x14ac:dyDescent="0.35"/>
    <row r="439" s="19" customFormat="1" x14ac:dyDescent="0.35"/>
    <row r="440" s="19" customFormat="1" x14ac:dyDescent="0.35"/>
    <row r="441" s="19" customFormat="1" x14ac:dyDescent="0.35"/>
    <row r="442" s="19" customFormat="1" x14ac:dyDescent="0.35"/>
    <row r="443" s="19" customFormat="1" x14ac:dyDescent="0.35"/>
    <row r="444" s="19" customFormat="1" x14ac:dyDescent="0.35"/>
    <row r="445" s="19" customFormat="1" x14ac:dyDescent="0.35"/>
    <row r="446" s="19" customFormat="1" x14ac:dyDescent="0.35"/>
    <row r="447" s="19" customFormat="1" x14ac:dyDescent="0.35"/>
    <row r="448" s="19" customFormat="1" x14ac:dyDescent="0.35"/>
    <row r="449" s="19" customFormat="1" x14ac:dyDescent="0.35"/>
    <row r="450" s="19" customFormat="1" x14ac:dyDescent="0.35"/>
    <row r="451" s="19" customFormat="1" x14ac:dyDescent="0.35"/>
    <row r="452" s="19" customFormat="1" x14ac:dyDescent="0.35"/>
    <row r="453" s="19" customFormat="1" x14ac:dyDescent="0.35"/>
    <row r="454" s="19" customFormat="1" x14ac:dyDescent="0.35"/>
    <row r="455" s="19" customFormat="1" x14ac:dyDescent="0.35"/>
    <row r="456" s="19" customFormat="1" x14ac:dyDescent="0.35"/>
    <row r="457" s="19" customFormat="1" x14ac:dyDescent="0.35"/>
    <row r="458" s="19" customFormat="1" x14ac:dyDescent="0.35"/>
    <row r="459" s="19" customFormat="1" x14ac:dyDescent="0.35"/>
    <row r="460" s="19" customFormat="1" x14ac:dyDescent="0.35"/>
    <row r="461" s="19" customFormat="1" x14ac:dyDescent="0.35"/>
    <row r="462" s="19" customFormat="1" x14ac:dyDescent="0.35"/>
    <row r="463" s="19" customFormat="1" x14ac:dyDescent="0.35"/>
    <row r="464" s="19" customFormat="1" x14ac:dyDescent="0.35"/>
    <row r="465" s="19" customFormat="1" x14ac:dyDescent="0.35"/>
    <row r="466" s="19" customFormat="1" x14ac:dyDescent="0.35"/>
    <row r="467" s="19" customFormat="1" x14ac:dyDescent="0.35"/>
    <row r="468" s="19" customFormat="1" x14ac:dyDescent="0.35"/>
    <row r="469" s="19" customFormat="1" x14ac:dyDescent="0.35"/>
    <row r="470" s="19" customFormat="1" x14ac:dyDescent="0.35"/>
    <row r="471" s="19" customFormat="1" x14ac:dyDescent="0.35"/>
    <row r="472" s="19" customFormat="1" x14ac:dyDescent="0.35"/>
    <row r="473" s="19" customFormat="1" x14ac:dyDescent="0.35"/>
    <row r="474" s="19" customFormat="1" x14ac:dyDescent="0.35"/>
    <row r="475" s="19" customFormat="1" x14ac:dyDescent="0.35"/>
    <row r="476" s="19" customFormat="1" x14ac:dyDescent="0.35"/>
    <row r="477" s="19" customFormat="1" x14ac:dyDescent="0.35"/>
    <row r="478" s="19" customFormat="1" x14ac:dyDescent="0.35"/>
    <row r="479" s="19" customFormat="1" x14ac:dyDescent="0.35"/>
    <row r="480" s="19" customFormat="1" x14ac:dyDescent="0.35"/>
    <row r="481" s="19" customFormat="1" x14ac:dyDescent="0.35"/>
    <row r="482" s="19" customFormat="1" x14ac:dyDescent="0.35"/>
    <row r="483" s="19" customFormat="1" x14ac:dyDescent="0.35"/>
    <row r="484" s="19" customFormat="1" x14ac:dyDescent="0.35"/>
    <row r="485" s="19" customFormat="1" x14ac:dyDescent="0.35"/>
    <row r="486" s="19" customFormat="1" x14ac:dyDescent="0.35"/>
    <row r="487" s="19" customFormat="1" x14ac:dyDescent="0.35"/>
    <row r="488" s="19" customFormat="1" x14ac:dyDescent="0.35"/>
    <row r="489" s="19" customFormat="1" x14ac:dyDescent="0.35"/>
    <row r="490" s="19" customFormat="1" x14ac:dyDescent="0.35"/>
    <row r="491" s="19" customFormat="1" x14ac:dyDescent="0.35"/>
    <row r="492" s="19" customFormat="1" x14ac:dyDescent="0.35"/>
    <row r="493" s="19" customFormat="1" x14ac:dyDescent="0.35"/>
    <row r="494" s="19" customFormat="1" x14ac:dyDescent="0.35"/>
    <row r="495" s="19" customFormat="1" x14ac:dyDescent="0.35"/>
    <row r="496" s="19" customFormat="1" x14ac:dyDescent="0.35"/>
    <row r="497" s="19" customFormat="1" x14ac:dyDescent="0.35"/>
    <row r="498" s="19" customFormat="1" x14ac:dyDescent="0.35"/>
    <row r="499" s="19" customFormat="1" x14ac:dyDescent="0.35"/>
    <row r="500" s="19" customFormat="1" x14ac:dyDescent="0.35"/>
    <row r="501" s="19" customFormat="1" x14ac:dyDescent="0.35"/>
    <row r="502" s="19" customFormat="1" x14ac:dyDescent="0.35"/>
    <row r="503" s="19" customFormat="1" x14ac:dyDescent="0.35"/>
    <row r="504" s="19" customFormat="1" x14ac:dyDescent="0.35"/>
    <row r="505" s="19" customFormat="1" x14ac:dyDescent="0.35"/>
    <row r="506" s="19" customFormat="1" x14ac:dyDescent="0.35"/>
    <row r="507" s="19" customFormat="1" x14ac:dyDescent="0.35"/>
    <row r="508" s="19" customFormat="1" x14ac:dyDescent="0.35"/>
    <row r="509" s="19" customFormat="1" x14ac:dyDescent="0.35"/>
    <row r="510" s="19" customFormat="1" x14ac:dyDescent="0.35"/>
    <row r="511" s="19" customFormat="1" x14ac:dyDescent="0.35"/>
    <row r="512" s="19" customFormat="1" x14ac:dyDescent="0.35"/>
    <row r="513" s="19" customFormat="1" x14ac:dyDescent="0.35"/>
    <row r="514" s="19" customFormat="1" x14ac:dyDescent="0.35"/>
    <row r="515" s="19" customFormat="1" x14ac:dyDescent="0.35"/>
    <row r="516" s="19" customFormat="1" x14ac:dyDescent="0.35"/>
    <row r="517" s="19" customFormat="1" x14ac:dyDescent="0.35"/>
    <row r="518" s="19" customFormat="1" x14ac:dyDescent="0.35"/>
    <row r="519" s="19" customFormat="1" x14ac:dyDescent="0.35"/>
    <row r="520" s="19" customFormat="1" x14ac:dyDescent="0.35"/>
    <row r="521" s="19" customFormat="1" x14ac:dyDescent="0.35"/>
    <row r="522" s="19" customFormat="1" x14ac:dyDescent="0.35"/>
    <row r="523" s="19" customFormat="1" x14ac:dyDescent="0.35"/>
    <row r="524" s="19" customFormat="1" x14ac:dyDescent="0.35"/>
    <row r="525" s="19" customFormat="1" x14ac:dyDescent="0.35"/>
    <row r="526" s="19" customFormat="1" x14ac:dyDescent="0.35"/>
    <row r="527" s="19" customFormat="1" x14ac:dyDescent="0.35"/>
    <row r="528" s="19" customFormat="1" x14ac:dyDescent="0.35"/>
    <row r="529" s="19" customFormat="1" x14ac:dyDescent="0.35"/>
    <row r="530" s="19" customFormat="1" x14ac:dyDescent="0.35"/>
    <row r="531" s="19" customFormat="1" x14ac:dyDescent="0.35"/>
    <row r="532" s="19" customFormat="1" x14ac:dyDescent="0.35"/>
    <row r="533" s="19" customFormat="1" x14ac:dyDescent="0.35"/>
    <row r="534" s="19" customFormat="1" x14ac:dyDescent="0.35"/>
    <row r="535" s="19" customFormat="1" x14ac:dyDescent="0.35"/>
    <row r="536" s="19" customFormat="1" x14ac:dyDescent="0.35"/>
    <row r="537" s="19" customFormat="1" x14ac:dyDescent="0.35"/>
    <row r="538" s="19" customFormat="1" x14ac:dyDescent="0.35"/>
    <row r="539" s="19" customFormat="1" x14ac:dyDescent="0.35"/>
    <row r="540" s="19" customFormat="1" x14ac:dyDescent="0.35"/>
    <row r="541" s="19" customFormat="1" x14ac:dyDescent="0.35"/>
    <row r="542" s="19" customFormat="1" x14ac:dyDescent="0.35"/>
    <row r="543" s="19" customFormat="1" x14ac:dyDescent="0.35"/>
    <row r="544" s="19" customFormat="1" x14ac:dyDescent="0.35"/>
    <row r="545" s="19" customFormat="1" x14ac:dyDescent="0.35"/>
    <row r="546" s="19" customFormat="1" x14ac:dyDescent="0.35"/>
    <row r="547" s="19" customFormat="1" x14ac:dyDescent="0.35"/>
    <row r="548" s="19" customFormat="1" x14ac:dyDescent="0.35"/>
    <row r="549" s="19" customFormat="1" x14ac:dyDescent="0.35"/>
    <row r="550" s="19" customFormat="1" x14ac:dyDescent="0.35"/>
    <row r="551" s="19" customFormat="1" x14ac:dyDescent="0.35"/>
    <row r="552" s="19" customFormat="1" x14ac:dyDescent="0.35"/>
    <row r="553" s="19" customFormat="1" x14ac:dyDescent="0.35"/>
    <row r="554" s="19" customFormat="1" x14ac:dyDescent="0.35"/>
    <row r="555" s="19" customFormat="1" x14ac:dyDescent="0.35"/>
    <row r="556" s="19" customFormat="1" x14ac:dyDescent="0.35"/>
    <row r="557" s="19" customFormat="1" x14ac:dyDescent="0.35"/>
    <row r="558" s="19" customFormat="1" x14ac:dyDescent="0.35"/>
    <row r="559" s="19" customFormat="1" x14ac:dyDescent="0.35"/>
    <row r="560" s="19" customFormat="1" x14ac:dyDescent="0.35"/>
    <row r="561" s="19" customFormat="1" x14ac:dyDescent="0.35"/>
    <row r="562" s="19" customFormat="1" x14ac:dyDescent="0.35"/>
    <row r="563" s="19" customFormat="1" x14ac:dyDescent="0.35"/>
    <row r="564" s="19" customFormat="1" x14ac:dyDescent="0.35"/>
    <row r="565" s="19" customFormat="1" x14ac:dyDescent="0.35"/>
    <row r="566" s="19" customFormat="1" x14ac:dyDescent="0.35"/>
    <row r="567" s="19" customFormat="1" x14ac:dyDescent="0.35"/>
    <row r="568" s="19" customFormat="1" x14ac:dyDescent="0.35"/>
    <row r="569" s="19" customFormat="1" x14ac:dyDescent="0.35"/>
    <row r="570" s="19" customFormat="1" x14ac:dyDescent="0.35"/>
    <row r="571" s="19" customFormat="1" x14ac:dyDescent="0.35"/>
    <row r="572" s="19" customFormat="1" x14ac:dyDescent="0.35"/>
    <row r="573" s="19" customFormat="1" x14ac:dyDescent="0.35"/>
    <row r="574" s="19" customFormat="1" x14ac:dyDescent="0.35"/>
    <row r="575" s="19" customFormat="1" x14ac:dyDescent="0.35"/>
    <row r="576" s="19" customFormat="1" x14ac:dyDescent="0.35"/>
    <row r="577" s="19" customFormat="1" x14ac:dyDescent="0.35"/>
    <row r="578" s="19" customFormat="1" x14ac:dyDescent="0.35"/>
    <row r="579" s="19" customFormat="1" x14ac:dyDescent="0.35"/>
    <row r="580" s="19" customFormat="1" x14ac:dyDescent="0.35"/>
    <row r="581" s="19" customFormat="1" x14ac:dyDescent="0.35"/>
    <row r="582" s="19" customFormat="1" x14ac:dyDescent="0.35"/>
    <row r="583" s="19" customFormat="1" x14ac:dyDescent="0.35"/>
    <row r="584" s="19" customFormat="1" x14ac:dyDescent="0.35"/>
    <row r="585" s="19" customFormat="1" x14ac:dyDescent="0.35"/>
    <row r="586" s="19" customFormat="1" x14ac:dyDescent="0.35"/>
    <row r="587" s="19" customFormat="1" x14ac:dyDescent="0.35"/>
    <row r="588" s="19" customFormat="1" x14ac:dyDescent="0.35"/>
    <row r="589" s="19" customFormat="1" x14ac:dyDescent="0.35"/>
    <row r="590" s="19" customFormat="1" x14ac:dyDescent="0.35"/>
    <row r="591" s="19" customFormat="1" x14ac:dyDescent="0.35"/>
    <row r="592" s="19" customFormat="1" x14ac:dyDescent="0.35"/>
    <row r="593" s="19" customFormat="1" x14ac:dyDescent="0.35"/>
    <row r="594" s="19" customFormat="1" x14ac:dyDescent="0.35"/>
    <row r="595" s="19" customFormat="1" x14ac:dyDescent="0.35"/>
    <row r="596" s="19" customFormat="1" x14ac:dyDescent="0.35"/>
    <row r="597" s="19" customFormat="1" x14ac:dyDescent="0.35"/>
    <row r="598" s="19" customFormat="1" x14ac:dyDescent="0.35"/>
    <row r="599" s="19" customFormat="1" x14ac:dyDescent="0.35"/>
    <row r="600" s="19" customFormat="1" x14ac:dyDescent="0.35"/>
    <row r="601" s="19" customFormat="1" x14ac:dyDescent="0.35"/>
    <row r="602" s="19" customFormat="1" x14ac:dyDescent="0.35"/>
    <row r="603" s="19" customFormat="1" x14ac:dyDescent="0.35"/>
    <row r="604" s="19" customFormat="1" x14ac:dyDescent="0.35"/>
    <row r="605" s="19" customFormat="1" x14ac:dyDescent="0.35"/>
    <row r="606" s="19" customFormat="1" x14ac:dyDescent="0.35"/>
    <row r="607" s="19" customFormat="1" x14ac:dyDescent="0.35"/>
    <row r="608" s="19" customFormat="1" x14ac:dyDescent="0.35"/>
    <row r="609" s="19" customFormat="1" x14ac:dyDescent="0.35"/>
    <row r="610" s="19" customFormat="1" x14ac:dyDescent="0.35"/>
    <row r="611" s="19" customFormat="1" x14ac:dyDescent="0.35"/>
    <row r="612" s="19" customFormat="1" x14ac:dyDescent="0.35"/>
    <row r="613" s="19" customFormat="1" x14ac:dyDescent="0.35"/>
    <row r="614" s="19" customFormat="1" x14ac:dyDescent="0.35"/>
    <row r="615" s="19" customFormat="1" x14ac:dyDescent="0.35"/>
    <row r="616" s="19" customFormat="1" x14ac:dyDescent="0.35"/>
    <row r="617" s="19" customFormat="1" x14ac:dyDescent="0.35"/>
    <row r="618" s="19" customFormat="1" x14ac:dyDescent="0.35"/>
    <row r="619" s="19" customFormat="1" x14ac:dyDescent="0.35"/>
    <row r="620" s="19" customFormat="1" x14ac:dyDescent="0.35"/>
    <row r="621" s="19" customFormat="1" x14ac:dyDescent="0.35"/>
    <row r="622" s="19" customFormat="1" x14ac:dyDescent="0.35"/>
    <row r="623" s="19" customFormat="1" x14ac:dyDescent="0.35"/>
    <row r="624" s="19" customFormat="1" x14ac:dyDescent="0.35"/>
    <row r="625" s="19" customFormat="1" x14ac:dyDescent="0.35"/>
    <row r="626" s="19" customFormat="1" x14ac:dyDescent="0.35"/>
    <row r="627" s="19" customFormat="1" x14ac:dyDescent="0.35"/>
    <row r="628" s="19" customFormat="1" x14ac:dyDescent="0.35"/>
    <row r="629" s="19" customFormat="1" x14ac:dyDescent="0.35"/>
    <row r="630" s="19" customFormat="1" x14ac:dyDescent="0.35"/>
    <row r="631" s="19" customFormat="1" x14ac:dyDescent="0.35"/>
    <row r="632" s="19" customFormat="1" x14ac:dyDescent="0.35"/>
    <row r="633" s="19" customFormat="1" x14ac:dyDescent="0.35"/>
    <row r="634" s="19" customFormat="1" x14ac:dyDescent="0.35"/>
    <row r="635" s="19" customFormat="1" x14ac:dyDescent="0.35"/>
    <row r="636" s="19" customFormat="1" x14ac:dyDescent="0.35"/>
    <row r="637" s="19" customFormat="1" x14ac:dyDescent="0.35"/>
    <row r="638" s="19" customFormat="1" x14ac:dyDescent="0.35"/>
    <row r="639" s="19" customFormat="1" x14ac:dyDescent="0.35"/>
    <row r="640" s="19" customFormat="1" x14ac:dyDescent="0.35"/>
    <row r="641" s="19" customFormat="1" x14ac:dyDescent="0.35"/>
    <row r="642" s="19" customFormat="1" x14ac:dyDescent="0.35"/>
    <row r="643" s="19" customFormat="1" x14ac:dyDescent="0.35"/>
    <row r="644" s="19" customFormat="1" x14ac:dyDescent="0.35"/>
    <row r="645" s="19" customFormat="1" x14ac:dyDescent="0.35"/>
    <row r="646" s="19" customFormat="1" x14ac:dyDescent="0.35"/>
    <row r="647" s="19" customFormat="1" x14ac:dyDescent="0.35"/>
    <row r="648" s="19" customFormat="1" x14ac:dyDescent="0.35"/>
    <row r="649" s="19" customFormat="1" x14ac:dyDescent="0.35"/>
    <row r="650" s="19" customFormat="1" x14ac:dyDescent="0.35"/>
    <row r="651" s="19" customFormat="1" x14ac:dyDescent="0.35"/>
    <row r="652" s="19" customFormat="1" x14ac:dyDescent="0.35"/>
    <row r="653" s="19" customFormat="1" x14ac:dyDescent="0.35"/>
    <row r="654" s="19" customFormat="1" x14ac:dyDescent="0.35"/>
    <row r="655" s="19" customFormat="1" x14ac:dyDescent="0.35"/>
    <row r="656" s="19" customFormat="1" x14ac:dyDescent="0.35"/>
    <row r="657" s="19" customFormat="1" x14ac:dyDescent="0.35"/>
    <row r="658" s="19" customFormat="1" x14ac:dyDescent="0.35"/>
    <row r="659" s="19" customFormat="1" x14ac:dyDescent="0.35"/>
    <row r="660" s="19" customFormat="1" x14ac:dyDescent="0.35"/>
    <row r="661" s="19" customFormat="1" x14ac:dyDescent="0.35"/>
    <row r="662" s="19" customFormat="1" x14ac:dyDescent="0.35"/>
    <row r="663" s="19" customFormat="1" x14ac:dyDescent="0.35"/>
    <row r="664" s="19" customFormat="1" x14ac:dyDescent="0.35"/>
    <row r="665" s="19" customFormat="1" x14ac:dyDescent="0.35"/>
    <row r="666" s="19" customFormat="1" x14ac:dyDescent="0.35"/>
    <row r="667" s="19" customFormat="1" x14ac:dyDescent="0.35"/>
    <row r="668" s="19" customFormat="1" x14ac:dyDescent="0.35"/>
    <row r="669" s="19" customFormat="1" x14ac:dyDescent="0.35"/>
    <row r="670" s="19" customFormat="1" x14ac:dyDescent="0.35"/>
    <row r="671" s="19" customFormat="1" x14ac:dyDescent="0.35"/>
    <row r="672" s="19" customFormat="1" x14ac:dyDescent="0.35"/>
    <row r="673" s="19" customFormat="1" x14ac:dyDescent="0.35"/>
    <row r="674" s="19" customFormat="1" x14ac:dyDescent="0.35"/>
    <row r="675" s="19" customFormat="1" x14ac:dyDescent="0.35"/>
    <row r="676" s="19" customFormat="1" x14ac:dyDescent="0.35"/>
    <row r="677" s="19" customFormat="1" x14ac:dyDescent="0.35"/>
    <row r="678" s="19" customFormat="1" x14ac:dyDescent="0.35"/>
    <row r="679" s="19" customFormat="1" x14ac:dyDescent="0.35"/>
    <row r="680" s="19" customFormat="1" x14ac:dyDescent="0.35"/>
    <row r="681" s="19" customFormat="1" x14ac:dyDescent="0.35"/>
    <row r="682" s="19" customFormat="1" x14ac:dyDescent="0.35"/>
    <row r="683" s="19" customFormat="1" x14ac:dyDescent="0.35"/>
    <row r="684" s="19" customFormat="1" x14ac:dyDescent="0.35"/>
    <row r="685" s="19" customFormat="1" x14ac:dyDescent="0.35"/>
    <row r="686" s="19" customFormat="1" x14ac:dyDescent="0.35"/>
    <row r="687" s="19" customFormat="1" x14ac:dyDescent="0.35"/>
    <row r="688" s="19" customFormat="1" x14ac:dyDescent="0.35"/>
    <row r="689" s="19" customFormat="1" x14ac:dyDescent="0.35"/>
    <row r="690" s="19" customFormat="1" x14ac:dyDescent="0.35"/>
    <row r="691" s="19" customFormat="1" x14ac:dyDescent="0.35"/>
    <row r="692" s="19" customFormat="1" x14ac:dyDescent="0.35"/>
    <row r="693" s="19" customFormat="1" x14ac:dyDescent="0.35"/>
    <row r="694" s="19" customFormat="1" x14ac:dyDescent="0.35"/>
    <row r="695" s="19" customFormat="1" x14ac:dyDescent="0.35"/>
    <row r="696" s="19" customFormat="1" x14ac:dyDescent="0.35"/>
    <row r="697" s="19" customFormat="1" x14ac:dyDescent="0.35"/>
    <row r="698" s="19" customFormat="1" x14ac:dyDescent="0.35"/>
    <row r="699" s="19" customFormat="1" x14ac:dyDescent="0.35"/>
    <row r="700" s="19" customFormat="1" x14ac:dyDescent="0.35"/>
    <row r="701" s="19" customFormat="1" x14ac:dyDescent="0.35"/>
    <row r="702" s="19" customFormat="1" x14ac:dyDescent="0.35"/>
    <row r="703" s="19" customFormat="1" x14ac:dyDescent="0.35"/>
    <row r="704" s="19" customFormat="1" x14ac:dyDescent="0.35"/>
    <row r="705" s="19" customFormat="1" x14ac:dyDescent="0.35"/>
    <row r="706" s="19" customFormat="1" x14ac:dyDescent="0.35"/>
    <row r="707" s="19" customFormat="1" x14ac:dyDescent="0.35"/>
    <row r="708" s="19" customFormat="1" x14ac:dyDescent="0.35"/>
    <row r="709" s="19" customFormat="1" x14ac:dyDescent="0.35"/>
    <row r="710" s="19" customFormat="1" x14ac:dyDescent="0.35"/>
    <row r="711" s="19" customFormat="1" x14ac:dyDescent="0.35"/>
    <row r="712" s="19" customFormat="1" x14ac:dyDescent="0.35"/>
    <row r="713" s="19" customFormat="1" x14ac:dyDescent="0.35"/>
    <row r="714" s="19" customFormat="1" x14ac:dyDescent="0.35"/>
    <row r="715" s="19" customFormat="1" x14ac:dyDescent="0.35"/>
    <row r="716" s="19" customFormat="1" x14ac:dyDescent="0.35"/>
    <row r="717" s="19" customFormat="1" x14ac:dyDescent="0.35"/>
    <row r="718" s="19" customFormat="1" x14ac:dyDescent="0.35"/>
    <row r="719" s="19" customFormat="1" x14ac:dyDescent="0.35"/>
    <row r="720" s="19" customFormat="1" x14ac:dyDescent="0.35"/>
    <row r="721" s="19" customFormat="1" x14ac:dyDescent="0.35"/>
    <row r="722" s="19" customFormat="1" x14ac:dyDescent="0.35"/>
    <row r="723" s="19" customFormat="1" x14ac:dyDescent="0.35"/>
    <row r="724" s="19" customFormat="1" x14ac:dyDescent="0.35"/>
    <row r="725" s="19" customFormat="1" x14ac:dyDescent="0.35"/>
    <row r="726" s="19" customFormat="1" x14ac:dyDescent="0.35"/>
    <row r="727" s="19" customFormat="1" x14ac:dyDescent="0.35"/>
    <row r="728" s="19" customFormat="1" x14ac:dyDescent="0.35"/>
    <row r="729" s="19" customFormat="1" x14ac:dyDescent="0.35"/>
    <row r="730" s="19" customFormat="1" x14ac:dyDescent="0.35"/>
    <row r="731" s="19" customFormat="1" x14ac:dyDescent="0.35"/>
    <row r="732" s="19" customFormat="1" x14ac:dyDescent="0.35"/>
    <row r="733" s="19" customFormat="1" x14ac:dyDescent="0.35"/>
    <row r="734" s="19" customFormat="1" x14ac:dyDescent="0.35"/>
    <row r="735" s="19" customFormat="1" x14ac:dyDescent="0.35"/>
    <row r="736" s="19" customFormat="1" x14ac:dyDescent="0.35"/>
    <row r="737" s="19" customFormat="1" x14ac:dyDescent="0.35"/>
    <row r="738" s="19" customFormat="1" x14ac:dyDescent="0.35"/>
    <row r="739" s="19" customFormat="1" x14ac:dyDescent="0.35"/>
    <row r="740" s="19" customFormat="1" x14ac:dyDescent="0.35"/>
    <row r="741" s="19" customFormat="1" x14ac:dyDescent="0.35"/>
    <row r="742" s="19" customFormat="1" x14ac:dyDescent="0.35"/>
    <row r="743" s="19" customFormat="1" x14ac:dyDescent="0.35"/>
    <row r="744" s="19" customFormat="1" x14ac:dyDescent="0.35"/>
    <row r="745" s="19" customFormat="1" x14ac:dyDescent="0.35"/>
    <row r="746" s="19" customFormat="1" x14ac:dyDescent="0.35"/>
    <row r="747" s="19" customFormat="1" x14ac:dyDescent="0.35"/>
    <row r="748" s="19" customFormat="1" x14ac:dyDescent="0.35"/>
    <row r="749" s="19" customFormat="1" x14ac:dyDescent="0.35"/>
    <row r="750" s="19" customFormat="1" x14ac:dyDescent="0.35"/>
    <row r="751" s="19" customFormat="1" x14ac:dyDescent="0.35"/>
    <row r="752" s="19" customFormat="1" x14ac:dyDescent="0.35"/>
    <row r="753" s="19" customFormat="1" x14ac:dyDescent="0.35"/>
    <row r="754" s="19" customFormat="1" x14ac:dyDescent="0.35"/>
    <row r="755" s="19" customFormat="1" x14ac:dyDescent="0.35"/>
    <row r="756" s="19" customFormat="1" x14ac:dyDescent="0.35"/>
    <row r="757" s="19" customFormat="1" x14ac:dyDescent="0.35"/>
    <row r="758" s="19" customFormat="1" x14ac:dyDescent="0.35"/>
    <row r="759" s="19" customFormat="1" x14ac:dyDescent="0.35"/>
    <row r="760" s="19" customFormat="1" x14ac:dyDescent="0.35"/>
    <row r="761" s="19" customFormat="1" x14ac:dyDescent="0.35"/>
    <row r="762" s="19" customFormat="1" x14ac:dyDescent="0.35"/>
    <row r="763" s="19" customFormat="1" x14ac:dyDescent="0.35"/>
    <row r="764" s="19" customFormat="1" x14ac:dyDescent="0.35"/>
    <row r="765" s="19" customFormat="1" x14ac:dyDescent="0.35"/>
    <row r="766" s="19" customFormat="1" x14ac:dyDescent="0.35"/>
    <row r="767" s="19" customFormat="1" x14ac:dyDescent="0.35"/>
    <row r="768" s="19" customFormat="1" x14ac:dyDescent="0.35"/>
    <row r="769" s="19" customFormat="1" x14ac:dyDescent="0.35"/>
    <row r="770" s="19" customFormat="1" x14ac:dyDescent="0.35"/>
    <row r="771" s="19" customFormat="1" x14ac:dyDescent="0.35"/>
    <row r="772" s="19" customFormat="1" x14ac:dyDescent="0.35"/>
    <row r="773" s="19" customFormat="1" x14ac:dyDescent="0.35"/>
    <row r="774" s="19" customFormat="1" x14ac:dyDescent="0.35"/>
    <row r="775" s="19" customFormat="1" x14ac:dyDescent="0.35"/>
    <row r="776" s="19" customFormat="1" x14ac:dyDescent="0.35"/>
    <row r="777" s="19" customFormat="1" x14ac:dyDescent="0.35"/>
    <row r="778" s="19" customFormat="1" x14ac:dyDescent="0.35"/>
    <row r="779" s="19" customFormat="1" x14ac:dyDescent="0.35"/>
    <row r="780" s="19" customFormat="1" x14ac:dyDescent="0.35"/>
    <row r="781" s="19" customFormat="1" x14ac:dyDescent="0.35"/>
    <row r="782" s="19" customFormat="1" x14ac:dyDescent="0.35"/>
    <row r="783" s="19" customFormat="1" x14ac:dyDescent="0.35"/>
    <row r="784" s="19" customFormat="1" x14ac:dyDescent="0.35"/>
    <row r="785" s="19" customFormat="1" x14ac:dyDescent="0.35"/>
    <row r="786" s="19" customFormat="1" x14ac:dyDescent="0.35"/>
    <row r="787" s="19" customFormat="1" x14ac:dyDescent="0.35"/>
    <row r="788" s="19" customFormat="1" x14ac:dyDescent="0.35"/>
    <row r="789" s="19" customFormat="1" x14ac:dyDescent="0.35"/>
    <row r="790" s="19" customFormat="1" x14ac:dyDescent="0.35"/>
    <row r="791" s="19" customFormat="1" x14ac:dyDescent="0.35"/>
    <row r="792" s="19" customFormat="1" x14ac:dyDescent="0.35"/>
    <row r="793" s="19" customFormat="1" x14ac:dyDescent="0.35"/>
    <row r="794" s="19" customFormat="1" x14ac:dyDescent="0.35"/>
    <row r="795" s="19" customFormat="1" x14ac:dyDescent="0.35"/>
    <row r="796" s="19" customFormat="1" x14ac:dyDescent="0.35"/>
    <row r="797" s="19" customFormat="1" x14ac:dyDescent="0.35"/>
    <row r="798" s="19" customFormat="1" x14ac:dyDescent="0.35"/>
    <row r="799" s="19" customFormat="1" x14ac:dyDescent="0.35"/>
    <row r="800" s="19" customFormat="1" x14ac:dyDescent="0.35"/>
    <row r="801" s="19" customFormat="1" x14ac:dyDescent="0.35"/>
    <row r="802" s="19" customFormat="1" x14ac:dyDescent="0.35"/>
    <row r="803" s="19" customFormat="1" x14ac:dyDescent="0.35"/>
    <row r="804" s="19" customFormat="1" x14ac:dyDescent="0.35"/>
    <row r="805" s="19" customFormat="1" x14ac:dyDescent="0.35"/>
    <row r="806" s="19" customFormat="1" x14ac:dyDescent="0.35"/>
    <row r="807" s="19" customFormat="1" x14ac:dyDescent="0.35"/>
    <row r="808" s="19" customFormat="1" x14ac:dyDescent="0.35"/>
    <row r="809" s="19" customFormat="1" x14ac:dyDescent="0.35"/>
    <row r="810" s="19" customFormat="1" x14ac:dyDescent="0.35"/>
    <row r="811" s="19" customFormat="1" x14ac:dyDescent="0.35"/>
    <row r="812" s="19" customFormat="1" x14ac:dyDescent="0.35"/>
    <row r="813" s="19" customFormat="1" x14ac:dyDescent="0.35"/>
    <row r="814" s="19" customFormat="1" x14ac:dyDescent="0.35"/>
    <row r="815" s="19" customFormat="1" x14ac:dyDescent="0.35"/>
    <row r="816" s="19" customFormat="1" x14ac:dyDescent="0.35"/>
    <row r="817" s="19" customFormat="1" x14ac:dyDescent="0.35"/>
    <row r="818" s="19" customFormat="1" x14ac:dyDescent="0.35"/>
    <row r="819" s="19" customFormat="1" x14ac:dyDescent="0.35"/>
    <row r="820" s="19" customFormat="1" x14ac:dyDescent="0.35"/>
    <row r="821" s="19" customFormat="1" x14ac:dyDescent="0.35"/>
    <row r="822" s="19" customFormat="1" x14ac:dyDescent="0.35"/>
    <row r="823" s="19" customFormat="1" x14ac:dyDescent="0.35"/>
    <row r="824" s="19" customFormat="1" x14ac:dyDescent="0.35"/>
    <row r="825" s="19" customFormat="1" x14ac:dyDescent="0.35"/>
    <row r="826" s="19" customFormat="1" x14ac:dyDescent="0.35"/>
    <row r="827" s="19" customFormat="1" x14ac:dyDescent="0.35"/>
    <row r="828" s="19" customFormat="1" x14ac:dyDescent="0.35"/>
    <row r="829" s="19" customFormat="1" x14ac:dyDescent="0.35"/>
    <row r="830" s="19" customFormat="1" x14ac:dyDescent="0.35"/>
    <row r="831" s="19" customFormat="1" x14ac:dyDescent="0.35"/>
    <row r="832" s="19" customFormat="1" x14ac:dyDescent="0.35"/>
    <row r="833" s="19" customFormat="1" x14ac:dyDescent="0.35"/>
    <row r="834" s="19" customFormat="1" x14ac:dyDescent="0.35"/>
    <row r="835" s="19" customFormat="1" x14ac:dyDescent="0.35"/>
    <row r="836" s="19" customFormat="1" x14ac:dyDescent="0.35"/>
    <row r="837" s="19" customFormat="1" x14ac:dyDescent="0.35"/>
    <row r="838" s="19" customFormat="1" x14ac:dyDescent="0.35"/>
    <row r="839" s="19" customFormat="1" x14ac:dyDescent="0.35"/>
    <row r="840" s="19" customFormat="1" x14ac:dyDescent="0.35"/>
    <row r="841" s="19" customFormat="1" x14ac:dyDescent="0.35"/>
    <row r="842" s="19" customFormat="1" x14ac:dyDescent="0.35"/>
    <row r="843" s="19" customFormat="1" x14ac:dyDescent="0.35"/>
    <row r="844" s="19" customFormat="1" x14ac:dyDescent="0.35"/>
    <row r="845" s="19" customFormat="1" x14ac:dyDescent="0.35"/>
    <row r="846" s="19" customFormat="1" x14ac:dyDescent="0.35"/>
    <row r="847" s="19" customFormat="1" x14ac:dyDescent="0.35"/>
    <row r="848" s="19" customFormat="1" x14ac:dyDescent="0.35"/>
    <row r="849" s="19" customFormat="1" x14ac:dyDescent="0.35"/>
    <row r="850" s="19" customFormat="1" x14ac:dyDescent="0.35"/>
    <row r="851" s="19" customFormat="1" x14ac:dyDescent="0.35"/>
    <row r="852" s="19" customFormat="1" x14ac:dyDescent="0.35"/>
    <row r="853" s="19" customFormat="1" x14ac:dyDescent="0.35"/>
    <row r="854" s="19" customFormat="1" x14ac:dyDescent="0.35"/>
    <row r="855" s="19" customFormat="1" x14ac:dyDescent="0.35"/>
    <row r="856" s="19" customFormat="1" x14ac:dyDescent="0.35"/>
    <row r="857" s="19" customFormat="1" x14ac:dyDescent="0.35"/>
    <row r="858" s="19" customFormat="1" x14ac:dyDescent="0.35"/>
    <row r="859" s="19" customFormat="1" x14ac:dyDescent="0.35"/>
    <row r="860" s="19" customFormat="1" x14ac:dyDescent="0.35"/>
    <row r="861" s="19" customFormat="1" x14ac:dyDescent="0.35"/>
    <row r="862" s="19" customFormat="1" x14ac:dyDescent="0.35"/>
    <row r="863" s="19" customFormat="1" x14ac:dyDescent="0.35"/>
    <row r="864" s="19" customFormat="1" x14ac:dyDescent="0.35"/>
    <row r="865" s="19" customFormat="1" x14ac:dyDescent="0.35"/>
    <row r="866" s="19" customFormat="1" x14ac:dyDescent="0.35"/>
    <row r="867" s="19" customFormat="1" x14ac:dyDescent="0.35"/>
    <row r="868" s="19" customFormat="1" x14ac:dyDescent="0.35"/>
    <row r="869" s="19" customFormat="1" x14ac:dyDescent="0.35"/>
    <row r="870" s="19" customFormat="1" x14ac:dyDescent="0.35"/>
    <row r="871" s="19" customFormat="1" x14ac:dyDescent="0.35"/>
    <row r="872" s="19" customFormat="1" x14ac:dyDescent="0.35"/>
    <row r="873" s="19" customFormat="1" x14ac:dyDescent="0.35"/>
    <row r="874" s="19" customFormat="1" x14ac:dyDescent="0.35"/>
    <row r="875" s="19" customFormat="1" x14ac:dyDescent="0.35"/>
    <row r="876" s="19" customFormat="1" x14ac:dyDescent="0.35"/>
    <row r="877" s="19" customFormat="1" x14ac:dyDescent="0.35"/>
    <row r="878" s="19" customFormat="1" x14ac:dyDescent="0.35"/>
    <row r="879" s="19" customFormat="1" x14ac:dyDescent="0.35"/>
    <row r="880" s="19" customFormat="1" x14ac:dyDescent="0.35"/>
    <row r="881" s="19" customFormat="1" x14ac:dyDescent="0.35"/>
    <row r="882" s="19" customFormat="1" x14ac:dyDescent="0.35"/>
    <row r="883" s="19" customFormat="1" x14ac:dyDescent="0.35"/>
    <row r="884" s="19" customFormat="1" x14ac:dyDescent="0.35"/>
    <row r="885" s="19" customFormat="1" x14ac:dyDescent="0.35"/>
    <row r="886" s="19" customFormat="1" x14ac:dyDescent="0.35"/>
    <row r="887" s="19" customFormat="1" x14ac:dyDescent="0.35"/>
    <row r="888" s="19" customFormat="1" x14ac:dyDescent="0.35"/>
    <row r="889" s="19" customFormat="1" x14ac:dyDescent="0.35"/>
    <row r="890" s="19" customFormat="1" x14ac:dyDescent="0.35"/>
    <row r="891" s="19" customFormat="1" x14ac:dyDescent="0.35"/>
    <row r="892" s="19" customFormat="1" x14ac:dyDescent="0.35"/>
    <row r="893" s="19" customFormat="1" x14ac:dyDescent="0.35"/>
    <row r="894" s="19" customFormat="1" x14ac:dyDescent="0.35"/>
    <row r="895" s="19" customFormat="1" x14ac:dyDescent="0.35"/>
    <row r="896" s="19" customFormat="1" x14ac:dyDescent="0.35"/>
    <row r="897" s="19" customFormat="1" x14ac:dyDescent="0.35"/>
    <row r="898" s="19" customFormat="1" x14ac:dyDescent="0.35"/>
    <row r="899" s="19" customFormat="1" x14ac:dyDescent="0.35"/>
    <row r="900" s="19" customFormat="1" x14ac:dyDescent="0.35"/>
    <row r="901" s="19" customFormat="1" x14ac:dyDescent="0.35"/>
    <row r="902" s="19" customFormat="1" x14ac:dyDescent="0.35"/>
    <row r="903" s="19" customFormat="1" x14ac:dyDescent="0.35"/>
    <row r="904" s="19" customFormat="1" x14ac:dyDescent="0.35"/>
    <row r="905" s="19" customFormat="1" x14ac:dyDescent="0.35"/>
    <row r="906" s="19" customFormat="1" x14ac:dyDescent="0.35"/>
    <row r="907" s="19" customFormat="1" x14ac:dyDescent="0.35"/>
    <row r="908" s="19" customFormat="1" x14ac:dyDescent="0.35"/>
    <row r="909" s="19" customFormat="1" x14ac:dyDescent="0.35"/>
    <row r="910" s="19" customFormat="1" x14ac:dyDescent="0.35"/>
    <row r="911" s="19" customFormat="1" x14ac:dyDescent="0.35"/>
    <row r="912" s="19" customFormat="1" x14ac:dyDescent="0.35"/>
    <row r="913" s="19" customFormat="1" x14ac:dyDescent="0.35"/>
    <row r="914" s="19" customFormat="1" x14ac:dyDescent="0.35"/>
    <row r="915" s="19" customFormat="1" x14ac:dyDescent="0.35"/>
    <row r="916" s="19" customFormat="1" x14ac:dyDescent="0.35"/>
    <row r="917" s="19" customFormat="1" x14ac:dyDescent="0.35"/>
    <row r="918" s="19" customFormat="1" x14ac:dyDescent="0.35"/>
    <row r="919" s="19" customFormat="1" x14ac:dyDescent="0.35"/>
    <row r="920" s="19" customFormat="1" x14ac:dyDescent="0.35"/>
    <row r="921" s="19" customFormat="1" x14ac:dyDescent="0.35"/>
    <row r="922" s="19" customFormat="1" x14ac:dyDescent="0.35"/>
    <row r="923" s="19" customFormat="1" x14ac:dyDescent="0.35"/>
    <row r="924" s="19" customFormat="1" x14ac:dyDescent="0.35"/>
    <row r="925" s="19" customFormat="1" x14ac:dyDescent="0.35"/>
    <row r="926" s="19" customFormat="1" x14ac:dyDescent="0.35"/>
    <row r="927" s="19" customFormat="1" x14ac:dyDescent="0.35"/>
    <row r="928" s="19" customFormat="1" x14ac:dyDescent="0.35"/>
    <row r="929" s="19" customFormat="1" x14ac:dyDescent="0.35"/>
    <row r="930" s="19" customFormat="1" x14ac:dyDescent="0.35"/>
    <row r="931" s="19" customFormat="1" x14ac:dyDescent="0.35"/>
    <row r="932" s="19" customFormat="1" x14ac:dyDescent="0.35"/>
    <row r="933" s="19" customFormat="1" x14ac:dyDescent="0.35"/>
    <row r="934" s="19" customFormat="1" x14ac:dyDescent="0.35"/>
    <row r="935" s="19" customFormat="1" x14ac:dyDescent="0.35"/>
    <row r="936" s="19" customFormat="1" x14ac:dyDescent="0.35"/>
    <row r="937" s="19" customFormat="1" x14ac:dyDescent="0.35"/>
    <row r="938" s="19" customFormat="1" x14ac:dyDescent="0.35"/>
    <row r="939" s="19" customFormat="1" x14ac:dyDescent="0.35"/>
    <row r="940" s="19" customFormat="1" x14ac:dyDescent="0.35"/>
    <row r="941" s="19" customFormat="1" x14ac:dyDescent="0.35"/>
    <row r="942" s="19" customFormat="1" x14ac:dyDescent="0.35"/>
    <row r="943" s="19" customFormat="1" x14ac:dyDescent="0.35"/>
    <row r="944" s="19" customFormat="1" x14ac:dyDescent="0.35"/>
    <row r="945" s="19" customFormat="1" x14ac:dyDescent="0.35"/>
    <row r="946" s="19" customFormat="1" x14ac:dyDescent="0.35"/>
    <row r="947" s="19" customFormat="1" x14ac:dyDescent="0.35"/>
    <row r="948" s="19" customFormat="1" x14ac:dyDescent="0.35"/>
    <row r="949" s="19" customFormat="1" x14ac:dyDescent="0.35"/>
    <row r="950" s="19" customFormat="1" x14ac:dyDescent="0.35"/>
    <row r="951" s="19" customFormat="1" x14ac:dyDescent="0.35"/>
    <row r="952" s="19" customFormat="1" x14ac:dyDescent="0.35"/>
    <row r="953" s="19" customFormat="1" x14ac:dyDescent="0.35"/>
    <row r="954" s="19" customFormat="1" x14ac:dyDescent="0.35"/>
    <row r="955" s="19" customFormat="1" x14ac:dyDescent="0.35"/>
    <row r="956" s="19" customFormat="1" x14ac:dyDescent="0.35"/>
    <row r="957" s="19" customFormat="1" x14ac:dyDescent="0.35"/>
    <row r="958" s="19" customFormat="1" x14ac:dyDescent="0.35"/>
    <row r="959" s="19" customFormat="1" x14ac:dyDescent="0.35"/>
    <row r="960" s="19" customFormat="1" x14ac:dyDescent="0.35"/>
    <row r="961" s="19" customFormat="1" x14ac:dyDescent="0.35"/>
    <row r="962" s="19" customFormat="1" x14ac:dyDescent="0.35"/>
    <row r="963" s="19" customFormat="1" x14ac:dyDescent="0.35"/>
    <row r="964" s="19" customFormat="1" x14ac:dyDescent="0.35"/>
    <row r="965" s="19" customFormat="1" x14ac:dyDescent="0.35"/>
    <row r="966" s="19" customFormat="1" x14ac:dyDescent="0.35"/>
    <row r="967" s="19" customFormat="1" x14ac:dyDescent="0.35"/>
    <row r="968" s="19" customFormat="1" x14ac:dyDescent="0.35"/>
    <row r="969" s="19" customFormat="1" x14ac:dyDescent="0.35"/>
    <row r="970" s="19" customFormat="1" x14ac:dyDescent="0.35"/>
    <row r="971" s="19" customFormat="1" x14ac:dyDescent="0.35"/>
    <row r="972" s="19" customFormat="1" x14ac:dyDescent="0.35"/>
    <row r="973" s="19" customFormat="1" x14ac:dyDescent="0.35"/>
    <row r="974" s="19" customFormat="1" x14ac:dyDescent="0.35"/>
    <row r="975" s="19" customFormat="1" x14ac:dyDescent="0.35"/>
    <row r="976" s="19" customFormat="1" x14ac:dyDescent="0.35"/>
    <row r="977" s="19" customFormat="1" x14ac:dyDescent="0.35"/>
    <row r="978" s="19" customFormat="1" x14ac:dyDescent="0.35"/>
    <row r="979" s="19" customFormat="1" x14ac:dyDescent="0.35"/>
    <row r="980" s="19" customFormat="1" x14ac:dyDescent="0.35"/>
    <row r="981" s="19" customFormat="1" x14ac:dyDescent="0.35"/>
    <row r="982" s="19" customFormat="1" x14ac:dyDescent="0.35"/>
    <row r="983" s="19" customFormat="1" x14ac:dyDescent="0.35"/>
    <row r="984" s="19" customFormat="1" x14ac:dyDescent="0.35"/>
    <row r="985" s="19" customFormat="1" x14ac:dyDescent="0.35"/>
    <row r="986" s="19" customFormat="1" x14ac:dyDescent="0.35"/>
    <row r="987" s="19" customFormat="1" x14ac:dyDescent="0.35"/>
    <row r="988" s="19" customFormat="1" x14ac:dyDescent="0.35"/>
    <row r="989" s="19" customFormat="1" x14ac:dyDescent="0.35"/>
    <row r="990" s="19" customFormat="1" x14ac:dyDescent="0.35"/>
    <row r="991" s="19" customFormat="1" x14ac:dyDescent="0.35"/>
    <row r="992" s="19" customFormat="1" x14ac:dyDescent="0.35"/>
    <row r="993" s="19" customFormat="1" x14ac:dyDescent="0.35"/>
    <row r="994" s="19" customFormat="1" x14ac:dyDescent="0.35"/>
    <row r="995" s="19" customFormat="1" x14ac:dyDescent="0.35"/>
    <row r="996" s="19" customFormat="1" x14ac:dyDescent="0.35"/>
    <row r="997" s="19" customFormat="1" x14ac:dyDescent="0.35"/>
    <row r="998" s="19" customFormat="1" x14ac:dyDescent="0.35"/>
    <row r="999" s="19" customFormat="1" x14ac:dyDescent="0.35"/>
    <row r="1000" s="19" customFormat="1" x14ac:dyDescent="0.35"/>
    <row r="1001" s="19" customFormat="1" x14ac:dyDescent="0.35"/>
    <row r="1002" s="19" customFormat="1" x14ac:dyDescent="0.35"/>
    <row r="1003" s="19" customFormat="1" x14ac:dyDescent="0.35"/>
    <row r="1004" s="19" customFormat="1" x14ac:dyDescent="0.35"/>
    <row r="1005" s="19" customFormat="1" x14ac:dyDescent="0.35"/>
    <row r="1006" s="19" customFormat="1" x14ac:dyDescent="0.35"/>
    <row r="1007" s="19" customFormat="1" x14ac:dyDescent="0.35"/>
    <row r="1008" s="19" customFormat="1" x14ac:dyDescent="0.35"/>
    <row r="1009" s="19" customFormat="1" x14ac:dyDescent="0.35"/>
    <row r="1010" s="19" customFormat="1" x14ac:dyDescent="0.35"/>
    <row r="1011" s="19" customFormat="1" x14ac:dyDescent="0.35"/>
    <row r="1012" s="19" customFormat="1" x14ac:dyDescent="0.35"/>
    <row r="1013" s="19" customFormat="1" x14ac:dyDescent="0.35"/>
    <row r="1014" s="19" customFormat="1" x14ac:dyDescent="0.35"/>
    <row r="1015" s="19" customFormat="1" x14ac:dyDescent="0.35"/>
    <row r="1016" s="19" customFormat="1" x14ac:dyDescent="0.35"/>
    <row r="1017" s="19" customFormat="1" x14ac:dyDescent="0.35"/>
    <row r="1018" s="19" customFormat="1" x14ac:dyDescent="0.35"/>
    <row r="1019" s="19" customFormat="1" x14ac:dyDescent="0.35"/>
    <row r="1020" s="19" customFormat="1" x14ac:dyDescent="0.35"/>
    <row r="1021" s="19" customFormat="1" x14ac:dyDescent="0.35"/>
    <row r="1022" s="19" customFormat="1" x14ac:dyDescent="0.35"/>
    <row r="1023" s="19" customFormat="1" x14ac:dyDescent="0.35"/>
    <row r="1024" s="19" customFormat="1" x14ac:dyDescent="0.35"/>
    <row r="1025" s="19" customFormat="1" x14ac:dyDescent="0.35"/>
    <row r="1026" s="19" customFormat="1" x14ac:dyDescent="0.35"/>
    <row r="1027" s="19" customFormat="1" x14ac:dyDescent="0.35"/>
    <row r="1028" s="19" customFormat="1" x14ac:dyDescent="0.35"/>
    <row r="1029" s="19" customFormat="1" x14ac:dyDescent="0.35"/>
    <row r="1030" s="19" customFormat="1" x14ac:dyDescent="0.35"/>
    <row r="1031" s="19" customFormat="1" x14ac:dyDescent="0.35"/>
    <row r="1032" s="19" customFormat="1" x14ac:dyDescent="0.35"/>
    <row r="1033" s="19" customFormat="1" x14ac:dyDescent="0.35"/>
    <row r="1034" s="19" customFormat="1" x14ac:dyDescent="0.35"/>
    <row r="1035" s="19" customFormat="1" x14ac:dyDescent="0.35"/>
    <row r="1036" s="19" customFormat="1" x14ac:dyDescent="0.35"/>
    <row r="1037" s="19" customFormat="1" x14ac:dyDescent="0.35"/>
    <row r="1038" s="19" customFormat="1" x14ac:dyDescent="0.35"/>
    <row r="1039" s="19" customFormat="1" x14ac:dyDescent="0.35"/>
    <row r="1040" s="19" customFormat="1" x14ac:dyDescent="0.35"/>
    <row r="1041" s="19" customFormat="1" x14ac:dyDescent="0.35"/>
    <row r="1042" s="19" customFormat="1" x14ac:dyDescent="0.35"/>
    <row r="1043" s="19" customFormat="1" x14ac:dyDescent="0.35"/>
    <row r="1044" s="19" customFormat="1" x14ac:dyDescent="0.35"/>
    <row r="1045" s="19" customFormat="1" x14ac:dyDescent="0.35"/>
    <row r="1046" s="19" customFormat="1" x14ac:dyDescent="0.35"/>
    <row r="1047" s="19" customFormat="1" x14ac:dyDescent="0.35"/>
    <row r="1048" s="19" customFormat="1" x14ac:dyDescent="0.35"/>
    <row r="1049" s="19" customFormat="1" x14ac:dyDescent="0.35"/>
    <row r="1050" s="19" customFormat="1" x14ac:dyDescent="0.35"/>
    <row r="1051" s="19" customFormat="1" x14ac:dyDescent="0.35"/>
    <row r="1052" s="19" customFormat="1" x14ac:dyDescent="0.35"/>
    <row r="1053" s="19" customFormat="1" x14ac:dyDescent="0.35"/>
    <row r="1054" s="19" customFormat="1" x14ac:dyDescent="0.35"/>
    <row r="1055" s="19" customFormat="1" x14ac:dyDescent="0.35"/>
    <row r="1056" s="19" customFormat="1" x14ac:dyDescent="0.35"/>
    <row r="1057" s="19" customFormat="1" x14ac:dyDescent="0.35"/>
    <row r="1058" s="19" customFormat="1" x14ac:dyDescent="0.35"/>
    <row r="1059" s="19" customFormat="1" x14ac:dyDescent="0.35"/>
    <row r="1060" s="19" customFormat="1" x14ac:dyDescent="0.35"/>
    <row r="1061" s="19" customFormat="1" x14ac:dyDescent="0.35"/>
    <row r="1062" s="19" customFormat="1" x14ac:dyDescent="0.35"/>
    <row r="1063" s="19" customFormat="1" x14ac:dyDescent="0.35"/>
    <row r="1064" s="19" customFormat="1" x14ac:dyDescent="0.35"/>
    <row r="1065" s="19" customFormat="1" x14ac:dyDescent="0.35"/>
    <row r="1066" s="19" customFormat="1" x14ac:dyDescent="0.35"/>
    <row r="1067" s="19" customFormat="1" x14ac:dyDescent="0.35"/>
    <row r="1068" s="19" customFormat="1" x14ac:dyDescent="0.35"/>
    <row r="1069" s="19" customFormat="1" x14ac:dyDescent="0.35"/>
    <row r="1070" s="19" customFormat="1" x14ac:dyDescent="0.35"/>
    <row r="1071" s="19" customFormat="1" x14ac:dyDescent="0.35"/>
    <row r="1072" s="19" customFormat="1" x14ac:dyDescent="0.35"/>
    <row r="1073" s="19" customFormat="1" x14ac:dyDescent="0.35"/>
    <row r="1074" s="19" customFormat="1" x14ac:dyDescent="0.35"/>
    <row r="1075" s="19" customFormat="1" x14ac:dyDescent="0.35"/>
    <row r="1076" s="19" customFormat="1" x14ac:dyDescent="0.35"/>
    <row r="1077" s="19" customFormat="1" x14ac:dyDescent="0.35"/>
    <row r="1078" s="19" customFormat="1" x14ac:dyDescent="0.35"/>
    <row r="1079" s="19" customFormat="1" x14ac:dyDescent="0.35"/>
    <row r="1080" s="19" customFormat="1" x14ac:dyDescent="0.35"/>
    <row r="1081" s="19" customFormat="1" x14ac:dyDescent="0.35"/>
    <row r="1082" s="19" customFormat="1" x14ac:dyDescent="0.35"/>
    <row r="1083" s="19" customFormat="1" x14ac:dyDescent="0.35"/>
    <row r="1084" s="19" customFormat="1" x14ac:dyDescent="0.35"/>
    <row r="1085" s="19" customFormat="1" x14ac:dyDescent="0.35"/>
    <row r="1086" s="19" customFormat="1" x14ac:dyDescent="0.35"/>
    <row r="1087" s="19" customFormat="1" x14ac:dyDescent="0.35"/>
    <row r="1088" s="19" customFormat="1" x14ac:dyDescent="0.35"/>
    <row r="1089" s="19" customFormat="1" x14ac:dyDescent="0.35"/>
    <row r="1090" s="19" customFormat="1" x14ac:dyDescent="0.35"/>
    <row r="1091" s="19" customFormat="1" x14ac:dyDescent="0.35"/>
    <row r="1092" s="19" customFormat="1" x14ac:dyDescent="0.35"/>
    <row r="1093" s="19" customFormat="1" x14ac:dyDescent="0.35"/>
    <row r="1094" s="19" customFormat="1" x14ac:dyDescent="0.35"/>
    <row r="1095" s="19" customFormat="1" x14ac:dyDescent="0.35"/>
    <row r="1096" s="19" customFormat="1" x14ac:dyDescent="0.35"/>
    <row r="1097" s="19" customFormat="1" x14ac:dyDescent="0.35"/>
    <row r="1098" s="19" customFormat="1" x14ac:dyDescent="0.35"/>
    <row r="1099" s="19" customFormat="1" x14ac:dyDescent="0.35"/>
    <row r="1100" s="19" customFormat="1" x14ac:dyDescent="0.35"/>
    <row r="1101" s="19" customFormat="1" x14ac:dyDescent="0.35"/>
    <row r="1102" s="19" customFormat="1" x14ac:dyDescent="0.35"/>
    <row r="1103" s="19" customFormat="1" x14ac:dyDescent="0.35"/>
    <row r="1104" s="19" customFormat="1" x14ac:dyDescent="0.35"/>
    <row r="1105" s="19" customFormat="1" x14ac:dyDescent="0.35"/>
    <row r="1106" s="19" customFormat="1" x14ac:dyDescent="0.35"/>
    <row r="1107" s="19" customFormat="1" x14ac:dyDescent="0.35"/>
    <row r="1108" s="19" customFormat="1" x14ac:dyDescent="0.35"/>
    <row r="1109" s="19" customFormat="1" x14ac:dyDescent="0.35"/>
    <row r="1110" s="19" customFormat="1" x14ac:dyDescent="0.35"/>
    <row r="1111" s="19" customFormat="1" x14ac:dyDescent="0.35"/>
    <row r="1112" s="19" customFormat="1" x14ac:dyDescent="0.35"/>
    <row r="1113" s="19" customFormat="1" x14ac:dyDescent="0.35"/>
    <row r="1114" s="19" customFormat="1" x14ac:dyDescent="0.35"/>
    <row r="1115" s="19" customFormat="1" x14ac:dyDescent="0.35"/>
    <row r="1116" s="19" customFormat="1" x14ac:dyDescent="0.35"/>
    <row r="1117" s="19" customFormat="1" x14ac:dyDescent="0.35"/>
    <row r="1118" s="19" customFormat="1" x14ac:dyDescent="0.35"/>
    <row r="1119" s="19" customFormat="1" x14ac:dyDescent="0.35"/>
    <row r="1120" s="19" customFormat="1" x14ac:dyDescent="0.35"/>
    <row r="1121" s="19" customFormat="1" x14ac:dyDescent="0.35"/>
    <row r="1122" s="19" customFormat="1" x14ac:dyDescent="0.35"/>
    <row r="1123" s="19" customFormat="1" x14ac:dyDescent="0.35"/>
    <row r="1124" s="19" customFormat="1" x14ac:dyDescent="0.35"/>
    <row r="1125" s="19" customFormat="1" x14ac:dyDescent="0.35"/>
    <row r="1126" s="19" customFormat="1" x14ac:dyDescent="0.35"/>
  </sheetData>
  <sheetProtection formatCells="0" formatColumns="0" formatRows="0"/>
  <autoFilter ref="A4:AQ69" xr:uid="{4F2846AF-725A-4C20-88D8-E67AA4B06A0C}"/>
  <mergeCells count="24">
    <mergeCell ref="E2:E4"/>
    <mergeCell ref="X3:Y3"/>
    <mergeCell ref="F3:I3"/>
    <mergeCell ref="J3:K3"/>
    <mergeCell ref="N3:Q3"/>
    <mergeCell ref="R3:S3"/>
    <mergeCell ref="T3:W3"/>
    <mergeCell ref="L3:M3"/>
    <mergeCell ref="D2:D4"/>
    <mergeCell ref="C2:C4"/>
    <mergeCell ref="B2:B4"/>
    <mergeCell ref="A2:A4"/>
    <mergeCell ref="AL2:AQ2"/>
    <mergeCell ref="Z2:AE2"/>
    <mergeCell ref="AF2:AK2"/>
    <mergeCell ref="AL3:AO3"/>
    <mergeCell ref="AP3:AQ3"/>
    <mergeCell ref="Z3:AC3"/>
    <mergeCell ref="AD3:AE3"/>
    <mergeCell ref="AF3:AI3"/>
    <mergeCell ref="AJ3:AK3"/>
    <mergeCell ref="F2:M2"/>
    <mergeCell ref="N2:S2"/>
    <mergeCell ref="T2:Y2"/>
  </mergeCells>
  <conditionalFormatting sqref="X5:Y9 AD5:AE9 AJ5:AK9 AP5:AQ9">
    <cfRule type="cellIs" dxfId="16" priority="1" operator="lessThan">
      <formula>30</formula>
    </cfRule>
  </conditionalFormatting>
  <conditionalFormatting sqref="AK5:AK9 AK17:AK69 AQ5:AQ9 AQ17:AQ69 AD5:AE9 K5:M9 R5:S9 K17:M69 R17:S69 Y17:Y69 AD17:AE69">
    <cfRule type="cellIs" dxfId="15" priority="6" operator="lessThan">
      <formula>30</formula>
    </cfRule>
  </conditionalFormatting>
  <pageMargins left="0.7" right="0.7" top="0.75" bottom="0.75" header="0.3" footer="0.3"/>
  <pageSetup orientation="portrait"/>
  <legacyDrawing r:id="rId1"/>
  <extLst>
    <ext xmlns:x14="http://schemas.microsoft.com/office/spreadsheetml/2009/9/main" uri="{78C0D931-6437-407d-A8EE-F0AAD7539E65}">
      <x14:conditionalFormattings>
        <x14:conditionalFormatting xmlns:xm="http://schemas.microsoft.com/office/excel/2006/main">
          <x14:cfRule type="cellIs" priority="3" operator="lessThan" id="{4F0B8DAA-658A-4783-A4B5-6945E655330D}">
            <xm:f>'Exposure Inputs'!$F$62</xm:f>
            <x14:dxf>
              <font>
                <color rgb="FF9C0006"/>
              </font>
              <fill>
                <patternFill>
                  <bgColor rgb="FFFFFF00"/>
                </patternFill>
              </fill>
            </x14:dxf>
          </x14:cfRule>
          <xm:sqref>AJ5:AK9 AJ17:AK69</xm:sqref>
        </x14:conditionalFormatting>
        <x14:conditionalFormatting xmlns:xm="http://schemas.microsoft.com/office/excel/2006/main">
          <x14:cfRule type="cellIs" priority="2" operator="lessThan" id="{613D8D50-93E0-423C-A91F-4E40D1A72D5B}">
            <xm:f>'Exposure Inputs'!$F$62</xm:f>
            <x14:dxf>
              <font>
                <color rgb="FF9C0006"/>
              </font>
              <fill>
                <patternFill>
                  <bgColor rgb="FFFFFF00"/>
                </patternFill>
              </fill>
            </x14:dxf>
          </x14:cfRule>
          <xm:sqref>AP5:AQ9 AP17:AQ69</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52F15-333B-459B-B25A-1639B9833C28}">
  <sheetPr codeName="Sheet3"/>
  <dimension ref="A1:O1140"/>
  <sheetViews>
    <sheetView zoomScale="80" zoomScaleNormal="80" workbookViewId="0">
      <selection activeCell="M2" sqref="M2:O2"/>
    </sheetView>
  </sheetViews>
  <sheetFormatPr defaultColWidth="8.6328125" defaultRowHeight="15.5" x14ac:dyDescent="0.35"/>
  <cols>
    <col min="1" max="1" width="36.08984375" style="51" customWidth="1"/>
    <col min="2" max="2" width="18.6328125" style="51" customWidth="1"/>
    <col min="3" max="3" width="15.1796875" style="51" customWidth="1"/>
    <col min="4" max="4" width="14.6328125" style="51" customWidth="1"/>
    <col min="5" max="5" width="13.453125" style="51" customWidth="1"/>
    <col min="6" max="6" width="12.90625" style="51" customWidth="1"/>
    <col min="7" max="7" width="13.6328125" style="51" customWidth="1"/>
    <col min="8" max="8" width="12.1796875" style="51" customWidth="1"/>
    <col min="9" max="9" width="14.08984375" style="51" customWidth="1"/>
    <col min="10" max="10" width="12.90625" style="51" customWidth="1"/>
    <col min="11" max="11" width="13.36328125" style="51" customWidth="1"/>
    <col min="12" max="12" width="21.90625" style="51" customWidth="1"/>
    <col min="13" max="13" width="14.1796875" style="51" customWidth="1"/>
    <col min="14" max="14" width="13.1796875" style="51" customWidth="1"/>
    <col min="15" max="15" width="22.36328125" style="51" customWidth="1"/>
    <col min="16" max="16384" width="8.6328125" style="51"/>
  </cols>
  <sheetData>
    <row r="1" spans="1:15" x14ac:dyDescent="0.35">
      <c r="A1" s="33" t="s">
        <v>191</v>
      </c>
    </row>
    <row r="2" spans="1:15" s="34" customFormat="1" ht="20.9" customHeight="1" x14ac:dyDescent="0.35">
      <c r="A2" s="152" t="s">
        <v>4</v>
      </c>
      <c r="B2" s="153" t="s">
        <v>5</v>
      </c>
      <c r="C2" s="136" t="s">
        <v>6</v>
      </c>
      <c r="D2" s="154" t="s">
        <v>7</v>
      </c>
      <c r="E2" s="136" t="s">
        <v>8</v>
      </c>
      <c r="F2" s="148" t="s">
        <v>177</v>
      </c>
      <c r="G2" s="149"/>
      <c r="H2" s="149"/>
      <c r="I2" s="150"/>
      <c r="J2" s="145" t="s">
        <v>180</v>
      </c>
      <c r="K2" s="146"/>
      <c r="L2" s="157"/>
      <c r="M2" s="145" t="s">
        <v>181</v>
      </c>
      <c r="N2" s="146"/>
      <c r="O2" s="157"/>
    </row>
    <row r="3" spans="1:15" s="34" customFormat="1" ht="20.25" customHeight="1" x14ac:dyDescent="0.35">
      <c r="A3" s="152"/>
      <c r="B3" s="153"/>
      <c r="C3" s="137"/>
      <c r="D3" s="155"/>
      <c r="E3" s="137"/>
      <c r="F3" s="151" t="s">
        <v>9</v>
      </c>
      <c r="G3" s="151"/>
      <c r="H3" s="158" t="s">
        <v>10</v>
      </c>
      <c r="I3" s="159"/>
      <c r="J3" s="147" t="s">
        <v>9</v>
      </c>
      <c r="K3" s="147"/>
      <c r="L3" s="35" t="s">
        <v>10</v>
      </c>
      <c r="M3" s="147" t="s">
        <v>9</v>
      </c>
      <c r="N3" s="147"/>
      <c r="O3" s="35" t="s">
        <v>10</v>
      </c>
    </row>
    <row r="4" spans="1:15" s="34" customFormat="1" ht="51.75" customHeight="1" x14ac:dyDescent="0.35">
      <c r="A4" s="152"/>
      <c r="B4" s="153"/>
      <c r="C4" s="138"/>
      <c r="D4" s="156"/>
      <c r="E4" s="138"/>
      <c r="F4" s="36" t="s">
        <v>188</v>
      </c>
      <c r="G4" s="36" t="s">
        <v>18</v>
      </c>
      <c r="H4" s="36" t="s">
        <v>12</v>
      </c>
      <c r="I4" s="36" t="s">
        <v>184</v>
      </c>
      <c r="J4" s="37" t="s">
        <v>188</v>
      </c>
      <c r="K4" s="37" t="s">
        <v>18</v>
      </c>
      <c r="L4" s="37" t="s">
        <v>16</v>
      </c>
      <c r="M4" s="37" t="s">
        <v>188</v>
      </c>
      <c r="N4" s="37" t="s">
        <v>18</v>
      </c>
      <c r="O4" s="37" t="s">
        <v>12</v>
      </c>
    </row>
    <row r="5" spans="1:15" s="34" customFormat="1" x14ac:dyDescent="0.35">
      <c r="A5" s="38" t="s">
        <v>185</v>
      </c>
      <c r="B5" s="39">
        <v>0</v>
      </c>
      <c r="C5" s="40">
        <v>5293.6</v>
      </c>
      <c r="D5" s="40">
        <v>4428</v>
      </c>
      <c r="E5" s="40">
        <v>250</v>
      </c>
      <c r="F5" s="41">
        <f>($D5*'Exposure Inputs'!$C$39*'Exposure Inputs'!$C$43/'Exposure Inputs'!$C$37)</f>
        <v>1.5276600000000001E-2</v>
      </c>
      <c r="G5" s="41">
        <f>($C5*'Exposure Inputs'!$C$39*E5*'Exposure Inputs'!$C$41*'Exposure Inputs'!$C$43)/('Exposure Inputs'!$C$37*'Exposure Inputs'!$C$42*'Exposure Inputs'!$C$44)</f>
        <v>1.2508849315068493E-2</v>
      </c>
      <c r="H5" s="41">
        <f>'Exposure Inputs'!$C$62/F5</f>
        <v>584.55415472029108</v>
      </c>
      <c r="I5" s="41">
        <f>'Exposure Inputs'!$C$63/G5</f>
        <v>287.79625602039545</v>
      </c>
      <c r="J5" s="41">
        <f>($D5*'Exposure Inputs'!$D$39*'Exposure Inputs'!$C$43/'Exposure Inputs'!$D$37)</f>
        <v>2.3699154929577471E-2</v>
      </c>
      <c r="K5" s="41">
        <f>($C5*'Exposure Inputs'!$D$39*E5*'Exposure Inputs'!$D$41*'Exposure Inputs'!$C$43)/('Exposure Inputs'!$D$37*'Exposure Inputs'!$D$42*'Exposure Inputs'!$C$44)</f>
        <v>1.9405440864364271E-2</v>
      </c>
      <c r="L5" s="41">
        <f>'Exposure Inputs'!$D$62/$J5</f>
        <v>376.80668473351392</v>
      </c>
      <c r="M5" s="41">
        <f>($D5*'Exposure Inputs'!$E$39*'Exposure Inputs'!$C$43/'Exposure Inputs'!$E$37)</f>
        <v>1.3367547169811322E-2</v>
      </c>
      <c r="N5" s="41">
        <f>($C5*'Exposure Inputs'!$E$39*E5*'Exposure Inputs'!$E$41*'Exposure Inputs'!$C$43)/('Exposure Inputs'!$E$37*'Exposure Inputs'!$E$42*'Exposure Inputs'!$C$44)</f>
        <v>1.0945670715947273E-2</v>
      </c>
      <c r="O5" s="41">
        <f>'Exposure Inputs'!$D$62/$M5</f>
        <v>668.03579494128269</v>
      </c>
    </row>
    <row r="6" spans="1:15" s="34" customFormat="1" x14ac:dyDescent="0.35">
      <c r="A6" s="38" t="s">
        <v>185</v>
      </c>
      <c r="B6" s="39">
        <v>0.94</v>
      </c>
      <c r="C6" s="42">
        <f t="shared" ref="C6" si="0">C5*(1-$B$6)</f>
        <v>317.61600000000033</v>
      </c>
      <c r="D6" s="42">
        <f>D5*(1-$B$6)</f>
        <v>265.68000000000023</v>
      </c>
      <c r="E6" s="40">
        <v>250</v>
      </c>
      <c r="F6" s="41">
        <f>($D6*'Exposure Inputs'!$C$39*'Exposure Inputs'!$C$43/'Exposure Inputs'!$C$37)</f>
        <v>9.1659600000000097E-4</v>
      </c>
      <c r="G6" s="41">
        <f>($C6*'Exposure Inputs'!$C$39*E6*'Exposure Inputs'!$C$41*'Exposure Inputs'!$C$43)/('Exposure Inputs'!$C$37*'Exposure Inputs'!$C$42*'Exposure Inputs'!$C$44)</f>
        <v>7.5053095890411042E-4</v>
      </c>
      <c r="H6" s="41">
        <f>'Exposure Inputs'!$C$62/F6</f>
        <v>9742.5692453381762</v>
      </c>
      <c r="I6" s="41">
        <f>'Exposure Inputs'!$C$63/G6</f>
        <v>4796.6042670065854</v>
      </c>
      <c r="J6" s="41">
        <f>($D6*'Exposure Inputs'!$D$39*'Exposure Inputs'!$C$43/'Exposure Inputs'!$D$37)</f>
        <v>1.4219492957746492E-3</v>
      </c>
      <c r="K6" s="41">
        <f>($C6*'Exposure Inputs'!$D$39*E6*'Exposure Inputs'!$D$41*'Exposure Inputs'!$C$43)/('Exposure Inputs'!$D$37*'Exposure Inputs'!$D$42*'Exposure Inputs'!$C$44)</f>
        <v>1.1643264518618572E-3</v>
      </c>
      <c r="L6" s="41">
        <f>'Exposure Inputs'!$D$62/$J6</f>
        <v>6280.1114122252275</v>
      </c>
      <c r="M6" s="41">
        <f>($D6*'Exposure Inputs'!$E$39*'Exposure Inputs'!$C$43/'Exposure Inputs'!$E$37)</f>
        <v>8.0205283018867999E-4</v>
      </c>
      <c r="N6" s="41">
        <f>($C6*'Exposure Inputs'!$E$39*E6*'Exposure Inputs'!$E$41*'Exposure Inputs'!$C$43)/('Exposure Inputs'!$E$37*'Exposure Inputs'!$E$42*'Exposure Inputs'!$C$44)</f>
        <v>6.5674024295683711E-4</v>
      </c>
      <c r="O6" s="41">
        <f>'Exposure Inputs'!$D$62/$M6</f>
        <v>11133.929915688035</v>
      </c>
    </row>
    <row r="7" spans="1:15" s="34" customFormat="1" x14ac:dyDescent="0.35">
      <c r="A7" s="38" t="s">
        <v>186</v>
      </c>
      <c r="B7" s="39">
        <v>0</v>
      </c>
      <c r="C7" s="43">
        <v>379.05</v>
      </c>
      <c r="D7" s="43">
        <v>242.63</v>
      </c>
      <c r="E7" s="40">
        <v>250</v>
      </c>
      <c r="F7" s="41">
        <f>($D7*'Exposure Inputs'!$C$39*'Exposure Inputs'!$C$43/'Exposure Inputs'!$C$37)</f>
        <v>8.3707350000000009E-4</v>
      </c>
      <c r="G7" s="41">
        <f>($C7*'Exposure Inputs'!$C$39*E7*'Exposure Inputs'!$C$41*'Exposure Inputs'!$C$43)/('Exposure Inputs'!$C$37*'Exposure Inputs'!$C$42*'Exposure Inputs'!$C$44)</f>
        <v>8.9570034246575349E-4</v>
      </c>
      <c r="H7" s="41">
        <f>'Exposure Inputs'!$C$62/F7</f>
        <v>10668.119346747924</v>
      </c>
      <c r="I7" s="41">
        <f>'Exposure Inputs'!$C$63/G7</f>
        <v>4019.2013213812561</v>
      </c>
      <c r="J7" s="41">
        <f>($D7*'Exposure Inputs'!$D$39*'Exposure Inputs'!$C$43/'Exposure Inputs'!$D$37)</f>
        <v>1.2985830985915493E-3</v>
      </c>
      <c r="K7" s="41">
        <f>($C7*'Exposure Inputs'!$D$39*E7*'Exposure Inputs'!$D$41*'Exposure Inputs'!$C$43)/('Exposure Inputs'!$D$37*'Exposure Inputs'!$D$42*'Exposure Inputs'!$C$44)</f>
        <v>1.3895330889446267E-3</v>
      </c>
      <c r="L7" s="41">
        <f>'Exposure Inputs'!$D$62/$J7</f>
        <v>6876.7258789102752</v>
      </c>
      <c r="M7" s="41">
        <f>($D7*'Exposure Inputs'!$E$39*'Exposure Inputs'!$C$43/'Exposure Inputs'!$E$37)</f>
        <v>7.3246792452830189E-4</v>
      </c>
      <c r="N7" s="41">
        <f>($C7*'Exposure Inputs'!$E$39*E7*'Exposure Inputs'!$E$41*'Exposure Inputs'!$C$43)/('Exposure Inputs'!$E$37*'Exposure Inputs'!$E$42*'Exposure Inputs'!$C$44)</f>
        <v>7.8376841561126915E-4</v>
      </c>
      <c r="O7" s="41">
        <f>'Exposure Inputs'!$D$62/$M7</f>
        <v>12191.660140955364</v>
      </c>
    </row>
    <row r="8" spans="1:15" s="34" customFormat="1" x14ac:dyDescent="0.35">
      <c r="A8" s="38" t="s">
        <v>186</v>
      </c>
      <c r="B8" s="39">
        <v>0.94</v>
      </c>
      <c r="C8" s="42">
        <f t="shared" ref="C8" si="1">C7*(1-$B$6)</f>
        <v>22.74300000000002</v>
      </c>
      <c r="D8" s="42">
        <f>D7*(1-$B$6)</f>
        <v>14.557800000000013</v>
      </c>
      <c r="E8" s="40">
        <v>250</v>
      </c>
      <c r="F8" s="41">
        <f>($D8*'Exposure Inputs'!$C$39*'Exposure Inputs'!$C$43/'Exposure Inputs'!$C$37)</f>
        <v>5.0224410000000055E-5</v>
      </c>
      <c r="G8" s="41">
        <f>($C8*'Exposure Inputs'!$C$39*E8*'Exposure Inputs'!$C$41*'Exposure Inputs'!$C$43)/('Exposure Inputs'!$C$37*'Exposure Inputs'!$C$42*'Exposure Inputs'!$C$44)</f>
        <v>5.3742020547945251E-5</v>
      </c>
      <c r="H8" s="41">
        <f>'Exposure Inputs'!$C$62/F8</f>
        <v>177801.98911246523</v>
      </c>
      <c r="I8" s="41">
        <f>'Exposure Inputs'!$C$63/G8</f>
        <v>66986.688689687551</v>
      </c>
      <c r="J8" s="41">
        <f>($D8*'Exposure Inputs'!$D$39*'Exposure Inputs'!$C$43/'Exposure Inputs'!$D$37)</f>
        <v>7.7914985915493031E-5</v>
      </c>
      <c r="K8" s="41">
        <f>($C8*'Exposure Inputs'!$D$39*E8*'Exposure Inputs'!$D$41*'Exposure Inputs'!$C$43)/('Exposure Inputs'!$D$37*'Exposure Inputs'!$D$42*'Exposure Inputs'!$C$44)</f>
        <v>8.3371985336677673E-5</v>
      </c>
      <c r="L8" s="41">
        <f>'Exposure Inputs'!$D$62/$J8</f>
        <v>114612.09798183781</v>
      </c>
      <c r="M8" s="41">
        <f>($D8*'Exposure Inputs'!$E$39*'Exposure Inputs'!$C$43/'Exposure Inputs'!$E$37)</f>
        <v>4.3948075471698146E-5</v>
      </c>
      <c r="N8" s="41">
        <f>($C8*'Exposure Inputs'!$E$39*E8*'Exposure Inputs'!$E$41*'Exposure Inputs'!$C$43)/('Exposure Inputs'!$E$37*'Exposure Inputs'!$E$42*'Exposure Inputs'!$C$44)</f>
        <v>4.7026104936676183E-5</v>
      </c>
      <c r="O8" s="41">
        <f>'Exposure Inputs'!$D$62/$M8</f>
        <v>203194.33568258924</v>
      </c>
    </row>
    <row r="9" spans="1:15" s="34" customFormat="1" x14ac:dyDescent="0.35">
      <c r="A9" s="38" t="s">
        <v>187</v>
      </c>
      <c r="B9" s="39">
        <v>0</v>
      </c>
      <c r="C9" s="40">
        <v>6.6</v>
      </c>
      <c r="D9" s="40">
        <v>3.66</v>
      </c>
      <c r="E9" s="40">
        <v>250</v>
      </c>
      <c r="F9" s="41">
        <f>($D9*'Exposure Inputs'!$C$39*'Exposure Inputs'!$C$43/'Exposure Inputs'!$C$37)</f>
        <v>1.2627000000000003E-5</v>
      </c>
      <c r="G9" s="41">
        <f>($C9*'Exposure Inputs'!$C$39*E9*'Exposure Inputs'!$C$41*'Exposure Inputs'!$C$43)/('Exposure Inputs'!$C$37*'Exposure Inputs'!$C$42*'Exposure Inputs'!$C$44)</f>
        <v>1.5595890410958905E-5</v>
      </c>
      <c r="H9" s="41">
        <f>'Exposure Inputs'!$C$62/F9</f>
        <v>707214.69866159803</v>
      </c>
      <c r="I9" s="41">
        <f>'Exposure Inputs'!$C$63/G9</f>
        <v>230830.03952569168</v>
      </c>
      <c r="J9" s="41">
        <f>($D9*'Exposure Inputs'!$D$39*'Exposure Inputs'!$C$43/'Exposure Inputs'!$D$37)</f>
        <v>1.9588732394366199E-5</v>
      </c>
      <c r="K9" s="41">
        <f>($C9*'Exposure Inputs'!$D$39*E9*'Exposure Inputs'!$D$41*'Exposure Inputs'!$C$43)/('Exposure Inputs'!$D$37*'Exposure Inputs'!$D$42*'Exposure Inputs'!$C$44)</f>
        <v>2.4194481960254674E-5</v>
      </c>
      <c r="L9" s="41">
        <f>'Exposure Inputs'!$D$62/$J9</f>
        <v>455874.31693989068</v>
      </c>
      <c r="M9" s="41">
        <f>($D9*'Exposure Inputs'!$E$39*'Exposure Inputs'!$C$43/'Exposure Inputs'!$E$37)</f>
        <v>1.1049056603773584E-5</v>
      </c>
      <c r="N9" s="41">
        <f>($C9*'Exposure Inputs'!$E$39*E9*'Exposure Inputs'!$E$41*'Exposure Inputs'!$C$43)/('Exposure Inputs'!$E$37*'Exposure Inputs'!$E$42*'Exposure Inputs'!$C$44)</f>
        <v>1.3646937193073145E-5</v>
      </c>
      <c r="O9" s="41">
        <f>'Exposure Inputs'!$D$62/$M9</f>
        <v>808213.79781420762</v>
      </c>
    </row>
    <row r="10" spans="1:15" s="34" customFormat="1" x14ac:dyDescent="0.35">
      <c r="A10" s="38" t="s">
        <v>187</v>
      </c>
      <c r="B10" s="39">
        <v>0.94</v>
      </c>
      <c r="C10" s="42">
        <f t="shared" ref="C10" si="2">C9*(1-$B$6)</f>
        <v>0.39600000000000035</v>
      </c>
      <c r="D10" s="42">
        <f>D9*(1-$B$6)</f>
        <v>0.21960000000000021</v>
      </c>
      <c r="E10" s="40">
        <v>250</v>
      </c>
      <c r="F10" s="41">
        <f>($D10*'Exposure Inputs'!$C$39*'Exposure Inputs'!$C$43/'Exposure Inputs'!$C$37)</f>
        <v>7.5762000000000082E-7</v>
      </c>
      <c r="G10" s="41">
        <f>($C10*'Exposure Inputs'!$C$39*E10*'Exposure Inputs'!$C$41*'Exposure Inputs'!$C$43)/('Exposure Inputs'!$C$37*'Exposure Inputs'!$C$42*'Exposure Inputs'!$C$44)</f>
        <v>9.3575342465753508E-7</v>
      </c>
      <c r="H10" s="41">
        <f>'Exposure Inputs'!$C$62/F10</f>
        <v>11786911.644359956</v>
      </c>
      <c r="I10" s="41">
        <f>'Exposure Inputs'!$C$63/G10</f>
        <v>3847167.3254281916</v>
      </c>
      <c r="J10" s="41">
        <f>($D10*'Exposure Inputs'!$D$39*'Exposure Inputs'!$C$43/'Exposure Inputs'!$D$37)</f>
        <v>1.1753239436619731E-6</v>
      </c>
      <c r="K10" s="41">
        <f>($C10*'Exposure Inputs'!$D$39*E10*'Exposure Inputs'!$D$41*'Exposure Inputs'!$C$43)/('Exposure Inputs'!$D$37*'Exposure Inputs'!$D$42*'Exposure Inputs'!$C$44)</f>
        <v>1.451668917615282E-6</v>
      </c>
      <c r="L10" s="41">
        <f>'Exposure Inputs'!$D$62/$J10</f>
        <v>7597905.282331503</v>
      </c>
      <c r="M10" s="41">
        <f>($D10*'Exposure Inputs'!$E$39*'Exposure Inputs'!$C$43/'Exposure Inputs'!$E$37)</f>
        <v>6.6294339622641563E-7</v>
      </c>
      <c r="N10" s="41">
        <f>($C10*'Exposure Inputs'!$E$39*E10*'Exposure Inputs'!$E$41*'Exposure Inputs'!$C$43)/('Exposure Inputs'!$E$37*'Exposure Inputs'!$E$42*'Exposure Inputs'!$C$44)</f>
        <v>8.1881623158438943E-7</v>
      </c>
      <c r="O10" s="41">
        <f>'Exposure Inputs'!$D$62/$M10</f>
        <v>13470229.963570116</v>
      </c>
    </row>
    <row r="11" spans="1:15" s="46" customFormat="1" x14ac:dyDescent="0.35">
      <c r="A11" s="38" t="s">
        <v>14</v>
      </c>
      <c r="B11" s="44" t="s">
        <v>15</v>
      </c>
      <c r="C11" s="45">
        <v>307</v>
      </c>
      <c r="D11" s="45">
        <v>307</v>
      </c>
      <c r="E11" s="40">
        <v>365</v>
      </c>
      <c r="F11" s="41">
        <f>($D11*'Exposure Inputs'!$C$39*'Exposure Inputs'!$C$43/'Exposure Inputs'!$C$37)</f>
        <v>1.0591500000000002E-3</v>
      </c>
      <c r="G11" s="41">
        <f>($C11*'Exposure Inputs'!$C$39*E11*'Exposure Inputs'!$C$41*'Exposure Inputs'!$C$43)/('Exposure Inputs'!$C$37*'Exposure Inputs'!$C$42*'Exposure Inputs'!$C$44)</f>
        <v>1.05915E-3</v>
      </c>
      <c r="H11" s="41">
        <f>'Exposure Inputs'!$C$62/F11</f>
        <v>8431.2892413727968</v>
      </c>
      <c r="I11" s="41">
        <f>'Exposure Inputs'!$C$63/G11</f>
        <v>3398.951989803144</v>
      </c>
      <c r="J11" s="41">
        <f>($D11*'Exposure Inputs'!$D$39*'Exposure Inputs'!$C$43/'Exposure Inputs'!$D$37)</f>
        <v>1.643098591549296E-3</v>
      </c>
      <c r="K11" s="41">
        <f>($C11*'Exposure Inputs'!$D$39*E11*'Exposure Inputs'!$D$41*'Exposure Inputs'!$C$43)/('Exposure Inputs'!$D$37*'Exposure Inputs'!$D$42*'Exposure Inputs'!$C$44)</f>
        <v>1.6430985915492958E-3</v>
      </c>
      <c r="L11" s="41">
        <f>'Exposure Inputs'!$D$62/$J11</f>
        <v>5434.853420195439</v>
      </c>
      <c r="M11" s="41">
        <f>($D11*'Exposure Inputs'!$E$39*'Exposure Inputs'!$C$43/'Exposure Inputs'!$E$37)</f>
        <v>9.2679245283018867E-4</v>
      </c>
      <c r="N11" s="41">
        <f>($C11*'Exposure Inputs'!$E$39*E11*'Exposure Inputs'!$E$41*'Exposure Inputs'!$C$43)/('Exposure Inputs'!$E$37*'Exposure Inputs'!$E$42*'Exposure Inputs'!$C$44)</f>
        <v>9.2679245283018867E-4</v>
      </c>
      <c r="O11" s="41">
        <f>'Exposure Inputs'!$D$62/$M11</f>
        <v>9635.3827361563508</v>
      </c>
    </row>
    <row r="12" spans="1:15" s="34" customFormat="1" x14ac:dyDescent="0.35">
      <c r="A12" s="38"/>
      <c r="B12" s="39"/>
      <c r="C12" s="42"/>
      <c r="D12" s="42"/>
      <c r="E12" s="42"/>
      <c r="F12" s="41"/>
      <c r="G12" s="41"/>
      <c r="H12" s="41"/>
      <c r="I12" s="41"/>
      <c r="J12" s="41"/>
      <c r="K12" s="41"/>
      <c r="L12" s="41"/>
      <c r="M12" s="41"/>
      <c r="N12" s="41"/>
      <c r="O12" s="41"/>
    </row>
    <row r="13" spans="1:15" s="34" customFormat="1" x14ac:dyDescent="0.35">
      <c r="A13" s="38"/>
      <c r="B13" s="39"/>
      <c r="C13" s="43"/>
      <c r="D13" s="43"/>
      <c r="E13" s="43"/>
      <c r="F13" s="41"/>
      <c r="G13" s="41"/>
      <c r="H13" s="41"/>
      <c r="I13" s="41"/>
      <c r="J13" s="41"/>
      <c r="K13" s="41"/>
      <c r="L13" s="41"/>
      <c r="M13" s="41"/>
      <c r="N13" s="41"/>
      <c r="O13" s="41"/>
    </row>
    <row r="14" spans="1:15" s="34" customFormat="1" x14ac:dyDescent="0.35">
      <c r="A14" s="38"/>
      <c r="B14" s="39"/>
      <c r="C14" s="42"/>
      <c r="D14" s="42"/>
      <c r="E14" s="42"/>
      <c r="F14" s="41"/>
      <c r="G14" s="41"/>
      <c r="H14" s="41"/>
      <c r="I14" s="41"/>
      <c r="J14" s="41"/>
      <c r="K14" s="41"/>
      <c r="L14" s="41"/>
      <c r="M14" s="41"/>
      <c r="N14" s="41"/>
      <c r="O14" s="41"/>
    </row>
    <row r="15" spans="1:15" s="34" customFormat="1" x14ac:dyDescent="0.35">
      <c r="A15" s="38"/>
      <c r="B15" s="39"/>
      <c r="C15" s="40"/>
      <c r="D15" s="40"/>
      <c r="E15" s="40"/>
      <c r="F15" s="41"/>
      <c r="G15" s="41"/>
      <c r="H15" s="41"/>
      <c r="I15" s="41"/>
      <c r="J15" s="41"/>
      <c r="K15" s="41"/>
      <c r="L15" s="41"/>
      <c r="M15" s="41"/>
      <c r="N15" s="41"/>
      <c r="O15" s="41"/>
    </row>
    <row r="16" spans="1:15" s="34" customFormat="1" x14ac:dyDescent="0.35">
      <c r="A16" s="38"/>
      <c r="B16" s="39"/>
      <c r="C16" s="42"/>
      <c r="D16" s="42"/>
      <c r="E16" s="42"/>
      <c r="F16" s="41"/>
      <c r="G16" s="41"/>
      <c r="H16" s="41"/>
      <c r="I16" s="41"/>
      <c r="J16" s="41"/>
      <c r="K16" s="41"/>
      <c r="L16" s="41"/>
      <c r="M16" s="41"/>
      <c r="N16" s="41"/>
      <c r="O16" s="41"/>
    </row>
    <row r="17" spans="1:15" s="34" customFormat="1" x14ac:dyDescent="0.35">
      <c r="A17" s="38"/>
      <c r="B17" s="39"/>
      <c r="C17" s="47"/>
      <c r="D17" s="47"/>
      <c r="E17" s="47"/>
      <c r="F17" s="41"/>
      <c r="G17" s="41"/>
      <c r="H17" s="41"/>
      <c r="I17" s="41"/>
      <c r="J17" s="41"/>
      <c r="K17" s="41"/>
      <c r="L17" s="41"/>
      <c r="M17" s="41"/>
      <c r="N17" s="41"/>
      <c r="O17" s="41"/>
    </row>
    <row r="18" spans="1:15" s="34" customFormat="1" x14ac:dyDescent="0.35">
      <c r="A18" s="38"/>
      <c r="B18" s="39"/>
      <c r="C18" s="48"/>
      <c r="D18" s="42"/>
      <c r="E18" s="48"/>
      <c r="F18" s="41"/>
      <c r="G18" s="41"/>
      <c r="H18" s="41"/>
      <c r="I18" s="41"/>
      <c r="J18" s="41"/>
      <c r="K18" s="41"/>
      <c r="L18" s="41"/>
      <c r="M18" s="41"/>
      <c r="N18" s="41"/>
      <c r="O18" s="41"/>
    </row>
    <row r="19" spans="1:15" s="34" customFormat="1" x14ac:dyDescent="0.35">
      <c r="A19" s="49"/>
      <c r="B19" s="39"/>
      <c r="C19" s="47"/>
      <c r="D19" s="47"/>
      <c r="E19" s="47"/>
      <c r="F19" s="41"/>
      <c r="G19" s="41"/>
      <c r="H19" s="41"/>
      <c r="I19" s="41"/>
      <c r="J19" s="41"/>
      <c r="K19" s="41"/>
      <c r="L19" s="41"/>
      <c r="M19" s="41"/>
      <c r="N19" s="41"/>
      <c r="O19" s="41"/>
    </row>
    <row r="20" spans="1:15" s="34" customFormat="1" x14ac:dyDescent="0.35">
      <c r="A20" s="49"/>
      <c r="B20" s="39"/>
      <c r="C20" s="47"/>
      <c r="D20" s="47"/>
      <c r="E20" s="47"/>
      <c r="F20" s="41"/>
      <c r="G20" s="41"/>
      <c r="H20" s="41"/>
      <c r="I20" s="41"/>
      <c r="J20" s="41"/>
      <c r="K20" s="41"/>
      <c r="L20" s="41"/>
      <c r="M20" s="41"/>
      <c r="N20" s="41"/>
      <c r="O20" s="41"/>
    </row>
    <row r="21" spans="1:15" s="34" customFormat="1" x14ac:dyDescent="0.35">
      <c r="A21" s="49"/>
      <c r="B21" s="39"/>
      <c r="C21" s="47"/>
      <c r="D21" s="47"/>
      <c r="E21" s="47"/>
      <c r="F21" s="41"/>
      <c r="G21" s="41"/>
      <c r="H21" s="41"/>
      <c r="I21" s="41"/>
      <c r="J21" s="41"/>
      <c r="K21" s="41"/>
      <c r="L21" s="41"/>
      <c r="M21" s="41"/>
      <c r="N21" s="41"/>
      <c r="O21" s="41"/>
    </row>
    <row r="22" spans="1:15" s="34" customFormat="1" x14ac:dyDescent="0.35">
      <c r="A22" s="49"/>
      <c r="B22" s="39"/>
      <c r="C22" s="47"/>
      <c r="D22" s="47"/>
      <c r="E22" s="47"/>
      <c r="F22" s="41"/>
      <c r="G22" s="41"/>
      <c r="H22" s="41"/>
      <c r="I22" s="41"/>
      <c r="J22" s="41"/>
      <c r="K22" s="41"/>
      <c r="L22" s="41"/>
      <c r="M22" s="41"/>
      <c r="N22" s="41"/>
      <c r="O22" s="41"/>
    </row>
    <row r="23" spans="1:15" s="34" customFormat="1" hidden="1" x14ac:dyDescent="0.35">
      <c r="C23" s="50"/>
      <c r="D23" s="50"/>
      <c r="E23" s="50"/>
      <c r="F23" s="41">
        <f>($D23*'Exposure Inputs'!$C$39*'Exposure Inputs'!$C$43/'Exposure Inputs'!$C$37)</f>
        <v>0</v>
      </c>
      <c r="G23" s="41">
        <f>($C23*'Exposure Inputs'!$C$39*'Exposure Inputs'!$C$41*'Exposure Inputs'!$C$43)/('Exposure Inputs'!$C$37*'Exposure Inputs'!$C$42*'Exposure Inputs'!$C$44)</f>
        <v>0</v>
      </c>
      <c r="H23" s="41" t="e">
        <f>'Exposure Inputs'!$C$62/F23</f>
        <v>#DIV/0!</v>
      </c>
      <c r="I23" s="41" t="e">
        <f>'Exposure Inputs'!$C$63/G23</f>
        <v>#DIV/0!</v>
      </c>
      <c r="J23" s="41">
        <f>($D23*'Exposure Inputs'!$D$39*'Exposure Inputs'!$C$43/'Exposure Inputs'!$D$37)</f>
        <v>0</v>
      </c>
      <c r="K23" s="41">
        <f>($C23*'Exposure Inputs'!$D$39*'Exposure Inputs'!$D$41*'Exposure Inputs'!$C$43)/('Exposure Inputs'!$D$37*'Exposure Inputs'!$D$42*'Exposure Inputs'!$C$44)</f>
        <v>0</v>
      </c>
      <c r="L23" s="41" t="e">
        <f>'Exposure Inputs'!$D$62/$J23</f>
        <v>#DIV/0!</v>
      </c>
      <c r="M23" s="41">
        <f>($D23*'Exposure Inputs'!$E$39*'Exposure Inputs'!$C$43/'Exposure Inputs'!$E$37)</f>
        <v>0</v>
      </c>
      <c r="N23" s="41">
        <f>($C23*'Exposure Inputs'!$E$39*'Exposure Inputs'!$E$41*'Exposure Inputs'!$C$43)/('Exposure Inputs'!$E$37*'Exposure Inputs'!$E$42*'Exposure Inputs'!$C$44)</f>
        <v>0</v>
      </c>
      <c r="O23" s="41" t="e">
        <f>'Exposure Inputs'!$D$62/$M23</f>
        <v>#DIV/0!</v>
      </c>
    </row>
    <row r="24" spans="1:15" s="34" customFormat="1" hidden="1" x14ac:dyDescent="0.35">
      <c r="C24" s="50"/>
      <c r="D24" s="50"/>
      <c r="E24" s="50"/>
      <c r="F24" s="41">
        <f>($D24*'Exposure Inputs'!$C$39*'Exposure Inputs'!$C$43/'Exposure Inputs'!$C$37)</f>
        <v>0</v>
      </c>
      <c r="G24" s="41">
        <f>($C24*'Exposure Inputs'!$C$39*'Exposure Inputs'!$C$41*'Exposure Inputs'!$C$43)/('Exposure Inputs'!$C$37*'Exposure Inputs'!$C$42*'Exposure Inputs'!$C$44)</f>
        <v>0</v>
      </c>
      <c r="H24" s="41" t="e">
        <f>'Exposure Inputs'!$C$62/F24</f>
        <v>#DIV/0!</v>
      </c>
      <c r="I24" s="41" t="e">
        <f>'Exposure Inputs'!$C$63/G24</f>
        <v>#DIV/0!</v>
      </c>
      <c r="J24" s="41">
        <f>($D24*'Exposure Inputs'!$D$39*'Exposure Inputs'!$C$43/'Exposure Inputs'!$D$37)</f>
        <v>0</v>
      </c>
      <c r="K24" s="41">
        <f>($C24*'Exposure Inputs'!$D$39*'Exposure Inputs'!$D$41*'Exposure Inputs'!$C$43)/('Exposure Inputs'!$D$37*'Exposure Inputs'!$D$42*'Exposure Inputs'!$C$44)</f>
        <v>0</v>
      </c>
      <c r="L24" s="41" t="e">
        <f>'Exposure Inputs'!$D$62/$J24</f>
        <v>#DIV/0!</v>
      </c>
      <c r="M24" s="41">
        <f>($D24*'Exposure Inputs'!$E$39*'Exposure Inputs'!$C$43/'Exposure Inputs'!$E$37)</f>
        <v>0</v>
      </c>
      <c r="N24" s="41">
        <f>($C24*'Exposure Inputs'!$E$39*'Exposure Inputs'!$E$41*'Exposure Inputs'!$C$43)/('Exposure Inputs'!$E$37*'Exposure Inputs'!$E$42*'Exposure Inputs'!$C$44)</f>
        <v>0</v>
      </c>
      <c r="O24" s="41" t="e">
        <f>'Exposure Inputs'!$D$62/$M24</f>
        <v>#DIV/0!</v>
      </c>
    </row>
    <row r="25" spans="1:15" s="34" customFormat="1" hidden="1" x14ac:dyDescent="0.35">
      <c r="C25" s="50"/>
      <c r="D25" s="50"/>
      <c r="E25" s="50"/>
      <c r="F25" s="41">
        <f>($D25*'Exposure Inputs'!$C$39*'Exposure Inputs'!$C$43/'Exposure Inputs'!$C$37)</f>
        <v>0</v>
      </c>
      <c r="G25" s="41">
        <f>($C25*'Exposure Inputs'!$C$39*'Exposure Inputs'!$C$41*'Exposure Inputs'!$C$43)/('Exposure Inputs'!$C$37*'Exposure Inputs'!$C$42*'Exposure Inputs'!$C$44)</f>
        <v>0</v>
      </c>
      <c r="H25" s="41" t="e">
        <f>'Exposure Inputs'!$C$62/F25</f>
        <v>#DIV/0!</v>
      </c>
      <c r="I25" s="41" t="e">
        <f>'Exposure Inputs'!$C$63/G25</f>
        <v>#DIV/0!</v>
      </c>
      <c r="J25" s="41">
        <f>($D25*'Exposure Inputs'!$D$39*'Exposure Inputs'!$C$43/'Exposure Inputs'!$D$37)</f>
        <v>0</v>
      </c>
      <c r="K25" s="41">
        <f>($C25*'Exposure Inputs'!$D$39*'Exposure Inputs'!$D$41*'Exposure Inputs'!$C$43)/('Exposure Inputs'!$D$37*'Exposure Inputs'!$D$42*'Exposure Inputs'!$C$44)</f>
        <v>0</v>
      </c>
      <c r="L25" s="41" t="e">
        <f>'Exposure Inputs'!$D$62/$J25</f>
        <v>#DIV/0!</v>
      </c>
      <c r="M25" s="41">
        <f>($D25*'Exposure Inputs'!$E$39*'Exposure Inputs'!$C$43/'Exposure Inputs'!$E$37)</f>
        <v>0</v>
      </c>
      <c r="N25" s="41">
        <f>($C25*'Exposure Inputs'!$E$39*'Exposure Inputs'!$E$41*'Exposure Inputs'!$C$43)/('Exposure Inputs'!$E$37*'Exposure Inputs'!$E$42*'Exposure Inputs'!$C$44)</f>
        <v>0</v>
      </c>
      <c r="O25" s="41" t="e">
        <f>'Exposure Inputs'!$D$62/$M25</f>
        <v>#DIV/0!</v>
      </c>
    </row>
    <row r="26" spans="1:15" s="34" customFormat="1" hidden="1" x14ac:dyDescent="0.35">
      <c r="C26" s="50"/>
      <c r="D26" s="50"/>
      <c r="E26" s="50"/>
      <c r="F26" s="41">
        <f>($D26*'Exposure Inputs'!$C$39*'Exposure Inputs'!$C$43/'Exposure Inputs'!$C$37)</f>
        <v>0</v>
      </c>
      <c r="G26" s="41">
        <f>($C26*'Exposure Inputs'!$C$39*'Exposure Inputs'!$C$41*'Exposure Inputs'!$C$43)/('Exposure Inputs'!$C$37*'Exposure Inputs'!$C$42*'Exposure Inputs'!$C$44)</f>
        <v>0</v>
      </c>
      <c r="H26" s="41" t="e">
        <f>'Exposure Inputs'!$C$62/F26</f>
        <v>#DIV/0!</v>
      </c>
      <c r="I26" s="41" t="e">
        <f>'Exposure Inputs'!$C$63/G26</f>
        <v>#DIV/0!</v>
      </c>
      <c r="J26" s="41">
        <f>($D26*'Exposure Inputs'!$D$39*'Exposure Inputs'!$C$43/'Exposure Inputs'!$D$37)</f>
        <v>0</v>
      </c>
      <c r="K26" s="41">
        <f>($C26*'Exposure Inputs'!$D$39*'Exposure Inputs'!$D$41*'Exposure Inputs'!$C$43)/('Exposure Inputs'!$D$37*'Exposure Inputs'!$D$42*'Exposure Inputs'!$C$44)</f>
        <v>0</v>
      </c>
      <c r="L26" s="41" t="e">
        <f>'Exposure Inputs'!$D$62/$J26</f>
        <v>#DIV/0!</v>
      </c>
      <c r="M26" s="41">
        <f>($D26*'Exposure Inputs'!$E$39*'Exposure Inputs'!$C$43/'Exposure Inputs'!$E$37)</f>
        <v>0</v>
      </c>
      <c r="N26" s="41">
        <f>($C26*'Exposure Inputs'!$E$39*'Exposure Inputs'!$E$41*'Exposure Inputs'!$C$43)/('Exposure Inputs'!$E$37*'Exposure Inputs'!$E$42*'Exposure Inputs'!$C$44)</f>
        <v>0</v>
      </c>
      <c r="O26" s="41" t="e">
        <f>'Exposure Inputs'!$D$62/$M26</f>
        <v>#DIV/0!</v>
      </c>
    </row>
    <row r="27" spans="1:15" s="34" customFormat="1" hidden="1" x14ac:dyDescent="0.35">
      <c r="C27" s="50"/>
      <c r="D27" s="50"/>
      <c r="E27" s="50"/>
      <c r="F27" s="41">
        <f>($D27*'Exposure Inputs'!$C$39*'Exposure Inputs'!$C$43/'Exposure Inputs'!$C$37)</f>
        <v>0</v>
      </c>
      <c r="G27" s="41">
        <f>($C27*'Exposure Inputs'!$C$39*'Exposure Inputs'!$C$41*'Exposure Inputs'!$C$43)/('Exposure Inputs'!$C$37*'Exposure Inputs'!$C$42*'Exposure Inputs'!$C$44)</f>
        <v>0</v>
      </c>
      <c r="H27" s="41" t="e">
        <f>'Exposure Inputs'!$C$62/F27</f>
        <v>#DIV/0!</v>
      </c>
      <c r="I27" s="41" t="e">
        <f>'Exposure Inputs'!$C$63/G27</f>
        <v>#DIV/0!</v>
      </c>
      <c r="J27" s="41">
        <f>($D27*'Exposure Inputs'!$D$39*'Exposure Inputs'!$C$43/'Exposure Inputs'!$D$37)</f>
        <v>0</v>
      </c>
      <c r="K27" s="41">
        <f>($C27*'Exposure Inputs'!$D$39*'Exposure Inputs'!$D$41*'Exposure Inputs'!$C$43)/('Exposure Inputs'!$D$37*'Exposure Inputs'!$D$42*'Exposure Inputs'!$C$44)</f>
        <v>0</v>
      </c>
      <c r="L27" s="41" t="e">
        <f>'Exposure Inputs'!$D$62/$J27</f>
        <v>#DIV/0!</v>
      </c>
      <c r="M27" s="41">
        <f>($D27*'Exposure Inputs'!$E$39*'Exposure Inputs'!$C$43/'Exposure Inputs'!$E$37)</f>
        <v>0</v>
      </c>
      <c r="N27" s="41">
        <f>($C27*'Exposure Inputs'!$E$39*'Exposure Inputs'!$E$41*'Exposure Inputs'!$C$43)/('Exposure Inputs'!$E$37*'Exposure Inputs'!$E$42*'Exposure Inputs'!$C$44)</f>
        <v>0</v>
      </c>
      <c r="O27" s="41" t="e">
        <f>'Exposure Inputs'!$D$62/$M27</f>
        <v>#DIV/0!</v>
      </c>
    </row>
    <row r="28" spans="1:15" s="34" customFormat="1" hidden="1" x14ac:dyDescent="0.35">
      <c r="C28" s="50"/>
      <c r="D28" s="50"/>
      <c r="E28" s="50"/>
      <c r="F28" s="41">
        <f>($D28*'Exposure Inputs'!$C$39*'Exposure Inputs'!$C$43/'Exposure Inputs'!$C$37)</f>
        <v>0</v>
      </c>
      <c r="G28" s="41">
        <f>($C28*'Exposure Inputs'!$C$39*'Exposure Inputs'!$C$41*'Exposure Inputs'!$C$43)/('Exposure Inputs'!$C$37*'Exposure Inputs'!$C$42*'Exposure Inputs'!$C$44)</f>
        <v>0</v>
      </c>
      <c r="H28" s="41" t="e">
        <f>'Exposure Inputs'!$C$62/F28</f>
        <v>#DIV/0!</v>
      </c>
      <c r="I28" s="41" t="e">
        <f>'Exposure Inputs'!$C$63/G28</f>
        <v>#DIV/0!</v>
      </c>
      <c r="J28" s="41">
        <f>($D28*'Exposure Inputs'!$D$39*'Exposure Inputs'!$C$43/'Exposure Inputs'!$D$37)</f>
        <v>0</v>
      </c>
      <c r="K28" s="41">
        <f>($C28*'Exposure Inputs'!$D$39*'Exposure Inputs'!$D$41*'Exposure Inputs'!$C$43)/('Exposure Inputs'!$D$37*'Exposure Inputs'!$D$42*'Exposure Inputs'!$C$44)</f>
        <v>0</v>
      </c>
      <c r="L28" s="41" t="e">
        <f>'Exposure Inputs'!$D$62/$J28</f>
        <v>#DIV/0!</v>
      </c>
      <c r="M28" s="41">
        <f>($D28*'Exposure Inputs'!$E$39*'Exposure Inputs'!$C$43/'Exposure Inputs'!$E$37)</f>
        <v>0</v>
      </c>
      <c r="N28" s="41">
        <f>($C28*'Exposure Inputs'!$E$39*'Exposure Inputs'!$E$41*'Exposure Inputs'!$C$43)/('Exposure Inputs'!$E$37*'Exposure Inputs'!$E$42*'Exposure Inputs'!$C$44)</f>
        <v>0</v>
      </c>
      <c r="O28" s="41" t="e">
        <f>'Exposure Inputs'!$D$62/$M28</f>
        <v>#DIV/0!</v>
      </c>
    </row>
    <row r="29" spans="1:15" s="34" customFormat="1" hidden="1" x14ac:dyDescent="0.35">
      <c r="C29" s="50"/>
      <c r="D29" s="50"/>
      <c r="E29" s="50"/>
      <c r="F29" s="41">
        <f>($D29*'Exposure Inputs'!$C$39*'Exposure Inputs'!$C$43/'Exposure Inputs'!$C$37)</f>
        <v>0</v>
      </c>
      <c r="G29" s="41">
        <f>($C29*'Exposure Inputs'!$C$39*'Exposure Inputs'!$C$41*'Exposure Inputs'!$C$43)/('Exposure Inputs'!$C$37*'Exposure Inputs'!$C$42*'Exposure Inputs'!$C$44)</f>
        <v>0</v>
      </c>
      <c r="H29" s="41" t="e">
        <f>'Exposure Inputs'!$C$62/F29</f>
        <v>#DIV/0!</v>
      </c>
      <c r="I29" s="41" t="e">
        <f>'Exposure Inputs'!$C$63/G29</f>
        <v>#DIV/0!</v>
      </c>
      <c r="J29" s="41">
        <f>($D29*'Exposure Inputs'!$D$39*'Exposure Inputs'!$C$43/'Exposure Inputs'!$D$37)</f>
        <v>0</v>
      </c>
      <c r="K29" s="41">
        <f>($C29*'Exposure Inputs'!$D$39*'Exposure Inputs'!$D$41*'Exposure Inputs'!$C$43)/('Exposure Inputs'!$D$37*'Exposure Inputs'!$D$42*'Exposure Inputs'!$C$44)</f>
        <v>0</v>
      </c>
      <c r="L29" s="41" t="e">
        <f>'Exposure Inputs'!$D$62/$J29</f>
        <v>#DIV/0!</v>
      </c>
      <c r="M29" s="41">
        <f>($D29*'Exposure Inputs'!$E$39*'Exposure Inputs'!$C$43/'Exposure Inputs'!$E$37)</f>
        <v>0</v>
      </c>
      <c r="N29" s="41">
        <f>($C29*'Exposure Inputs'!$E$39*'Exposure Inputs'!$E$41*'Exposure Inputs'!$C$43)/('Exposure Inputs'!$E$37*'Exposure Inputs'!$E$42*'Exposure Inputs'!$C$44)</f>
        <v>0</v>
      </c>
      <c r="O29" s="41" t="e">
        <f>'Exposure Inputs'!$D$62/$M29</f>
        <v>#DIV/0!</v>
      </c>
    </row>
    <row r="30" spans="1:15" s="34" customFormat="1" hidden="1" x14ac:dyDescent="0.35">
      <c r="C30" s="50"/>
      <c r="D30" s="50"/>
      <c r="E30" s="50"/>
      <c r="F30" s="41">
        <f>($D30*'Exposure Inputs'!$C$39*'Exposure Inputs'!$C$43/'Exposure Inputs'!$C$37)</f>
        <v>0</v>
      </c>
      <c r="G30" s="41">
        <f>($C30*'Exposure Inputs'!$C$39*'Exposure Inputs'!$C$41*'Exposure Inputs'!$C$43)/('Exposure Inputs'!$C$37*'Exposure Inputs'!$C$42*'Exposure Inputs'!$C$44)</f>
        <v>0</v>
      </c>
      <c r="H30" s="41" t="e">
        <f>'Exposure Inputs'!$C$62/F30</f>
        <v>#DIV/0!</v>
      </c>
      <c r="I30" s="41" t="e">
        <f>'Exposure Inputs'!$C$63/G30</f>
        <v>#DIV/0!</v>
      </c>
      <c r="J30" s="41">
        <f>($D30*'Exposure Inputs'!$D$39*'Exposure Inputs'!$C$43/'Exposure Inputs'!$D$37)</f>
        <v>0</v>
      </c>
      <c r="K30" s="41">
        <f>($C30*'Exposure Inputs'!$D$39*'Exposure Inputs'!$D$41*'Exposure Inputs'!$C$43)/('Exposure Inputs'!$D$37*'Exposure Inputs'!$D$42*'Exposure Inputs'!$C$44)</f>
        <v>0</v>
      </c>
      <c r="L30" s="41" t="e">
        <f>'Exposure Inputs'!$D$62/$J30</f>
        <v>#DIV/0!</v>
      </c>
      <c r="M30" s="41">
        <f>($D30*'Exposure Inputs'!$E$39*'Exposure Inputs'!$C$43/'Exposure Inputs'!$E$37)</f>
        <v>0</v>
      </c>
      <c r="N30" s="41">
        <f>($C30*'Exposure Inputs'!$E$39*'Exposure Inputs'!$E$41*'Exposure Inputs'!$C$43)/('Exposure Inputs'!$E$37*'Exposure Inputs'!$E$42*'Exposure Inputs'!$C$44)</f>
        <v>0</v>
      </c>
      <c r="O30" s="41" t="e">
        <f>'Exposure Inputs'!$D$62/$M30</f>
        <v>#DIV/0!</v>
      </c>
    </row>
    <row r="31" spans="1:15" s="34" customFormat="1" hidden="1" x14ac:dyDescent="0.35">
      <c r="C31" s="50"/>
      <c r="D31" s="50"/>
      <c r="E31" s="50"/>
      <c r="F31" s="41">
        <f>($D31*'Exposure Inputs'!$C$39*'Exposure Inputs'!$C$43/'Exposure Inputs'!$C$37)</f>
        <v>0</v>
      </c>
      <c r="G31" s="41">
        <f>($C31*'Exposure Inputs'!$C$39*'Exposure Inputs'!$C$41*'Exposure Inputs'!$C$43)/('Exposure Inputs'!$C$37*'Exposure Inputs'!$C$42*'Exposure Inputs'!$C$44)</f>
        <v>0</v>
      </c>
      <c r="H31" s="41" t="e">
        <f>'Exposure Inputs'!$C$62/F31</f>
        <v>#DIV/0!</v>
      </c>
      <c r="I31" s="41" t="e">
        <f>'Exposure Inputs'!$C$63/G31</f>
        <v>#DIV/0!</v>
      </c>
      <c r="J31" s="41">
        <f>($D31*'Exposure Inputs'!$D$39*'Exposure Inputs'!$C$43/'Exposure Inputs'!$D$37)</f>
        <v>0</v>
      </c>
      <c r="K31" s="41">
        <f>($C31*'Exposure Inputs'!$D$39*'Exposure Inputs'!$D$41*'Exposure Inputs'!$C$43)/('Exposure Inputs'!$D$37*'Exposure Inputs'!$D$42*'Exposure Inputs'!$C$44)</f>
        <v>0</v>
      </c>
      <c r="L31" s="41" t="e">
        <f>'Exposure Inputs'!$D$62/$J31</f>
        <v>#DIV/0!</v>
      </c>
      <c r="M31" s="41">
        <f>($D31*'Exposure Inputs'!$E$39*'Exposure Inputs'!$C$43/'Exposure Inputs'!$E$37)</f>
        <v>0</v>
      </c>
      <c r="N31" s="41">
        <f>($C31*'Exposure Inputs'!$E$39*'Exposure Inputs'!$E$41*'Exposure Inputs'!$C$43)/('Exposure Inputs'!$E$37*'Exposure Inputs'!$E$42*'Exposure Inputs'!$C$44)</f>
        <v>0</v>
      </c>
      <c r="O31" s="41" t="e">
        <f>'Exposure Inputs'!$D$62/$M31</f>
        <v>#DIV/0!</v>
      </c>
    </row>
    <row r="32" spans="1:15" s="34" customFormat="1" hidden="1" x14ac:dyDescent="0.35">
      <c r="C32" s="50"/>
      <c r="D32" s="50"/>
      <c r="E32" s="50"/>
      <c r="F32" s="41">
        <f>($D32*'Exposure Inputs'!$C$39*'Exposure Inputs'!$C$43/'Exposure Inputs'!$C$37)</f>
        <v>0</v>
      </c>
      <c r="G32" s="41">
        <f>($C32*'Exposure Inputs'!$C$39*'Exposure Inputs'!$C$41*'Exposure Inputs'!$C$43)/('Exposure Inputs'!$C$37*'Exposure Inputs'!$C$42*'Exposure Inputs'!$C$44)</f>
        <v>0</v>
      </c>
      <c r="H32" s="41" t="e">
        <f>'Exposure Inputs'!$C$62/F32</f>
        <v>#DIV/0!</v>
      </c>
      <c r="I32" s="41" t="e">
        <f>'Exposure Inputs'!$C$63/G32</f>
        <v>#DIV/0!</v>
      </c>
      <c r="J32" s="41">
        <f>($D32*'Exposure Inputs'!$D$39*'Exposure Inputs'!$C$43/'Exposure Inputs'!$D$37)</f>
        <v>0</v>
      </c>
      <c r="K32" s="41">
        <f>($C32*'Exposure Inputs'!$D$39*'Exposure Inputs'!$D$41*'Exposure Inputs'!$C$43)/('Exposure Inputs'!$D$37*'Exposure Inputs'!$D$42*'Exposure Inputs'!$C$44)</f>
        <v>0</v>
      </c>
      <c r="L32" s="41" t="e">
        <f>'Exposure Inputs'!$D$62/$J32</f>
        <v>#DIV/0!</v>
      </c>
      <c r="M32" s="41">
        <f>($D32*'Exposure Inputs'!$E$39*'Exposure Inputs'!$C$43/'Exposure Inputs'!$E$37)</f>
        <v>0</v>
      </c>
      <c r="N32" s="41">
        <f>($C32*'Exposure Inputs'!$E$39*'Exposure Inputs'!$E$41*'Exposure Inputs'!$C$43)/('Exposure Inputs'!$E$37*'Exposure Inputs'!$E$42*'Exposure Inputs'!$C$44)</f>
        <v>0</v>
      </c>
      <c r="O32" s="41" t="e">
        <f>'Exposure Inputs'!$D$62/$M32</f>
        <v>#DIV/0!</v>
      </c>
    </row>
    <row r="33" spans="3:15" s="34" customFormat="1" hidden="1" x14ac:dyDescent="0.35">
      <c r="C33" s="50"/>
      <c r="D33" s="50"/>
      <c r="E33" s="50"/>
      <c r="F33" s="41">
        <f>($D33*'Exposure Inputs'!$C$39*'Exposure Inputs'!$C$43/'Exposure Inputs'!$C$37)</f>
        <v>0</v>
      </c>
      <c r="G33" s="41">
        <f>($C33*'Exposure Inputs'!$C$39*'Exposure Inputs'!$C$41*'Exposure Inputs'!$C$43)/('Exposure Inputs'!$C$37*'Exposure Inputs'!$C$42*'Exposure Inputs'!$C$44)</f>
        <v>0</v>
      </c>
      <c r="H33" s="41" t="e">
        <f>'Exposure Inputs'!$C$62/F33</f>
        <v>#DIV/0!</v>
      </c>
      <c r="I33" s="41" t="e">
        <f>'Exposure Inputs'!$C$63/G33</f>
        <v>#DIV/0!</v>
      </c>
      <c r="J33" s="41">
        <f>($D33*'Exposure Inputs'!$D$39*'Exposure Inputs'!$C$43/'Exposure Inputs'!$D$37)</f>
        <v>0</v>
      </c>
      <c r="K33" s="41">
        <f>($C33*'Exposure Inputs'!$D$39*'Exposure Inputs'!$D$41*'Exposure Inputs'!$C$43)/('Exposure Inputs'!$D$37*'Exposure Inputs'!$D$42*'Exposure Inputs'!$C$44)</f>
        <v>0</v>
      </c>
      <c r="L33" s="41" t="e">
        <f>'Exposure Inputs'!$D$62/$J33</f>
        <v>#DIV/0!</v>
      </c>
      <c r="M33" s="41">
        <f>($D33*'Exposure Inputs'!$E$39*'Exposure Inputs'!$C$43/'Exposure Inputs'!$E$37)</f>
        <v>0</v>
      </c>
      <c r="N33" s="41">
        <f>($C33*'Exposure Inputs'!$E$39*'Exposure Inputs'!$E$41*'Exposure Inputs'!$C$43)/('Exposure Inputs'!$E$37*'Exposure Inputs'!$E$42*'Exposure Inputs'!$C$44)</f>
        <v>0</v>
      </c>
      <c r="O33" s="41" t="e">
        <f>'Exposure Inputs'!$D$62/$M33</f>
        <v>#DIV/0!</v>
      </c>
    </row>
    <row r="34" spans="3:15" s="34" customFormat="1" hidden="1" x14ac:dyDescent="0.35">
      <c r="C34" s="50"/>
      <c r="D34" s="50"/>
      <c r="E34" s="50"/>
      <c r="F34" s="41">
        <f>($D34*'Exposure Inputs'!$C$39*'Exposure Inputs'!$C$43/'Exposure Inputs'!$C$37)</f>
        <v>0</v>
      </c>
      <c r="G34" s="41">
        <f>($C34*'Exposure Inputs'!$C$39*'Exposure Inputs'!$C$41*'Exposure Inputs'!$C$43)/('Exposure Inputs'!$C$37*'Exposure Inputs'!$C$42*'Exposure Inputs'!$C$44)</f>
        <v>0</v>
      </c>
      <c r="H34" s="41" t="e">
        <f>'Exposure Inputs'!$C$62/F34</f>
        <v>#DIV/0!</v>
      </c>
      <c r="I34" s="41" t="e">
        <f>'Exposure Inputs'!$C$63/G34</f>
        <v>#DIV/0!</v>
      </c>
      <c r="J34" s="41">
        <f>($D34*'Exposure Inputs'!$D$39*'Exposure Inputs'!$C$43/'Exposure Inputs'!$D$37)</f>
        <v>0</v>
      </c>
      <c r="K34" s="41">
        <f>($C34*'Exposure Inputs'!$D$39*'Exposure Inputs'!$D$41*'Exposure Inputs'!$C$43)/('Exposure Inputs'!$D$37*'Exposure Inputs'!$D$42*'Exposure Inputs'!$C$44)</f>
        <v>0</v>
      </c>
      <c r="L34" s="41" t="e">
        <f>'Exposure Inputs'!$D$62/$J34</f>
        <v>#DIV/0!</v>
      </c>
      <c r="M34" s="41">
        <f>($D34*'Exposure Inputs'!$E$39*'Exposure Inputs'!$C$43/'Exposure Inputs'!$E$37)</f>
        <v>0</v>
      </c>
      <c r="N34" s="41">
        <f>($C34*'Exposure Inputs'!$E$39*'Exposure Inputs'!$E$41*'Exposure Inputs'!$C$43)/('Exposure Inputs'!$E$37*'Exposure Inputs'!$E$42*'Exposure Inputs'!$C$44)</f>
        <v>0</v>
      </c>
      <c r="O34" s="41" t="e">
        <f>'Exposure Inputs'!$D$62/$M34</f>
        <v>#DIV/0!</v>
      </c>
    </row>
    <row r="35" spans="3:15" s="34" customFormat="1" hidden="1" x14ac:dyDescent="0.35">
      <c r="C35" s="50"/>
      <c r="D35" s="50"/>
      <c r="E35" s="50"/>
      <c r="F35" s="41">
        <f>($D35*'Exposure Inputs'!$C$39*'Exposure Inputs'!$C$43/'Exposure Inputs'!$C$37)</f>
        <v>0</v>
      </c>
      <c r="G35" s="41">
        <f>($C35*'Exposure Inputs'!$C$39*'Exposure Inputs'!$C$41*'Exposure Inputs'!$C$43)/('Exposure Inputs'!$C$37*'Exposure Inputs'!$C$42*'Exposure Inputs'!$C$44)</f>
        <v>0</v>
      </c>
      <c r="H35" s="41" t="e">
        <f>'Exposure Inputs'!$C$62/F35</f>
        <v>#DIV/0!</v>
      </c>
      <c r="I35" s="41" t="e">
        <f>'Exposure Inputs'!$C$63/G35</f>
        <v>#DIV/0!</v>
      </c>
      <c r="J35" s="41">
        <f>($D35*'Exposure Inputs'!$D$39*'Exposure Inputs'!$C$43/'Exposure Inputs'!$D$37)</f>
        <v>0</v>
      </c>
      <c r="K35" s="41">
        <f>($C35*'Exposure Inputs'!$D$39*'Exposure Inputs'!$D$41*'Exposure Inputs'!$C$43)/('Exposure Inputs'!$D$37*'Exposure Inputs'!$D$42*'Exposure Inputs'!$C$44)</f>
        <v>0</v>
      </c>
      <c r="L35" s="41" t="e">
        <f>'Exposure Inputs'!$D$62/$J35</f>
        <v>#DIV/0!</v>
      </c>
      <c r="M35" s="41">
        <f>($D35*'Exposure Inputs'!$E$39*'Exposure Inputs'!$C$43/'Exposure Inputs'!$E$37)</f>
        <v>0</v>
      </c>
      <c r="N35" s="41">
        <f>($C35*'Exposure Inputs'!$E$39*'Exposure Inputs'!$E$41*'Exposure Inputs'!$C$43)/('Exposure Inputs'!$E$37*'Exposure Inputs'!$E$42*'Exposure Inputs'!$C$44)</f>
        <v>0</v>
      </c>
      <c r="O35" s="41" t="e">
        <f>'Exposure Inputs'!$D$62/$M35</f>
        <v>#DIV/0!</v>
      </c>
    </row>
    <row r="36" spans="3:15" s="34" customFormat="1" hidden="1" x14ac:dyDescent="0.35">
      <c r="C36" s="50"/>
      <c r="D36" s="50"/>
      <c r="E36" s="50"/>
      <c r="F36" s="41">
        <f>($D36*'Exposure Inputs'!$C$39*'Exposure Inputs'!$C$43/'Exposure Inputs'!$C$37)</f>
        <v>0</v>
      </c>
      <c r="G36" s="41">
        <f>($C36*'Exposure Inputs'!$C$39*'Exposure Inputs'!$C$41*'Exposure Inputs'!$C$43)/('Exposure Inputs'!$C$37*'Exposure Inputs'!$C$42*'Exposure Inputs'!$C$44)</f>
        <v>0</v>
      </c>
      <c r="H36" s="41" t="e">
        <f>'Exposure Inputs'!$C$62/F36</f>
        <v>#DIV/0!</v>
      </c>
      <c r="I36" s="41" t="e">
        <f>'Exposure Inputs'!$C$63/G36</f>
        <v>#DIV/0!</v>
      </c>
      <c r="J36" s="41">
        <f>($D36*'Exposure Inputs'!$D$39*'Exposure Inputs'!$C$43/'Exposure Inputs'!$D$37)</f>
        <v>0</v>
      </c>
      <c r="K36" s="41">
        <f>($C36*'Exposure Inputs'!$D$39*'Exposure Inputs'!$D$41*'Exposure Inputs'!$C$43)/('Exposure Inputs'!$D$37*'Exposure Inputs'!$D$42*'Exposure Inputs'!$C$44)</f>
        <v>0</v>
      </c>
      <c r="L36" s="41" t="e">
        <f>'Exposure Inputs'!$D$62/$J36</f>
        <v>#DIV/0!</v>
      </c>
      <c r="M36" s="41">
        <f>($D36*'Exposure Inputs'!$E$39*'Exposure Inputs'!$C$43/'Exposure Inputs'!$E$37)</f>
        <v>0</v>
      </c>
      <c r="N36" s="41">
        <f>($C36*'Exposure Inputs'!$E$39*'Exposure Inputs'!$E$41*'Exposure Inputs'!$C$43)/('Exposure Inputs'!$E$37*'Exposure Inputs'!$E$42*'Exposure Inputs'!$C$44)</f>
        <v>0</v>
      </c>
      <c r="O36" s="41" t="e">
        <f>'Exposure Inputs'!$D$62/$M36</f>
        <v>#DIV/0!</v>
      </c>
    </row>
    <row r="37" spans="3:15" s="34" customFormat="1" hidden="1" x14ac:dyDescent="0.35">
      <c r="C37" s="50"/>
      <c r="D37" s="50"/>
      <c r="E37" s="50"/>
      <c r="F37" s="41">
        <f>($D37*'Exposure Inputs'!$C$39*'Exposure Inputs'!$C$43/'Exposure Inputs'!$C$37)</f>
        <v>0</v>
      </c>
      <c r="G37" s="41">
        <f>($C37*'Exposure Inputs'!$C$39*'Exposure Inputs'!$C$41*'Exposure Inputs'!$C$43)/('Exposure Inputs'!$C$37*'Exposure Inputs'!$C$42*'Exposure Inputs'!$C$44)</f>
        <v>0</v>
      </c>
      <c r="H37" s="41" t="e">
        <f>'Exposure Inputs'!$C$62/F37</f>
        <v>#DIV/0!</v>
      </c>
      <c r="I37" s="41" t="e">
        <f>'Exposure Inputs'!$C$63/G37</f>
        <v>#DIV/0!</v>
      </c>
      <c r="J37" s="41">
        <f>($D37*'Exposure Inputs'!$D$39*'Exposure Inputs'!$C$43/'Exposure Inputs'!$D$37)</f>
        <v>0</v>
      </c>
      <c r="K37" s="41">
        <f>($C37*'Exposure Inputs'!$D$39*'Exposure Inputs'!$D$41*'Exposure Inputs'!$C$43)/('Exposure Inputs'!$D$37*'Exposure Inputs'!$D$42*'Exposure Inputs'!$C$44)</f>
        <v>0</v>
      </c>
      <c r="L37" s="41" t="e">
        <f>'Exposure Inputs'!$D$62/$J37</f>
        <v>#DIV/0!</v>
      </c>
      <c r="M37" s="41">
        <f>($D37*'Exposure Inputs'!$E$39*'Exposure Inputs'!$C$43/'Exposure Inputs'!$E$37)</f>
        <v>0</v>
      </c>
      <c r="N37" s="41">
        <f>($C37*'Exposure Inputs'!$E$39*'Exposure Inputs'!$E$41*'Exposure Inputs'!$C$43)/('Exposure Inputs'!$E$37*'Exposure Inputs'!$E$42*'Exposure Inputs'!$C$44)</f>
        <v>0</v>
      </c>
      <c r="O37" s="41" t="e">
        <f>'Exposure Inputs'!$D$62/$M37</f>
        <v>#DIV/0!</v>
      </c>
    </row>
    <row r="38" spans="3:15" s="34" customFormat="1" hidden="1" x14ac:dyDescent="0.35">
      <c r="C38" s="50"/>
      <c r="D38" s="50"/>
      <c r="E38" s="50"/>
      <c r="F38" s="41">
        <f>($D38*'Exposure Inputs'!$C$39*'Exposure Inputs'!$C$43/'Exposure Inputs'!$C$37)</f>
        <v>0</v>
      </c>
      <c r="G38" s="41">
        <f>($C38*'Exposure Inputs'!$C$39*'Exposure Inputs'!$C$41*'Exposure Inputs'!$C$43)/('Exposure Inputs'!$C$37*'Exposure Inputs'!$C$42*'Exposure Inputs'!$C$44)</f>
        <v>0</v>
      </c>
      <c r="H38" s="41" t="e">
        <f>'Exposure Inputs'!$C$62/F38</f>
        <v>#DIV/0!</v>
      </c>
      <c r="I38" s="41" t="e">
        <f>'Exposure Inputs'!$C$63/G38</f>
        <v>#DIV/0!</v>
      </c>
      <c r="J38" s="41">
        <f>($D38*'Exposure Inputs'!$D$39*'Exposure Inputs'!$C$43/'Exposure Inputs'!$D$37)</f>
        <v>0</v>
      </c>
      <c r="K38" s="41">
        <f>($C38*'Exposure Inputs'!$D$39*'Exposure Inputs'!$D$41*'Exposure Inputs'!$C$43)/('Exposure Inputs'!$D$37*'Exposure Inputs'!$D$42*'Exposure Inputs'!$C$44)</f>
        <v>0</v>
      </c>
      <c r="L38" s="41" t="e">
        <f>'Exposure Inputs'!$D$62/$J38</f>
        <v>#DIV/0!</v>
      </c>
      <c r="M38" s="41">
        <f>($D38*'Exposure Inputs'!$E$39*'Exposure Inputs'!$C$43/'Exposure Inputs'!$E$37)</f>
        <v>0</v>
      </c>
      <c r="N38" s="41">
        <f>($C38*'Exposure Inputs'!$E$39*'Exposure Inputs'!$E$41*'Exposure Inputs'!$C$43)/('Exposure Inputs'!$E$37*'Exposure Inputs'!$E$42*'Exposure Inputs'!$C$44)</f>
        <v>0</v>
      </c>
      <c r="O38" s="41" t="e">
        <f>'Exposure Inputs'!$D$62/$M38</f>
        <v>#DIV/0!</v>
      </c>
    </row>
    <row r="39" spans="3:15" s="34" customFormat="1" hidden="1" x14ac:dyDescent="0.35">
      <c r="C39" s="50"/>
      <c r="D39" s="50"/>
      <c r="E39" s="50"/>
      <c r="F39" s="41">
        <f>($D39*'Exposure Inputs'!$C$39*'Exposure Inputs'!$C$43/'Exposure Inputs'!$C$37)</f>
        <v>0</v>
      </c>
      <c r="G39" s="41">
        <f>($C39*'Exposure Inputs'!$C$39*'Exposure Inputs'!$C$41*'Exposure Inputs'!$C$43)/('Exposure Inputs'!$C$37*'Exposure Inputs'!$C$42*'Exposure Inputs'!$C$44)</f>
        <v>0</v>
      </c>
      <c r="H39" s="41" t="e">
        <f>'Exposure Inputs'!$C$62/F39</f>
        <v>#DIV/0!</v>
      </c>
      <c r="I39" s="41" t="e">
        <f>'Exposure Inputs'!$C$63/G39</f>
        <v>#DIV/0!</v>
      </c>
      <c r="J39" s="41">
        <f>($D39*'Exposure Inputs'!$D$39*'Exposure Inputs'!$C$43/'Exposure Inputs'!$D$37)</f>
        <v>0</v>
      </c>
      <c r="K39" s="41">
        <f>($C39*'Exposure Inputs'!$D$39*'Exposure Inputs'!$D$41*'Exposure Inputs'!$C$43)/('Exposure Inputs'!$D$37*'Exposure Inputs'!$D$42*'Exposure Inputs'!$C$44)</f>
        <v>0</v>
      </c>
      <c r="L39" s="41" t="e">
        <f>'Exposure Inputs'!$D$62/$J39</f>
        <v>#DIV/0!</v>
      </c>
      <c r="M39" s="41">
        <f>($D39*'Exposure Inputs'!$E$39*'Exposure Inputs'!$C$43/'Exposure Inputs'!$E$37)</f>
        <v>0</v>
      </c>
      <c r="N39" s="41">
        <f>($C39*'Exposure Inputs'!$E$39*'Exposure Inputs'!$E$41*'Exposure Inputs'!$C$43)/('Exposure Inputs'!$E$37*'Exposure Inputs'!$E$42*'Exposure Inputs'!$C$44)</f>
        <v>0</v>
      </c>
      <c r="O39" s="41" t="e">
        <f>'Exposure Inputs'!$D$62/$M39</f>
        <v>#DIV/0!</v>
      </c>
    </row>
    <row r="40" spans="3:15" s="34" customFormat="1" hidden="1" x14ac:dyDescent="0.35">
      <c r="C40" s="50"/>
      <c r="D40" s="50"/>
      <c r="E40" s="50"/>
      <c r="F40" s="41">
        <f>($D40*'Exposure Inputs'!$C$39*'Exposure Inputs'!$C$43/'Exposure Inputs'!$C$37)</f>
        <v>0</v>
      </c>
      <c r="G40" s="41">
        <f>($C40*'Exposure Inputs'!$C$39*'Exposure Inputs'!$C$41*'Exposure Inputs'!$C$43)/('Exposure Inputs'!$C$37*'Exposure Inputs'!$C$42*'Exposure Inputs'!$C$44)</f>
        <v>0</v>
      </c>
      <c r="H40" s="41" t="e">
        <f>'Exposure Inputs'!$C$62/F40</f>
        <v>#DIV/0!</v>
      </c>
      <c r="I40" s="41" t="e">
        <f>'Exposure Inputs'!$C$63/G40</f>
        <v>#DIV/0!</v>
      </c>
      <c r="J40" s="41">
        <f>($D40*'Exposure Inputs'!$D$39*'Exposure Inputs'!$C$43/'Exposure Inputs'!$D$37)</f>
        <v>0</v>
      </c>
      <c r="K40" s="41">
        <f>($C40*'Exposure Inputs'!$D$39*'Exposure Inputs'!$D$41*'Exposure Inputs'!$C$43)/('Exposure Inputs'!$D$37*'Exposure Inputs'!$D$42*'Exposure Inputs'!$C$44)</f>
        <v>0</v>
      </c>
      <c r="L40" s="41" t="e">
        <f>'Exposure Inputs'!$D$62/$J40</f>
        <v>#DIV/0!</v>
      </c>
      <c r="M40" s="41">
        <f>($D40*'Exposure Inputs'!$E$39*'Exposure Inputs'!$C$43/'Exposure Inputs'!$E$37)</f>
        <v>0</v>
      </c>
      <c r="N40" s="41">
        <f>($C40*'Exposure Inputs'!$E$39*'Exposure Inputs'!$E$41*'Exposure Inputs'!$C$43)/('Exposure Inputs'!$E$37*'Exposure Inputs'!$E$42*'Exposure Inputs'!$C$44)</f>
        <v>0</v>
      </c>
      <c r="O40" s="41" t="e">
        <f>'Exposure Inputs'!$D$62/$M40</f>
        <v>#DIV/0!</v>
      </c>
    </row>
    <row r="41" spans="3:15" s="34" customFormat="1" hidden="1" x14ac:dyDescent="0.35">
      <c r="C41" s="50"/>
      <c r="D41" s="50"/>
      <c r="E41" s="50"/>
      <c r="F41" s="41">
        <f>($D41*'Exposure Inputs'!$C$39*'Exposure Inputs'!$C$43/'Exposure Inputs'!$C$37)</f>
        <v>0</v>
      </c>
      <c r="G41" s="41">
        <f>($C41*'Exposure Inputs'!$C$39*'Exposure Inputs'!$C$41*'Exposure Inputs'!$C$43)/('Exposure Inputs'!$C$37*'Exposure Inputs'!$C$42*'Exposure Inputs'!$C$44)</f>
        <v>0</v>
      </c>
      <c r="H41" s="41" t="e">
        <f>'Exposure Inputs'!$C$62/F41</f>
        <v>#DIV/0!</v>
      </c>
      <c r="I41" s="41" t="e">
        <f>'Exposure Inputs'!$C$63/G41</f>
        <v>#DIV/0!</v>
      </c>
      <c r="J41" s="41">
        <f>($D41*'Exposure Inputs'!$D$39*'Exposure Inputs'!$C$43/'Exposure Inputs'!$D$37)</f>
        <v>0</v>
      </c>
      <c r="K41" s="41">
        <f>($C41*'Exposure Inputs'!$D$39*'Exposure Inputs'!$D$41*'Exposure Inputs'!$C$43)/('Exposure Inputs'!$D$37*'Exposure Inputs'!$D$42*'Exposure Inputs'!$C$44)</f>
        <v>0</v>
      </c>
      <c r="L41" s="41" t="e">
        <f>'Exposure Inputs'!$D$62/$J41</f>
        <v>#DIV/0!</v>
      </c>
      <c r="M41" s="41">
        <f>($D41*'Exposure Inputs'!$E$39*'Exposure Inputs'!$C$43/'Exposure Inputs'!$E$37)</f>
        <v>0</v>
      </c>
      <c r="N41" s="41">
        <f>($C41*'Exposure Inputs'!$E$39*'Exposure Inputs'!$E$41*'Exposure Inputs'!$C$43)/('Exposure Inputs'!$E$37*'Exposure Inputs'!$E$42*'Exposure Inputs'!$C$44)</f>
        <v>0</v>
      </c>
      <c r="O41" s="41" t="e">
        <f>'Exposure Inputs'!$D$62/$M41</f>
        <v>#DIV/0!</v>
      </c>
    </row>
    <row r="42" spans="3:15" s="34" customFormat="1" hidden="1" x14ac:dyDescent="0.35">
      <c r="C42" s="50"/>
      <c r="D42" s="50"/>
      <c r="E42" s="50"/>
      <c r="F42" s="41">
        <f>($D42*'Exposure Inputs'!$C$39*'Exposure Inputs'!$C$43/'Exposure Inputs'!$C$37)</f>
        <v>0</v>
      </c>
      <c r="G42" s="41">
        <f>($C42*'Exposure Inputs'!$C$39*'Exposure Inputs'!$C$41*'Exposure Inputs'!$C$43)/('Exposure Inputs'!$C$37*'Exposure Inputs'!$C$42*'Exposure Inputs'!$C$44)</f>
        <v>0</v>
      </c>
      <c r="H42" s="41" t="e">
        <f>'Exposure Inputs'!$C$62/F42</f>
        <v>#DIV/0!</v>
      </c>
      <c r="I42" s="41" t="e">
        <f>'Exposure Inputs'!$C$63/G42</f>
        <v>#DIV/0!</v>
      </c>
      <c r="J42" s="41">
        <f>($D42*'Exposure Inputs'!$D$39*'Exposure Inputs'!$C$43/'Exposure Inputs'!$D$37)</f>
        <v>0</v>
      </c>
      <c r="K42" s="41">
        <f>($C42*'Exposure Inputs'!$D$39*'Exposure Inputs'!$D$41*'Exposure Inputs'!$C$43)/('Exposure Inputs'!$D$37*'Exposure Inputs'!$D$42*'Exposure Inputs'!$C$44)</f>
        <v>0</v>
      </c>
      <c r="L42" s="41" t="e">
        <f>'Exposure Inputs'!$D$62/$J42</f>
        <v>#DIV/0!</v>
      </c>
      <c r="M42" s="41">
        <f>($D42*'Exposure Inputs'!$E$39*'Exposure Inputs'!$C$43/'Exposure Inputs'!$E$37)</f>
        <v>0</v>
      </c>
      <c r="N42" s="41">
        <f>($C42*'Exposure Inputs'!$E$39*'Exposure Inputs'!$E$41*'Exposure Inputs'!$C$43)/('Exposure Inputs'!$E$37*'Exposure Inputs'!$E$42*'Exposure Inputs'!$C$44)</f>
        <v>0</v>
      </c>
      <c r="O42" s="41" t="e">
        <f>'Exposure Inputs'!$D$62/$M42</f>
        <v>#DIV/0!</v>
      </c>
    </row>
    <row r="43" spans="3:15" s="34" customFormat="1" hidden="1" x14ac:dyDescent="0.35">
      <c r="C43" s="50"/>
      <c r="D43" s="50"/>
      <c r="E43" s="50"/>
      <c r="F43" s="41">
        <f>($D43*'Exposure Inputs'!$C$39*'Exposure Inputs'!$C$43/'Exposure Inputs'!$C$37)</f>
        <v>0</v>
      </c>
      <c r="G43" s="41">
        <f>($C43*'Exposure Inputs'!$C$39*'Exposure Inputs'!$C$41*'Exposure Inputs'!$C$43)/('Exposure Inputs'!$C$37*'Exposure Inputs'!$C$42*'Exposure Inputs'!$C$44)</f>
        <v>0</v>
      </c>
      <c r="H43" s="41" t="e">
        <f>'Exposure Inputs'!$C$62/F43</f>
        <v>#DIV/0!</v>
      </c>
      <c r="I43" s="41" t="e">
        <f>'Exposure Inputs'!$C$63/G43</f>
        <v>#DIV/0!</v>
      </c>
      <c r="J43" s="41">
        <f>($D43*'Exposure Inputs'!$D$39*'Exposure Inputs'!$C$43/'Exposure Inputs'!$D$37)</f>
        <v>0</v>
      </c>
      <c r="K43" s="41">
        <f>($C43*'Exposure Inputs'!$D$39*'Exposure Inputs'!$D$41*'Exposure Inputs'!$C$43)/('Exposure Inputs'!$D$37*'Exposure Inputs'!$D$42*'Exposure Inputs'!$C$44)</f>
        <v>0</v>
      </c>
      <c r="L43" s="41" t="e">
        <f>'Exposure Inputs'!$D$62/$J43</f>
        <v>#DIV/0!</v>
      </c>
      <c r="M43" s="41">
        <f>($D43*'Exposure Inputs'!$E$39*'Exposure Inputs'!$C$43/'Exposure Inputs'!$E$37)</f>
        <v>0</v>
      </c>
      <c r="N43" s="41">
        <f>($C43*'Exposure Inputs'!$E$39*'Exposure Inputs'!$E$41*'Exposure Inputs'!$C$43)/('Exposure Inputs'!$E$37*'Exposure Inputs'!$E$42*'Exposure Inputs'!$C$44)</f>
        <v>0</v>
      </c>
      <c r="O43" s="41" t="e">
        <f>'Exposure Inputs'!$D$62/$M43</f>
        <v>#DIV/0!</v>
      </c>
    </row>
    <row r="44" spans="3:15" s="34" customFormat="1" hidden="1" x14ac:dyDescent="0.35">
      <c r="C44" s="50"/>
      <c r="D44" s="50"/>
      <c r="E44" s="50"/>
      <c r="F44" s="41">
        <f>($D44*'Exposure Inputs'!$C$39*'Exposure Inputs'!$C$43/'Exposure Inputs'!$C$37)</f>
        <v>0</v>
      </c>
      <c r="G44" s="41">
        <f>($C44*'Exposure Inputs'!$C$39*'Exposure Inputs'!$C$41*'Exposure Inputs'!$C$43)/('Exposure Inputs'!$C$37*'Exposure Inputs'!$C$42*'Exposure Inputs'!$C$44)</f>
        <v>0</v>
      </c>
      <c r="H44" s="41" t="e">
        <f>'Exposure Inputs'!$C$62/F44</f>
        <v>#DIV/0!</v>
      </c>
      <c r="I44" s="41" t="e">
        <f>'Exposure Inputs'!$C$63/G44</f>
        <v>#DIV/0!</v>
      </c>
      <c r="J44" s="41">
        <f>($D44*'Exposure Inputs'!$D$39*'Exposure Inputs'!$C$43/'Exposure Inputs'!$D$37)</f>
        <v>0</v>
      </c>
      <c r="K44" s="41">
        <f>($C44*'Exposure Inputs'!$D$39*'Exposure Inputs'!$D$41*'Exposure Inputs'!$C$43)/('Exposure Inputs'!$D$37*'Exposure Inputs'!$D$42*'Exposure Inputs'!$C$44)</f>
        <v>0</v>
      </c>
      <c r="L44" s="41" t="e">
        <f>'Exposure Inputs'!$D$62/$J44</f>
        <v>#DIV/0!</v>
      </c>
      <c r="M44" s="41">
        <f>($D44*'Exposure Inputs'!$E$39*'Exposure Inputs'!$C$43/'Exposure Inputs'!$E$37)</f>
        <v>0</v>
      </c>
      <c r="N44" s="41">
        <f>($C44*'Exposure Inputs'!$E$39*'Exposure Inputs'!$E$41*'Exposure Inputs'!$C$43)/('Exposure Inputs'!$E$37*'Exposure Inputs'!$E$42*'Exposure Inputs'!$C$44)</f>
        <v>0</v>
      </c>
      <c r="O44" s="41" t="e">
        <f>'Exposure Inputs'!$D$62/$M44</f>
        <v>#DIV/0!</v>
      </c>
    </row>
    <row r="45" spans="3:15" s="34" customFormat="1" hidden="1" x14ac:dyDescent="0.35">
      <c r="C45" s="50"/>
      <c r="D45" s="50"/>
      <c r="E45" s="50"/>
      <c r="F45" s="41">
        <f>($D45*'Exposure Inputs'!$C$39*'Exposure Inputs'!$C$43/'Exposure Inputs'!$C$37)</f>
        <v>0</v>
      </c>
      <c r="G45" s="41">
        <f>($C45*'Exposure Inputs'!$C$39*'Exposure Inputs'!$C$41*'Exposure Inputs'!$C$43)/('Exposure Inputs'!$C$37*'Exposure Inputs'!$C$42*'Exposure Inputs'!$C$44)</f>
        <v>0</v>
      </c>
      <c r="H45" s="41" t="e">
        <f>'Exposure Inputs'!$C$62/F45</f>
        <v>#DIV/0!</v>
      </c>
      <c r="I45" s="41" t="e">
        <f>'Exposure Inputs'!$C$63/G45</f>
        <v>#DIV/0!</v>
      </c>
      <c r="J45" s="41">
        <f>($D45*'Exposure Inputs'!$D$39*'Exposure Inputs'!$C$43/'Exposure Inputs'!$D$37)</f>
        <v>0</v>
      </c>
      <c r="K45" s="41">
        <f>($C45*'Exposure Inputs'!$D$39*'Exposure Inputs'!$D$41*'Exposure Inputs'!$C$43)/('Exposure Inputs'!$D$37*'Exposure Inputs'!$D$42*'Exposure Inputs'!$C$44)</f>
        <v>0</v>
      </c>
      <c r="L45" s="41" t="e">
        <f>'Exposure Inputs'!$D$62/$J45</f>
        <v>#DIV/0!</v>
      </c>
      <c r="M45" s="41">
        <f>($D45*'Exposure Inputs'!$E$39*'Exposure Inputs'!$C$43/'Exposure Inputs'!$E$37)</f>
        <v>0</v>
      </c>
      <c r="N45" s="41">
        <f>($C45*'Exposure Inputs'!$E$39*'Exposure Inputs'!$E$41*'Exposure Inputs'!$C$43)/('Exposure Inputs'!$E$37*'Exposure Inputs'!$E$42*'Exposure Inputs'!$C$44)</f>
        <v>0</v>
      </c>
      <c r="O45" s="41" t="e">
        <f>'Exposure Inputs'!$D$62/$M45</f>
        <v>#DIV/0!</v>
      </c>
    </row>
    <row r="46" spans="3:15" s="34" customFormat="1" hidden="1" x14ac:dyDescent="0.35">
      <c r="C46" s="50"/>
      <c r="D46" s="50"/>
      <c r="E46" s="50"/>
      <c r="F46" s="41">
        <f>($D46*'Exposure Inputs'!$C$39*'Exposure Inputs'!$C$43/'Exposure Inputs'!$C$37)</f>
        <v>0</v>
      </c>
      <c r="G46" s="41">
        <f>($C46*'Exposure Inputs'!$C$39*'Exposure Inputs'!$C$41*'Exposure Inputs'!$C$43)/('Exposure Inputs'!$C$37*'Exposure Inputs'!$C$42*'Exposure Inputs'!$C$44)</f>
        <v>0</v>
      </c>
      <c r="H46" s="41" t="e">
        <f>'Exposure Inputs'!$C$62/F46</f>
        <v>#DIV/0!</v>
      </c>
      <c r="I46" s="41" t="e">
        <f>'Exposure Inputs'!$C$63/G46</f>
        <v>#DIV/0!</v>
      </c>
      <c r="J46" s="41">
        <f>($D46*'Exposure Inputs'!$D$39*'Exposure Inputs'!$C$43/'Exposure Inputs'!$D$37)</f>
        <v>0</v>
      </c>
      <c r="K46" s="41">
        <f>($C46*'Exposure Inputs'!$D$39*'Exposure Inputs'!$D$41*'Exposure Inputs'!$C$43)/('Exposure Inputs'!$D$37*'Exposure Inputs'!$D$42*'Exposure Inputs'!$C$44)</f>
        <v>0</v>
      </c>
      <c r="L46" s="41" t="e">
        <f>'Exposure Inputs'!$D$62/$J46</f>
        <v>#DIV/0!</v>
      </c>
      <c r="M46" s="41">
        <f>($D46*'Exposure Inputs'!$E$39*'Exposure Inputs'!$C$43/'Exposure Inputs'!$E$37)</f>
        <v>0</v>
      </c>
      <c r="N46" s="41">
        <f>($C46*'Exposure Inputs'!$E$39*'Exposure Inputs'!$E$41*'Exposure Inputs'!$C$43)/('Exposure Inputs'!$E$37*'Exposure Inputs'!$E$42*'Exposure Inputs'!$C$44)</f>
        <v>0</v>
      </c>
      <c r="O46" s="41" t="e">
        <f>'Exposure Inputs'!$D$62/$M46</f>
        <v>#DIV/0!</v>
      </c>
    </row>
    <row r="47" spans="3:15" s="34" customFormat="1" hidden="1" x14ac:dyDescent="0.35">
      <c r="C47" s="50"/>
      <c r="D47" s="50"/>
      <c r="E47" s="50"/>
      <c r="F47" s="41">
        <f>($D47*'Exposure Inputs'!$C$39*'Exposure Inputs'!$C$43/'Exposure Inputs'!$C$37)</f>
        <v>0</v>
      </c>
      <c r="G47" s="41">
        <f>($C47*'Exposure Inputs'!$C$39*'Exposure Inputs'!$C$41*'Exposure Inputs'!$C$43)/('Exposure Inputs'!$C$37*'Exposure Inputs'!$C$42*'Exposure Inputs'!$C$44)</f>
        <v>0</v>
      </c>
      <c r="H47" s="41" t="e">
        <f>'Exposure Inputs'!$C$62/F47</f>
        <v>#DIV/0!</v>
      </c>
      <c r="I47" s="41" t="e">
        <f>'Exposure Inputs'!$C$63/G47</f>
        <v>#DIV/0!</v>
      </c>
      <c r="J47" s="41">
        <f>($D47*'Exposure Inputs'!$D$39*'Exposure Inputs'!$C$43/'Exposure Inputs'!$D$37)</f>
        <v>0</v>
      </c>
      <c r="K47" s="41">
        <f>($C47*'Exposure Inputs'!$D$39*'Exposure Inputs'!$D$41*'Exposure Inputs'!$C$43)/('Exposure Inputs'!$D$37*'Exposure Inputs'!$D$42*'Exposure Inputs'!$C$44)</f>
        <v>0</v>
      </c>
      <c r="L47" s="41" t="e">
        <f>'Exposure Inputs'!$D$62/$J47</f>
        <v>#DIV/0!</v>
      </c>
      <c r="M47" s="41">
        <f>($D47*'Exposure Inputs'!$E$39*'Exposure Inputs'!$C$43/'Exposure Inputs'!$E$37)</f>
        <v>0</v>
      </c>
      <c r="N47" s="41">
        <f>($C47*'Exposure Inputs'!$E$39*'Exposure Inputs'!$E$41*'Exposure Inputs'!$C$43)/('Exposure Inputs'!$E$37*'Exposure Inputs'!$E$42*'Exposure Inputs'!$C$44)</f>
        <v>0</v>
      </c>
      <c r="O47" s="41" t="e">
        <f>'Exposure Inputs'!$D$62/$M47</f>
        <v>#DIV/0!</v>
      </c>
    </row>
    <row r="48" spans="3:15" s="34" customFormat="1" hidden="1" x14ac:dyDescent="0.35">
      <c r="C48" s="50"/>
      <c r="D48" s="50"/>
      <c r="E48" s="50"/>
      <c r="F48" s="41">
        <f>($D48*'Exposure Inputs'!$C$39*'Exposure Inputs'!$C$43/'Exposure Inputs'!$C$37)</f>
        <v>0</v>
      </c>
      <c r="G48" s="41">
        <f>($C48*'Exposure Inputs'!$C$39*'Exposure Inputs'!$C$41*'Exposure Inputs'!$C$43)/('Exposure Inputs'!$C$37*'Exposure Inputs'!$C$42*'Exposure Inputs'!$C$44)</f>
        <v>0</v>
      </c>
      <c r="H48" s="41" t="e">
        <f>'Exposure Inputs'!$C$62/F48</f>
        <v>#DIV/0!</v>
      </c>
      <c r="I48" s="41" t="e">
        <f>'Exposure Inputs'!$C$63/G48</f>
        <v>#DIV/0!</v>
      </c>
      <c r="J48" s="41">
        <f>($D48*'Exposure Inputs'!$D$39*'Exposure Inputs'!$C$43/'Exposure Inputs'!$D$37)</f>
        <v>0</v>
      </c>
      <c r="K48" s="41">
        <f>($C48*'Exposure Inputs'!$D$39*'Exposure Inputs'!$D$41*'Exposure Inputs'!$C$43)/('Exposure Inputs'!$D$37*'Exposure Inputs'!$D$42*'Exposure Inputs'!$C$44)</f>
        <v>0</v>
      </c>
      <c r="L48" s="41" t="e">
        <f>'Exposure Inputs'!$D$62/$J48</f>
        <v>#DIV/0!</v>
      </c>
      <c r="M48" s="41">
        <f>($D48*'Exposure Inputs'!$E$39*'Exposure Inputs'!$C$43/'Exposure Inputs'!$E$37)</f>
        <v>0</v>
      </c>
      <c r="N48" s="41">
        <f>($C48*'Exposure Inputs'!$E$39*'Exposure Inputs'!$E$41*'Exposure Inputs'!$C$43)/('Exposure Inputs'!$E$37*'Exposure Inputs'!$E$42*'Exposure Inputs'!$C$44)</f>
        <v>0</v>
      </c>
      <c r="O48" s="41" t="e">
        <f>'Exposure Inputs'!$D$62/$M48</f>
        <v>#DIV/0!</v>
      </c>
    </row>
    <row r="49" spans="3:15" s="34" customFormat="1" hidden="1" x14ac:dyDescent="0.35">
      <c r="C49" s="50"/>
      <c r="D49" s="50"/>
      <c r="E49" s="50"/>
      <c r="F49" s="41">
        <f>($D49*'Exposure Inputs'!$C$39*'Exposure Inputs'!$C$43/'Exposure Inputs'!$C$37)</f>
        <v>0</v>
      </c>
      <c r="G49" s="41">
        <f>($C49*'Exposure Inputs'!$C$39*'Exposure Inputs'!$C$41*'Exposure Inputs'!$C$43)/('Exposure Inputs'!$C$37*'Exposure Inputs'!$C$42*'Exposure Inputs'!$C$44)</f>
        <v>0</v>
      </c>
      <c r="H49" s="41" t="e">
        <f>'Exposure Inputs'!$C$62/F49</f>
        <v>#DIV/0!</v>
      </c>
      <c r="I49" s="41" t="e">
        <f>'Exposure Inputs'!$C$63/G49</f>
        <v>#DIV/0!</v>
      </c>
      <c r="J49" s="41">
        <f>($D49*'Exposure Inputs'!$D$39*'Exposure Inputs'!$C$43/'Exposure Inputs'!$D$37)</f>
        <v>0</v>
      </c>
      <c r="K49" s="41">
        <f>($C49*'Exposure Inputs'!$D$39*'Exposure Inputs'!$D$41*'Exposure Inputs'!$C$43)/('Exposure Inputs'!$D$37*'Exposure Inputs'!$D$42*'Exposure Inputs'!$C$44)</f>
        <v>0</v>
      </c>
      <c r="L49" s="41" t="e">
        <f>'Exposure Inputs'!$D$62/$J49</f>
        <v>#DIV/0!</v>
      </c>
      <c r="M49" s="41">
        <f>($D49*'Exposure Inputs'!$E$39*'Exposure Inputs'!$C$43/'Exposure Inputs'!$E$37)</f>
        <v>0</v>
      </c>
      <c r="N49" s="41">
        <f>($C49*'Exposure Inputs'!$E$39*'Exposure Inputs'!$E$41*'Exposure Inputs'!$C$43)/('Exposure Inputs'!$E$37*'Exposure Inputs'!$E$42*'Exposure Inputs'!$C$44)</f>
        <v>0</v>
      </c>
      <c r="O49" s="41" t="e">
        <f>'Exposure Inputs'!$D$62/$M49</f>
        <v>#DIV/0!</v>
      </c>
    </row>
    <row r="50" spans="3:15" s="34" customFormat="1" hidden="1" x14ac:dyDescent="0.35">
      <c r="C50" s="50"/>
      <c r="D50" s="50"/>
      <c r="E50" s="50"/>
      <c r="F50" s="41">
        <f>($D50*'Exposure Inputs'!$C$39*'Exposure Inputs'!$C$43/'Exposure Inputs'!$C$37)</f>
        <v>0</v>
      </c>
      <c r="G50" s="41">
        <f>($C50*'Exposure Inputs'!$C$39*'Exposure Inputs'!$C$41*'Exposure Inputs'!$C$43)/('Exposure Inputs'!$C$37*'Exposure Inputs'!$C$42*'Exposure Inputs'!$C$44)</f>
        <v>0</v>
      </c>
      <c r="H50" s="41" t="e">
        <f>'Exposure Inputs'!$C$62/F50</f>
        <v>#DIV/0!</v>
      </c>
      <c r="I50" s="41" t="e">
        <f>'Exposure Inputs'!$C$63/G50</f>
        <v>#DIV/0!</v>
      </c>
      <c r="J50" s="41">
        <f>($D50*'Exposure Inputs'!$D$39*'Exposure Inputs'!$C$43/'Exposure Inputs'!$D$37)</f>
        <v>0</v>
      </c>
      <c r="K50" s="41">
        <f>($C50*'Exposure Inputs'!$D$39*'Exposure Inputs'!$D$41*'Exposure Inputs'!$C$43)/('Exposure Inputs'!$D$37*'Exposure Inputs'!$D$42*'Exposure Inputs'!$C$44)</f>
        <v>0</v>
      </c>
      <c r="L50" s="41" t="e">
        <f>'Exposure Inputs'!$D$62/$J50</f>
        <v>#DIV/0!</v>
      </c>
      <c r="M50" s="41">
        <f>($D50*'Exposure Inputs'!$E$39*'Exposure Inputs'!$C$43/'Exposure Inputs'!$E$37)</f>
        <v>0</v>
      </c>
      <c r="N50" s="41">
        <f>($C50*'Exposure Inputs'!$E$39*'Exposure Inputs'!$E$41*'Exposure Inputs'!$C$43)/('Exposure Inputs'!$E$37*'Exposure Inputs'!$E$42*'Exposure Inputs'!$C$44)</f>
        <v>0</v>
      </c>
      <c r="O50" s="41" t="e">
        <f>'Exposure Inputs'!$D$62/$M50</f>
        <v>#DIV/0!</v>
      </c>
    </row>
    <row r="51" spans="3:15" s="34" customFormat="1" hidden="1" x14ac:dyDescent="0.35">
      <c r="C51" s="50"/>
      <c r="D51" s="50"/>
      <c r="E51" s="50"/>
      <c r="F51" s="41">
        <f>($D51*'Exposure Inputs'!$C$39*'Exposure Inputs'!$C$43/'Exposure Inputs'!$C$37)</f>
        <v>0</v>
      </c>
      <c r="G51" s="41">
        <f>($C51*'Exposure Inputs'!$C$39*'Exposure Inputs'!$C$41*'Exposure Inputs'!$C$43)/('Exposure Inputs'!$C$37*'Exposure Inputs'!$C$42*'Exposure Inputs'!$C$44)</f>
        <v>0</v>
      </c>
      <c r="H51" s="41" t="e">
        <f>'Exposure Inputs'!$C$62/F51</f>
        <v>#DIV/0!</v>
      </c>
      <c r="I51" s="41" t="e">
        <f>'Exposure Inputs'!$C$63/G51</f>
        <v>#DIV/0!</v>
      </c>
      <c r="J51" s="41">
        <f>($D51*'Exposure Inputs'!$D$39*'Exposure Inputs'!$C$43/'Exposure Inputs'!$D$37)</f>
        <v>0</v>
      </c>
      <c r="K51" s="41">
        <f>($C51*'Exposure Inputs'!$D$39*'Exposure Inputs'!$D$41*'Exposure Inputs'!$C$43)/('Exposure Inputs'!$D$37*'Exposure Inputs'!$D$42*'Exposure Inputs'!$C$44)</f>
        <v>0</v>
      </c>
      <c r="L51" s="41" t="e">
        <f>'Exposure Inputs'!$D$62/$J51</f>
        <v>#DIV/0!</v>
      </c>
      <c r="M51" s="41">
        <f>($D51*'Exposure Inputs'!$E$39*'Exposure Inputs'!$C$43/'Exposure Inputs'!$E$37)</f>
        <v>0</v>
      </c>
      <c r="N51" s="41">
        <f>($C51*'Exposure Inputs'!$E$39*'Exposure Inputs'!$E$41*'Exposure Inputs'!$C$43)/('Exposure Inputs'!$E$37*'Exposure Inputs'!$E$42*'Exposure Inputs'!$C$44)</f>
        <v>0</v>
      </c>
      <c r="O51" s="41" t="e">
        <f>'Exposure Inputs'!$D$62/$M51</f>
        <v>#DIV/0!</v>
      </c>
    </row>
    <row r="52" spans="3:15" s="34" customFormat="1" hidden="1" x14ac:dyDescent="0.35">
      <c r="C52" s="50"/>
      <c r="D52" s="50"/>
      <c r="E52" s="50"/>
      <c r="F52" s="41">
        <f>($D52*'Exposure Inputs'!$C$39*'Exposure Inputs'!$C$43/'Exposure Inputs'!$C$37)</f>
        <v>0</v>
      </c>
      <c r="G52" s="41">
        <f>($C52*'Exposure Inputs'!$C$39*'Exposure Inputs'!$C$41*'Exposure Inputs'!$C$43)/('Exposure Inputs'!$C$37*'Exposure Inputs'!$C$42*'Exposure Inputs'!$C$44)</f>
        <v>0</v>
      </c>
      <c r="H52" s="41" t="e">
        <f>'Exposure Inputs'!$C$62/F52</f>
        <v>#DIV/0!</v>
      </c>
      <c r="I52" s="41" t="e">
        <f>'Exposure Inputs'!$C$63/G52</f>
        <v>#DIV/0!</v>
      </c>
      <c r="J52" s="41">
        <f>($D52*'Exposure Inputs'!$D$39*'Exposure Inputs'!$C$43/'Exposure Inputs'!$D$37)</f>
        <v>0</v>
      </c>
      <c r="K52" s="41">
        <f>($C52*'Exposure Inputs'!$D$39*'Exposure Inputs'!$D$41*'Exposure Inputs'!$C$43)/('Exposure Inputs'!$D$37*'Exposure Inputs'!$D$42*'Exposure Inputs'!$C$44)</f>
        <v>0</v>
      </c>
      <c r="L52" s="41" t="e">
        <f>'Exposure Inputs'!$D$62/$J52</f>
        <v>#DIV/0!</v>
      </c>
      <c r="M52" s="41">
        <f>($D52*'Exposure Inputs'!$E$39*'Exposure Inputs'!$C$43/'Exposure Inputs'!$E$37)</f>
        <v>0</v>
      </c>
      <c r="N52" s="41">
        <f>($C52*'Exposure Inputs'!$E$39*'Exposure Inputs'!$E$41*'Exposure Inputs'!$C$43)/('Exposure Inputs'!$E$37*'Exposure Inputs'!$E$42*'Exposure Inputs'!$C$44)</f>
        <v>0</v>
      </c>
      <c r="O52" s="41" t="e">
        <f>'Exposure Inputs'!$D$62/$M52</f>
        <v>#DIV/0!</v>
      </c>
    </row>
    <row r="53" spans="3:15" s="34" customFormat="1" hidden="1" x14ac:dyDescent="0.35">
      <c r="C53" s="50"/>
      <c r="D53" s="50"/>
      <c r="E53" s="50"/>
      <c r="F53" s="41">
        <f>($D53*'Exposure Inputs'!$C$39*'Exposure Inputs'!$C$43/'Exposure Inputs'!$C$37)</f>
        <v>0</v>
      </c>
      <c r="G53" s="41">
        <f>($C53*'Exposure Inputs'!$C$39*'Exposure Inputs'!$C$41*'Exposure Inputs'!$C$43)/('Exposure Inputs'!$C$37*'Exposure Inputs'!$C$42*'Exposure Inputs'!$C$44)</f>
        <v>0</v>
      </c>
      <c r="H53" s="41" t="e">
        <f>'Exposure Inputs'!$C$62/F53</f>
        <v>#DIV/0!</v>
      </c>
      <c r="I53" s="41" t="e">
        <f>'Exposure Inputs'!$C$63/G53</f>
        <v>#DIV/0!</v>
      </c>
      <c r="J53" s="41">
        <f>($D53*'Exposure Inputs'!$D$39*'Exposure Inputs'!$C$43/'Exposure Inputs'!$D$37)</f>
        <v>0</v>
      </c>
      <c r="K53" s="41">
        <f>($C53*'Exposure Inputs'!$D$39*'Exposure Inputs'!$D$41*'Exposure Inputs'!$C$43)/('Exposure Inputs'!$D$37*'Exposure Inputs'!$D$42*'Exposure Inputs'!$C$44)</f>
        <v>0</v>
      </c>
      <c r="L53" s="41" t="e">
        <f>'Exposure Inputs'!$D$62/$J53</f>
        <v>#DIV/0!</v>
      </c>
      <c r="M53" s="41">
        <f>($D53*'Exposure Inputs'!$E$39*'Exposure Inputs'!$C$43/'Exposure Inputs'!$E$37)</f>
        <v>0</v>
      </c>
      <c r="N53" s="41">
        <f>($C53*'Exposure Inputs'!$E$39*'Exposure Inputs'!$E$41*'Exposure Inputs'!$C$43)/('Exposure Inputs'!$E$37*'Exposure Inputs'!$E$42*'Exposure Inputs'!$C$44)</f>
        <v>0</v>
      </c>
      <c r="O53" s="41" t="e">
        <f>'Exposure Inputs'!$D$62/$M53</f>
        <v>#DIV/0!</v>
      </c>
    </row>
    <row r="54" spans="3:15" s="34" customFormat="1" hidden="1" x14ac:dyDescent="0.35">
      <c r="C54" s="50"/>
      <c r="D54" s="50"/>
      <c r="E54" s="50"/>
      <c r="F54" s="41">
        <f>($D54*'Exposure Inputs'!$C$39*'Exposure Inputs'!$C$43/'Exposure Inputs'!$C$37)</f>
        <v>0</v>
      </c>
      <c r="G54" s="41">
        <f>($C54*'Exposure Inputs'!$C$39*'Exposure Inputs'!$C$41*'Exposure Inputs'!$C$43)/('Exposure Inputs'!$C$37*'Exposure Inputs'!$C$42*'Exposure Inputs'!$C$44)</f>
        <v>0</v>
      </c>
      <c r="H54" s="41" t="e">
        <f>'Exposure Inputs'!$C$62/F54</f>
        <v>#DIV/0!</v>
      </c>
      <c r="I54" s="41" t="e">
        <f>'Exposure Inputs'!$C$63/G54</f>
        <v>#DIV/0!</v>
      </c>
      <c r="J54" s="41">
        <f>($D54*'Exposure Inputs'!$D$39*'Exposure Inputs'!$C$43/'Exposure Inputs'!$D$37)</f>
        <v>0</v>
      </c>
      <c r="K54" s="41">
        <f>($C54*'Exposure Inputs'!$D$39*'Exposure Inputs'!$D$41*'Exposure Inputs'!$C$43)/('Exposure Inputs'!$D$37*'Exposure Inputs'!$D$42*'Exposure Inputs'!$C$44)</f>
        <v>0</v>
      </c>
      <c r="L54" s="41" t="e">
        <f>'Exposure Inputs'!$D$62/$J54</f>
        <v>#DIV/0!</v>
      </c>
      <c r="M54" s="41">
        <f>($D54*'Exposure Inputs'!$E$39*'Exposure Inputs'!$C$43/'Exposure Inputs'!$E$37)</f>
        <v>0</v>
      </c>
      <c r="N54" s="41">
        <f>($C54*'Exposure Inputs'!$E$39*'Exposure Inputs'!$E$41*'Exposure Inputs'!$C$43)/('Exposure Inputs'!$E$37*'Exposure Inputs'!$E$42*'Exposure Inputs'!$C$44)</f>
        <v>0</v>
      </c>
      <c r="O54" s="41" t="e">
        <f>'Exposure Inputs'!$D$62/$M54</f>
        <v>#DIV/0!</v>
      </c>
    </row>
    <row r="55" spans="3:15" s="34" customFormat="1" hidden="1" x14ac:dyDescent="0.35">
      <c r="C55" s="50"/>
      <c r="D55" s="50"/>
      <c r="E55" s="50"/>
      <c r="F55" s="41">
        <f>($D55*'Exposure Inputs'!$C$39*'Exposure Inputs'!$C$43/'Exposure Inputs'!$C$37)</f>
        <v>0</v>
      </c>
      <c r="G55" s="41">
        <f>($C55*'Exposure Inputs'!$C$39*'Exposure Inputs'!$C$41*'Exposure Inputs'!$C$43)/('Exposure Inputs'!$C$37*'Exposure Inputs'!$C$42*'Exposure Inputs'!$C$44)</f>
        <v>0</v>
      </c>
      <c r="H55" s="41" t="e">
        <f>'Exposure Inputs'!$C$62/F55</f>
        <v>#DIV/0!</v>
      </c>
      <c r="I55" s="41" t="e">
        <f>'Exposure Inputs'!$C$63/G55</f>
        <v>#DIV/0!</v>
      </c>
      <c r="J55" s="41">
        <f>($D55*'Exposure Inputs'!$D$39*'Exposure Inputs'!$C$43/'Exposure Inputs'!$D$37)</f>
        <v>0</v>
      </c>
      <c r="K55" s="41">
        <f>($C55*'Exposure Inputs'!$D$39*'Exposure Inputs'!$D$41*'Exposure Inputs'!$C$43)/('Exposure Inputs'!$D$37*'Exposure Inputs'!$D$42*'Exposure Inputs'!$C$44)</f>
        <v>0</v>
      </c>
      <c r="L55" s="41" t="e">
        <f>'Exposure Inputs'!$D$62/$J55</f>
        <v>#DIV/0!</v>
      </c>
      <c r="M55" s="41">
        <f>($D55*'Exposure Inputs'!$E$39*'Exposure Inputs'!$C$43/'Exposure Inputs'!$E$37)</f>
        <v>0</v>
      </c>
      <c r="N55" s="41">
        <f>($C55*'Exposure Inputs'!$E$39*'Exposure Inputs'!$E$41*'Exposure Inputs'!$C$43)/('Exposure Inputs'!$E$37*'Exposure Inputs'!$E$42*'Exposure Inputs'!$C$44)</f>
        <v>0</v>
      </c>
      <c r="O55" s="41" t="e">
        <f>'Exposure Inputs'!$D$62/$M55</f>
        <v>#DIV/0!</v>
      </c>
    </row>
    <row r="56" spans="3:15" s="34" customFormat="1" hidden="1" x14ac:dyDescent="0.35">
      <c r="C56" s="50"/>
      <c r="D56" s="50"/>
      <c r="E56" s="50"/>
      <c r="F56" s="41">
        <f>($D56*'Exposure Inputs'!$C$39*'Exposure Inputs'!$C$43/'Exposure Inputs'!$C$37)</f>
        <v>0</v>
      </c>
      <c r="G56" s="41">
        <f>($C56*'Exposure Inputs'!$C$39*'Exposure Inputs'!$C$41*'Exposure Inputs'!$C$43)/('Exposure Inputs'!$C$37*'Exposure Inputs'!$C$42*'Exposure Inputs'!$C$44)</f>
        <v>0</v>
      </c>
      <c r="H56" s="41" t="e">
        <f>'Exposure Inputs'!$C$62/F56</f>
        <v>#DIV/0!</v>
      </c>
      <c r="I56" s="41" t="e">
        <f>'Exposure Inputs'!$C$63/G56</f>
        <v>#DIV/0!</v>
      </c>
      <c r="J56" s="41">
        <f>($D56*'Exposure Inputs'!$D$39*'Exposure Inputs'!$C$43/'Exposure Inputs'!$D$37)</f>
        <v>0</v>
      </c>
      <c r="K56" s="41">
        <f>($C56*'Exposure Inputs'!$D$39*'Exposure Inputs'!$D$41*'Exposure Inputs'!$C$43)/('Exposure Inputs'!$D$37*'Exposure Inputs'!$D$42*'Exposure Inputs'!$C$44)</f>
        <v>0</v>
      </c>
      <c r="L56" s="41" t="e">
        <f>'Exposure Inputs'!$D$62/$J56</f>
        <v>#DIV/0!</v>
      </c>
      <c r="M56" s="41">
        <f>($D56*'Exposure Inputs'!$E$39*'Exposure Inputs'!$C$43/'Exposure Inputs'!$E$37)</f>
        <v>0</v>
      </c>
      <c r="N56" s="41">
        <f>($C56*'Exposure Inputs'!$E$39*'Exposure Inputs'!$E$41*'Exposure Inputs'!$C$43)/('Exposure Inputs'!$E$37*'Exposure Inputs'!$E$42*'Exposure Inputs'!$C$44)</f>
        <v>0</v>
      </c>
      <c r="O56" s="41" t="e">
        <f>'Exposure Inputs'!$D$62/$M56</f>
        <v>#DIV/0!</v>
      </c>
    </row>
    <row r="57" spans="3:15" s="34" customFormat="1" hidden="1" x14ac:dyDescent="0.35">
      <c r="C57" s="50"/>
      <c r="D57" s="50"/>
      <c r="E57" s="50"/>
      <c r="F57" s="41">
        <f>($D57*'Exposure Inputs'!$C$39*'Exposure Inputs'!$C$43/'Exposure Inputs'!$C$37)</f>
        <v>0</v>
      </c>
      <c r="G57" s="41">
        <f>($C57*'Exposure Inputs'!$C$39*'Exposure Inputs'!$C$41*'Exposure Inputs'!$C$43)/('Exposure Inputs'!$C$37*'Exposure Inputs'!$C$42*'Exposure Inputs'!$C$44)</f>
        <v>0</v>
      </c>
      <c r="H57" s="41" t="e">
        <f>'Exposure Inputs'!$C$62/F57</f>
        <v>#DIV/0!</v>
      </c>
      <c r="I57" s="41" t="e">
        <f>'Exposure Inputs'!$C$63/G57</f>
        <v>#DIV/0!</v>
      </c>
      <c r="J57" s="41">
        <f>($D57*'Exposure Inputs'!$D$39*'Exposure Inputs'!$C$43/'Exposure Inputs'!$D$37)</f>
        <v>0</v>
      </c>
      <c r="K57" s="41">
        <f>($C57*'Exposure Inputs'!$D$39*'Exposure Inputs'!$D$41*'Exposure Inputs'!$C$43)/('Exposure Inputs'!$D$37*'Exposure Inputs'!$D$42*'Exposure Inputs'!$C$44)</f>
        <v>0</v>
      </c>
      <c r="L57" s="41" t="e">
        <f>'Exposure Inputs'!$D$62/$J57</f>
        <v>#DIV/0!</v>
      </c>
      <c r="M57" s="41">
        <f>($D57*'Exposure Inputs'!$E$39*'Exposure Inputs'!$C$43/'Exposure Inputs'!$E$37)</f>
        <v>0</v>
      </c>
      <c r="N57" s="41">
        <f>($C57*'Exposure Inputs'!$E$39*'Exposure Inputs'!$E$41*'Exposure Inputs'!$C$43)/('Exposure Inputs'!$E$37*'Exposure Inputs'!$E$42*'Exposure Inputs'!$C$44)</f>
        <v>0</v>
      </c>
      <c r="O57" s="41" t="e">
        <f>'Exposure Inputs'!$D$62/$M57</f>
        <v>#DIV/0!</v>
      </c>
    </row>
    <row r="58" spans="3:15" s="34" customFormat="1" hidden="1" x14ac:dyDescent="0.35">
      <c r="C58" s="50"/>
      <c r="D58" s="50"/>
      <c r="E58" s="50"/>
      <c r="F58" s="41">
        <f>($D58*'Exposure Inputs'!$C$39*'Exposure Inputs'!$C$43/'Exposure Inputs'!$C$37)</f>
        <v>0</v>
      </c>
      <c r="G58" s="41">
        <f>($C58*'Exposure Inputs'!$C$39*'Exposure Inputs'!$C$41*'Exposure Inputs'!$C$43)/('Exposure Inputs'!$C$37*'Exposure Inputs'!$C$42*'Exposure Inputs'!$C$44)</f>
        <v>0</v>
      </c>
      <c r="H58" s="41" t="e">
        <f>'Exposure Inputs'!$C$62/F58</f>
        <v>#DIV/0!</v>
      </c>
      <c r="I58" s="41" t="e">
        <f>'Exposure Inputs'!$C$63/G58</f>
        <v>#DIV/0!</v>
      </c>
      <c r="J58" s="41">
        <f>($D58*'Exposure Inputs'!$D$39*'Exposure Inputs'!$C$43/'Exposure Inputs'!$D$37)</f>
        <v>0</v>
      </c>
      <c r="K58" s="41">
        <f>($C58*'Exposure Inputs'!$D$39*'Exposure Inputs'!$D$41*'Exposure Inputs'!$C$43)/('Exposure Inputs'!$D$37*'Exposure Inputs'!$D$42*'Exposure Inputs'!$C$44)</f>
        <v>0</v>
      </c>
      <c r="L58" s="41" t="e">
        <f>'Exposure Inputs'!$D$62/$J58</f>
        <v>#DIV/0!</v>
      </c>
      <c r="M58" s="41">
        <f>($D58*'Exposure Inputs'!$E$39*'Exposure Inputs'!$C$43/'Exposure Inputs'!$E$37)</f>
        <v>0</v>
      </c>
      <c r="N58" s="41">
        <f>($C58*'Exposure Inputs'!$E$39*'Exposure Inputs'!$E$41*'Exposure Inputs'!$C$43)/('Exposure Inputs'!$E$37*'Exposure Inputs'!$E$42*'Exposure Inputs'!$C$44)</f>
        <v>0</v>
      </c>
      <c r="O58" s="41" t="e">
        <f>'Exposure Inputs'!$D$62/$M58</f>
        <v>#DIV/0!</v>
      </c>
    </row>
    <row r="59" spans="3:15" s="34" customFormat="1" hidden="1" x14ac:dyDescent="0.35">
      <c r="C59" s="50"/>
      <c r="D59" s="50"/>
      <c r="E59" s="50"/>
      <c r="F59" s="41">
        <f>($D59*'Exposure Inputs'!$C$39*'Exposure Inputs'!$C$43/'Exposure Inputs'!$C$37)</f>
        <v>0</v>
      </c>
      <c r="G59" s="41">
        <f>($C59*'Exposure Inputs'!$C$39*'Exposure Inputs'!$C$41*'Exposure Inputs'!$C$43)/('Exposure Inputs'!$C$37*'Exposure Inputs'!$C$42*'Exposure Inputs'!$C$44)</f>
        <v>0</v>
      </c>
      <c r="H59" s="41" t="e">
        <f>'Exposure Inputs'!$C$62/F59</f>
        <v>#DIV/0!</v>
      </c>
      <c r="I59" s="41" t="e">
        <f>'Exposure Inputs'!$C$63/G59</f>
        <v>#DIV/0!</v>
      </c>
      <c r="J59" s="41">
        <f>($D59*'Exposure Inputs'!$D$39*'Exposure Inputs'!$C$43/'Exposure Inputs'!$D$37)</f>
        <v>0</v>
      </c>
      <c r="K59" s="41">
        <f>($C59*'Exposure Inputs'!$D$39*'Exposure Inputs'!$D$41*'Exposure Inputs'!$C$43)/('Exposure Inputs'!$D$37*'Exposure Inputs'!$D$42*'Exposure Inputs'!$C$44)</f>
        <v>0</v>
      </c>
      <c r="L59" s="41" t="e">
        <f>'Exposure Inputs'!$D$62/$J59</f>
        <v>#DIV/0!</v>
      </c>
      <c r="M59" s="41">
        <f>($D59*'Exposure Inputs'!$E$39*'Exposure Inputs'!$C$43/'Exposure Inputs'!$E$37)</f>
        <v>0</v>
      </c>
      <c r="N59" s="41">
        <f>($C59*'Exposure Inputs'!$E$39*'Exposure Inputs'!$E$41*'Exposure Inputs'!$C$43)/('Exposure Inputs'!$E$37*'Exposure Inputs'!$E$42*'Exposure Inputs'!$C$44)</f>
        <v>0</v>
      </c>
      <c r="O59" s="41" t="e">
        <f>'Exposure Inputs'!$D$62/$M59</f>
        <v>#DIV/0!</v>
      </c>
    </row>
    <row r="60" spans="3:15" s="34" customFormat="1" hidden="1" x14ac:dyDescent="0.35">
      <c r="C60" s="50"/>
      <c r="D60" s="50"/>
      <c r="E60" s="50"/>
      <c r="F60" s="41">
        <f>($D60*'Exposure Inputs'!$C$39*'Exposure Inputs'!$C$43/'Exposure Inputs'!$C$37)</f>
        <v>0</v>
      </c>
      <c r="G60" s="41">
        <f>($C60*'Exposure Inputs'!$C$39*'Exposure Inputs'!$C$41*'Exposure Inputs'!$C$43)/('Exposure Inputs'!$C$37*'Exposure Inputs'!$C$42*'Exposure Inputs'!$C$44)</f>
        <v>0</v>
      </c>
      <c r="H60" s="41" t="e">
        <f>'Exposure Inputs'!$C$62/F60</f>
        <v>#DIV/0!</v>
      </c>
      <c r="I60" s="41" t="e">
        <f>'Exposure Inputs'!$C$63/G60</f>
        <v>#DIV/0!</v>
      </c>
      <c r="J60" s="41">
        <f>($D60*'Exposure Inputs'!$D$39*'Exposure Inputs'!$C$43/'Exposure Inputs'!$D$37)</f>
        <v>0</v>
      </c>
      <c r="K60" s="41">
        <f>($C60*'Exposure Inputs'!$D$39*'Exposure Inputs'!$D$41*'Exposure Inputs'!$C$43)/('Exposure Inputs'!$D$37*'Exposure Inputs'!$D$42*'Exposure Inputs'!$C$44)</f>
        <v>0</v>
      </c>
      <c r="L60" s="41" t="e">
        <f>'Exposure Inputs'!$D$62/$J60</f>
        <v>#DIV/0!</v>
      </c>
      <c r="M60" s="41">
        <f>($D60*'Exposure Inputs'!$E$39*'Exposure Inputs'!$C$43/'Exposure Inputs'!$E$37)</f>
        <v>0</v>
      </c>
      <c r="N60" s="41">
        <f>($C60*'Exposure Inputs'!$E$39*'Exposure Inputs'!$E$41*'Exposure Inputs'!$C$43)/('Exposure Inputs'!$E$37*'Exposure Inputs'!$E$42*'Exposure Inputs'!$C$44)</f>
        <v>0</v>
      </c>
      <c r="O60" s="41" t="e">
        <f>'Exposure Inputs'!$D$62/$M60</f>
        <v>#DIV/0!</v>
      </c>
    </row>
    <row r="61" spans="3:15" s="34" customFormat="1" hidden="1" x14ac:dyDescent="0.35">
      <c r="C61" s="50"/>
      <c r="D61" s="50"/>
      <c r="E61" s="50"/>
      <c r="F61" s="41">
        <f>($D61*'Exposure Inputs'!$C$39*'Exposure Inputs'!$C$43/'Exposure Inputs'!$C$37)</f>
        <v>0</v>
      </c>
      <c r="G61" s="41">
        <f>($C61*'Exposure Inputs'!$C$39*'Exposure Inputs'!$C$41*'Exposure Inputs'!$C$43)/('Exposure Inputs'!$C$37*'Exposure Inputs'!$C$42*'Exposure Inputs'!$C$44)</f>
        <v>0</v>
      </c>
      <c r="H61" s="41" t="e">
        <f>'Exposure Inputs'!$C$62/F61</f>
        <v>#DIV/0!</v>
      </c>
      <c r="I61" s="41" t="e">
        <f>'Exposure Inputs'!$C$63/G61</f>
        <v>#DIV/0!</v>
      </c>
      <c r="J61" s="41">
        <f>($D61*'Exposure Inputs'!$D$39*'Exposure Inputs'!$C$43/'Exposure Inputs'!$D$37)</f>
        <v>0</v>
      </c>
      <c r="K61" s="41">
        <f>($C61*'Exposure Inputs'!$D$39*'Exposure Inputs'!$D$41*'Exposure Inputs'!$C$43)/('Exposure Inputs'!$D$37*'Exposure Inputs'!$D$42*'Exposure Inputs'!$C$44)</f>
        <v>0</v>
      </c>
      <c r="L61" s="41" t="e">
        <f>'Exposure Inputs'!$D$62/$J61</f>
        <v>#DIV/0!</v>
      </c>
      <c r="M61" s="41">
        <f>($D61*'Exposure Inputs'!$E$39*'Exposure Inputs'!$C$43/'Exposure Inputs'!$E$37)</f>
        <v>0</v>
      </c>
      <c r="N61" s="41">
        <f>($C61*'Exposure Inputs'!$E$39*'Exposure Inputs'!$E$41*'Exposure Inputs'!$C$43)/('Exposure Inputs'!$E$37*'Exposure Inputs'!$E$42*'Exposure Inputs'!$C$44)</f>
        <v>0</v>
      </c>
      <c r="O61" s="41" t="e">
        <f>'Exposure Inputs'!$D$62/$M61</f>
        <v>#DIV/0!</v>
      </c>
    </row>
    <row r="62" spans="3:15" s="34" customFormat="1" hidden="1" x14ac:dyDescent="0.35">
      <c r="C62" s="50"/>
      <c r="D62" s="50"/>
      <c r="E62" s="50"/>
      <c r="F62" s="41">
        <f>($D62*'Exposure Inputs'!$C$39*'Exposure Inputs'!$C$43/'Exposure Inputs'!$C$37)</f>
        <v>0</v>
      </c>
      <c r="G62" s="41">
        <f>($C62*'Exposure Inputs'!$C$39*'Exposure Inputs'!$C$41*'Exposure Inputs'!$C$43)/('Exposure Inputs'!$C$37*'Exposure Inputs'!$C$42*'Exposure Inputs'!$C$44)</f>
        <v>0</v>
      </c>
      <c r="H62" s="41" t="e">
        <f>'Exposure Inputs'!$C$62/F62</f>
        <v>#DIV/0!</v>
      </c>
      <c r="I62" s="41" t="e">
        <f>'Exposure Inputs'!$C$63/G62</f>
        <v>#DIV/0!</v>
      </c>
      <c r="J62" s="41">
        <f>($D62*'Exposure Inputs'!$D$39*'Exposure Inputs'!$C$43/'Exposure Inputs'!$D$37)</f>
        <v>0</v>
      </c>
      <c r="K62" s="41">
        <f>($C62*'Exposure Inputs'!$D$39*'Exposure Inputs'!$D$41*'Exposure Inputs'!$C$43)/('Exposure Inputs'!$D$37*'Exposure Inputs'!$D$42*'Exposure Inputs'!$C$44)</f>
        <v>0</v>
      </c>
      <c r="L62" s="41" t="e">
        <f>'Exposure Inputs'!$D$62/$J62</f>
        <v>#DIV/0!</v>
      </c>
      <c r="M62" s="41">
        <f>($D62*'Exposure Inputs'!$E$39*'Exposure Inputs'!$C$43/'Exposure Inputs'!$E$37)</f>
        <v>0</v>
      </c>
      <c r="N62" s="41">
        <f>($C62*'Exposure Inputs'!$E$39*'Exposure Inputs'!$E$41*'Exposure Inputs'!$C$43)/('Exposure Inputs'!$E$37*'Exposure Inputs'!$E$42*'Exposure Inputs'!$C$44)</f>
        <v>0</v>
      </c>
      <c r="O62" s="41" t="e">
        <f>'Exposure Inputs'!$D$62/$M62</f>
        <v>#DIV/0!</v>
      </c>
    </row>
    <row r="63" spans="3:15" s="34" customFormat="1" hidden="1" x14ac:dyDescent="0.35">
      <c r="C63" s="50"/>
      <c r="D63" s="50"/>
      <c r="E63" s="50"/>
      <c r="F63" s="41">
        <f>($D63*'Exposure Inputs'!$C$39*'Exposure Inputs'!$C$43/'Exposure Inputs'!$C$37)</f>
        <v>0</v>
      </c>
      <c r="G63" s="41">
        <f>($C63*'Exposure Inputs'!$C$39*'Exposure Inputs'!$C$41*'Exposure Inputs'!$C$43)/('Exposure Inputs'!$C$37*'Exposure Inputs'!$C$42*'Exposure Inputs'!$C$44)</f>
        <v>0</v>
      </c>
      <c r="H63" s="41" t="e">
        <f>'Exposure Inputs'!$C$62/F63</f>
        <v>#DIV/0!</v>
      </c>
      <c r="I63" s="41" t="e">
        <f>'Exposure Inputs'!$C$63/G63</f>
        <v>#DIV/0!</v>
      </c>
      <c r="J63" s="41">
        <f>($D63*'Exposure Inputs'!$D$39*'Exposure Inputs'!$C$43/'Exposure Inputs'!$D$37)</f>
        <v>0</v>
      </c>
      <c r="K63" s="41">
        <f>($C63*'Exposure Inputs'!$D$39*'Exposure Inputs'!$D$41*'Exposure Inputs'!$C$43)/('Exposure Inputs'!$D$37*'Exposure Inputs'!$D$42*'Exposure Inputs'!$C$44)</f>
        <v>0</v>
      </c>
      <c r="L63" s="41" t="e">
        <f>'Exposure Inputs'!$D$62/$J63</f>
        <v>#DIV/0!</v>
      </c>
      <c r="M63" s="41">
        <f>($D63*'Exposure Inputs'!$E$39*'Exposure Inputs'!$C$43/'Exposure Inputs'!$E$37)</f>
        <v>0</v>
      </c>
      <c r="N63" s="41">
        <f>($C63*'Exposure Inputs'!$E$39*'Exposure Inputs'!$E$41*'Exposure Inputs'!$C$43)/('Exposure Inputs'!$E$37*'Exposure Inputs'!$E$42*'Exposure Inputs'!$C$44)</f>
        <v>0</v>
      </c>
      <c r="O63" s="41" t="e">
        <f>'Exposure Inputs'!$D$62/$M63</f>
        <v>#DIV/0!</v>
      </c>
    </row>
    <row r="64" spans="3:15" s="34" customFormat="1" hidden="1" x14ac:dyDescent="0.35">
      <c r="C64" s="50"/>
      <c r="D64" s="50"/>
      <c r="E64" s="50"/>
      <c r="F64" s="41">
        <f>($D64*'Exposure Inputs'!$C$39*'Exposure Inputs'!$C$43/'Exposure Inputs'!$C$37)</f>
        <v>0</v>
      </c>
      <c r="G64" s="41">
        <f>($C64*'Exposure Inputs'!$C$39*'Exposure Inputs'!$C$41*'Exposure Inputs'!$C$43)/('Exposure Inputs'!$C$37*'Exposure Inputs'!$C$42*'Exposure Inputs'!$C$44)</f>
        <v>0</v>
      </c>
      <c r="H64" s="41" t="e">
        <f>'Exposure Inputs'!$C$62/F64</f>
        <v>#DIV/0!</v>
      </c>
      <c r="I64" s="41" t="e">
        <f>'Exposure Inputs'!$C$63/G64</f>
        <v>#DIV/0!</v>
      </c>
      <c r="J64" s="41">
        <f>($D64*'Exposure Inputs'!$D$39*'Exposure Inputs'!$C$43/'Exposure Inputs'!$D$37)</f>
        <v>0</v>
      </c>
      <c r="K64" s="41">
        <f>($C64*'Exposure Inputs'!$D$39*'Exposure Inputs'!$D$41*'Exposure Inputs'!$C$43)/('Exposure Inputs'!$D$37*'Exposure Inputs'!$D$42*'Exposure Inputs'!$C$44)</f>
        <v>0</v>
      </c>
      <c r="L64" s="41" t="e">
        <f>'Exposure Inputs'!$D$62/$J64</f>
        <v>#DIV/0!</v>
      </c>
      <c r="M64" s="41">
        <f>($D64*'Exposure Inputs'!$E$39*'Exposure Inputs'!$C$43/'Exposure Inputs'!$E$37)</f>
        <v>0</v>
      </c>
      <c r="N64" s="41">
        <f>($C64*'Exposure Inputs'!$E$39*'Exposure Inputs'!$E$41*'Exposure Inputs'!$C$43)/('Exposure Inputs'!$E$37*'Exposure Inputs'!$E$42*'Exposure Inputs'!$C$44)</f>
        <v>0</v>
      </c>
      <c r="O64" s="41" t="e">
        <f>'Exposure Inputs'!$D$62/$M64</f>
        <v>#DIV/0!</v>
      </c>
    </row>
    <row r="65" spans="3:15" s="34" customFormat="1" hidden="1" x14ac:dyDescent="0.35">
      <c r="C65" s="50"/>
      <c r="D65" s="50"/>
      <c r="E65" s="50"/>
      <c r="F65" s="41">
        <f>($D65*'Exposure Inputs'!$C$39*'Exposure Inputs'!$C$43/'Exposure Inputs'!$C$37)</f>
        <v>0</v>
      </c>
      <c r="G65" s="41">
        <f>($C65*'Exposure Inputs'!$C$39*'Exposure Inputs'!$C$41*'Exposure Inputs'!$C$43)/('Exposure Inputs'!$C$37*'Exposure Inputs'!$C$42*'Exposure Inputs'!$C$44)</f>
        <v>0</v>
      </c>
      <c r="H65" s="41" t="e">
        <f>'Exposure Inputs'!$C$62/F65</f>
        <v>#DIV/0!</v>
      </c>
      <c r="I65" s="41" t="e">
        <f>'Exposure Inputs'!$C$63/G65</f>
        <v>#DIV/0!</v>
      </c>
      <c r="J65" s="41">
        <f>($D65*'Exposure Inputs'!$D$39*'Exposure Inputs'!$C$43/'Exposure Inputs'!$D$37)</f>
        <v>0</v>
      </c>
      <c r="K65" s="41">
        <f>($C65*'Exposure Inputs'!$D$39*'Exposure Inputs'!$D$41*'Exposure Inputs'!$C$43)/('Exposure Inputs'!$D$37*'Exposure Inputs'!$D$42*'Exposure Inputs'!$C$44)</f>
        <v>0</v>
      </c>
      <c r="L65" s="41" t="e">
        <f>'Exposure Inputs'!$D$62/$J65</f>
        <v>#DIV/0!</v>
      </c>
      <c r="M65" s="41">
        <f>($D65*'Exposure Inputs'!$E$39*'Exposure Inputs'!$C$43/'Exposure Inputs'!$E$37)</f>
        <v>0</v>
      </c>
      <c r="N65" s="41">
        <f>($C65*'Exposure Inputs'!$E$39*'Exposure Inputs'!$E$41*'Exposure Inputs'!$C$43)/('Exposure Inputs'!$E$37*'Exposure Inputs'!$E$42*'Exposure Inputs'!$C$44)</f>
        <v>0</v>
      </c>
      <c r="O65" s="41" t="e">
        <f>'Exposure Inputs'!$D$62/$M65</f>
        <v>#DIV/0!</v>
      </c>
    </row>
    <row r="66" spans="3:15" s="34" customFormat="1" hidden="1" x14ac:dyDescent="0.35">
      <c r="C66" s="50"/>
      <c r="D66" s="50"/>
      <c r="E66" s="50"/>
      <c r="F66" s="41">
        <f>($D66*'Exposure Inputs'!$C$39*'Exposure Inputs'!$C$43/'Exposure Inputs'!$C$37)</f>
        <v>0</v>
      </c>
      <c r="G66" s="41">
        <f>($C66*'Exposure Inputs'!$C$39*'Exposure Inputs'!$C$41*'Exposure Inputs'!$C$43)/('Exposure Inputs'!$C$37*'Exposure Inputs'!$C$42*'Exposure Inputs'!$C$44)</f>
        <v>0</v>
      </c>
      <c r="H66" s="41" t="e">
        <f>'Exposure Inputs'!$C$62/F66</f>
        <v>#DIV/0!</v>
      </c>
      <c r="I66" s="41" t="e">
        <f>'Exposure Inputs'!$C$63/G66</f>
        <v>#DIV/0!</v>
      </c>
      <c r="J66" s="41">
        <f>($D66*'Exposure Inputs'!$D$39*'Exposure Inputs'!$C$43/'Exposure Inputs'!$D$37)</f>
        <v>0</v>
      </c>
      <c r="K66" s="41">
        <f>($C66*'Exposure Inputs'!$D$39*'Exposure Inputs'!$D$41*'Exposure Inputs'!$C$43)/('Exposure Inputs'!$D$37*'Exposure Inputs'!$D$42*'Exposure Inputs'!$C$44)</f>
        <v>0</v>
      </c>
      <c r="L66" s="41" t="e">
        <f>'Exposure Inputs'!$D$62/$J66</f>
        <v>#DIV/0!</v>
      </c>
      <c r="M66" s="41">
        <f>($D66*'Exposure Inputs'!$E$39*'Exposure Inputs'!$C$43/'Exposure Inputs'!$E$37)</f>
        <v>0</v>
      </c>
      <c r="N66" s="41">
        <f>($C66*'Exposure Inputs'!$E$39*'Exposure Inputs'!$E$41*'Exposure Inputs'!$C$43)/('Exposure Inputs'!$E$37*'Exposure Inputs'!$E$42*'Exposure Inputs'!$C$44)</f>
        <v>0</v>
      </c>
      <c r="O66" s="41" t="e">
        <f>'Exposure Inputs'!$D$62/$M66</f>
        <v>#DIV/0!</v>
      </c>
    </row>
    <row r="67" spans="3:15" s="34" customFormat="1" hidden="1" x14ac:dyDescent="0.35">
      <c r="C67" s="50"/>
      <c r="D67" s="50"/>
      <c r="E67" s="50"/>
      <c r="F67" s="41">
        <f>($D67*'Exposure Inputs'!$C$39*'Exposure Inputs'!$C$43/'Exposure Inputs'!$C$37)</f>
        <v>0</v>
      </c>
      <c r="G67" s="41">
        <f>($C67*'Exposure Inputs'!$C$39*'Exposure Inputs'!$C$41*'Exposure Inputs'!$C$43)/('Exposure Inputs'!$C$37*'Exposure Inputs'!$C$42*'Exposure Inputs'!$C$44)</f>
        <v>0</v>
      </c>
      <c r="H67" s="41" t="e">
        <f>'Exposure Inputs'!$C$62/F67</f>
        <v>#DIV/0!</v>
      </c>
      <c r="I67" s="41" t="e">
        <f>'Exposure Inputs'!$C$63/G67</f>
        <v>#DIV/0!</v>
      </c>
      <c r="J67" s="41">
        <f>($D67*'Exposure Inputs'!$D$39*'Exposure Inputs'!$C$43/'Exposure Inputs'!$D$37)</f>
        <v>0</v>
      </c>
      <c r="K67" s="41">
        <f>($C67*'Exposure Inputs'!$D$39*'Exposure Inputs'!$D$41*'Exposure Inputs'!$C$43)/('Exposure Inputs'!$D$37*'Exposure Inputs'!$D$42*'Exposure Inputs'!$C$44)</f>
        <v>0</v>
      </c>
      <c r="L67" s="41" t="e">
        <f>'Exposure Inputs'!$D$62/$J67</f>
        <v>#DIV/0!</v>
      </c>
      <c r="M67" s="41">
        <f>($D67*'Exposure Inputs'!$E$39*'Exposure Inputs'!$C$43/'Exposure Inputs'!$E$37)</f>
        <v>0</v>
      </c>
      <c r="N67" s="41">
        <f>($C67*'Exposure Inputs'!$E$39*'Exposure Inputs'!$E$41*'Exposure Inputs'!$C$43)/('Exposure Inputs'!$E$37*'Exposure Inputs'!$E$42*'Exposure Inputs'!$C$44)</f>
        <v>0</v>
      </c>
      <c r="O67" s="41" t="e">
        <f>'Exposure Inputs'!$D$62/$M67</f>
        <v>#DIV/0!</v>
      </c>
    </row>
    <row r="68" spans="3:15" s="34" customFormat="1" hidden="1" x14ac:dyDescent="0.35">
      <c r="C68" s="50"/>
      <c r="D68" s="50"/>
      <c r="E68" s="50"/>
      <c r="F68" s="41">
        <f>($D68*'Exposure Inputs'!$C$39*'Exposure Inputs'!$C$43/'Exposure Inputs'!$C$37)</f>
        <v>0</v>
      </c>
      <c r="G68" s="41">
        <f>($C68*'Exposure Inputs'!$C$39*'Exposure Inputs'!$C$41*'Exposure Inputs'!$C$43)/('Exposure Inputs'!$C$37*'Exposure Inputs'!$C$42*'Exposure Inputs'!$C$44)</f>
        <v>0</v>
      </c>
      <c r="H68" s="41" t="e">
        <f>'Exposure Inputs'!$C$62/F68</f>
        <v>#DIV/0!</v>
      </c>
      <c r="I68" s="41" t="e">
        <f>'Exposure Inputs'!$C$63/G68</f>
        <v>#DIV/0!</v>
      </c>
      <c r="J68" s="41">
        <f>($D68*'Exposure Inputs'!$D$39*'Exposure Inputs'!$C$43/'Exposure Inputs'!$D$37)</f>
        <v>0</v>
      </c>
      <c r="K68" s="41">
        <f>($C68*'Exposure Inputs'!$D$39*'Exposure Inputs'!$D$41*'Exposure Inputs'!$C$43)/('Exposure Inputs'!$D$37*'Exposure Inputs'!$D$42*'Exposure Inputs'!$C$44)</f>
        <v>0</v>
      </c>
      <c r="L68" s="41" t="e">
        <f>'Exposure Inputs'!$D$62/$J68</f>
        <v>#DIV/0!</v>
      </c>
      <c r="M68" s="41">
        <f>($D68*'Exposure Inputs'!$E$39*'Exposure Inputs'!$C$43/'Exposure Inputs'!$E$37)</f>
        <v>0</v>
      </c>
      <c r="N68" s="41">
        <f>($C68*'Exposure Inputs'!$E$39*'Exposure Inputs'!$E$41*'Exposure Inputs'!$C$43)/('Exposure Inputs'!$E$37*'Exposure Inputs'!$E$42*'Exposure Inputs'!$C$44)</f>
        <v>0</v>
      </c>
      <c r="O68" s="41" t="e">
        <f>'Exposure Inputs'!$D$62/$M68</f>
        <v>#DIV/0!</v>
      </c>
    </row>
    <row r="69" spans="3:15" s="34" customFormat="1" hidden="1" x14ac:dyDescent="0.35">
      <c r="C69" s="50"/>
      <c r="D69" s="50"/>
      <c r="E69" s="50"/>
      <c r="F69" s="41">
        <f>($D69*'Exposure Inputs'!$C$39*'Exposure Inputs'!$C$43/'Exposure Inputs'!$C$37)</f>
        <v>0</v>
      </c>
      <c r="G69" s="41">
        <f>($C69*'Exposure Inputs'!$C$39*'Exposure Inputs'!$C$41*'Exposure Inputs'!$C$43)/('Exposure Inputs'!$C$37*'Exposure Inputs'!$C$42*'Exposure Inputs'!$C$44)</f>
        <v>0</v>
      </c>
      <c r="H69" s="41" t="e">
        <f>'Exposure Inputs'!$C$62/F69</f>
        <v>#DIV/0!</v>
      </c>
      <c r="I69" s="41" t="e">
        <f>'Exposure Inputs'!$C$63/G69</f>
        <v>#DIV/0!</v>
      </c>
      <c r="J69" s="41">
        <f>($D69*'Exposure Inputs'!$D$39*'Exposure Inputs'!$C$43/'Exposure Inputs'!$D$37)</f>
        <v>0</v>
      </c>
      <c r="K69" s="41">
        <f>($C69*'Exposure Inputs'!$D$39*'Exposure Inputs'!$D$41*'Exposure Inputs'!$C$43)/('Exposure Inputs'!$D$37*'Exposure Inputs'!$D$42*'Exposure Inputs'!$C$44)</f>
        <v>0</v>
      </c>
      <c r="L69" s="41" t="e">
        <f>'Exposure Inputs'!$D$62/$J69</f>
        <v>#DIV/0!</v>
      </c>
      <c r="M69" s="41">
        <f>($D69*'Exposure Inputs'!$E$39*'Exposure Inputs'!$C$43/'Exposure Inputs'!$E$37)</f>
        <v>0</v>
      </c>
      <c r="N69" s="41">
        <f>($C69*'Exposure Inputs'!$E$39*'Exposure Inputs'!$E$41*'Exposure Inputs'!$C$43)/('Exposure Inputs'!$E$37*'Exposure Inputs'!$E$42*'Exposure Inputs'!$C$44)</f>
        <v>0</v>
      </c>
      <c r="O69" s="41" t="e">
        <f>'Exposure Inputs'!$D$62/$M69</f>
        <v>#DIV/0!</v>
      </c>
    </row>
    <row r="70" spans="3:15" s="34" customFormat="1" hidden="1" x14ac:dyDescent="0.35">
      <c r="C70" s="50"/>
      <c r="D70" s="50"/>
      <c r="E70" s="50"/>
      <c r="F70" s="41">
        <f>($D70*'Exposure Inputs'!$C$39*'Exposure Inputs'!$C$43/'Exposure Inputs'!$C$37)</f>
        <v>0</v>
      </c>
      <c r="G70" s="41">
        <f>($C70*'Exposure Inputs'!$C$39*'Exposure Inputs'!$C$41*'Exposure Inputs'!$C$43)/('Exposure Inputs'!$C$37*'Exposure Inputs'!$C$42*'Exposure Inputs'!$C$44)</f>
        <v>0</v>
      </c>
      <c r="H70" s="41" t="e">
        <f>'Exposure Inputs'!$C$62/F70</f>
        <v>#DIV/0!</v>
      </c>
      <c r="I70" s="41" t="e">
        <f>'Exposure Inputs'!$C$63/G70</f>
        <v>#DIV/0!</v>
      </c>
      <c r="J70" s="41">
        <f>($D70*'Exposure Inputs'!$D$39*'Exposure Inputs'!$C$43/'Exposure Inputs'!$D$37)</f>
        <v>0</v>
      </c>
      <c r="K70" s="41">
        <f>($C70*'Exposure Inputs'!$D$39*'Exposure Inputs'!$D$41*'Exposure Inputs'!$C$43)/('Exposure Inputs'!$D$37*'Exposure Inputs'!$D$42*'Exposure Inputs'!$C$44)</f>
        <v>0</v>
      </c>
      <c r="L70" s="41" t="e">
        <f>'Exposure Inputs'!$D$62/$J70</f>
        <v>#DIV/0!</v>
      </c>
      <c r="M70" s="41">
        <f>($D70*'Exposure Inputs'!$E$39*'Exposure Inputs'!$C$43/'Exposure Inputs'!$E$37)</f>
        <v>0</v>
      </c>
      <c r="N70" s="41">
        <f>($C70*'Exposure Inputs'!$E$39*'Exposure Inputs'!$E$41*'Exposure Inputs'!$C$43)/('Exposure Inputs'!$E$37*'Exposure Inputs'!$E$42*'Exposure Inputs'!$C$44)</f>
        <v>0</v>
      </c>
      <c r="O70" s="41" t="e">
        <f>'Exposure Inputs'!$D$62/$M70</f>
        <v>#DIV/0!</v>
      </c>
    </row>
    <row r="71" spans="3:15" s="34" customFormat="1" hidden="1" x14ac:dyDescent="0.35">
      <c r="C71" s="50"/>
      <c r="D71" s="50"/>
      <c r="E71" s="50"/>
      <c r="F71" s="41">
        <f>($D71*'Exposure Inputs'!$C$39*'Exposure Inputs'!$C$43/'Exposure Inputs'!$C$37)</f>
        <v>0</v>
      </c>
      <c r="G71" s="41">
        <f>($C71*'Exposure Inputs'!$C$39*'Exposure Inputs'!$C$41*'Exposure Inputs'!$C$43)/('Exposure Inputs'!$C$37*'Exposure Inputs'!$C$42*'Exposure Inputs'!$C$44)</f>
        <v>0</v>
      </c>
      <c r="H71" s="41" t="e">
        <f>'Exposure Inputs'!$C$62/F71</f>
        <v>#DIV/0!</v>
      </c>
      <c r="I71" s="41" t="e">
        <f>'Exposure Inputs'!$C$63/G71</f>
        <v>#DIV/0!</v>
      </c>
      <c r="J71" s="41">
        <f>($D71*'Exposure Inputs'!$D$39*'Exposure Inputs'!$C$43/'Exposure Inputs'!$D$37)</f>
        <v>0</v>
      </c>
      <c r="K71" s="41">
        <f>($C71*'Exposure Inputs'!$D$39*'Exposure Inputs'!$D$41*'Exposure Inputs'!$C$43)/('Exposure Inputs'!$D$37*'Exposure Inputs'!$D$42*'Exposure Inputs'!$C$44)</f>
        <v>0</v>
      </c>
      <c r="L71" s="41" t="e">
        <f>'Exposure Inputs'!$D$62/$J71</f>
        <v>#DIV/0!</v>
      </c>
      <c r="M71" s="41">
        <f>($D71*'Exposure Inputs'!$E$39*'Exposure Inputs'!$C$43/'Exposure Inputs'!$E$37)</f>
        <v>0</v>
      </c>
      <c r="N71" s="41">
        <f>($C71*'Exposure Inputs'!$E$39*'Exposure Inputs'!$E$41*'Exposure Inputs'!$C$43)/('Exposure Inputs'!$E$37*'Exposure Inputs'!$E$42*'Exposure Inputs'!$C$44)</f>
        <v>0</v>
      </c>
      <c r="O71" s="41" t="e">
        <f>'Exposure Inputs'!$D$62/$M71</f>
        <v>#DIV/0!</v>
      </c>
    </row>
    <row r="72" spans="3:15" s="34" customFormat="1" hidden="1" x14ac:dyDescent="0.35">
      <c r="C72" s="50"/>
      <c r="D72" s="50"/>
      <c r="E72" s="50"/>
      <c r="F72" s="41">
        <f>($D72*'Exposure Inputs'!$C$39*'Exposure Inputs'!$C$43/'Exposure Inputs'!$C$37)</f>
        <v>0</v>
      </c>
      <c r="G72" s="41">
        <f>($C72*'Exposure Inputs'!$C$39*'Exposure Inputs'!$C$41*'Exposure Inputs'!$C$43)/('Exposure Inputs'!$C$37*'Exposure Inputs'!$C$42*'Exposure Inputs'!$C$44)</f>
        <v>0</v>
      </c>
      <c r="H72" s="41" t="e">
        <f>'Exposure Inputs'!$C$62/F72</f>
        <v>#DIV/0!</v>
      </c>
      <c r="I72" s="41" t="e">
        <f>'Exposure Inputs'!$C$63/G72</f>
        <v>#DIV/0!</v>
      </c>
      <c r="J72" s="41">
        <f>($D72*'Exposure Inputs'!$D$39*'Exposure Inputs'!$C$43/'Exposure Inputs'!$D$37)</f>
        <v>0</v>
      </c>
      <c r="K72" s="41">
        <f>($C72*'Exposure Inputs'!$D$39*'Exposure Inputs'!$D$41*'Exposure Inputs'!$C$43)/('Exposure Inputs'!$D$37*'Exposure Inputs'!$D$42*'Exposure Inputs'!$C$44)</f>
        <v>0</v>
      </c>
      <c r="L72" s="41" t="e">
        <f>'Exposure Inputs'!$D$62/$J72</f>
        <v>#DIV/0!</v>
      </c>
      <c r="M72" s="41">
        <f>($D72*'Exposure Inputs'!$E$39*'Exposure Inputs'!$C$43/'Exposure Inputs'!$E$37)</f>
        <v>0</v>
      </c>
      <c r="N72" s="41">
        <f>($C72*'Exposure Inputs'!$E$39*'Exposure Inputs'!$E$41*'Exposure Inputs'!$C$43)/('Exposure Inputs'!$E$37*'Exposure Inputs'!$E$42*'Exposure Inputs'!$C$44)</f>
        <v>0</v>
      </c>
      <c r="O72" s="41" t="e">
        <f>'Exposure Inputs'!$D$62/$M72</f>
        <v>#DIV/0!</v>
      </c>
    </row>
    <row r="73" spans="3:15" s="34" customFormat="1" hidden="1" x14ac:dyDescent="0.35">
      <c r="C73" s="50"/>
      <c r="D73" s="50"/>
      <c r="E73" s="50"/>
      <c r="F73" s="41">
        <f>($D73*'Exposure Inputs'!$C$39*'Exposure Inputs'!$C$43/'Exposure Inputs'!$C$37)</f>
        <v>0</v>
      </c>
      <c r="G73" s="41">
        <f>($C73*'Exposure Inputs'!$C$39*'Exposure Inputs'!$C$41*'Exposure Inputs'!$C$43)/('Exposure Inputs'!$C$37*'Exposure Inputs'!$C$42*'Exposure Inputs'!$C$44)</f>
        <v>0</v>
      </c>
      <c r="H73" s="41" t="e">
        <f>'Exposure Inputs'!$C$62/F73</f>
        <v>#DIV/0!</v>
      </c>
      <c r="I73" s="41" t="e">
        <f>'Exposure Inputs'!$C$63/G73</f>
        <v>#DIV/0!</v>
      </c>
      <c r="J73" s="41">
        <f>($D73*'Exposure Inputs'!$D$39*'Exposure Inputs'!$C$43/'Exposure Inputs'!$D$37)</f>
        <v>0</v>
      </c>
      <c r="K73" s="41">
        <f>($C73*'Exposure Inputs'!$D$39*'Exposure Inputs'!$D$41*'Exposure Inputs'!$C$43)/('Exposure Inputs'!$D$37*'Exposure Inputs'!$D$42*'Exposure Inputs'!$C$44)</f>
        <v>0</v>
      </c>
      <c r="L73" s="41" t="e">
        <f>'Exposure Inputs'!$D$62/$J73</f>
        <v>#DIV/0!</v>
      </c>
      <c r="M73" s="41">
        <f>($D73*'Exposure Inputs'!$E$39*'Exposure Inputs'!$C$43/'Exposure Inputs'!$E$37)</f>
        <v>0</v>
      </c>
      <c r="N73" s="41">
        <f>($C73*'Exposure Inputs'!$E$39*'Exposure Inputs'!$E$41*'Exposure Inputs'!$C$43)/('Exposure Inputs'!$E$37*'Exposure Inputs'!$E$42*'Exposure Inputs'!$C$44)</f>
        <v>0</v>
      </c>
      <c r="O73" s="41" t="e">
        <f>'Exposure Inputs'!$D$62/$M73</f>
        <v>#DIV/0!</v>
      </c>
    </row>
    <row r="74" spans="3:15" s="34" customFormat="1" x14ac:dyDescent="0.35">
      <c r="F74" s="41"/>
    </row>
    <row r="75" spans="3:15" s="34" customFormat="1" x14ac:dyDescent="0.35"/>
    <row r="76" spans="3:15" s="34" customFormat="1" x14ac:dyDescent="0.35"/>
    <row r="77" spans="3:15" s="34" customFormat="1" x14ac:dyDescent="0.35">
      <c r="C77" s="50"/>
      <c r="D77" s="50"/>
      <c r="E77" s="50"/>
    </row>
    <row r="78" spans="3:15" s="34" customFormat="1" x14ac:dyDescent="0.35"/>
    <row r="79" spans="3:15" s="34" customFormat="1" x14ac:dyDescent="0.35"/>
    <row r="80" spans="3:15" s="34" customFormat="1" x14ac:dyDescent="0.35"/>
    <row r="81" s="34" customFormat="1" x14ac:dyDescent="0.35"/>
    <row r="82" s="34" customFormat="1" x14ac:dyDescent="0.35"/>
    <row r="83" s="34" customFormat="1" x14ac:dyDescent="0.35"/>
    <row r="84" s="34" customFormat="1" x14ac:dyDescent="0.35"/>
    <row r="85" s="34" customFormat="1" x14ac:dyDescent="0.35"/>
    <row r="86" s="34" customFormat="1" x14ac:dyDescent="0.35"/>
    <row r="87" s="34" customFormat="1" x14ac:dyDescent="0.35"/>
    <row r="88" s="34" customFormat="1" x14ac:dyDescent="0.35"/>
    <row r="89" s="34" customFormat="1" x14ac:dyDescent="0.35"/>
    <row r="90" s="34" customFormat="1" x14ac:dyDescent="0.35"/>
    <row r="91" s="34" customFormat="1" x14ac:dyDescent="0.35"/>
    <row r="92" s="34" customFormat="1" x14ac:dyDescent="0.35"/>
    <row r="93" s="34" customFormat="1" x14ac:dyDescent="0.35"/>
    <row r="94" s="34" customFormat="1" x14ac:dyDescent="0.35"/>
    <row r="95" s="34" customFormat="1" x14ac:dyDescent="0.35"/>
    <row r="96" s="34" customFormat="1" x14ac:dyDescent="0.35"/>
    <row r="97" s="34" customFormat="1" x14ac:dyDescent="0.35"/>
    <row r="98" s="34" customFormat="1" x14ac:dyDescent="0.35"/>
    <row r="99" s="34" customFormat="1" x14ac:dyDescent="0.35"/>
    <row r="100" s="34" customFormat="1" x14ac:dyDescent="0.35"/>
    <row r="101" s="34" customFormat="1" x14ac:dyDescent="0.35"/>
    <row r="102" s="34" customFormat="1" x14ac:dyDescent="0.35"/>
    <row r="103" s="34" customFormat="1" x14ac:dyDescent="0.35"/>
    <row r="104" s="34" customFormat="1" x14ac:dyDescent="0.35"/>
    <row r="105" s="34" customFormat="1" x14ac:dyDescent="0.35"/>
    <row r="106" s="34" customFormat="1" x14ac:dyDescent="0.35"/>
    <row r="107" s="34" customFormat="1" x14ac:dyDescent="0.35"/>
    <row r="108" s="34" customFormat="1" x14ac:dyDescent="0.35"/>
    <row r="109" s="34" customFormat="1" x14ac:dyDescent="0.35"/>
    <row r="110" s="34" customFormat="1" x14ac:dyDescent="0.35"/>
    <row r="111" s="34" customFormat="1" x14ac:dyDescent="0.35"/>
    <row r="112" s="34" customFormat="1" x14ac:dyDescent="0.35"/>
    <row r="113" s="34" customFormat="1" x14ac:dyDescent="0.35"/>
    <row r="114" s="34" customFormat="1" x14ac:dyDescent="0.35"/>
    <row r="115" s="34" customFormat="1" x14ac:dyDescent="0.35"/>
    <row r="116" s="34" customFormat="1" x14ac:dyDescent="0.35"/>
    <row r="117" s="34" customFormat="1" x14ac:dyDescent="0.35"/>
    <row r="118" s="34" customFormat="1" x14ac:dyDescent="0.35"/>
    <row r="119" s="34" customFormat="1" x14ac:dyDescent="0.35"/>
    <row r="120" s="34" customFormat="1" x14ac:dyDescent="0.35"/>
    <row r="121" s="34" customFormat="1" x14ac:dyDescent="0.35"/>
    <row r="122" s="34" customFormat="1" x14ac:dyDescent="0.35"/>
    <row r="123" s="34" customFormat="1" x14ac:dyDescent="0.35"/>
    <row r="124" s="34" customFormat="1" x14ac:dyDescent="0.35"/>
    <row r="125" s="34" customFormat="1" x14ac:dyDescent="0.35"/>
    <row r="126" s="34" customFormat="1" x14ac:dyDescent="0.35"/>
    <row r="127" s="34" customFormat="1" x14ac:dyDescent="0.35"/>
    <row r="128" s="34" customFormat="1" x14ac:dyDescent="0.35"/>
    <row r="129" s="34" customFormat="1" x14ac:dyDescent="0.35"/>
    <row r="130" s="34" customFormat="1" x14ac:dyDescent="0.35"/>
    <row r="131" s="34" customFormat="1" x14ac:dyDescent="0.35"/>
    <row r="132" s="34" customFormat="1" x14ac:dyDescent="0.35"/>
    <row r="133" s="34" customFormat="1" x14ac:dyDescent="0.35"/>
    <row r="134" s="34" customFormat="1" x14ac:dyDescent="0.35"/>
    <row r="135" s="34" customFormat="1" x14ac:dyDescent="0.35"/>
    <row r="136" s="34" customFormat="1" x14ac:dyDescent="0.35"/>
    <row r="137" s="34" customFormat="1" x14ac:dyDescent="0.35"/>
    <row r="138" s="34" customFormat="1" x14ac:dyDescent="0.35"/>
    <row r="139" s="34" customFormat="1" x14ac:dyDescent="0.35"/>
    <row r="140" s="34" customFormat="1" x14ac:dyDescent="0.35"/>
    <row r="141" s="34" customFormat="1" x14ac:dyDescent="0.35"/>
    <row r="142" s="34" customFormat="1" x14ac:dyDescent="0.35"/>
    <row r="143" s="34" customFormat="1" x14ac:dyDescent="0.35"/>
    <row r="144" s="34" customFormat="1" x14ac:dyDescent="0.35"/>
    <row r="145" s="34" customFormat="1" x14ac:dyDescent="0.35"/>
    <row r="146" s="34" customFormat="1" x14ac:dyDescent="0.35"/>
    <row r="147" s="34" customFormat="1" x14ac:dyDescent="0.35"/>
    <row r="148" s="34" customFormat="1" x14ac:dyDescent="0.35"/>
    <row r="149" s="34" customFormat="1" x14ac:dyDescent="0.35"/>
    <row r="150" s="34" customFormat="1" x14ac:dyDescent="0.35"/>
    <row r="151" s="34" customFormat="1" x14ac:dyDescent="0.35"/>
    <row r="152" s="34" customFormat="1" x14ac:dyDescent="0.35"/>
    <row r="153" s="34" customFormat="1" x14ac:dyDescent="0.35"/>
    <row r="154" s="34" customFormat="1" x14ac:dyDescent="0.35"/>
    <row r="155" s="34" customFormat="1" x14ac:dyDescent="0.35"/>
    <row r="156" s="34" customFormat="1" x14ac:dyDescent="0.35"/>
    <row r="157" s="34" customFormat="1" x14ac:dyDescent="0.35"/>
    <row r="158" s="34" customFormat="1" x14ac:dyDescent="0.35"/>
    <row r="159" s="34" customFormat="1" x14ac:dyDescent="0.35"/>
    <row r="160" s="34" customFormat="1" x14ac:dyDescent="0.35"/>
    <row r="161" s="34" customFormat="1" x14ac:dyDescent="0.35"/>
    <row r="162" s="34" customFormat="1" x14ac:dyDescent="0.35"/>
    <row r="163" s="34" customFormat="1" x14ac:dyDescent="0.35"/>
    <row r="164" s="34" customFormat="1" x14ac:dyDescent="0.35"/>
    <row r="165" s="34" customFormat="1" x14ac:dyDescent="0.35"/>
    <row r="166" s="34" customFormat="1" x14ac:dyDescent="0.35"/>
    <row r="167" s="34" customFormat="1" x14ac:dyDescent="0.35"/>
    <row r="168" s="34" customFormat="1" x14ac:dyDescent="0.35"/>
    <row r="169" s="34" customFormat="1" x14ac:dyDescent="0.35"/>
    <row r="170" s="34" customFormat="1" x14ac:dyDescent="0.35"/>
    <row r="171" s="34" customFormat="1" x14ac:dyDescent="0.35"/>
    <row r="172" s="34" customFormat="1" x14ac:dyDescent="0.35"/>
    <row r="173" s="34" customFormat="1" x14ac:dyDescent="0.35"/>
    <row r="174" s="34" customFormat="1" x14ac:dyDescent="0.35"/>
    <row r="175" s="34" customFormat="1" x14ac:dyDescent="0.35"/>
    <row r="176" s="34" customFormat="1" x14ac:dyDescent="0.35"/>
    <row r="177" s="34" customFormat="1" x14ac:dyDescent="0.35"/>
    <row r="178" s="34" customFormat="1" x14ac:dyDescent="0.35"/>
    <row r="179" s="34" customFormat="1" x14ac:dyDescent="0.35"/>
    <row r="180" s="34" customFormat="1" x14ac:dyDescent="0.35"/>
    <row r="181" s="34" customFormat="1" x14ac:dyDescent="0.35"/>
    <row r="182" s="34" customFormat="1" x14ac:dyDescent="0.35"/>
    <row r="183" s="34" customFormat="1" x14ac:dyDescent="0.35"/>
    <row r="184" s="34" customFormat="1" x14ac:dyDescent="0.35"/>
    <row r="185" s="34" customFormat="1" x14ac:dyDescent="0.35"/>
    <row r="186" s="34" customFormat="1" x14ac:dyDescent="0.35"/>
    <row r="187" s="34" customFormat="1" x14ac:dyDescent="0.35"/>
    <row r="188" s="34" customFormat="1" x14ac:dyDescent="0.35"/>
    <row r="189" s="34" customFormat="1" x14ac:dyDescent="0.35"/>
    <row r="190" s="34" customFormat="1" x14ac:dyDescent="0.35"/>
    <row r="191" s="34" customFormat="1" x14ac:dyDescent="0.35"/>
    <row r="192" s="34" customFormat="1" x14ac:dyDescent="0.35"/>
    <row r="193" s="34" customFormat="1" x14ac:dyDescent="0.35"/>
    <row r="194" s="34" customFormat="1" x14ac:dyDescent="0.35"/>
    <row r="195" s="34" customFormat="1" x14ac:dyDescent="0.35"/>
    <row r="196" s="34" customFormat="1" x14ac:dyDescent="0.35"/>
    <row r="197" s="34" customFormat="1" x14ac:dyDescent="0.35"/>
    <row r="198" s="34" customFormat="1" x14ac:dyDescent="0.35"/>
    <row r="199" s="34" customFormat="1" x14ac:dyDescent="0.35"/>
    <row r="200" s="34" customFormat="1" x14ac:dyDescent="0.35"/>
    <row r="201" s="34" customFormat="1" x14ac:dyDescent="0.35"/>
    <row r="202" s="34" customFormat="1" x14ac:dyDescent="0.35"/>
    <row r="203" s="34" customFormat="1" x14ac:dyDescent="0.35"/>
    <row r="204" s="34" customFormat="1" x14ac:dyDescent="0.35"/>
    <row r="205" s="34" customFormat="1" x14ac:dyDescent="0.35"/>
    <row r="206" s="34" customFormat="1" x14ac:dyDescent="0.35"/>
    <row r="207" s="34" customFormat="1" x14ac:dyDescent="0.35"/>
    <row r="208" s="34" customFormat="1" x14ac:dyDescent="0.35"/>
    <row r="209" s="34" customFormat="1" x14ac:dyDescent="0.35"/>
    <row r="210" s="34" customFormat="1" x14ac:dyDescent="0.35"/>
    <row r="211" s="34" customFormat="1" x14ac:dyDescent="0.35"/>
    <row r="212" s="34" customFormat="1" x14ac:dyDescent="0.35"/>
    <row r="213" s="34" customFormat="1" x14ac:dyDescent="0.35"/>
    <row r="214" s="34" customFormat="1" x14ac:dyDescent="0.35"/>
    <row r="215" s="34" customFormat="1" x14ac:dyDescent="0.35"/>
    <row r="216" s="34" customFormat="1" x14ac:dyDescent="0.35"/>
    <row r="217" s="34" customFormat="1" x14ac:dyDescent="0.35"/>
    <row r="218" s="34" customFormat="1" x14ac:dyDescent="0.35"/>
    <row r="219" s="34" customFormat="1" x14ac:dyDescent="0.35"/>
    <row r="220" s="34" customFormat="1" x14ac:dyDescent="0.35"/>
    <row r="221" s="34" customFormat="1" x14ac:dyDescent="0.35"/>
    <row r="222" s="34" customFormat="1" x14ac:dyDescent="0.35"/>
    <row r="223" s="34" customFormat="1" x14ac:dyDescent="0.35"/>
    <row r="224" s="34" customFormat="1" x14ac:dyDescent="0.35"/>
    <row r="225" s="34" customFormat="1" x14ac:dyDescent="0.35"/>
    <row r="226" s="34" customFormat="1" x14ac:dyDescent="0.35"/>
    <row r="227" s="34" customFormat="1" x14ac:dyDescent="0.35"/>
    <row r="228" s="34" customFormat="1" x14ac:dyDescent="0.35"/>
    <row r="229" s="34" customFormat="1" x14ac:dyDescent="0.35"/>
    <row r="230" s="34" customFormat="1" x14ac:dyDescent="0.35"/>
    <row r="231" s="34" customFormat="1" x14ac:dyDescent="0.35"/>
    <row r="232" s="34" customFormat="1" x14ac:dyDescent="0.35"/>
    <row r="233" s="34" customFormat="1" x14ac:dyDescent="0.35"/>
    <row r="234" s="34" customFormat="1" x14ac:dyDescent="0.35"/>
    <row r="235" s="34" customFormat="1" x14ac:dyDescent="0.35"/>
    <row r="236" s="34" customFormat="1" x14ac:dyDescent="0.35"/>
    <row r="237" s="34" customFormat="1" x14ac:dyDescent="0.35"/>
    <row r="238" s="34" customFormat="1" x14ac:dyDescent="0.35"/>
    <row r="239" s="34" customFormat="1" x14ac:dyDescent="0.35"/>
    <row r="240" s="34" customFormat="1" x14ac:dyDescent="0.35"/>
    <row r="241" s="34" customFormat="1" x14ac:dyDescent="0.35"/>
    <row r="242" s="34" customFormat="1" x14ac:dyDescent="0.35"/>
    <row r="243" s="34" customFormat="1" x14ac:dyDescent="0.35"/>
    <row r="244" s="34" customFormat="1" x14ac:dyDescent="0.35"/>
    <row r="245" s="34" customFormat="1" x14ac:dyDescent="0.35"/>
    <row r="246" s="34" customFormat="1" x14ac:dyDescent="0.35"/>
    <row r="247" s="34" customFormat="1" x14ac:dyDescent="0.35"/>
    <row r="248" s="34" customFormat="1" x14ac:dyDescent="0.35"/>
    <row r="249" s="34" customFormat="1" x14ac:dyDescent="0.35"/>
    <row r="250" s="34" customFormat="1" x14ac:dyDescent="0.35"/>
    <row r="251" s="34" customFormat="1" x14ac:dyDescent="0.35"/>
    <row r="252" s="34" customFormat="1" x14ac:dyDescent="0.35"/>
    <row r="253" s="34" customFormat="1" x14ac:dyDescent="0.35"/>
    <row r="254" s="34" customFormat="1" x14ac:dyDescent="0.35"/>
    <row r="255" s="34" customFormat="1" x14ac:dyDescent="0.35"/>
    <row r="256" s="34" customFormat="1" x14ac:dyDescent="0.35"/>
    <row r="257" s="34" customFormat="1" x14ac:dyDescent="0.35"/>
    <row r="258" s="34" customFormat="1" x14ac:dyDescent="0.35"/>
    <row r="259" s="34" customFormat="1" x14ac:dyDescent="0.35"/>
    <row r="260" s="34" customFormat="1" x14ac:dyDescent="0.35"/>
    <row r="261" s="34" customFormat="1" x14ac:dyDescent="0.35"/>
    <row r="262" s="34" customFormat="1" x14ac:dyDescent="0.35"/>
    <row r="263" s="34" customFormat="1" x14ac:dyDescent="0.35"/>
    <row r="264" s="34" customFormat="1" x14ac:dyDescent="0.35"/>
    <row r="265" s="34" customFormat="1" x14ac:dyDescent="0.35"/>
    <row r="266" s="34" customFormat="1" x14ac:dyDescent="0.35"/>
    <row r="267" s="34" customFormat="1" x14ac:dyDescent="0.35"/>
    <row r="268" s="34" customFormat="1" x14ac:dyDescent="0.35"/>
    <row r="269" s="34" customFormat="1" x14ac:dyDescent="0.35"/>
    <row r="270" s="34" customFormat="1" x14ac:dyDescent="0.35"/>
    <row r="271" s="34" customFormat="1" x14ac:dyDescent="0.35"/>
    <row r="272" s="34" customFormat="1" x14ac:dyDescent="0.35"/>
    <row r="273" s="34" customFormat="1" x14ac:dyDescent="0.35"/>
    <row r="274" s="34" customFormat="1" x14ac:dyDescent="0.35"/>
    <row r="275" s="34" customFormat="1" x14ac:dyDescent="0.35"/>
    <row r="276" s="34" customFormat="1" x14ac:dyDescent="0.35"/>
    <row r="277" s="34" customFormat="1" x14ac:dyDescent="0.35"/>
    <row r="278" s="34" customFormat="1" x14ac:dyDescent="0.35"/>
    <row r="279" s="34" customFormat="1" x14ac:dyDescent="0.35"/>
    <row r="280" s="34" customFormat="1" x14ac:dyDescent="0.35"/>
    <row r="281" s="34" customFormat="1" x14ac:dyDescent="0.35"/>
    <row r="282" s="34" customFormat="1" x14ac:dyDescent="0.35"/>
    <row r="283" s="34" customFormat="1" x14ac:dyDescent="0.35"/>
    <row r="284" s="34" customFormat="1" x14ac:dyDescent="0.35"/>
    <row r="285" s="34" customFormat="1" x14ac:dyDescent="0.35"/>
    <row r="286" s="34" customFormat="1" x14ac:dyDescent="0.35"/>
    <row r="287" s="34" customFormat="1" x14ac:dyDescent="0.35"/>
    <row r="288" s="34" customFormat="1" x14ac:dyDescent="0.35"/>
    <row r="289" s="34" customFormat="1" x14ac:dyDescent="0.35"/>
    <row r="290" s="34" customFormat="1" x14ac:dyDescent="0.35"/>
    <row r="291" s="34" customFormat="1" x14ac:dyDescent="0.35"/>
    <row r="292" s="34" customFormat="1" x14ac:dyDescent="0.35"/>
    <row r="293" s="34" customFormat="1" x14ac:dyDescent="0.35"/>
    <row r="294" s="34" customFormat="1" x14ac:dyDescent="0.35"/>
    <row r="295" s="34" customFormat="1" x14ac:dyDescent="0.35"/>
    <row r="296" s="34" customFormat="1" x14ac:dyDescent="0.35"/>
    <row r="297" s="34" customFormat="1" x14ac:dyDescent="0.35"/>
    <row r="298" s="34" customFormat="1" x14ac:dyDescent="0.35"/>
    <row r="299" s="34" customFormat="1" x14ac:dyDescent="0.35"/>
    <row r="300" s="34" customFormat="1" x14ac:dyDescent="0.35"/>
    <row r="301" s="34" customFormat="1" x14ac:dyDescent="0.35"/>
    <row r="302" s="34" customFormat="1" x14ac:dyDescent="0.35"/>
    <row r="303" s="34" customFormat="1" x14ac:dyDescent="0.35"/>
    <row r="304" s="34" customFormat="1" x14ac:dyDescent="0.35"/>
    <row r="305" s="34" customFormat="1" x14ac:dyDescent="0.35"/>
    <row r="306" s="34" customFormat="1" x14ac:dyDescent="0.35"/>
    <row r="307" s="34" customFormat="1" x14ac:dyDescent="0.35"/>
    <row r="308" s="34" customFormat="1" x14ac:dyDescent="0.35"/>
    <row r="309" s="34" customFormat="1" x14ac:dyDescent="0.35"/>
    <row r="310" s="34" customFormat="1" x14ac:dyDescent="0.35"/>
    <row r="311" s="34" customFormat="1" x14ac:dyDescent="0.35"/>
    <row r="312" s="34" customFormat="1" x14ac:dyDescent="0.35"/>
    <row r="313" s="34" customFormat="1" x14ac:dyDescent="0.35"/>
    <row r="314" s="34" customFormat="1" x14ac:dyDescent="0.35"/>
    <row r="315" s="34" customFormat="1" x14ac:dyDescent="0.35"/>
    <row r="316" s="34" customFormat="1" x14ac:dyDescent="0.35"/>
    <row r="317" s="34" customFormat="1" x14ac:dyDescent="0.35"/>
    <row r="318" s="34" customFormat="1" x14ac:dyDescent="0.35"/>
    <row r="319" s="34" customFormat="1" x14ac:dyDescent="0.35"/>
    <row r="320" s="34" customFormat="1" x14ac:dyDescent="0.35"/>
    <row r="321" s="34" customFormat="1" x14ac:dyDescent="0.35"/>
    <row r="322" s="34" customFormat="1" x14ac:dyDescent="0.35"/>
    <row r="323" s="34" customFormat="1" x14ac:dyDescent="0.35"/>
    <row r="324" s="34" customFormat="1" x14ac:dyDescent="0.35"/>
    <row r="325" s="34" customFormat="1" x14ac:dyDescent="0.35"/>
    <row r="326" s="34" customFormat="1" x14ac:dyDescent="0.35"/>
    <row r="327" s="34" customFormat="1" x14ac:dyDescent="0.35"/>
    <row r="328" s="34" customFormat="1" x14ac:dyDescent="0.35"/>
    <row r="329" s="34" customFormat="1" x14ac:dyDescent="0.35"/>
    <row r="330" s="34" customFormat="1" x14ac:dyDescent="0.35"/>
    <row r="331" s="34" customFormat="1" x14ac:dyDescent="0.35"/>
    <row r="332" s="34" customFormat="1" x14ac:dyDescent="0.35"/>
    <row r="333" s="34" customFormat="1" x14ac:dyDescent="0.35"/>
    <row r="334" s="34" customFormat="1" x14ac:dyDescent="0.35"/>
    <row r="335" s="34" customFormat="1" x14ac:dyDescent="0.35"/>
    <row r="336" s="34" customFormat="1" x14ac:dyDescent="0.35"/>
    <row r="337" s="34" customFormat="1" x14ac:dyDescent="0.35"/>
    <row r="338" s="34" customFormat="1" x14ac:dyDescent="0.35"/>
    <row r="339" s="34" customFormat="1" x14ac:dyDescent="0.35"/>
    <row r="340" s="34" customFormat="1" x14ac:dyDescent="0.35"/>
    <row r="341" s="34" customFormat="1" x14ac:dyDescent="0.35"/>
    <row r="342" s="34" customFormat="1" x14ac:dyDescent="0.35"/>
    <row r="343" s="34" customFormat="1" x14ac:dyDescent="0.35"/>
    <row r="344" s="34" customFormat="1" x14ac:dyDescent="0.35"/>
    <row r="345" s="34" customFormat="1" x14ac:dyDescent="0.35"/>
    <row r="346" s="34" customFormat="1" x14ac:dyDescent="0.35"/>
    <row r="347" s="34" customFormat="1" x14ac:dyDescent="0.35"/>
    <row r="348" s="34" customFormat="1" x14ac:dyDescent="0.35"/>
    <row r="349" s="34" customFormat="1" x14ac:dyDescent="0.35"/>
    <row r="350" s="34" customFormat="1" x14ac:dyDescent="0.35"/>
    <row r="351" s="34" customFormat="1" x14ac:dyDescent="0.35"/>
    <row r="352" s="34" customFormat="1" x14ac:dyDescent="0.35"/>
    <row r="353" s="34" customFormat="1" x14ac:dyDescent="0.35"/>
    <row r="354" s="34" customFormat="1" x14ac:dyDescent="0.35"/>
    <row r="355" s="34" customFormat="1" x14ac:dyDescent="0.35"/>
    <row r="356" s="34" customFormat="1" x14ac:dyDescent="0.35"/>
    <row r="357" s="34" customFormat="1" x14ac:dyDescent="0.35"/>
    <row r="358" s="34" customFormat="1" x14ac:dyDescent="0.35"/>
    <row r="359" s="34" customFormat="1" x14ac:dyDescent="0.35"/>
    <row r="360" s="34" customFormat="1" x14ac:dyDescent="0.35"/>
    <row r="361" s="34" customFormat="1" x14ac:dyDescent="0.35"/>
    <row r="362" s="34" customFormat="1" x14ac:dyDescent="0.35"/>
    <row r="363" s="34" customFormat="1" x14ac:dyDescent="0.35"/>
    <row r="364" s="34" customFormat="1" x14ac:dyDescent="0.35"/>
    <row r="365" s="34" customFormat="1" x14ac:dyDescent="0.35"/>
    <row r="366" s="34" customFormat="1" x14ac:dyDescent="0.35"/>
    <row r="367" s="34" customFormat="1" x14ac:dyDescent="0.35"/>
    <row r="368" s="34" customFormat="1" x14ac:dyDescent="0.35"/>
    <row r="369" s="34" customFormat="1" x14ac:dyDescent="0.35"/>
    <row r="370" s="34" customFormat="1" x14ac:dyDescent="0.35"/>
    <row r="371" s="34" customFormat="1" x14ac:dyDescent="0.35"/>
    <row r="372" s="34" customFormat="1" x14ac:dyDescent="0.35"/>
    <row r="373" s="34" customFormat="1" x14ac:dyDescent="0.35"/>
    <row r="374" s="34" customFormat="1" x14ac:dyDescent="0.35"/>
    <row r="375" s="34" customFormat="1" x14ac:dyDescent="0.35"/>
    <row r="376" s="34" customFormat="1" x14ac:dyDescent="0.35"/>
    <row r="377" s="34" customFormat="1" x14ac:dyDescent="0.35"/>
    <row r="378" s="34" customFormat="1" x14ac:dyDescent="0.35"/>
    <row r="379" s="34" customFormat="1" x14ac:dyDescent="0.35"/>
    <row r="380" s="34" customFormat="1" x14ac:dyDescent="0.35"/>
    <row r="381" s="34" customFormat="1" x14ac:dyDescent="0.35"/>
    <row r="382" s="34" customFormat="1" x14ac:dyDescent="0.35"/>
    <row r="383" s="34" customFormat="1" x14ac:dyDescent="0.35"/>
    <row r="384" s="34" customFormat="1" x14ac:dyDescent="0.35"/>
    <row r="385" s="34" customFormat="1" x14ac:dyDescent="0.35"/>
    <row r="386" s="34" customFormat="1" x14ac:dyDescent="0.35"/>
    <row r="387" s="34" customFormat="1" x14ac:dyDescent="0.35"/>
    <row r="388" s="34" customFormat="1" x14ac:dyDescent="0.35"/>
    <row r="389" s="34" customFormat="1" x14ac:dyDescent="0.35"/>
    <row r="390" s="34" customFormat="1" x14ac:dyDescent="0.35"/>
    <row r="391" s="34" customFormat="1" x14ac:dyDescent="0.35"/>
    <row r="392" s="34" customFormat="1" x14ac:dyDescent="0.35"/>
    <row r="393" s="34" customFormat="1" x14ac:dyDescent="0.35"/>
    <row r="394" s="34" customFormat="1" x14ac:dyDescent="0.35"/>
    <row r="395" s="34" customFormat="1" x14ac:dyDescent="0.35"/>
    <row r="396" s="34" customFormat="1" x14ac:dyDescent="0.35"/>
    <row r="397" s="34" customFormat="1" x14ac:dyDescent="0.35"/>
    <row r="398" s="34" customFormat="1" x14ac:dyDescent="0.35"/>
    <row r="399" s="34" customFormat="1" x14ac:dyDescent="0.35"/>
    <row r="400" s="34" customFormat="1" x14ac:dyDescent="0.35"/>
    <row r="401" s="34" customFormat="1" x14ac:dyDescent="0.35"/>
    <row r="402" s="34" customFormat="1" x14ac:dyDescent="0.35"/>
    <row r="403" s="34" customFormat="1" x14ac:dyDescent="0.35"/>
    <row r="404" s="34" customFormat="1" x14ac:dyDescent="0.35"/>
    <row r="405" s="34" customFormat="1" x14ac:dyDescent="0.35"/>
    <row r="406" s="34" customFormat="1" x14ac:dyDescent="0.35"/>
    <row r="407" s="34" customFormat="1" x14ac:dyDescent="0.35"/>
    <row r="408" s="34" customFormat="1" x14ac:dyDescent="0.35"/>
    <row r="409" s="34" customFormat="1" x14ac:dyDescent="0.35"/>
    <row r="410" s="34" customFormat="1" x14ac:dyDescent="0.35"/>
    <row r="411" s="34" customFormat="1" x14ac:dyDescent="0.35"/>
    <row r="412" s="34" customFormat="1" x14ac:dyDescent="0.35"/>
    <row r="413" s="34" customFormat="1" x14ac:dyDescent="0.35"/>
    <row r="414" s="34" customFormat="1" x14ac:dyDescent="0.35"/>
    <row r="415" s="34" customFormat="1" x14ac:dyDescent="0.35"/>
    <row r="416" s="34" customFormat="1" x14ac:dyDescent="0.35"/>
    <row r="417" s="34" customFormat="1" x14ac:dyDescent="0.35"/>
    <row r="418" s="34" customFormat="1" x14ac:dyDescent="0.35"/>
    <row r="419" s="34" customFormat="1" x14ac:dyDescent="0.35"/>
    <row r="420" s="34" customFormat="1" x14ac:dyDescent="0.35"/>
    <row r="421" s="34" customFormat="1" x14ac:dyDescent="0.35"/>
    <row r="422" s="34" customFormat="1" x14ac:dyDescent="0.35"/>
    <row r="423" s="34" customFormat="1" x14ac:dyDescent="0.35"/>
    <row r="424" s="34" customFormat="1" x14ac:dyDescent="0.35"/>
    <row r="425" s="34" customFormat="1" x14ac:dyDescent="0.35"/>
    <row r="426" s="34" customFormat="1" x14ac:dyDescent="0.35"/>
    <row r="427" s="34" customFormat="1" x14ac:dyDescent="0.35"/>
    <row r="428" s="34" customFormat="1" x14ac:dyDescent="0.35"/>
    <row r="429" s="34" customFormat="1" x14ac:dyDescent="0.35"/>
    <row r="430" s="34" customFormat="1" x14ac:dyDescent="0.35"/>
    <row r="431" s="34" customFormat="1" x14ac:dyDescent="0.35"/>
    <row r="432" s="34" customFormat="1" x14ac:dyDescent="0.35"/>
    <row r="433" s="34" customFormat="1" x14ac:dyDescent="0.35"/>
    <row r="434" s="34" customFormat="1" x14ac:dyDescent="0.35"/>
    <row r="435" s="34" customFormat="1" x14ac:dyDescent="0.35"/>
    <row r="436" s="34" customFormat="1" x14ac:dyDescent="0.35"/>
    <row r="437" s="34" customFormat="1" x14ac:dyDescent="0.35"/>
    <row r="438" s="34" customFormat="1" x14ac:dyDescent="0.35"/>
    <row r="439" s="34" customFormat="1" x14ac:dyDescent="0.35"/>
    <row r="440" s="34" customFormat="1" x14ac:dyDescent="0.35"/>
    <row r="441" s="34" customFormat="1" x14ac:dyDescent="0.35"/>
    <row r="442" s="34" customFormat="1" x14ac:dyDescent="0.35"/>
    <row r="443" s="34" customFormat="1" x14ac:dyDescent="0.35"/>
    <row r="444" s="34" customFormat="1" x14ac:dyDescent="0.35"/>
    <row r="445" s="34" customFormat="1" x14ac:dyDescent="0.35"/>
    <row r="446" s="34" customFormat="1" x14ac:dyDescent="0.35"/>
    <row r="447" s="34" customFormat="1" x14ac:dyDescent="0.35"/>
    <row r="448" s="34" customFormat="1" x14ac:dyDescent="0.35"/>
    <row r="449" s="34" customFormat="1" x14ac:dyDescent="0.35"/>
    <row r="450" s="34" customFormat="1" x14ac:dyDescent="0.35"/>
    <row r="451" s="34" customFormat="1" x14ac:dyDescent="0.35"/>
    <row r="452" s="34" customFormat="1" x14ac:dyDescent="0.35"/>
    <row r="453" s="34" customFormat="1" x14ac:dyDescent="0.35"/>
    <row r="454" s="34" customFormat="1" x14ac:dyDescent="0.35"/>
    <row r="455" s="34" customFormat="1" x14ac:dyDescent="0.35"/>
    <row r="456" s="34" customFormat="1" x14ac:dyDescent="0.35"/>
    <row r="457" s="34" customFormat="1" x14ac:dyDescent="0.35"/>
    <row r="458" s="34" customFormat="1" x14ac:dyDescent="0.35"/>
    <row r="459" s="34" customFormat="1" x14ac:dyDescent="0.35"/>
    <row r="460" s="34" customFormat="1" x14ac:dyDescent="0.35"/>
    <row r="461" s="34" customFormat="1" x14ac:dyDescent="0.35"/>
    <row r="462" s="34" customFormat="1" x14ac:dyDescent="0.35"/>
    <row r="463" s="34" customFormat="1" x14ac:dyDescent="0.35"/>
    <row r="464" s="34" customFormat="1" x14ac:dyDescent="0.35"/>
    <row r="465" s="34" customFormat="1" x14ac:dyDescent="0.35"/>
    <row r="466" s="34" customFormat="1" x14ac:dyDescent="0.35"/>
    <row r="467" s="34" customFormat="1" x14ac:dyDescent="0.35"/>
    <row r="468" s="34" customFormat="1" x14ac:dyDescent="0.35"/>
    <row r="469" s="34" customFormat="1" x14ac:dyDescent="0.35"/>
    <row r="470" s="34" customFormat="1" x14ac:dyDescent="0.35"/>
    <row r="471" s="34" customFormat="1" x14ac:dyDescent="0.35"/>
    <row r="472" s="34" customFormat="1" x14ac:dyDescent="0.35"/>
    <row r="473" s="34" customFormat="1" x14ac:dyDescent="0.35"/>
    <row r="474" s="34" customFormat="1" x14ac:dyDescent="0.35"/>
    <row r="475" s="34" customFormat="1" x14ac:dyDescent="0.35"/>
    <row r="476" s="34" customFormat="1" x14ac:dyDescent="0.35"/>
    <row r="477" s="34" customFormat="1" x14ac:dyDescent="0.35"/>
    <row r="478" s="34" customFormat="1" x14ac:dyDescent="0.35"/>
    <row r="479" s="34" customFormat="1" x14ac:dyDescent="0.35"/>
    <row r="480" s="34" customFormat="1" x14ac:dyDescent="0.35"/>
    <row r="481" s="34" customFormat="1" x14ac:dyDescent="0.35"/>
    <row r="482" s="34" customFormat="1" x14ac:dyDescent="0.35"/>
    <row r="483" s="34" customFormat="1" x14ac:dyDescent="0.35"/>
    <row r="484" s="34" customFormat="1" x14ac:dyDescent="0.35"/>
    <row r="485" s="34" customFormat="1" x14ac:dyDescent="0.35"/>
    <row r="486" s="34" customFormat="1" x14ac:dyDescent="0.35"/>
    <row r="487" s="34" customFormat="1" x14ac:dyDescent="0.35"/>
    <row r="488" s="34" customFormat="1" x14ac:dyDescent="0.35"/>
    <row r="489" s="34" customFormat="1" x14ac:dyDescent="0.35"/>
    <row r="490" s="34" customFormat="1" x14ac:dyDescent="0.35"/>
    <row r="491" s="34" customFormat="1" x14ac:dyDescent="0.35"/>
    <row r="492" s="34" customFormat="1" x14ac:dyDescent="0.35"/>
    <row r="493" s="34" customFormat="1" x14ac:dyDescent="0.35"/>
    <row r="494" s="34" customFormat="1" x14ac:dyDescent="0.35"/>
    <row r="495" s="34" customFormat="1" x14ac:dyDescent="0.35"/>
    <row r="496" s="34" customFormat="1" x14ac:dyDescent="0.35"/>
    <row r="497" s="34" customFormat="1" x14ac:dyDescent="0.35"/>
    <row r="498" s="34" customFormat="1" x14ac:dyDescent="0.35"/>
    <row r="499" s="34" customFormat="1" x14ac:dyDescent="0.35"/>
    <row r="500" s="34" customFormat="1" x14ac:dyDescent="0.35"/>
    <row r="501" s="34" customFormat="1" x14ac:dyDescent="0.35"/>
    <row r="502" s="34" customFormat="1" x14ac:dyDescent="0.35"/>
    <row r="503" s="34" customFormat="1" x14ac:dyDescent="0.35"/>
    <row r="504" s="34" customFormat="1" x14ac:dyDescent="0.35"/>
    <row r="505" s="34" customFormat="1" x14ac:dyDescent="0.35"/>
    <row r="506" s="34" customFormat="1" x14ac:dyDescent="0.35"/>
    <row r="507" s="34" customFormat="1" x14ac:dyDescent="0.35"/>
    <row r="508" s="34" customFormat="1" x14ac:dyDescent="0.35"/>
    <row r="509" s="34" customFormat="1" x14ac:dyDescent="0.35"/>
    <row r="510" s="34" customFormat="1" x14ac:dyDescent="0.35"/>
    <row r="511" s="34" customFormat="1" x14ac:dyDescent="0.35"/>
    <row r="512" s="34" customFormat="1" x14ac:dyDescent="0.35"/>
    <row r="513" s="34" customFormat="1" x14ac:dyDescent="0.35"/>
    <row r="514" s="34" customFormat="1" x14ac:dyDescent="0.35"/>
    <row r="515" s="34" customFormat="1" x14ac:dyDescent="0.35"/>
    <row r="516" s="34" customFormat="1" x14ac:dyDescent="0.35"/>
    <row r="517" s="34" customFormat="1" x14ac:dyDescent="0.35"/>
    <row r="518" s="34" customFormat="1" x14ac:dyDescent="0.35"/>
    <row r="519" s="34" customFormat="1" x14ac:dyDescent="0.35"/>
    <row r="520" s="34" customFormat="1" x14ac:dyDescent="0.35"/>
    <row r="521" s="34" customFormat="1" x14ac:dyDescent="0.35"/>
    <row r="522" s="34" customFormat="1" x14ac:dyDescent="0.35"/>
    <row r="523" s="34" customFormat="1" x14ac:dyDescent="0.35"/>
    <row r="524" s="34" customFormat="1" x14ac:dyDescent="0.35"/>
    <row r="525" s="34" customFormat="1" x14ac:dyDescent="0.35"/>
    <row r="526" s="34" customFormat="1" x14ac:dyDescent="0.35"/>
    <row r="527" s="34" customFormat="1" x14ac:dyDescent="0.35"/>
    <row r="528" s="34" customFormat="1" x14ac:dyDescent="0.35"/>
    <row r="529" s="34" customFormat="1" x14ac:dyDescent="0.35"/>
    <row r="530" s="34" customFormat="1" x14ac:dyDescent="0.35"/>
    <row r="531" s="34" customFormat="1" x14ac:dyDescent="0.35"/>
    <row r="532" s="34" customFormat="1" x14ac:dyDescent="0.35"/>
    <row r="533" s="34" customFormat="1" x14ac:dyDescent="0.35"/>
    <row r="534" s="34" customFormat="1" x14ac:dyDescent="0.35"/>
    <row r="535" s="34" customFormat="1" x14ac:dyDescent="0.35"/>
    <row r="536" s="34" customFormat="1" x14ac:dyDescent="0.35"/>
    <row r="537" s="34" customFormat="1" x14ac:dyDescent="0.35"/>
    <row r="538" s="34" customFormat="1" x14ac:dyDescent="0.35"/>
    <row r="539" s="34" customFormat="1" x14ac:dyDescent="0.35"/>
    <row r="540" s="34" customFormat="1" x14ac:dyDescent="0.35"/>
    <row r="541" s="34" customFormat="1" x14ac:dyDescent="0.35"/>
    <row r="542" s="34" customFormat="1" x14ac:dyDescent="0.35"/>
    <row r="543" s="34" customFormat="1" x14ac:dyDescent="0.35"/>
    <row r="544" s="34" customFormat="1" x14ac:dyDescent="0.35"/>
    <row r="545" s="34" customFormat="1" x14ac:dyDescent="0.35"/>
    <row r="546" s="34" customFormat="1" x14ac:dyDescent="0.35"/>
    <row r="547" s="34" customFormat="1" x14ac:dyDescent="0.35"/>
    <row r="548" s="34" customFormat="1" x14ac:dyDescent="0.35"/>
    <row r="549" s="34" customFormat="1" x14ac:dyDescent="0.35"/>
    <row r="550" s="34" customFormat="1" x14ac:dyDescent="0.35"/>
    <row r="551" s="34" customFormat="1" x14ac:dyDescent="0.35"/>
    <row r="552" s="34" customFormat="1" x14ac:dyDescent="0.35"/>
    <row r="553" s="34" customFormat="1" x14ac:dyDescent="0.35"/>
    <row r="554" s="34" customFormat="1" x14ac:dyDescent="0.35"/>
    <row r="555" s="34" customFormat="1" x14ac:dyDescent="0.35"/>
    <row r="556" s="34" customFormat="1" x14ac:dyDescent="0.35"/>
    <row r="557" s="34" customFormat="1" x14ac:dyDescent="0.35"/>
    <row r="558" s="34" customFormat="1" x14ac:dyDescent="0.35"/>
    <row r="559" s="34" customFormat="1" x14ac:dyDescent="0.35"/>
    <row r="560" s="34" customFormat="1" x14ac:dyDescent="0.35"/>
    <row r="561" s="34" customFormat="1" x14ac:dyDescent="0.35"/>
    <row r="562" s="34" customFormat="1" x14ac:dyDescent="0.35"/>
    <row r="563" s="34" customFormat="1" x14ac:dyDescent="0.35"/>
    <row r="564" s="34" customFormat="1" x14ac:dyDescent="0.35"/>
    <row r="565" s="34" customFormat="1" x14ac:dyDescent="0.35"/>
    <row r="566" s="34" customFormat="1" x14ac:dyDescent="0.35"/>
    <row r="567" s="34" customFormat="1" x14ac:dyDescent="0.35"/>
    <row r="568" s="34" customFormat="1" x14ac:dyDescent="0.35"/>
    <row r="569" s="34" customFormat="1" x14ac:dyDescent="0.35"/>
    <row r="570" s="34" customFormat="1" x14ac:dyDescent="0.35"/>
    <row r="571" s="34" customFormat="1" x14ac:dyDescent="0.35"/>
    <row r="572" s="34" customFormat="1" x14ac:dyDescent="0.35"/>
    <row r="573" s="34" customFormat="1" x14ac:dyDescent="0.35"/>
    <row r="574" s="34" customFormat="1" x14ac:dyDescent="0.35"/>
    <row r="575" s="34" customFormat="1" x14ac:dyDescent="0.35"/>
    <row r="576" s="34" customFormat="1" x14ac:dyDescent="0.35"/>
    <row r="577" s="34" customFormat="1" x14ac:dyDescent="0.35"/>
    <row r="578" s="34" customFormat="1" x14ac:dyDescent="0.35"/>
    <row r="579" s="34" customFormat="1" x14ac:dyDescent="0.35"/>
    <row r="580" s="34" customFormat="1" x14ac:dyDescent="0.35"/>
    <row r="581" s="34" customFormat="1" x14ac:dyDescent="0.35"/>
    <row r="582" s="34" customFormat="1" x14ac:dyDescent="0.35"/>
    <row r="583" s="34" customFormat="1" x14ac:dyDescent="0.35"/>
    <row r="584" s="34" customFormat="1" x14ac:dyDescent="0.35"/>
    <row r="585" s="34" customFormat="1" x14ac:dyDescent="0.35"/>
    <row r="586" s="34" customFormat="1" x14ac:dyDescent="0.35"/>
    <row r="587" s="34" customFormat="1" x14ac:dyDescent="0.35"/>
    <row r="588" s="34" customFormat="1" x14ac:dyDescent="0.35"/>
    <row r="589" s="34" customFormat="1" x14ac:dyDescent="0.35"/>
    <row r="590" s="34" customFormat="1" x14ac:dyDescent="0.35"/>
    <row r="591" s="34" customFormat="1" x14ac:dyDescent="0.35"/>
    <row r="592" s="34" customFormat="1" x14ac:dyDescent="0.35"/>
    <row r="593" s="34" customFormat="1" x14ac:dyDescent="0.35"/>
    <row r="594" s="34" customFormat="1" x14ac:dyDescent="0.35"/>
    <row r="595" s="34" customFormat="1" x14ac:dyDescent="0.35"/>
    <row r="596" s="34" customFormat="1" x14ac:dyDescent="0.35"/>
    <row r="597" s="34" customFormat="1" x14ac:dyDescent="0.35"/>
    <row r="598" s="34" customFormat="1" x14ac:dyDescent="0.35"/>
    <row r="599" s="34" customFormat="1" x14ac:dyDescent="0.35"/>
    <row r="600" s="34" customFormat="1" x14ac:dyDescent="0.35"/>
    <row r="601" s="34" customFormat="1" x14ac:dyDescent="0.35"/>
    <row r="602" s="34" customFormat="1" x14ac:dyDescent="0.35"/>
    <row r="603" s="34" customFormat="1" x14ac:dyDescent="0.35"/>
    <row r="604" s="34" customFormat="1" x14ac:dyDescent="0.35"/>
    <row r="605" s="34" customFormat="1" x14ac:dyDescent="0.35"/>
    <row r="606" s="34" customFormat="1" x14ac:dyDescent="0.35"/>
    <row r="607" s="34" customFormat="1" x14ac:dyDescent="0.35"/>
    <row r="608" s="34" customFormat="1" x14ac:dyDescent="0.35"/>
    <row r="609" s="34" customFormat="1" x14ac:dyDescent="0.35"/>
    <row r="610" s="34" customFormat="1" x14ac:dyDescent="0.35"/>
    <row r="611" s="34" customFormat="1" x14ac:dyDescent="0.35"/>
    <row r="612" s="34" customFormat="1" x14ac:dyDescent="0.35"/>
    <row r="613" s="34" customFormat="1" x14ac:dyDescent="0.35"/>
    <row r="614" s="34" customFormat="1" x14ac:dyDescent="0.35"/>
    <row r="615" s="34" customFormat="1" x14ac:dyDescent="0.35"/>
    <row r="616" s="34" customFormat="1" x14ac:dyDescent="0.35"/>
    <row r="617" s="34" customFormat="1" x14ac:dyDescent="0.35"/>
    <row r="618" s="34" customFormat="1" x14ac:dyDescent="0.35"/>
    <row r="619" s="34" customFormat="1" x14ac:dyDescent="0.35"/>
    <row r="620" s="34" customFormat="1" x14ac:dyDescent="0.35"/>
    <row r="621" s="34" customFormat="1" x14ac:dyDescent="0.35"/>
    <row r="622" s="34" customFormat="1" x14ac:dyDescent="0.35"/>
    <row r="623" s="34" customFormat="1" x14ac:dyDescent="0.35"/>
    <row r="624" s="34" customFormat="1" x14ac:dyDescent="0.35"/>
    <row r="625" s="34" customFormat="1" x14ac:dyDescent="0.35"/>
    <row r="626" s="34" customFormat="1" x14ac:dyDescent="0.35"/>
    <row r="627" s="34" customFormat="1" x14ac:dyDescent="0.35"/>
    <row r="628" s="34" customFormat="1" x14ac:dyDescent="0.35"/>
    <row r="629" s="34" customFormat="1" x14ac:dyDescent="0.35"/>
    <row r="630" s="34" customFormat="1" x14ac:dyDescent="0.35"/>
    <row r="631" s="34" customFormat="1" x14ac:dyDescent="0.35"/>
    <row r="632" s="34" customFormat="1" x14ac:dyDescent="0.35"/>
    <row r="633" s="34" customFormat="1" x14ac:dyDescent="0.35"/>
    <row r="634" s="34" customFormat="1" x14ac:dyDescent="0.35"/>
    <row r="635" s="34" customFormat="1" x14ac:dyDescent="0.35"/>
    <row r="636" s="34" customFormat="1" x14ac:dyDescent="0.35"/>
    <row r="637" s="34" customFormat="1" x14ac:dyDescent="0.35"/>
    <row r="638" s="34" customFormat="1" x14ac:dyDescent="0.35"/>
    <row r="639" s="34" customFormat="1" x14ac:dyDescent="0.35"/>
    <row r="640" s="34" customFormat="1" x14ac:dyDescent="0.35"/>
    <row r="641" s="34" customFormat="1" x14ac:dyDescent="0.35"/>
    <row r="642" s="34" customFormat="1" x14ac:dyDescent="0.35"/>
    <row r="643" s="34" customFormat="1" x14ac:dyDescent="0.35"/>
    <row r="644" s="34" customFormat="1" x14ac:dyDescent="0.35"/>
    <row r="645" s="34" customFormat="1" x14ac:dyDescent="0.35"/>
    <row r="646" s="34" customFormat="1" x14ac:dyDescent="0.35"/>
    <row r="647" s="34" customFormat="1" x14ac:dyDescent="0.35"/>
    <row r="648" s="34" customFormat="1" x14ac:dyDescent="0.35"/>
    <row r="649" s="34" customFormat="1" x14ac:dyDescent="0.35"/>
    <row r="650" s="34" customFormat="1" x14ac:dyDescent="0.35"/>
    <row r="651" s="34" customFormat="1" x14ac:dyDescent="0.35"/>
    <row r="652" s="34" customFormat="1" x14ac:dyDescent="0.35"/>
    <row r="653" s="34" customFormat="1" x14ac:dyDescent="0.35"/>
    <row r="654" s="34" customFormat="1" x14ac:dyDescent="0.35"/>
    <row r="655" s="34" customFormat="1" x14ac:dyDescent="0.35"/>
    <row r="656" s="34" customFormat="1" x14ac:dyDescent="0.35"/>
    <row r="657" s="34" customFormat="1" x14ac:dyDescent="0.35"/>
    <row r="658" s="34" customFormat="1" x14ac:dyDescent="0.35"/>
    <row r="659" s="34" customFormat="1" x14ac:dyDescent="0.35"/>
    <row r="660" s="34" customFormat="1" x14ac:dyDescent="0.35"/>
    <row r="661" s="34" customFormat="1" x14ac:dyDescent="0.35"/>
    <row r="662" s="34" customFormat="1" x14ac:dyDescent="0.35"/>
    <row r="663" s="34" customFormat="1" x14ac:dyDescent="0.35"/>
    <row r="664" s="34" customFormat="1" x14ac:dyDescent="0.35"/>
    <row r="665" s="34" customFormat="1" x14ac:dyDescent="0.35"/>
    <row r="666" s="34" customFormat="1" x14ac:dyDescent="0.35"/>
    <row r="667" s="34" customFormat="1" x14ac:dyDescent="0.35"/>
    <row r="668" s="34" customFormat="1" x14ac:dyDescent="0.35"/>
    <row r="669" s="34" customFormat="1" x14ac:dyDescent="0.35"/>
    <row r="670" s="34" customFormat="1" x14ac:dyDescent="0.35"/>
    <row r="671" s="34" customFormat="1" x14ac:dyDescent="0.35"/>
    <row r="672" s="34" customFormat="1" x14ac:dyDescent="0.35"/>
    <row r="673" s="34" customFormat="1" x14ac:dyDescent="0.35"/>
    <row r="674" s="34" customFormat="1" x14ac:dyDescent="0.35"/>
    <row r="675" s="34" customFormat="1" x14ac:dyDescent="0.35"/>
    <row r="676" s="34" customFormat="1" x14ac:dyDescent="0.35"/>
    <row r="677" s="34" customFormat="1" x14ac:dyDescent="0.35"/>
    <row r="678" s="34" customFormat="1" x14ac:dyDescent="0.35"/>
    <row r="679" s="34" customFormat="1" x14ac:dyDescent="0.35"/>
    <row r="680" s="34" customFormat="1" x14ac:dyDescent="0.35"/>
    <row r="681" s="34" customFormat="1" x14ac:dyDescent="0.35"/>
    <row r="682" s="34" customFormat="1" x14ac:dyDescent="0.35"/>
    <row r="683" s="34" customFormat="1" x14ac:dyDescent="0.35"/>
    <row r="684" s="34" customFormat="1" x14ac:dyDescent="0.35"/>
    <row r="685" s="34" customFormat="1" x14ac:dyDescent="0.35"/>
    <row r="686" s="34" customFormat="1" x14ac:dyDescent="0.35"/>
    <row r="687" s="34" customFormat="1" x14ac:dyDescent="0.35"/>
    <row r="688" s="34" customFormat="1" x14ac:dyDescent="0.35"/>
    <row r="689" s="34" customFormat="1" x14ac:dyDescent="0.35"/>
    <row r="690" s="34" customFormat="1" x14ac:dyDescent="0.35"/>
    <row r="691" s="34" customFormat="1" x14ac:dyDescent="0.35"/>
    <row r="692" s="34" customFormat="1" x14ac:dyDescent="0.35"/>
    <row r="693" s="34" customFormat="1" x14ac:dyDescent="0.35"/>
    <row r="694" s="34" customFormat="1" x14ac:dyDescent="0.35"/>
    <row r="695" s="34" customFormat="1" x14ac:dyDescent="0.35"/>
    <row r="696" s="34" customFormat="1" x14ac:dyDescent="0.35"/>
    <row r="697" s="34" customFormat="1" x14ac:dyDescent="0.35"/>
    <row r="698" s="34" customFormat="1" x14ac:dyDescent="0.35"/>
    <row r="699" s="34" customFormat="1" x14ac:dyDescent="0.35"/>
    <row r="700" s="34" customFormat="1" x14ac:dyDescent="0.35"/>
    <row r="701" s="34" customFormat="1" x14ac:dyDescent="0.35"/>
    <row r="702" s="34" customFormat="1" x14ac:dyDescent="0.35"/>
    <row r="703" s="34" customFormat="1" x14ac:dyDescent="0.35"/>
    <row r="704" s="34" customFormat="1" x14ac:dyDescent="0.35"/>
    <row r="705" s="34" customFormat="1" x14ac:dyDescent="0.35"/>
    <row r="706" s="34" customFormat="1" x14ac:dyDescent="0.35"/>
    <row r="707" s="34" customFormat="1" x14ac:dyDescent="0.35"/>
    <row r="708" s="34" customFormat="1" x14ac:dyDescent="0.35"/>
    <row r="709" s="34" customFormat="1" x14ac:dyDescent="0.35"/>
    <row r="710" s="34" customFormat="1" x14ac:dyDescent="0.35"/>
    <row r="711" s="34" customFormat="1" x14ac:dyDescent="0.35"/>
    <row r="712" s="34" customFormat="1" x14ac:dyDescent="0.35"/>
    <row r="713" s="34" customFormat="1" x14ac:dyDescent="0.35"/>
    <row r="714" s="34" customFormat="1" x14ac:dyDescent="0.35"/>
    <row r="715" s="34" customFormat="1" x14ac:dyDescent="0.35"/>
    <row r="716" s="34" customFormat="1" x14ac:dyDescent="0.35"/>
    <row r="717" s="34" customFormat="1" x14ac:dyDescent="0.35"/>
    <row r="718" s="34" customFormat="1" x14ac:dyDescent="0.35"/>
    <row r="719" s="34" customFormat="1" x14ac:dyDescent="0.35"/>
    <row r="720" s="34" customFormat="1" x14ac:dyDescent="0.35"/>
    <row r="721" s="34" customFormat="1" x14ac:dyDescent="0.35"/>
    <row r="722" s="34" customFormat="1" x14ac:dyDescent="0.35"/>
    <row r="723" s="34" customFormat="1" x14ac:dyDescent="0.35"/>
    <row r="724" s="34" customFormat="1" x14ac:dyDescent="0.35"/>
    <row r="725" s="34" customFormat="1" x14ac:dyDescent="0.35"/>
    <row r="726" s="34" customFormat="1" x14ac:dyDescent="0.35"/>
    <row r="727" s="34" customFormat="1" x14ac:dyDescent="0.35"/>
    <row r="728" s="34" customFormat="1" x14ac:dyDescent="0.35"/>
    <row r="729" s="34" customFormat="1" x14ac:dyDescent="0.35"/>
    <row r="730" s="34" customFormat="1" x14ac:dyDescent="0.35"/>
    <row r="731" s="34" customFormat="1" x14ac:dyDescent="0.35"/>
    <row r="732" s="34" customFormat="1" x14ac:dyDescent="0.35"/>
    <row r="733" s="34" customFormat="1" x14ac:dyDescent="0.35"/>
    <row r="734" s="34" customFormat="1" x14ac:dyDescent="0.35"/>
    <row r="735" s="34" customFormat="1" x14ac:dyDescent="0.35"/>
    <row r="736" s="34" customFormat="1" x14ac:dyDescent="0.35"/>
    <row r="737" s="34" customFormat="1" x14ac:dyDescent="0.35"/>
    <row r="738" s="34" customFormat="1" x14ac:dyDescent="0.35"/>
    <row r="739" s="34" customFormat="1" x14ac:dyDescent="0.35"/>
    <row r="740" s="34" customFormat="1" x14ac:dyDescent="0.35"/>
    <row r="741" s="34" customFormat="1" x14ac:dyDescent="0.35"/>
    <row r="742" s="34" customFormat="1" x14ac:dyDescent="0.35"/>
    <row r="743" s="34" customFormat="1" x14ac:dyDescent="0.35"/>
    <row r="744" s="34" customFormat="1" x14ac:dyDescent="0.35"/>
    <row r="745" s="34" customFormat="1" x14ac:dyDescent="0.35"/>
    <row r="746" s="34" customFormat="1" x14ac:dyDescent="0.35"/>
    <row r="747" s="34" customFormat="1" x14ac:dyDescent="0.35"/>
    <row r="748" s="34" customFormat="1" x14ac:dyDescent="0.35"/>
    <row r="749" s="34" customFormat="1" x14ac:dyDescent="0.35"/>
    <row r="750" s="34" customFormat="1" x14ac:dyDescent="0.35"/>
    <row r="751" s="34" customFormat="1" x14ac:dyDescent="0.35"/>
    <row r="752" s="34" customFormat="1" x14ac:dyDescent="0.35"/>
    <row r="753" s="34" customFormat="1" x14ac:dyDescent="0.35"/>
    <row r="754" s="34" customFormat="1" x14ac:dyDescent="0.35"/>
    <row r="755" s="34" customFormat="1" x14ac:dyDescent="0.35"/>
    <row r="756" s="34" customFormat="1" x14ac:dyDescent="0.35"/>
    <row r="757" s="34" customFormat="1" x14ac:dyDescent="0.35"/>
    <row r="758" s="34" customFormat="1" x14ac:dyDescent="0.35"/>
    <row r="759" s="34" customFormat="1" x14ac:dyDescent="0.35"/>
    <row r="760" s="34" customFormat="1" x14ac:dyDescent="0.35"/>
    <row r="761" s="34" customFormat="1" x14ac:dyDescent="0.35"/>
    <row r="762" s="34" customFormat="1" x14ac:dyDescent="0.35"/>
    <row r="763" s="34" customFormat="1" x14ac:dyDescent="0.35"/>
    <row r="764" s="34" customFormat="1" x14ac:dyDescent="0.35"/>
    <row r="765" s="34" customFormat="1" x14ac:dyDescent="0.35"/>
    <row r="766" s="34" customFormat="1" x14ac:dyDescent="0.35"/>
    <row r="767" s="34" customFormat="1" x14ac:dyDescent="0.35"/>
    <row r="768" s="34" customFormat="1" x14ac:dyDescent="0.35"/>
    <row r="769" s="34" customFormat="1" x14ac:dyDescent="0.35"/>
    <row r="770" s="34" customFormat="1" x14ac:dyDescent="0.35"/>
    <row r="771" s="34" customFormat="1" x14ac:dyDescent="0.35"/>
    <row r="772" s="34" customFormat="1" x14ac:dyDescent="0.35"/>
    <row r="773" s="34" customFormat="1" x14ac:dyDescent="0.35"/>
    <row r="774" s="34" customFormat="1" x14ac:dyDescent="0.35"/>
    <row r="775" s="34" customFormat="1" x14ac:dyDescent="0.35"/>
    <row r="776" s="34" customFormat="1" x14ac:dyDescent="0.35"/>
    <row r="777" s="34" customFormat="1" x14ac:dyDescent="0.35"/>
    <row r="778" s="34" customFormat="1" x14ac:dyDescent="0.35"/>
    <row r="779" s="34" customFormat="1" x14ac:dyDescent="0.35"/>
    <row r="780" s="34" customFormat="1" x14ac:dyDescent="0.35"/>
    <row r="781" s="34" customFormat="1" x14ac:dyDescent="0.35"/>
    <row r="782" s="34" customFormat="1" x14ac:dyDescent="0.35"/>
    <row r="783" s="34" customFormat="1" x14ac:dyDescent="0.35"/>
    <row r="784" s="34" customFormat="1" x14ac:dyDescent="0.35"/>
    <row r="785" s="34" customFormat="1" x14ac:dyDescent="0.35"/>
    <row r="786" s="34" customFormat="1" x14ac:dyDescent="0.35"/>
    <row r="787" s="34" customFormat="1" x14ac:dyDescent="0.35"/>
    <row r="788" s="34" customFormat="1" x14ac:dyDescent="0.35"/>
    <row r="789" s="34" customFormat="1" x14ac:dyDescent="0.35"/>
    <row r="790" s="34" customFormat="1" x14ac:dyDescent="0.35"/>
    <row r="791" s="34" customFormat="1" x14ac:dyDescent="0.35"/>
    <row r="792" s="34" customFormat="1" x14ac:dyDescent="0.35"/>
    <row r="793" s="34" customFormat="1" x14ac:dyDescent="0.35"/>
    <row r="794" s="34" customFormat="1" x14ac:dyDescent="0.35"/>
    <row r="795" s="34" customFormat="1" x14ac:dyDescent="0.35"/>
    <row r="796" s="34" customFormat="1" x14ac:dyDescent="0.35"/>
    <row r="797" s="34" customFormat="1" x14ac:dyDescent="0.35"/>
    <row r="798" s="34" customFormat="1" x14ac:dyDescent="0.35"/>
    <row r="799" s="34" customFormat="1" x14ac:dyDescent="0.35"/>
    <row r="800" s="34" customFormat="1" x14ac:dyDescent="0.35"/>
    <row r="801" s="34" customFormat="1" x14ac:dyDescent="0.35"/>
    <row r="802" s="34" customFormat="1" x14ac:dyDescent="0.35"/>
    <row r="803" s="34" customFormat="1" x14ac:dyDescent="0.35"/>
    <row r="804" s="34" customFormat="1" x14ac:dyDescent="0.35"/>
    <row r="805" s="34" customFormat="1" x14ac:dyDescent="0.35"/>
    <row r="806" s="34" customFormat="1" x14ac:dyDescent="0.35"/>
    <row r="807" s="34" customFormat="1" x14ac:dyDescent="0.35"/>
    <row r="808" s="34" customFormat="1" x14ac:dyDescent="0.35"/>
    <row r="809" s="34" customFormat="1" x14ac:dyDescent="0.35"/>
    <row r="810" s="34" customFormat="1" x14ac:dyDescent="0.35"/>
    <row r="811" s="34" customFormat="1" x14ac:dyDescent="0.35"/>
    <row r="812" s="34" customFormat="1" x14ac:dyDescent="0.35"/>
    <row r="813" s="34" customFormat="1" x14ac:dyDescent="0.35"/>
    <row r="814" s="34" customFormat="1" x14ac:dyDescent="0.35"/>
    <row r="815" s="34" customFormat="1" x14ac:dyDescent="0.35"/>
    <row r="816" s="34" customFormat="1" x14ac:dyDescent="0.35"/>
    <row r="817" s="34" customFormat="1" x14ac:dyDescent="0.35"/>
    <row r="818" s="34" customFormat="1" x14ac:dyDescent="0.35"/>
    <row r="819" s="34" customFormat="1" x14ac:dyDescent="0.35"/>
    <row r="820" s="34" customFormat="1" x14ac:dyDescent="0.35"/>
    <row r="821" s="34" customFormat="1" x14ac:dyDescent="0.35"/>
    <row r="822" s="34" customFormat="1" x14ac:dyDescent="0.35"/>
    <row r="823" s="34" customFormat="1" x14ac:dyDescent="0.35"/>
    <row r="824" s="34" customFormat="1" x14ac:dyDescent="0.35"/>
    <row r="825" s="34" customFormat="1" x14ac:dyDescent="0.35"/>
    <row r="826" s="34" customFormat="1" x14ac:dyDescent="0.35"/>
    <row r="827" s="34" customFormat="1" x14ac:dyDescent="0.35"/>
    <row r="828" s="34" customFormat="1" x14ac:dyDescent="0.35"/>
    <row r="829" s="34" customFormat="1" x14ac:dyDescent="0.35"/>
    <row r="830" s="34" customFormat="1" x14ac:dyDescent="0.35"/>
    <row r="831" s="34" customFormat="1" x14ac:dyDescent="0.35"/>
    <row r="832" s="34" customFormat="1" x14ac:dyDescent="0.35"/>
    <row r="833" s="34" customFormat="1" x14ac:dyDescent="0.35"/>
    <row r="834" s="34" customFormat="1" x14ac:dyDescent="0.35"/>
    <row r="835" s="34" customFormat="1" x14ac:dyDescent="0.35"/>
    <row r="836" s="34" customFormat="1" x14ac:dyDescent="0.35"/>
    <row r="837" s="34" customFormat="1" x14ac:dyDescent="0.35"/>
    <row r="838" s="34" customFormat="1" x14ac:dyDescent="0.35"/>
    <row r="839" s="34" customFormat="1" x14ac:dyDescent="0.35"/>
    <row r="840" s="34" customFormat="1" x14ac:dyDescent="0.35"/>
    <row r="841" s="34" customFormat="1" x14ac:dyDescent="0.35"/>
    <row r="842" s="34" customFormat="1" x14ac:dyDescent="0.35"/>
    <row r="843" s="34" customFormat="1" x14ac:dyDescent="0.35"/>
    <row r="844" s="34" customFormat="1" x14ac:dyDescent="0.35"/>
    <row r="845" s="34" customFormat="1" x14ac:dyDescent="0.35"/>
    <row r="846" s="34" customFormat="1" x14ac:dyDescent="0.35"/>
    <row r="847" s="34" customFormat="1" x14ac:dyDescent="0.35"/>
    <row r="848" s="34" customFormat="1" x14ac:dyDescent="0.35"/>
    <row r="849" s="34" customFormat="1" x14ac:dyDescent="0.35"/>
    <row r="850" s="34" customFormat="1" x14ac:dyDescent="0.35"/>
    <row r="851" s="34" customFormat="1" x14ac:dyDescent="0.35"/>
    <row r="852" s="34" customFormat="1" x14ac:dyDescent="0.35"/>
    <row r="853" s="34" customFormat="1" x14ac:dyDescent="0.35"/>
    <row r="854" s="34" customFormat="1" x14ac:dyDescent="0.35"/>
    <row r="855" s="34" customFormat="1" x14ac:dyDescent="0.35"/>
    <row r="856" s="34" customFormat="1" x14ac:dyDescent="0.35"/>
    <row r="857" s="34" customFormat="1" x14ac:dyDescent="0.35"/>
    <row r="858" s="34" customFormat="1" x14ac:dyDescent="0.35"/>
    <row r="859" s="34" customFormat="1" x14ac:dyDescent="0.35"/>
    <row r="860" s="34" customFormat="1" x14ac:dyDescent="0.35"/>
    <row r="861" s="34" customFormat="1" x14ac:dyDescent="0.35"/>
    <row r="862" s="34" customFormat="1" x14ac:dyDescent="0.35"/>
    <row r="863" s="34" customFormat="1" x14ac:dyDescent="0.35"/>
    <row r="864" s="34" customFormat="1" x14ac:dyDescent="0.35"/>
    <row r="865" s="34" customFormat="1" x14ac:dyDescent="0.35"/>
    <row r="866" s="34" customFormat="1" x14ac:dyDescent="0.35"/>
    <row r="867" s="34" customFormat="1" x14ac:dyDescent="0.35"/>
    <row r="868" s="34" customFormat="1" x14ac:dyDescent="0.35"/>
    <row r="869" s="34" customFormat="1" x14ac:dyDescent="0.35"/>
    <row r="870" s="34" customFormat="1" x14ac:dyDescent="0.35"/>
    <row r="871" s="34" customFormat="1" x14ac:dyDescent="0.35"/>
    <row r="872" s="34" customFormat="1" x14ac:dyDescent="0.35"/>
    <row r="873" s="34" customFormat="1" x14ac:dyDescent="0.35"/>
    <row r="874" s="34" customFormat="1" x14ac:dyDescent="0.35"/>
    <row r="875" s="34" customFormat="1" x14ac:dyDescent="0.35"/>
    <row r="876" s="34" customFormat="1" x14ac:dyDescent="0.35"/>
    <row r="877" s="34" customFormat="1" x14ac:dyDescent="0.35"/>
    <row r="878" s="34" customFormat="1" x14ac:dyDescent="0.35"/>
    <row r="879" s="34" customFormat="1" x14ac:dyDescent="0.35"/>
    <row r="880" s="34" customFormat="1" x14ac:dyDescent="0.35"/>
    <row r="881" s="34" customFormat="1" x14ac:dyDescent="0.35"/>
    <row r="882" s="34" customFormat="1" x14ac:dyDescent="0.35"/>
    <row r="883" s="34" customFormat="1" x14ac:dyDescent="0.35"/>
    <row r="884" s="34" customFormat="1" x14ac:dyDescent="0.35"/>
    <row r="885" s="34" customFormat="1" x14ac:dyDescent="0.35"/>
    <row r="886" s="34" customFormat="1" x14ac:dyDescent="0.35"/>
    <row r="887" s="34" customFormat="1" x14ac:dyDescent="0.35"/>
    <row r="888" s="34" customFormat="1" x14ac:dyDescent="0.35"/>
    <row r="889" s="34" customFormat="1" x14ac:dyDescent="0.35"/>
    <row r="890" s="34" customFormat="1" x14ac:dyDescent="0.35"/>
    <row r="891" s="34" customFormat="1" x14ac:dyDescent="0.35"/>
    <row r="892" s="34" customFormat="1" x14ac:dyDescent="0.35"/>
    <row r="893" s="34" customFormat="1" x14ac:dyDescent="0.35"/>
    <row r="894" s="34" customFormat="1" x14ac:dyDescent="0.35"/>
    <row r="895" s="34" customFormat="1" x14ac:dyDescent="0.35"/>
    <row r="896" s="34" customFormat="1" x14ac:dyDescent="0.35"/>
    <row r="897" s="34" customFormat="1" x14ac:dyDescent="0.35"/>
    <row r="898" s="34" customFormat="1" x14ac:dyDescent="0.35"/>
    <row r="899" s="34" customFormat="1" x14ac:dyDescent="0.35"/>
    <row r="900" s="34" customFormat="1" x14ac:dyDescent="0.35"/>
    <row r="901" s="34" customFormat="1" x14ac:dyDescent="0.35"/>
    <row r="902" s="34" customFormat="1" x14ac:dyDescent="0.35"/>
    <row r="903" s="34" customFormat="1" x14ac:dyDescent="0.35"/>
    <row r="904" s="34" customFormat="1" x14ac:dyDescent="0.35"/>
    <row r="905" s="34" customFormat="1" x14ac:dyDescent="0.35"/>
    <row r="906" s="34" customFormat="1" x14ac:dyDescent="0.35"/>
    <row r="907" s="34" customFormat="1" x14ac:dyDescent="0.35"/>
    <row r="908" s="34" customFormat="1" x14ac:dyDescent="0.35"/>
    <row r="909" s="34" customFormat="1" x14ac:dyDescent="0.35"/>
    <row r="910" s="34" customFormat="1" x14ac:dyDescent="0.35"/>
    <row r="911" s="34" customFormat="1" x14ac:dyDescent="0.35"/>
    <row r="912" s="34" customFormat="1" x14ac:dyDescent="0.35"/>
    <row r="913" s="34" customFormat="1" x14ac:dyDescent="0.35"/>
    <row r="914" s="34" customFormat="1" x14ac:dyDescent="0.35"/>
    <row r="915" s="34" customFormat="1" x14ac:dyDescent="0.35"/>
    <row r="916" s="34" customFormat="1" x14ac:dyDescent="0.35"/>
    <row r="917" s="34" customFormat="1" x14ac:dyDescent="0.35"/>
    <row r="918" s="34" customFormat="1" x14ac:dyDescent="0.35"/>
    <row r="919" s="34" customFormat="1" x14ac:dyDescent="0.35"/>
    <row r="920" s="34" customFormat="1" x14ac:dyDescent="0.35"/>
    <row r="921" s="34" customFormat="1" x14ac:dyDescent="0.35"/>
    <row r="922" s="34" customFormat="1" x14ac:dyDescent="0.35"/>
    <row r="923" s="34" customFormat="1" x14ac:dyDescent="0.35"/>
    <row r="924" s="34" customFormat="1" x14ac:dyDescent="0.35"/>
    <row r="925" s="34" customFormat="1" x14ac:dyDescent="0.35"/>
    <row r="926" s="34" customFormat="1" x14ac:dyDescent="0.35"/>
    <row r="927" s="34" customFormat="1" x14ac:dyDescent="0.35"/>
    <row r="928" s="34" customFormat="1" x14ac:dyDescent="0.35"/>
    <row r="929" s="34" customFormat="1" x14ac:dyDescent="0.35"/>
    <row r="930" s="34" customFormat="1" x14ac:dyDescent="0.35"/>
    <row r="931" s="34" customFormat="1" x14ac:dyDescent="0.35"/>
    <row r="932" s="34" customFormat="1" x14ac:dyDescent="0.35"/>
    <row r="933" s="34" customFormat="1" x14ac:dyDescent="0.35"/>
    <row r="934" s="34" customFormat="1" x14ac:dyDescent="0.35"/>
    <row r="935" s="34" customFormat="1" x14ac:dyDescent="0.35"/>
    <row r="936" s="34" customFormat="1" x14ac:dyDescent="0.35"/>
    <row r="937" s="34" customFormat="1" x14ac:dyDescent="0.35"/>
    <row r="938" s="34" customFormat="1" x14ac:dyDescent="0.35"/>
    <row r="939" s="34" customFormat="1" x14ac:dyDescent="0.35"/>
    <row r="940" s="34" customFormat="1" x14ac:dyDescent="0.35"/>
    <row r="941" s="34" customFormat="1" x14ac:dyDescent="0.35"/>
    <row r="942" s="34" customFormat="1" x14ac:dyDescent="0.35"/>
    <row r="943" s="34" customFormat="1" x14ac:dyDescent="0.35"/>
    <row r="944" s="34" customFormat="1" x14ac:dyDescent="0.35"/>
    <row r="945" s="34" customFormat="1" x14ac:dyDescent="0.35"/>
    <row r="946" s="34" customFormat="1" x14ac:dyDescent="0.35"/>
    <row r="947" s="34" customFormat="1" x14ac:dyDescent="0.35"/>
    <row r="948" s="34" customFormat="1" x14ac:dyDescent="0.35"/>
    <row r="949" s="34" customFormat="1" x14ac:dyDescent="0.35"/>
    <row r="950" s="34" customFormat="1" x14ac:dyDescent="0.35"/>
    <row r="951" s="34" customFormat="1" x14ac:dyDescent="0.35"/>
    <row r="952" s="34" customFormat="1" x14ac:dyDescent="0.35"/>
    <row r="953" s="34" customFormat="1" x14ac:dyDescent="0.35"/>
    <row r="954" s="34" customFormat="1" x14ac:dyDescent="0.35"/>
    <row r="955" s="34" customFormat="1" x14ac:dyDescent="0.35"/>
    <row r="956" s="34" customFormat="1" x14ac:dyDescent="0.35"/>
    <row r="957" s="34" customFormat="1" x14ac:dyDescent="0.35"/>
    <row r="958" s="34" customFormat="1" x14ac:dyDescent="0.35"/>
    <row r="959" s="34" customFormat="1" x14ac:dyDescent="0.35"/>
    <row r="960" s="34" customFormat="1" x14ac:dyDescent="0.35"/>
    <row r="961" s="34" customFormat="1" x14ac:dyDescent="0.35"/>
    <row r="962" s="34" customFormat="1" x14ac:dyDescent="0.35"/>
    <row r="963" s="34" customFormat="1" x14ac:dyDescent="0.35"/>
    <row r="964" s="34" customFormat="1" x14ac:dyDescent="0.35"/>
    <row r="965" s="34" customFormat="1" x14ac:dyDescent="0.35"/>
    <row r="966" s="34" customFormat="1" x14ac:dyDescent="0.35"/>
    <row r="967" s="34" customFormat="1" x14ac:dyDescent="0.35"/>
    <row r="968" s="34" customFormat="1" x14ac:dyDescent="0.35"/>
    <row r="969" s="34" customFormat="1" x14ac:dyDescent="0.35"/>
    <row r="970" s="34" customFormat="1" x14ac:dyDescent="0.35"/>
    <row r="971" s="34" customFormat="1" x14ac:dyDescent="0.35"/>
    <row r="972" s="34" customFormat="1" x14ac:dyDescent="0.35"/>
    <row r="973" s="34" customFormat="1" x14ac:dyDescent="0.35"/>
    <row r="974" s="34" customFormat="1" x14ac:dyDescent="0.35"/>
    <row r="975" s="34" customFormat="1" x14ac:dyDescent="0.35"/>
    <row r="976" s="34" customFormat="1" x14ac:dyDescent="0.35"/>
    <row r="977" s="34" customFormat="1" x14ac:dyDescent="0.35"/>
    <row r="978" s="34" customFormat="1" x14ac:dyDescent="0.35"/>
    <row r="979" s="34" customFormat="1" x14ac:dyDescent="0.35"/>
    <row r="980" s="34" customFormat="1" x14ac:dyDescent="0.35"/>
    <row r="981" s="34" customFormat="1" x14ac:dyDescent="0.35"/>
    <row r="982" s="34" customFormat="1" x14ac:dyDescent="0.35"/>
    <row r="983" s="34" customFormat="1" x14ac:dyDescent="0.35"/>
    <row r="984" s="34" customFormat="1" x14ac:dyDescent="0.35"/>
    <row r="985" s="34" customFormat="1" x14ac:dyDescent="0.35"/>
    <row r="986" s="34" customFormat="1" x14ac:dyDescent="0.35"/>
    <row r="987" s="34" customFormat="1" x14ac:dyDescent="0.35"/>
    <row r="988" s="34" customFormat="1" x14ac:dyDescent="0.35"/>
    <row r="989" s="34" customFormat="1" x14ac:dyDescent="0.35"/>
    <row r="990" s="34" customFormat="1" x14ac:dyDescent="0.35"/>
    <row r="991" s="34" customFormat="1" x14ac:dyDescent="0.35"/>
    <row r="992" s="34" customFormat="1" x14ac:dyDescent="0.35"/>
    <row r="993" s="34" customFormat="1" x14ac:dyDescent="0.35"/>
    <row r="994" s="34" customFormat="1" x14ac:dyDescent="0.35"/>
    <row r="995" s="34" customFormat="1" x14ac:dyDescent="0.35"/>
    <row r="996" s="34" customFormat="1" x14ac:dyDescent="0.35"/>
    <row r="997" s="34" customFormat="1" x14ac:dyDescent="0.35"/>
    <row r="998" s="34" customFormat="1" x14ac:dyDescent="0.35"/>
    <row r="999" s="34" customFormat="1" x14ac:dyDescent="0.35"/>
    <row r="1000" s="34" customFormat="1" x14ac:dyDescent="0.35"/>
    <row r="1001" s="34" customFormat="1" x14ac:dyDescent="0.35"/>
    <row r="1002" s="34" customFormat="1" x14ac:dyDescent="0.35"/>
    <row r="1003" s="34" customFormat="1" x14ac:dyDescent="0.35"/>
    <row r="1004" s="34" customFormat="1" x14ac:dyDescent="0.35"/>
    <row r="1005" s="34" customFormat="1" x14ac:dyDescent="0.35"/>
    <row r="1006" s="34" customFormat="1" x14ac:dyDescent="0.35"/>
    <row r="1007" s="34" customFormat="1" x14ac:dyDescent="0.35"/>
    <row r="1008" s="34" customFormat="1" x14ac:dyDescent="0.35"/>
    <row r="1009" s="34" customFormat="1" x14ac:dyDescent="0.35"/>
    <row r="1010" s="34" customFormat="1" x14ac:dyDescent="0.35"/>
    <row r="1011" s="34" customFormat="1" x14ac:dyDescent="0.35"/>
    <row r="1012" s="34" customFormat="1" x14ac:dyDescent="0.35"/>
    <row r="1013" s="34" customFormat="1" x14ac:dyDescent="0.35"/>
    <row r="1014" s="34" customFormat="1" x14ac:dyDescent="0.35"/>
    <row r="1015" s="34" customFormat="1" x14ac:dyDescent="0.35"/>
    <row r="1016" s="34" customFormat="1" x14ac:dyDescent="0.35"/>
    <row r="1017" s="34" customFormat="1" x14ac:dyDescent="0.35"/>
    <row r="1018" s="34" customFormat="1" x14ac:dyDescent="0.35"/>
    <row r="1019" s="34" customFormat="1" x14ac:dyDescent="0.35"/>
    <row r="1020" s="34" customFormat="1" x14ac:dyDescent="0.35"/>
    <row r="1021" s="34" customFormat="1" x14ac:dyDescent="0.35"/>
    <row r="1022" s="34" customFormat="1" x14ac:dyDescent="0.35"/>
    <row r="1023" s="34" customFormat="1" x14ac:dyDescent="0.35"/>
    <row r="1024" s="34" customFormat="1" x14ac:dyDescent="0.35"/>
    <row r="1025" s="34" customFormat="1" x14ac:dyDescent="0.35"/>
    <row r="1026" s="34" customFormat="1" x14ac:dyDescent="0.35"/>
    <row r="1027" s="34" customFormat="1" x14ac:dyDescent="0.35"/>
    <row r="1028" s="34" customFormat="1" x14ac:dyDescent="0.35"/>
    <row r="1029" s="34" customFormat="1" x14ac:dyDescent="0.35"/>
    <row r="1030" s="34" customFormat="1" x14ac:dyDescent="0.35"/>
    <row r="1031" s="34" customFormat="1" x14ac:dyDescent="0.35"/>
    <row r="1032" s="34" customFormat="1" x14ac:dyDescent="0.35"/>
    <row r="1033" s="34" customFormat="1" x14ac:dyDescent="0.35"/>
    <row r="1034" s="34" customFormat="1" x14ac:dyDescent="0.35"/>
    <row r="1035" s="34" customFormat="1" x14ac:dyDescent="0.35"/>
    <row r="1036" s="34" customFormat="1" x14ac:dyDescent="0.35"/>
    <row r="1037" s="34" customFormat="1" x14ac:dyDescent="0.35"/>
    <row r="1038" s="34" customFormat="1" x14ac:dyDescent="0.35"/>
    <row r="1039" s="34" customFormat="1" x14ac:dyDescent="0.35"/>
    <row r="1040" s="34" customFormat="1" x14ac:dyDescent="0.35"/>
    <row r="1041" s="34" customFormat="1" x14ac:dyDescent="0.35"/>
    <row r="1042" s="34" customFormat="1" x14ac:dyDescent="0.35"/>
    <row r="1043" s="34" customFormat="1" x14ac:dyDescent="0.35"/>
    <row r="1044" s="34" customFormat="1" x14ac:dyDescent="0.35"/>
    <row r="1045" s="34" customFormat="1" x14ac:dyDescent="0.35"/>
    <row r="1046" s="34" customFormat="1" x14ac:dyDescent="0.35"/>
    <row r="1047" s="34" customFormat="1" x14ac:dyDescent="0.35"/>
    <row r="1048" s="34" customFormat="1" x14ac:dyDescent="0.35"/>
    <row r="1049" s="34" customFormat="1" x14ac:dyDescent="0.35"/>
    <row r="1050" s="34" customFormat="1" x14ac:dyDescent="0.35"/>
    <row r="1051" s="34" customFormat="1" x14ac:dyDescent="0.35"/>
    <row r="1052" s="34" customFormat="1" x14ac:dyDescent="0.35"/>
    <row r="1053" s="34" customFormat="1" x14ac:dyDescent="0.35"/>
    <row r="1054" s="34" customFormat="1" x14ac:dyDescent="0.35"/>
    <row r="1055" s="34" customFormat="1" x14ac:dyDescent="0.35"/>
    <row r="1056" s="34" customFormat="1" x14ac:dyDescent="0.35"/>
    <row r="1057" s="34" customFormat="1" x14ac:dyDescent="0.35"/>
    <row r="1058" s="34" customFormat="1" x14ac:dyDescent="0.35"/>
    <row r="1059" s="34" customFormat="1" x14ac:dyDescent="0.35"/>
    <row r="1060" s="34" customFormat="1" x14ac:dyDescent="0.35"/>
    <row r="1061" s="34" customFormat="1" x14ac:dyDescent="0.35"/>
    <row r="1062" s="34" customFormat="1" x14ac:dyDescent="0.35"/>
    <row r="1063" s="34" customFormat="1" x14ac:dyDescent="0.35"/>
    <row r="1064" s="34" customFormat="1" x14ac:dyDescent="0.35"/>
    <row r="1065" s="34" customFormat="1" x14ac:dyDescent="0.35"/>
    <row r="1066" s="34" customFormat="1" x14ac:dyDescent="0.35"/>
    <row r="1067" s="34" customFormat="1" x14ac:dyDescent="0.35"/>
    <row r="1068" s="34" customFormat="1" x14ac:dyDescent="0.35"/>
    <row r="1069" s="34" customFormat="1" x14ac:dyDescent="0.35"/>
    <row r="1070" s="34" customFormat="1" x14ac:dyDescent="0.35"/>
    <row r="1071" s="34" customFormat="1" x14ac:dyDescent="0.35"/>
    <row r="1072" s="34" customFormat="1" x14ac:dyDescent="0.35"/>
    <row r="1073" s="34" customFormat="1" x14ac:dyDescent="0.35"/>
    <row r="1074" s="34" customFormat="1" x14ac:dyDescent="0.35"/>
    <row r="1075" s="34" customFormat="1" x14ac:dyDescent="0.35"/>
    <row r="1076" s="34" customFormat="1" x14ac:dyDescent="0.35"/>
    <row r="1077" s="34" customFormat="1" x14ac:dyDescent="0.35"/>
    <row r="1078" s="34" customFormat="1" x14ac:dyDescent="0.35"/>
    <row r="1079" s="34" customFormat="1" x14ac:dyDescent="0.35"/>
    <row r="1080" s="34" customFormat="1" x14ac:dyDescent="0.35"/>
    <row r="1081" s="34" customFormat="1" x14ac:dyDescent="0.35"/>
    <row r="1082" s="34" customFormat="1" x14ac:dyDescent="0.35"/>
    <row r="1083" s="34" customFormat="1" x14ac:dyDescent="0.35"/>
    <row r="1084" s="34" customFormat="1" x14ac:dyDescent="0.35"/>
    <row r="1085" s="34" customFormat="1" x14ac:dyDescent="0.35"/>
    <row r="1086" s="34" customFormat="1" x14ac:dyDescent="0.35"/>
    <row r="1087" s="34" customFormat="1" x14ac:dyDescent="0.35"/>
    <row r="1088" s="34" customFormat="1" x14ac:dyDescent="0.35"/>
    <row r="1089" s="34" customFormat="1" x14ac:dyDescent="0.35"/>
    <row r="1090" s="34" customFormat="1" x14ac:dyDescent="0.35"/>
    <row r="1091" s="34" customFormat="1" x14ac:dyDescent="0.35"/>
    <row r="1092" s="34" customFormat="1" x14ac:dyDescent="0.35"/>
    <row r="1093" s="34" customFormat="1" x14ac:dyDescent="0.35"/>
    <row r="1094" s="34" customFormat="1" x14ac:dyDescent="0.35"/>
    <row r="1095" s="34" customFormat="1" x14ac:dyDescent="0.35"/>
    <row r="1096" s="34" customFormat="1" x14ac:dyDescent="0.35"/>
    <row r="1097" s="34" customFormat="1" x14ac:dyDescent="0.35"/>
    <row r="1098" s="34" customFormat="1" x14ac:dyDescent="0.35"/>
    <row r="1099" s="34" customFormat="1" x14ac:dyDescent="0.35"/>
    <row r="1100" s="34" customFormat="1" x14ac:dyDescent="0.35"/>
    <row r="1101" s="34" customFormat="1" x14ac:dyDescent="0.35"/>
    <row r="1102" s="34" customFormat="1" x14ac:dyDescent="0.35"/>
    <row r="1103" s="34" customFormat="1" x14ac:dyDescent="0.35"/>
    <row r="1104" s="34" customFormat="1" x14ac:dyDescent="0.35"/>
    <row r="1105" s="34" customFormat="1" x14ac:dyDescent="0.35"/>
    <row r="1106" s="34" customFormat="1" x14ac:dyDescent="0.35"/>
    <row r="1107" s="34" customFormat="1" x14ac:dyDescent="0.35"/>
    <row r="1108" s="34" customFormat="1" x14ac:dyDescent="0.35"/>
    <row r="1109" s="34" customFormat="1" x14ac:dyDescent="0.35"/>
    <row r="1110" s="34" customFormat="1" x14ac:dyDescent="0.35"/>
    <row r="1111" s="34" customFormat="1" x14ac:dyDescent="0.35"/>
    <row r="1112" s="34" customFormat="1" x14ac:dyDescent="0.35"/>
    <row r="1113" s="34" customFormat="1" x14ac:dyDescent="0.35"/>
    <row r="1114" s="34" customFormat="1" x14ac:dyDescent="0.35"/>
    <row r="1115" s="34" customFormat="1" x14ac:dyDescent="0.35"/>
    <row r="1116" s="34" customFormat="1" x14ac:dyDescent="0.35"/>
    <row r="1117" s="34" customFormat="1" x14ac:dyDescent="0.35"/>
    <row r="1118" s="34" customFormat="1" x14ac:dyDescent="0.35"/>
    <row r="1119" s="34" customFormat="1" x14ac:dyDescent="0.35"/>
    <row r="1120" s="34" customFormat="1" x14ac:dyDescent="0.35"/>
    <row r="1121" s="34" customFormat="1" x14ac:dyDescent="0.35"/>
    <row r="1122" s="34" customFormat="1" x14ac:dyDescent="0.35"/>
    <row r="1123" s="34" customFormat="1" x14ac:dyDescent="0.35"/>
    <row r="1124" s="34" customFormat="1" x14ac:dyDescent="0.35"/>
    <row r="1125" s="34" customFormat="1" x14ac:dyDescent="0.35"/>
    <row r="1126" s="34" customFormat="1" x14ac:dyDescent="0.35"/>
    <row r="1127" s="34" customFormat="1" x14ac:dyDescent="0.35"/>
    <row r="1128" s="34" customFormat="1" x14ac:dyDescent="0.35"/>
    <row r="1129" s="34" customFormat="1" x14ac:dyDescent="0.35"/>
    <row r="1130" s="34" customFormat="1" x14ac:dyDescent="0.35"/>
    <row r="1131" s="34" customFormat="1" x14ac:dyDescent="0.35"/>
    <row r="1132" s="34" customFormat="1" x14ac:dyDescent="0.35"/>
    <row r="1133" s="34" customFormat="1" x14ac:dyDescent="0.35"/>
    <row r="1134" s="34" customFormat="1" x14ac:dyDescent="0.35"/>
    <row r="1135" s="34" customFormat="1" x14ac:dyDescent="0.35"/>
    <row r="1136" s="34" customFormat="1" x14ac:dyDescent="0.35"/>
    <row r="1137" s="34" customFormat="1" x14ac:dyDescent="0.35"/>
    <row r="1138" s="34" customFormat="1" x14ac:dyDescent="0.35"/>
    <row r="1139" s="34" customFormat="1" x14ac:dyDescent="0.35"/>
    <row r="1140" s="34" customFormat="1" x14ac:dyDescent="0.35"/>
  </sheetData>
  <sheetProtection formatCells="0" formatColumns="0" formatRows="0"/>
  <autoFilter ref="A4:O73" xr:uid="{20952F15-333B-459B-B25A-1639B9833C28}"/>
  <mergeCells count="12">
    <mergeCell ref="A2:A4"/>
    <mergeCell ref="B2:B4"/>
    <mergeCell ref="C2:C4"/>
    <mergeCell ref="D2:D4"/>
    <mergeCell ref="M2:O2"/>
    <mergeCell ref="J3:K3"/>
    <mergeCell ref="J2:L2"/>
    <mergeCell ref="F3:G3"/>
    <mergeCell ref="M3:N3"/>
    <mergeCell ref="F2:I2"/>
    <mergeCell ref="H3:I3"/>
    <mergeCell ref="E2:E4"/>
  </mergeCells>
  <conditionalFormatting sqref="F5:I11 K5:O11">
    <cfRule type="cellIs" dxfId="12" priority="1" operator="between">
      <formula>10</formula>
      <formula>9999.999</formula>
    </cfRule>
    <cfRule type="cellIs" dxfId="11" priority="2" operator="greaterThanOrEqual">
      <formula>10000</formula>
    </cfRule>
    <cfRule type="cellIs" dxfId="10" priority="3" operator="lessThan">
      <formula>0.1</formula>
    </cfRule>
  </conditionalFormatting>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cellIs" priority="4" operator="lessThan" id="{35A7C535-E414-4276-9776-E5A399A65A67}">
            <xm:f>'Exposure Inputs'!$F$62</xm:f>
            <x14:dxf>
              <font>
                <color rgb="FF9C0006"/>
              </font>
              <fill>
                <patternFill>
                  <bgColor rgb="FFFFFF00"/>
                </patternFill>
              </fill>
            </x14:dxf>
          </x14:cfRule>
          <xm:sqref>H5:I11 L5:L11 O5:O11</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DF4D0-2121-4DBD-8B3F-CA04C3C4B3FA}">
  <sheetPr codeName="Sheet4"/>
  <dimension ref="A1:Q1157"/>
  <sheetViews>
    <sheetView zoomScale="80" zoomScaleNormal="80" workbookViewId="0">
      <selection activeCell="H68" sqref="H68"/>
    </sheetView>
  </sheetViews>
  <sheetFormatPr defaultColWidth="8.6328125" defaultRowHeight="14" x14ac:dyDescent="0.3"/>
  <cols>
    <col min="1" max="1" width="36.6328125" style="2" customWidth="1"/>
    <col min="2" max="2" width="17" style="2" customWidth="1"/>
    <col min="3" max="3" width="15.1796875" style="2" customWidth="1"/>
    <col min="4" max="4" width="14.08984375" style="2" customWidth="1"/>
    <col min="5" max="5" width="12.90625" style="2" customWidth="1"/>
    <col min="6" max="6" width="15.6328125" style="2" customWidth="1"/>
    <col min="7" max="9" width="14" style="2" customWidth="1"/>
    <col min="10" max="10" width="13.90625" style="2" customWidth="1"/>
    <col min="11" max="11" width="14" style="2" customWidth="1"/>
    <col min="12" max="12" width="13.453125" style="2" customWidth="1"/>
    <col min="13" max="13" width="14.6328125" style="2" customWidth="1"/>
    <col min="14" max="14" width="13.453125" style="2" customWidth="1"/>
    <col min="15" max="15" width="13.81640625" style="2" customWidth="1"/>
    <col min="16" max="16" width="13.6328125" style="2" customWidth="1"/>
    <col min="17" max="17" width="13.90625" style="2" customWidth="1"/>
    <col min="18" max="16384" width="8.6328125" style="2"/>
  </cols>
  <sheetData>
    <row r="1" spans="1:17" ht="26.25" customHeight="1" x14ac:dyDescent="0.3">
      <c r="A1" s="33" t="s">
        <v>17</v>
      </c>
    </row>
    <row r="2" spans="1:17" s="19" customFormat="1" ht="20.25" customHeight="1" x14ac:dyDescent="0.35">
      <c r="A2" s="152" t="s">
        <v>4</v>
      </c>
      <c r="B2" s="160" t="s">
        <v>5</v>
      </c>
      <c r="C2" s="152" t="s">
        <v>7</v>
      </c>
      <c r="D2" s="139" t="s">
        <v>6</v>
      </c>
      <c r="E2" s="57"/>
      <c r="F2" s="148" t="s">
        <v>177</v>
      </c>
      <c r="G2" s="149"/>
      <c r="H2" s="149"/>
      <c r="I2" s="150"/>
      <c r="J2" s="145" t="s">
        <v>180</v>
      </c>
      <c r="K2" s="146"/>
      <c r="L2" s="146"/>
      <c r="M2" s="157"/>
      <c r="N2" s="145" t="s">
        <v>181</v>
      </c>
      <c r="O2" s="146"/>
      <c r="P2" s="146"/>
      <c r="Q2" s="157"/>
    </row>
    <row r="3" spans="1:17" s="19" customFormat="1" ht="27" customHeight="1" x14ac:dyDescent="0.35">
      <c r="A3" s="152"/>
      <c r="B3" s="160"/>
      <c r="C3" s="152"/>
      <c r="D3" s="140"/>
      <c r="E3" s="137" t="s">
        <v>8</v>
      </c>
      <c r="F3" s="151" t="s">
        <v>9</v>
      </c>
      <c r="G3" s="151"/>
      <c r="H3" s="158" t="s">
        <v>10</v>
      </c>
      <c r="I3" s="159"/>
      <c r="J3" s="147" t="s">
        <v>9</v>
      </c>
      <c r="K3" s="147"/>
      <c r="L3" s="161" t="s">
        <v>10</v>
      </c>
      <c r="M3" s="162"/>
      <c r="N3" s="147" t="s">
        <v>9</v>
      </c>
      <c r="O3" s="147"/>
      <c r="P3" s="147" t="s">
        <v>10</v>
      </c>
      <c r="Q3" s="147"/>
    </row>
    <row r="4" spans="1:17" s="19" customFormat="1" ht="48" customHeight="1" x14ac:dyDescent="0.35">
      <c r="A4" s="152"/>
      <c r="B4" s="160"/>
      <c r="C4" s="152"/>
      <c r="D4" s="141"/>
      <c r="E4" s="138"/>
      <c r="F4" s="36" t="s">
        <v>192</v>
      </c>
      <c r="G4" s="36" t="s">
        <v>18</v>
      </c>
      <c r="H4" s="36" t="s">
        <v>16</v>
      </c>
      <c r="I4" s="36" t="s">
        <v>13</v>
      </c>
      <c r="J4" s="37" t="s">
        <v>188</v>
      </c>
      <c r="K4" s="37" t="s">
        <v>18</v>
      </c>
      <c r="L4" s="37" t="s">
        <v>12</v>
      </c>
      <c r="M4" s="37" t="s">
        <v>13</v>
      </c>
      <c r="N4" s="37" t="s">
        <v>188</v>
      </c>
      <c r="O4" s="37" t="s">
        <v>18</v>
      </c>
      <c r="P4" s="37" t="s">
        <v>12</v>
      </c>
      <c r="Q4" s="37" t="s">
        <v>13</v>
      </c>
    </row>
    <row r="5" spans="1:17" s="19" customFormat="1" ht="15.5" x14ac:dyDescent="0.35">
      <c r="A5" s="38" t="s">
        <v>185</v>
      </c>
      <c r="B5" s="39">
        <v>0</v>
      </c>
      <c r="C5" s="40">
        <v>4428</v>
      </c>
      <c r="D5" s="40">
        <v>5293.6</v>
      </c>
      <c r="E5" s="40">
        <v>250</v>
      </c>
      <c r="F5" s="41">
        <f>($C5*'Exposure Inputs'!$C$55*'Exposure Inputs'!$C$49*'Exposure Inputs'!$C$52*'Exposure Inputs'!$C$56*'Exposure Inputs'!$C$57)/'Exposure Inputs'!$C$48</f>
        <v>3.237975</v>
      </c>
      <c r="G5" s="41">
        <f>(D5*'Exposure Inputs'!$C$55*'Exposure Inputs'!$C$49*E5*'Exposure Inputs'!$C$52*'Exposure Inputs'!$C$53*'Exposure Inputs'!$C$56*'Exposure Inputs'!$C$57)/('Exposure Inputs'!$C$48*'Exposure Inputs'!$C$54*'Exposure Inputs'!$C$58)</f>
        <v>2.6513321917808219</v>
      </c>
      <c r="H5" s="41">
        <f>'Exposure Inputs'!$C$64/$F5</f>
        <v>66.708359391286223</v>
      </c>
      <c r="I5" s="41">
        <f>'Exposure Inputs'!$C$65/$G5</f>
        <v>67.513229973559433</v>
      </c>
      <c r="J5" s="41">
        <f>($C5*'Exposure Inputs'!$C$55*'Exposure Inputs'!$D$49*'Exposure Inputs'!$D$52*'Exposure Inputs'!$C$56*'Exposure Inputs'!$C$57)/'Exposure Inputs'!$D$48</f>
        <v>2.4790563380281689</v>
      </c>
      <c r="K5" s="41">
        <f>(D5*'Exposure Inputs'!$C$55*'Exposure Inputs'!$D$49*E5*'Exposure Inputs'!$D$52*'Exposure Inputs'!$D$53*'Exposure Inputs'!$C$56*'Exposure Inputs'!$C$57)/('Exposure Inputs'!$D$48*'Exposure Inputs'!$D$54*'Exposure Inputs'!$C$58)</f>
        <v>2.0299112483117887</v>
      </c>
      <c r="L5" s="41">
        <f>'Exposure Inputs'!$D$64/$J5</f>
        <v>87.129927903052618</v>
      </c>
      <c r="M5" s="41">
        <f>'Exposure Inputs'!$D$65/$K5</f>
        <v>88.181195187163226</v>
      </c>
      <c r="N5" s="41">
        <f>($C5*'Exposure Inputs'!$C$55*'Exposure Inputs'!$E$49*'Exposure Inputs'!$E$52*'Exposure Inputs'!$C$56*'Exposure Inputs'!$C$57)/'Exposure Inputs'!$E$48</f>
        <v>1.5038490566037737</v>
      </c>
      <c r="O5" s="41">
        <f>(D5*'Exposure Inputs'!$C$55*'Exposure Inputs'!$E$49*E5*'Exposure Inputs'!$E$52*'Exposure Inputs'!$E$53*'Exposure Inputs'!$C$56*'Exposure Inputs'!$C$57)/('Exposure Inputs'!$E$48*'Exposure Inputs'!$E$54*'Exposure Inputs'!$C$58)</f>
        <v>1.2313879555440685</v>
      </c>
      <c r="P5" s="41">
        <f>'Exposure Inputs'!$D$64/$N5</f>
        <v>143.63143631436313</v>
      </c>
      <c r="Q5" s="41">
        <f>'Exposure Inputs'!$D$65/$O5</f>
        <v>145.36442328682011</v>
      </c>
    </row>
    <row r="6" spans="1:17" s="19" customFormat="1" ht="15.5" x14ac:dyDescent="0.35">
      <c r="A6" s="38" t="s">
        <v>185</v>
      </c>
      <c r="B6" s="39">
        <v>0.94</v>
      </c>
      <c r="C6" s="42">
        <f t="shared" ref="C6:D6" si="0">C5*(1-$B$6)</f>
        <v>265.68000000000023</v>
      </c>
      <c r="D6" s="42">
        <f t="shared" si="0"/>
        <v>317.61600000000033</v>
      </c>
      <c r="E6" s="40">
        <v>250</v>
      </c>
      <c r="F6" s="41">
        <f>($D6*'Exposure Inputs'!$C$55*'Exposure Inputs'!$C$49*'Exposure Inputs'!$C$52*'Exposure Inputs'!$C$56*'Exposure Inputs'!$C$57)/'Exposure Inputs'!$C$48</f>
        <v>0.23225670000000026</v>
      </c>
      <c r="G6" s="41">
        <f>(D6*'Exposure Inputs'!$C$55*'Exposure Inputs'!$C$49*E6*'Exposure Inputs'!$C$52*'Exposure Inputs'!$C$53*'Exposure Inputs'!$C$56*'Exposure Inputs'!$C$57)/('Exposure Inputs'!$C$48*'Exposure Inputs'!$C$54*'Exposure Inputs'!$C$58)</f>
        <v>0.15907993150684949</v>
      </c>
      <c r="H6" s="41">
        <f>'Exposure Inputs'!$C$64/$F6</f>
        <v>930.00546378209867</v>
      </c>
      <c r="I6" s="41">
        <f>'Exposure Inputs'!$C$65/$G6</f>
        <v>1125.2204995593227</v>
      </c>
      <c r="J6" s="41">
        <f>($D6*'Exposure Inputs'!$C$55*'Exposure Inputs'!$D$49*'Exposure Inputs'!$D$52*'Exposure Inputs'!$C$56*'Exposure Inputs'!$C$57)/'Exposure Inputs'!$D$48</f>
        <v>0.17782022535211287</v>
      </c>
      <c r="K6" s="41">
        <f>(D6*'Exposure Inputs'!$C$55*'Exposure Inputs'!$D$49*E6*'Exposure Inputs'!$D$52*'Exposure Inputs'!$D$53*'Exposure Inputs'!$C$56*'Exposure Inputs'!$C$57)/('Exposure Inputs'!$D$48*'Exposure Inputs'!$D$54*'Exposure Inputs'!$C$58)</f>
        <v>0.12179467489870742</v>
      </c>
      <c r="L6" s="41">
        <f>'Exposure Inputs'!$D$64/$J6</f>
        <v>1214.7099666097317</v>
      </c>
      <c r="M6" s="41">
        <f>'Exposure Inputs'!$D$65/$K6</f>
        <v>1469.6865864527192</v>
      </c>
      <c r="N6" s="41">
        <f>($D6*'Exposure Inputs'!$C$55*'Exposure Inputs'!$E$49*'Exposure Inputs'!$E$52*'Exposure Inputs'!$C$56*'Exposure Inputs'!$C$57)/'Exposure Inputs'!$E$48</f>
        <v>0.10786958490566048</v>
      </c>
      <c r="O6" s="41">
        <f>(D6*'Exposure Inputs'!$C$55*'Exposure Inputs'!$E$49*E6*'Exposure Inputs'!$E$52*'Exposure Inputs'!$E$53*'Exposure Inputs'!$C$56*'Exposure Inputs'!$C$57)/('Exposure Inputs'!$E$48*'Exposure Inputs'!$E$54*'Exposure Inputs'!$C$58)</f>
        <v>7.3883277332644173E-2</v>
      </c>
      <c r="P6" s="41">
        <f>'Exposure Inputs'!$D$64/$N6</f>
        <v>2002.4180142058315</v>
      </c>
      <c r="Q6" s="41">
        <f>'Exposure Inputs'!$D$65/$O6</f>
        <v>2422.7403881136665</v>
      </c>
    </row>
    <row r="7" spans="1:17" s="19" customFormat="1" ht="15.5" x14ac:dyDescent="0.35">
      <c r="A7" s="38" t="s">
        <v>186</v>
      </c>
      <c r="B7" s="39">
        <v>0</v>
      </c>
      <c r="C7" s="43">
        <v>242.63</v>
      </c>
      <c r="D7" s="43">
        <v>379.05</v>
      </c>
      <c r="E7" s="40">
        <v>250</v>
      </c>
      <c r="F7" s="41">
        <f>($D7*'Exposure Inputs'!$C$55*'Exposure Inputs'!$C$49*'Exposure Inputs'!$C$52*'Exposure Inputs'!$C$56*'Exposure Inputs'!$C$57)/'Exposure Inputs'!$C$48</f>
        <v>0.27718031249999997</v>
      </c>
      <c r="G7" s="41">
        <f>(D7*'Exposure Inputs'!$C$55*'Exposure Inputs'!$C$49*E7*'Exposure Inputs'!$C$52*'Exposure Inputs'!$C$53*'Exposure Inputs'!$C$56*'Exposure Inputs'!$C$57)/('Exposure Inputs'!$C$48*'Exposure Inputs'!$C$54*'Exposure Inputs'!$C$58)</f>
        <v>0.18984952910958905</v>
      </c>
      <c r="H7" s="41">
        <f>'Exposure Inputs'!$C$64/$F7</f>
        <v>779.2761255365134</v>
      </c>
      <c r="I7" s="41">
        <f>'Exposure Inputs'!$C$65/$G7</f>
        <v>942.85195670237215</v>
      </c>
      <c r="J7" s="41">
        <f>($D7*'Exposure Inputs'!$C$55*'Exposure Inputs'!$D$49*'Exposure Inputs'!$D$52*'Exposure Inputs'!$C$56*'Exposure Inputs'!$C$57)/'Exposure Inputs'!$D$48</f>
        <v>0.21221461267605637</v>
      </c>
      <c r="K7" s="41">
        <f>(D7*'Exposure Inputs'!$C$55*'Exposure Inputs'!$D$49*E7*'Exposure Inputs'!$D$52*'Exposure Inputs'!$D$53*'Exposure Inputs'!$C$56*'Exposure Inputs'!$C$57)/('Exposure Inputs'!$D$48*'Exposure Inputs'!$D$54*'Exposure Inputs'!$C$58)</f>
        <v>0.14535247443565505</v>
      </c>
      <c r="L7" s="41">
        <f>'Exposure Inputs'!$D$64/$J7</f>
        <v>1017.8375432125496</v>
      </c>
      <c r="M7" s="41">
        <f>'Exposure Inputs'!$D$65/$K7</f>
        <v>1231.4891830702209</v>
      </c>
      <c r="N7" s="41">
        <f>($D7*'Exposure Inputs'!$C$55*'Exposure Inputs'!$E$49*'Exposure Inputs'!$E$52*'Exposure Inputs'!$C$56*'Exposure Inputs'!$C$57)/'Exposure Inputs'!$E$48</f>
        <v>0.12873396226415096</v>
      </c>
      <c r="O7" s="41">
        <f>(D7*'Exposure Inputs'!$C$55*'Exposure Inputs'!$E$49*E7*'Exposure Inputs'!$E$52*'Exposure Inputs'!$E$53*'Exposure Inputs'!$C$56*'Exposure Inputs'!$C$57)/('Exposure Inputs'!$E$48*'Exposure Inputs'!$E$54*'Exposure Inputs'!$C$58)</f>
        <v>8.8173946756267774E-2</v>
      </c>
      <c r="P7" s="41">
        <f>'Exposure Inputs'!$D$64/$N7</f>
        <v>1677.8789077958052</v>
      </c>
      <c r="Q7" s="41">
        <f>'Exposure Inputs'!$D$65/$O7</f>
        <v>2030.078119274795</v>
      </c>
    </row>
    <row r="8" spans="1:17" s="19" customFormat="1" ht="15.5" x14ac:dyDescent="0.35">
      <c r="A8" s="38" t="s">
        <v>186</v>
      </c>
      <c r="B8" s="39">
        <v>0.94</v>
      </c>
      <c r="C8" s="42">
        <f t="shared" ref="C8:D8" si="1">C7*(1-$B$6)</f>
        <v>14.557800000000013</v>
      </c>
      <c r="D8" s="42">
        <f t="shared" si="1"/>
        <v>22.74300000000002</v>
      </c>
      <c r="E8" s="40">
        <v>250</v>
      </c>
      <c r="F8" s="41">
        <f>($D8*'Exposure Inputs'!$C$55*'Exposure Inputs'!$C$49*'Exposure Inputs'!$C$52*'Exposure Inputs'!$C$56*'Exposure Inputs'!$C$57)/'Exposure Inputs'!$C$48</f>
        <v>1.6630818750000016E-2</v>
      </c>
      <c r="G8" s="41">
        <f>(D8*'Exposure Inputs'!$C$55*'Exposure Inputs'!$C$49*E8*'Exposure Inputs'!$C$52*'Exposure Inputs'!$C$53*'Exposure Inputs'!$C$56*'Exposure Inputs'!$C$57)/('Exposure Inputs'!$C$48*'Exposure Inputs'!$C$54*'Exposure Inputs'!$C$58)</f>
        <v>1.1390971746575352E-2</v>
      </c>
      <c r="H8" s="41">
        <f>'Exposure Inputs'!$C$64/$F8</f>
        <v>12987.935425608544</v>
      </c>
      <c r="I8" s="41">
        <f>'Exposure Inputs'!$C$65/$G8</f>
        <v>15714.199278372858</v>
      </c>
      <c r="J8" s="41">
        <f>($D8*'Exposure Inputs'!$C$55*'Exposure Inputs'!$D$49*'Exposure Inputs'!$D$52*'Exposure Inputs'!$C$56*'Exposure Inputs'!$C$57)/'Exposure Inputs'!$D$48</f>
        <v>1.2732876760563392E-2</v>
      </c>
      <c r="K8" s="41">
        <f>(D8*'Exposure Inputs'!$C$55*'Exposure Inputs'!$D$49*E8*'Exposure Inputs'!$D$52*'Exposure Inputs'!$D$53*'Exposure Inputs'!$C$56*'Exposure Inputs'!$C$57)/('Exposure Inputs'!$D$48*'Exposure Inputs'!$D$54*'Exposure Inputs'!$C$58)</f>
        <v>8.7211484661393092E-3</v>
      </c>
      <c r="L8" s="41">
        <f>'Exposure Inputs'!$D$64/$J8</f>
        <v>16963.95905354248</v>
      </c>
      <c r="M8" s="41">
        <f>'Exposure Inputs'!$D$65/$K8</f>
        <v>20524.819717836999</v>
      </c>
      <c r="N8" s="41">
        <f>($D8*'Exposure Inputs'!$C$55*'Exposure Inputs'!$E$49*'Exposure Inputs'!$E$52*'Exposure Inputs'!$C$56*'Exposure Inputs'!$C$57)/'Exposure Inputs'!$E$48</f>
        <v>7.7240377358490644E-3</v>
      </c>
      <c r="O8" s="41">
        <f>(D8*'Exposure Inputs'!$C$55*'Exposure Inputs'!$E$49*E8*'Exposure Inputs'!$E$52*'Exposure Inputs'!$E$53*'Exposure Inputs'!$C$56*'Exposure Inputs'!$C$57)/('Exposure Inputs'!$E$48*'Exposure Inputs'!$E$54*'Exposure Inputs'!$C$58)</f>
        <v>5.2904368053760713E-3</v>
      </c>
      <c r="P8" s="41">
        <f>'Exposure Inputs'!$D$64/$N8</f>
        <v>27964.648463263395</v>
      </c>
      <c r="Q8" s="41">
        <f>'Exposure Inputs'!$D$65/$O8</f>
        <v>33834.635321246555</v>
      </c>
    </row>
    <row r="9" spans="1:17" s="19" customFormat="1" ht="15.5" x14ac:dyDescent="0.35">
      <c r="A9" s="38" t="s">
        <v>187</v>
      </c>
      <c r="B9" s="39">
        <v>0</v>
      </c>
      <c r="C9" s="40">
        <v>3.66</v>
      </c>
      <c r="D9" s="40">
        <v>6.6</v>
      </c>
      <c r="E9" s="40">
        <v>250</v>
      </c>
      <c r="F9" s="41">
        <f>($D9*'Exposure Inputs'!$C$55*'Exposure Inputs'!$C$49*'Exposure Inputs'!$C$52*'Exposure Inputs'!$C$56*'Exposure Inputs'!$C$57)/'Exposure Inputs'!$C$48</f>
        <v>4.8262500000000007E-3</v>
      </c>
      <c r="G9" s="41">
        <f>(D9*'Exposure Inputs'!$C$55*'Exposure Inputs'!$C$49*E9*'Exposure Inputs'!$C$52*'Exposure Inputs'!$C$53*'Exposure Inputs'!$C$56*'Exposure Inputs'!$C$57)/('Exposure Inputs'!$C$48*'Exposure Inputs'!$C$54*'Exposure Inputs'!$C$58)</f>
        <v>3.3056506849315072E-3</v>
      </c>
      <c r="H9" s="41">
        <f>'Exposure Inputs'!$C$64/$F9</f>
        <v>44755.244755244748</v>
      </c>
      <c r="I9" s="41">
        <f>'Exposure Inputs'!$C$65/$G9</f>
        <v>54149.702149702141</v>
      </c>
      <c r="J9" s="41">
        <f>($D9*'Exposure Inputs'!$C$55*'Exposure Inputs'!$D$49*'Exposure Inputs'!$D$52*'Exposure Inputs'!$C$56*'Exposure Inputs'!$C$57)/'Exposure Inputs'!$D$48</f>
        <v>3.6950704225352116E-3</v>
      </c>
      <c r="K9" s="41">
        <f>(D9*'Exposure Inputs'!$C$55*'Exposure Inputs'!$D$49*E9*'Exposure Inputs'!$D$52*'Exposure Inputs'!$D$53*'Exposure Inputs'!$C$56*'Exposure Inputs'!$C$57)/('Exposure Inputs'!$D$48*'Exposure Inputs'!$D$54*'Exposure Inputs'!$C$58)</f>
        <v>2.5308701524213778E-3</v>
      </c>
      <c r="L9" s="41">
        <f>'Exposure Inputs'!$D$64/$J9</f>
        <v>58456.260720411658</v>
      </c>
      <c r="M9" s="41">
        <f>'Exposure Inputs'!$D$65/$K9</f>
        <v>70726.662854964743</v>
      </c>
      <c r="N9" s="41">
        <f>($D9*'Exposure Inputs'!$C$55*'Exposure Inputs'!$E$49*'Exposure Inputs'!$E$52*'Exposure Inputs'!$C$56*'Exposure Inputs'!$C$57)/'Exposure Inputs'!$E$48</f>
        <v>2.2415094339622642E-3</v>
      </c>
      <c r="O9" s="41">
        <f>(D9*'Exposure Inputs'!$C$55*'Exposure Inputs'!$E$49*E9*'Exposure Inputs'!$E$52*'Exposure Inputs'!$E$53*'Exposure Inputs'!$C$56*'Exposure Inputs'!$C$57)/('Exposure Inputs'!$E$48*'Exposure Inputs'!$E$54*'Exposure Inputs'!$C$58)</f>
        <v>1.535280434220729E-3</v>
      </c>
      <c r="P9" s="41">
        <f>'Exposure Inputs'!$D$64/$N9</f>
        <v>96363.636363636368</v>
      </c>
      <c r="Q9" s="41">
        <f>'Exposure Inputs'!$D$65/$O9</f>
        <v>116591.07744107743</v>
      </c>
    </row>
    <row r="10" spans="1:17" s="19" customFormat="1" ht="15.5" x14ac:dyDescent="0.35">
      <c r="A10" s="38" t="s">
        <v>187</v>
      </c>
      <c r="B10" s="39">
        <v>0.94</v>
      </c>
      <c r="C10" s="42">
        <f t="shared" ref="C10:D10" si="2">C9*(1-$B$6)</f>
        <v>0.21960000000000021</v>
      </c>
      <c r="D10" s="42">
        <f t="shared" si="2"/>
        <v>0.39600000000000035</v>
      </c>
      <c r="E10" s="40">
        <v>250</v>
      </c>
      <c r="F10" s="41">
        <f>($D10*'Exposure Inputs'!$C$55*'Exposure Inputs'!$C$49*'Exposure Inputs'!$C$52*'Exposure Inputs'!$C$56*'Exposure Inputs'!$C$57)/'Exposure Inputs'!$C$48</f>
        <v>2.895750000000003E-4</v>
      </c>
      <c r="G10" s="41">
        <f>(D10*'Exposure Inputs'!$C$55*'Exposure Inputs'!$C$49*E10*'Exposure Inputs'!$C$52*'Exposure Inputs'!$C$53*'Exposure Inputs'!$C$56*'Exposure Inputs'!$C$57)/('Exposure Inputs'!$C$48*'Exposure Inputs'!$C$54*'Exposure Inputs'!$C$58)</f>
        <v>1.9833904109589059E-4</v>
      </c>
      <c r="H10" s="41">
        <f>'Exposure Inputs'!$C$64/$F10</f>
        <v>745920.74592074519</v>
      </c>
      <c r="I10" s="41">
        <f>'Exposure Inputs'!$C$65/$G10</f>
        <v>902495.03582836839</v>
      </c>
      <c r="J10" s="41">
        <f>($D10*'Exposure Inputs'!$C$55*'Exposure Inputs'!$D$49*'Exposure Inputs'!$D$52*'Exposure Inputs'!$C$56*'Exposure Inputs'!$C$57)/'Exposure Inputs'!$D$48</f>
        <v>2.2170422535211292E-4</v>
      </c>
      <c r="K10" s="41">
        <f>(D10*'Exposure Inputs'!$C$55*'Exposure Inputs'!$D$49*E10*'Exposure Inputs'!$D$52*'Exposure Inputs'!$D$53*'Exposure Inputs'!$C$56*'Exposure Inputs'!$C$57)/('Exposure Inputs'!$D$48*'Exposure Inputs'!$D$54*'Exposure Inputs'!$C$58)</f>
        <v>1.5185220914528281E-4</v>
      </c>
      <c r="L10" s="41">
        <f>'Exposure Inputs'!$D$64/$J10</f>
        <v>974271.01200685999</v>
      </c>
      <c r="M10" s="41">
        <f>'Exposure Inputs'!$D$65/$K10</f>
        <v>1178777.7142494111</v>
      </c>
      <c r="N10" s="41">
        <f>($D10*'Exposure Inputs'!$C$55*'Exposure Inputs'!$E$49*'Exposure Inputs'!$E$52*'Exposure Inputs'!$C$56*'Exposure Inputs'!$C$57)/'Exposure Inputs'!$E$48</f>
        <v>1.3449056603773599E-4</v>
      </c>
      <c r="O10" s="41">
        <f>(D10*'Exposure Inputs'!$C$55*'Exposure Inputs'!$E$49*E10*'Exposure Inputs'!$E$52*'Exposure Inputs'!$E$53*'Exposure Inputs'!$C$56*'Exposure Inputs'!$C$57)/('Exposure Inputs'!$E$48*'Exposure Inputs'!$E$54*'Exposure Inputs'!$C$58)</f>
        <v>9.2116826053243817E-5</v>
      </c>
      <c r="P10" s="41">
        <f>'Exposure Inputs'!$D$64/$N10</f>
        <v>1606060.6060606043</v>
      </c>
      <c r="Q10" s="41">
        <f>'Exposure Inputs'!$D$65/$O10</f>
        <v>1943184.6240179555</v>
      </c>
    </row>
    <row r="11" spans="1:17" s="19" customFormat="1" ht="15.5" x14ac:dyDescent="0.35">
      <c r="A11" s="38" t="s">
        <v>14</v>
      </c>
      <c r="B11" s="39" t="s">
        <v>15</v>
      </c>
      <c r="C11" s="40">
        <v>307</v>
      </c>
      <c r="D11" s="40">
        <v>307</v>
      </c>
      <c r="E11" s="40">
        <v>365</v>
      </c>
      <c r="F11" s="41">
        <f>($D11*'Exposure Inputs'!$C$55*'Exposure Inputs'!$C$49*'Exposure Inputs'!$C$52*'Exposure Inputs'!$C$56*'Exposure Inputs'!$C$57)/'Exposure Inputs'!$C$48</f>
        <v>0.22449375000000002</v>
      </c>
      <c r="G11" s="41">
        <f>(D11*'Exposure Inputs'!$C$55*'Exposure Inputs'!$C$49*E11*'Exposure Inputs'!$C$52*'Exposure Inputs'!$C$53*'Exposure Inputs'!$C$56*'Exposure Inputs'!$C$57)/('Exposure Inputs'!$C$48*'Exposure Inputs'!$C$54*'Exposure Inputs'!$C$58)</f>
        <v>0.22449375000000002</v>
      </c>
      <c r="H11" s="41">
        <f>'Exposure Inputs'!$C$64/$F11</f>
        <v>962.1648709596592</v>
      </c>
      <c r="I11" s="41">
        <f>'Exposure Inputs'!$C$65/$G11</f>
        <v>797.34959213786567</v>
      </c>
      <c r="J11" s="41">
        <f>($D11*'Exposure Inputs'!$C$55*'Exposure Inputs'!$D$49*'Exposure Inputs'!$D$52*'Exposure Inputs'!$C$56*'Exposure Inputs'!$C$57)/'Exposure Inputs'!$D$48</f>
        <v>0.1718767605633803</v>
      </c>
      <c r="K11" s="41">
        <f>(D11*'Exposure Inputs'!$C$55*'Exposure Inputs'!$D$49*E11*'Exposure Inputs'!$D$52*'Exposure Inputs'!$D$53*'Exposure Inputs'!$C$56*'Exposure Inputs'!$C$57)/('Exposure Inputs'!$D$48*'Exposure Inputs'!$D$54*'Exposure Inputs'!$C$58)</f>
        <v>0.17187676056338028</v>
      </c>
      <c r="L11" s="41">
        <f>'Exposure Inputs'!$D$64/$J11</f>
        <v>1256.7143998524982</v>
      </c>
      <c r="M11" s="41">
        <f>'Exposure Inputs'!$D$65/$K11</f>
        <v>1041.4438776555426</v>
      </c>
      <c r="N11" s="41">
        <f>($D11*'Exposure Inputs'!$C$55*'Exposure Inputs'!$E$49*'Exposure Inputs'!$E$52*'Exposure Inputs'!$C$56*'Exposure Inputs'!$C$57)/'Exposure Inputs'!$E$48</f>
        <v>0.10426415094339622</v>
      </c>
      <c r="O11" s="41">
        <f>(D11*'Exposure Inputs'!$C$55*'Exposure Inputs'!$E$49*E11*'Exposure Inputs'!$E$52*'Exposure Inputs'!$E$53*'Exposure Inputs'!$C$56*'Exposure Inputs'!$C$57)/('Exposure Inputs'!$E$48*'Exposure Inputs'!$E$54*'Exposure Inputs'!$C$58)</f>
        <v>0.10426415094339624</v>
      </c>
      <c r="P11" s="41">
        <f>'Exposure Inputs'!$D$64/$N11</f>
        <v>2071.6612377850165</v>
      </c>
      <c r="Q11" s="41">
        <f>'Exposure Inputs'!$D$65/$O11</f>
        <v>1716.793340571842</v>
      </c>
    </row>
    <row r="12" spans="1:17" s="19" customFormat="1" ht="13" x14ac:dyDescent="0.35">
      <c r="A12" s="21"/>
      <c r="B12" s="22"/>
      <c r="C12" s="25"/>
      <c r="D12" s="25"/>
      <c r="E12" s="25"/>
      <c r="F12" s="24"/>
      <c r="G12" s="24"/>
      <c r="H12" s="24"/>
      <c r="I12" s="24"/>
      <c r="J12" s="24"/>
      <c r="K12" s="24"/>
      <c r="L12" s="24"/>
      <c r="M12" s="24"/>
      <c r="N12" s="24"/>
      <c r="O12" s="24"/>
      <c r="P12" s="24"/>
      <c r="Q12" s="24"/>
    </row>
    <row r="13" spans="1:17" s="19" customFormat="1" ht="13" x14ac:dyDescent="0.35">
      <c r="A13" s="21"/>
      <c r="B13" s="22"/>
      <c r="C13" s="26"/>
      <c r="D13" s="26"/>
      <c r="E13" s="26"/>
      <c r="F13" s="24"/>
      <c r="G13" s="24"/>
      <c r="H13" s="24"/>
      <c r="I13" s="24"/>
      <c r="J13" s="24"/>
      <c r="K13" s="24"/>
      <c r="L13" s="24"/>
      <c r="M13" s="24"/>
      <c r="N13" s="24"/>
      <c r="O13" s="24"/>
      <c r="P13" s="24"/>
      <c r="Q13" s="24"/>
    </row>
    <row r="14" spans="1:17" s="19" customFormat="1" ht="13" x14ac:dyDescent="0.35">
      <c r="A14" s="21"/>
      <c r="B14" s="22"/>
      <c r="C14" s="25"/>
      <c r="D14" s="25"/>
      <c r="E14" s="25"/>
      <c r="F14" s="24"/>
      <c r="G14" s="24"/>
      <c r="H14" s="24"/>
      <c r="I14" s="24"/>
      <c r="J14" s="24"/>
      <c r="K14" s="24"/>
      <c r="L14" s="24"/>
      <c r="M14" s="24"/>
      <c r="N14" s="24"/>
      <c r="O14" s="24"/>
      <c r="P14" s="24"/>
      <c r="Q14" s="24"/>
    </row>
    <row r="15" spans="1:17" s="19" customFormat="1" ht="13" x14ac:dyDescent="0.35">
      <c r="A15" s="21"/>
      <c r="B15" s="22"/>
      <c r="C15" s="23"/>
      <c r="D15" s="23"/>
      <c r="E15" s="23"/>
      <c r="F15" s="24"/>
      <c r="G15" s="24"/>
      <c r="H15" s="24"/>
      <c r="I15" s="24"/>
      <c r="J15" s="24"/>
      <c r="K15" s="24"/>
      <c r="L15" s="24"/>
      <c r="M15" s="24"/>
      <c r="N15" s="24"/>
      <c r="O15" s="24"/>
      <c r="P15" s="24"/>
      <c r="Q15" s="24"/>
    </row>
    <row r="16" spans="1:17" s="19" customFormat="1" ht="13" x14ac:dyDescent="0.35">
      <c r="A16" s="21"/>
      <c r="B16" s="22"/>
      <c r="C16" s="25"/>
      <c r="D16" s="25"/>
      <c r="E16" s="25"/>
      <c r="F16" s="24"/>
      <c r="G16" s="24"/>
      <c r="H16" s="24"/>
      <c r="I16" s="24"/>
      <c r="J16" s="24"/>
      <c r="K16" s="24"/>
      <c r="L16" s="24"/>
      <c r="M16" s="24"/>
      <c r="N16" s="24"/>
      <c r="O16" s="24"/>
      <c r="P16" s="24"/>
      <c r="Q16" s="24"/>
    </row>
    <row r="17" spans="4:17" s="19" customFormat="1" ht="13" hidden="1" x14ac:dyDescent="0.35">
      <c r="D17" s="28"/>
      <c r="E17" s="28"/>
      <c r="F17" s="24">
        <f>($D17*'Exposure Inputs'!$C$55*'Exposure Inputs'!$C$49*'Exposure Inputs'!$C$52*'Exposure Inputs'!$C$56*'Exposure Inputs'!$C$57)/'Exposure Inputs'!$C$48</f>
        <v>0</v>
      </c>
      <c r="G17" s="24">
        <f>(D17*'Exposure Inputs'!$C$55*'Exposure Inputs'!$C$49*'Exposure Inputs'!$C$52*'Exposure Inputs'!$C$53*'Exposure Inputs'!$C$56*'Exposure Inputs'!$C$57)/('Exposure Inputs'!$C$48*'Exposure Inputs'!$C$54*'Exposure Inputs'!$C$58)</f>
        <v>0</v>
      </c>
      <c r="H17" s="24" t="e">
        <f>'Exposure Inputs'!$C$64/$F17</f>
        <v>#DIV/0!</v>
      </c>
      <c r="I17" s="24" t="e">
        <f>'Exposure Inputs'!$C$65/$G17</f>
        <v>#DIV/0!</v>
      </c>
      <c r="J17" s="24">
        <f>($D17*'Exposure Inputs'!$C$55*'Exposure Inputs'!$D$49*'Exposure Inputs'!$D$52*'Exposure Inputs'!$C$56*'Exposure Inputs'!$C$57)/'Exposure Inputs'!$D$48</f>
        <v>0</v>
      </c>
      <c r="K17" s="24">
        <f>(D17*'Exposure Inputs'!$C$55*'Exposure Inputs'!$D$49*'Exposure Inputs'!$D$52*'Exposure Inputs'!$D$53*'Exposure Inputs'!$C$56*'Exposure Inputs'!$C$57)/('Exposure Inputs'!$D$48*'Exposure Inputs'!$D$54*'Exposure Inputs'!$C$58)</f>
        <v>0</v>
      </c>
      <c r="L17" s="24" t="e">
        <f>'Exposure Inputs'!$D$64/$J17</f>
        <v>#DIV/0!</v>
      </c>
      <c r="M17" s="24" t="e">
        <f>'Exposure Inputs'!$D$65/$K17</f>
        <v>#DIV/0!</v>
      </c>
      <c r="N17" s="24">
        <f>($D17*'Exposure Inputs'!$C$55*'Exposure Inputs'!$E$49*'Exposure Inputs'!$E$52*'Exposure Inputs'!$C$56*'Exposure Inputs'!$C$57)/'Exposure Inputs'!$E$48</f>
        <v>0</v>
      </c>
      <c r="O17" s="24">
        <f>(D17*'Exposure Inputs'!$C$55*'Exposure Inputs'!$E$49*'Exposure Inputs'!$E$52*'Exposure Inputs'!$E$53*'Exposure Inputs'!$C$56*'Exposure Inputs'!$C$57)/('Exposure Inputs'!$E$48*'Exposure Inputs'!$E$54*'Exposure Inputs'!$C$58)</f>
        <v>0</v>
      </c>
      <c r="P17" s="24" t="e">
        <f>'Exposure Inputs'!$D$62/$N17</f>
        <v>#DIV/0!</v>
      </c>
      <c r="Q17" s="24"/>
    </row>
    <row r="18" spans="4:17" s="19" customFormat="1" ht="13" hidden="1" x14ac:dyDescent="0.35">
      <c r="D18" s="28"/>
      <c r="E18" s="28"/>
      <c r="F18" s="24">
        <f>($D18*'Exposure Inputs'!$C$55*'Exposure Inputs'!$C$49*'Exposure Inputs'!$C$52*'Exposure Inputs'!$C$56*'Exposure Inputs'!$C$57)/'Exposure Inputs'!$C$48</f>
        <v>0</v>
      </c>
      <c r="G18" s="24">
        <f>(D18*'Exposure Inputs'!$C$55*'Exposure Inputs'!$C$49*'Exposure Inputs'!$C$52*'Exposure Inputs'!$C$53*'Exposure Inputs'!$C$56*'Exposure Inputs'!$C$57)/('Exposure Inputs'!$C$48*'Exposure Inputs'!$C$54*'Exposure Inputs'!$C$58)</f>
        <v>0</v>
      </c>
      <c r="H18" s="24" t="e">
        <f>'Exposure Inputs'!$C$64/$F18</f>
        <v>#DIV/0!</v>
      </c>
      <c r="I18" s="24" t="e">
        <f>'Exposure Inputs'!$C$65/$G18</f>
        <v>#DIV/0!</v>
      </c>
      <c r="J18" s="24">
        <f>($D18*'Exposure Inputs'!$C$55*'Exposure Inputs'!$D$49*'Exposure Inputs'!$D$52*'Exposure Inputs'!$C$56*'Exposure Inputs'!$C$57)/'Exposure Inputs'!$D$48</f>
        <v>0</v>
      </c>
      <c r="K18" s="24">
        <f>(D18*'Exposure Inputs'!$C$55*'Exposure Inputs'!$D$49*'Exposure Inputs'!$D$52*'Exposure Inputs'!$D$53*'Exposure Inputs'!$C$56*'Exposure Inputs'!$C$57)/('Exposure Inputs'!$D$48*'Exposure Inputs'!$D$54*'Exposure Inputs'!$C$58)</f>
        <v>0</v>
      </c>
      <c r="L18" s="24" t="e">
        <f>'Exposure Inputs'!$D$64/$J18</f>
        <v>#DIV/0!</v>
      </c>
      <c r="M18" s="24" t="e">
        <f>'Exposure Inputs'!$D$65/$K18</f>
        <v>#DIV/0!</v>
      </c>
      <c r="N18" s="24">
        <f>($D18*'Exposure Inputs'!$C$55*'Exposure Inputs'!$E$49*'Exposure Inputs'!$E$52*'Exposure Inputs'!$C$56*'Exposure Inputs'!$C$57)/'Exposure Inputs'!$E$48</f>
        <v>0</v>
      </c>
      <c r="O18" s="24">
        <f>(D18*'Exposure Inputs'!$C$55*'Exposure Inputs'!$E$49*'Exposure Inputs'!$E$52*'Exposure Inputs'!$E$53*'Exposure Inputs'!$C$56*'Exposure Inputs'!$C$57)/('Exposure Inputs'!$E$48*'Exposure Inputs'!$E$54*'Exposure Inputs'!$C$58)</f>
        <v>0</v>
      </c>
      <c r="P18" s="24" t="e">
        <f>'Exposure Inputs'!$D$62/$N18</f>
        <v>#DIV/0!</v>
      </c>
      <c r="Q18" s="24"/>
    </row>
    <row r="19" spans="4:17" s="19" customFormat="1" ht="13" hidden="1" x14ac:dyDescent="0.35">
      <c r="D19" s="28"/>
      <c r="E19" s="28"/>
      <c r="F19" s="24">
        <f>($D19*'Exposure Inputs'!$C$55*'Exposure Inputs'!$C$49*'Exposure Inputs'!$C$52*'Exposure Inputs'!$C$56*'Exposure Inputs'!$C$57)/'Exposure Inputs'!$C$48</f>
        <v>0</v>
      </c>
      <c r="G19" s="24">
        <f>(D19*'Exposure Inputs'!$C$55*'Exposure Inputs'!$C$49*'Exposure Inputs'!$C$52*'Exposure Inputs'!$C$53*'Exposure Inputs'!$C$56*'Exposure Inputs'!$C$57)/('Exposure Inputs'!$C$48*'Exposure Inputs'!$C$54*'Exposure Inputs'!$C$58)</f>
        <v>0</v>
      </c>
      <c r="H19" s="24" t="e">
        <f>'Exposure Inputs'!$C$64/$F19</f>
        <v>#DIV/0!</v>
      </c>
      <c r="I19" s="24" t="e">
        <f>'Exposure Inputs'!$C$65/$G19</f>
        <v>#DIV/0!</v>
      </c>
      <c r="J19" s="24">
        <f>($D19*'Exposure Inputs'!$C$55*'Exposure Inputs'!$D$49*'Exposure Inputs'!$D$52*'Exposure Inputs'!$C$56*'Exposure Inputs'!$C$57)/'Exposure Inputs'!$D$48</f>
        <v>0</v>
      </c>
      <c r="K19" s="24">
        <f>(D19*'Exposure Inputs'!$C$55*'Exposure Inputs'!$D$49*'Exposure Inputs'!$D$52*'Exposure Inputs'!$D$53*'Exposure Inputs'!$C$56*'Exposure Inputs'!$C$57)/('Exposure Inputs'!$D$48*'Exposure Inputs'!$D$54*'Exposure Inputs'!$C$58)</f>
        <v>0</v>
      </c>
      <c r="L19" s="24" t="e">
        <f>'Exposure Inputs'!$D$64/$J19</f>
        <v>#DIV/0!</v>
      </c>
      <c r="M19" s="24" t="e">
        <f>'Exposure Inputs'!$D$65/$K19</f>
        <v>#DIV/0!</v>
      </c>
      <c r="N19" s="24">
        <f>($D19*'Exposure Inputs'!$C$55*'Exposure Inputs'!$E$49*'Exposure Inputs'!$E$52*'Exposure Inputs'!$C$56*'Exposure Inputs'!$C$57)/'Exposure Inputs'!$E$48</f>
        <v>0</v>
      </c>
      <c r="O19" s="24">
        <f>(D19*'Exposure Inputs'!$C$55*'Exposure Inputs'!$E$49*'Exposure Inputs'!$E$52*'Exposure Inputs'!$E$53*'Exposure Inputs'!$C$56*'Exposure Inputs'!$C$57)/('Exposure Inputs'!$E$48*'Exposure Inputs'!$E$54*'Exposure Inputs'!$C$58)</f>
        <v>0</v>
      </c>
      <c r="P19" s="24" t="e">
        <f>'Exposure Inputs'!$D$62/$N19</f>
        <v>#DIV/0!</v>
      </c>
      <c r="Q19" s="24"/>
    </row>
    <row r="20" spans="4:17" s="19" customFormat="1" ht="13" hidden="1" x14ac:dyDescent="0.35">
      <c r="D20" s="28"/>
      <c r="E20" s="28"/>
      <c r="F20" s="24">
        <f>($D20*'Exposure Inputs'!$C$55*'Exposure Inputs'!$C$49*'Exposure Inputs'!$C$52*'Exposure Inputs'!$C$56*'Exposure Inputs'!$C$57)/'Exposure Inputs'!$C$48</f>
        <v>0</v>
      </c>
      <c r="G20" s="24">
        <f>(D20*'Exposure Inputs'!$C$55*'Exposure Inputs'!$C$49*'Exposure Inputs'!$C$52*'Exposure Inputs'!$C$53*'Exposure Inputs'!$C$56*'Exposure Inputs'!$C$57)/('Exposure Inputs'!$C$48*'Exposure Inputs'!$C$54*'Exposure Inputs'!$C$58)</f>
        <v>0</v>
      </c>
      <c r="H20" s="24" t="e">
        <f>'Exposure Inputs'!$C$64/$F20</f>
        <v>#DIV/0!</v>
      </c>
      <c r="I20" s="24" t="e">
        <f>'Exposure Inputs'!$C$65/$G20</f>
        <v>#DIV/0!</v>
      </c>
      <c r="J20" s="24">
        <f>($D20*'Exposure Inputs'!$C$55*'Exposure Inputs'!$D$49*'Exposure Inputs'!$D$52*'Exposure Inputs'!$C$56*'Exposure Inputs'!$C$57)/'Exposure Inputs'!$D$48</f>
        <v>0</v>
      </c>
      <c r="K20" s="24">
        <f>(D20*'Exposure Inputs'!$C$55*'Exposure Inputs'!$D$49*'Exposure Inputs'!$D$52*'Exposure Inputs'!$D$53*'Exposure Inputs'!$C$56*'Exposure Inputs'!$C$57)/('Exposure Inputs'!$D$48*'Exposure Inputs'!$D$54*'Exposure Inputs'!$C$58)</f>
        <v>0</v>
      </c>
      <c r="L20" s="24" t="e">
        <f>'Exposure Inputs'!$D$64/$J20</f>
        <v>#DIV/0!</v>
      </c>
      <c r="M20" s="24" t="e">
        <f>'Exposure Inputs'!$D$65/$K20</f>
        <v>#DIV/0!</v>
      </c>
      <c r="N20" s="24">
        <f>($D20*'Exposure Inputs'!$C$55*'Exposure Inputs'!$E$49*'Exposure Inputs'!$E$52*'Exposure Inputs'!$C$56*'Exposure Inputs'!$C$57)/'Exposure Inputs'!$E$48</f>
        <v>0</v>
      </c>
      <c r="O20" s="24">
        <f>(D20*'Exposure Inputs'!$C$55*'Exposure Inputs'!$E$49*'Exposure Inputs'!$E$52*'Exposure Inputs'!$E$53*'Exposure Inputs'!$C$56*'Exposure Inputs'!$C$57)/('Exposure Inputs'!$E$48*'Exposure Inputs'!$E$54*'Exposure Inputs'!$C$58)</f>
        <v>0</v>
      </c>
      <c r="P20" s="24" t="e">
        <f>'Exposure Inputs'!$D$62/$N20</f>
        <v>#DIV/0!</v>
      </c>
      <c r="Q20" s="24"/>
    </row>
    <row r="21" spans="4:17" s="19" customFormat="1" ht="13" hidden="1" x14ac:dyDescent="0.35">
      <c r="D21" s="28"/>
      <c r="E21" s="28"/>
      <c r="F21" s="24">
        <f>($D21*'Exposure Inputs'!$C$55*'Exposure Inputs'!$C$49*'Exposure Inputs'!$C$52*'Exposure Inputs'!$C$56*'Exposure Inputs'!$C$57)/'Exposure Inputs'!$C$48</f>
        <v>0</v>
      </c>
      <c r="G21" s="24">
        <f>(D21*'Exposure Inputs'!$C$55*'Exposure Inputs'!$C$49*'Exposure Inputs'!$C$52*'Exposure Inputs'!$C$53*'Exposure Inputs'!$C$56*'Exposure Inputs'!$C$57)/('Exposure Inputs'!$C$48*'Exposure Inputs'!$C$54*'Exposure Inputs'!$C$58)</f>
        <v>0</v>
      </c>
      <c r="H21" s="24" t="e">
        <f>'Exposure Inputs'!$C$64/$F21</f>
        <v>#DIV/0!</v>
      </c>
      <c r="I21" s="24" t="e">
        <f>'Exposure Inputs'!$C$65/$G21</f>
        <v>#DIV/0!</v>
      </c>
      <c r="J21" s="24">
        <f>($D21*'Exposure Inputs'!$C$55*'Exposure Inputs'!$D$49*'Exposure Inputs'!$D$52*'Exposure Inputs'!$C$56*'Exposure Inputs'!$C$57)/'Exposure Inputs'!$D$48</f>
        <v>0</v>
      </c>
      <c r="K21" s="24">
        <f>(D21*'Exposure Inputs'!$C$55*'Exposure Inputs'!$D$49*'Exposure Inputs'!$D$52*'Exposure Inputs'!$D$53*'Exposure Inputs'!$C$56*'Exposure Inputs'!$C$57)/('Exposure Inputs'!$D$48*'Exposure Inputs'!$D$54*'Exposure Inputs'!$C$58)</f>
        <v>0</v>
      </c>
      <c r="L21" s="24" t="e">
        <f>'Exposure Inputs'!$D$64/$J21</f>
        <v>#DIV/0!</v>
      </c>
      <c r="M21" s="24" t="e">
        <f>'Exposure Inputs'!$D$65/$K21</f>
        <v>#DIV/0!</v>
      </c>
      <c r="N21" s="24">
        <f>($D21*'Exposure Inputs'!$C$55*'Exposure Inputs'!$E$49*'Exposure Inputs'!$E$52*'Exposure Inputs'!$C$56*'Exposure Inputs'!$C$57)/'Exposure Inputs'!$E$48</f>
        <v>0</v>
      </c>
      <c r="O21" s="24">
        <f>(D21*'Exposure Inputs'!$C$55*'Exposure Inputs'!$E$49*'Exposure Inputs'!$E$52*'Exposure Inputs'!$E$53*'Exposure Inputs'!$C$56*'Exposure Inputs'!$C$57)/('Exposure Inputs'!$E$48*'Exposure Inputs'!$E$54*'Exposure Inputs'!$C$58)</f>
        <v>0</v>
      </c>
      <c r="P21" s="24" t="e">
        <f>'Exposure Inputs'!$D$62/$N21</f>
        <v>#DIV/0!</v>
      </c>
      <c r="Q21" s="24"/>
    </row>
    <row r="22" spans="4:17" s="19" customFormat="1" ht="13" hidden="1" x14ac:dyDescent="0.35">
      <c r="D22" s="28"/>
      <c r="E22" s="28"/>
      <c r="F22" s="24">
        <f>($D22*'Exposure Inputs'!$C$55*'Exposure Inputs'!$C$49*'Exposure Inputs'!$C$52*'Exposure Inputs'!$C$56*'Exposure Inputs'!$C$57)/'Exposure Inputs'!$C$48</f>
        <v>0</v>
      </c>
      <c r="G22" s="24">
        <f>(D22*'Exposure Inputs'!$C$55*'Exposure Inputs'!$C$49*'Exposure Inputs'!$C$52*'Exposure Inputs'!$C$53*'Exposure Inputs'!$C$56*'Exposure Inputs'!$C$57)/('Exposure Inputs'!$C$48*'Exposure Inputs'!$C$54*'Exposure Inputs'!$C$58)</f>
        <v>0</v>
      </c>
      <c r="H22" s="24" t="e">
        <f>'Exposure Inputs'!$C$64/$F22</f>
        <v>#DIV/0!</v>
      </c>
      <c r="I22" s="24" t="e">
        <f>'Exposure Inputs'!$C$65/$G22</f>
        <v>#DIV/0!</v>
      </c>
      <c r="J22" s="24">
        <f>($D22*'Exposure Inputs'!$C$55*'Exposure Inputs'!$D$49*'Exposure Inputs'!$D$52*'Exposure Inputs'!$C$56*'Exposure Inputs'!$C$57)/'Exposure Inputs'!$D$48</f>
        <v>0</v>
      </c>
      <c r="K22" s="24">
        <f>(D22*'Exposure Inputs'!$C$55*'Exposure Inputs'!$D$49*'Exposure Inputs'!$D$52*'Exposure Inputs'!$D$53*'Exposure Inputs'!$C$56*'Exposure Inputs'!$C$57)/('Exposure Inputs'!$D$48*'Exposure Inputs'!$D$54*'Exposure Inputs'!$C$58)</f>
        <v>0</v>
      </c>
      <c r="L22" s="24" t="e">
        <f>'Exposure Inputs'!$D$64/$J22</f>
        <v>#DIV/0!</v>
      </c>
      <c r="M22" s="24" t="e">
        <f>'Exposure Inputs'!$D$65/$K22</f>
        <v>#DIV/0!</v>
      </c>
      <c r="N22" s="24">
        <f>($D22*'Exposure Inputs'!$C$55*'Exposure Inputs'!$E$49*'Exposure Inputs'!$E$52*'Exposure Inputs'!$C$56*'Exposure Inputs'!$C$57)/'Exposure Inputs'!$E$48</f>
        <v>0</v>
      </c>
      <c r="O22" s="24">
        <f>(D22*'Exposure Inputs'!$C$55*'Exposure Inputs'!$E$49*'Exposure Inputs'!$E$52*'Exposure Inputs'!$E$53*'Exposure Inputs'!$C$56*'Exposure Inputs'!$C$57)/('Exposure Inputs'!$E$48*'Exposure Inputs'!$E$54*'Exposure Inputs'!$C$58)</f>
        <v>0</v>
      </c>
      <c r="P22" s="24" t="e">
        <f>'Exposure Inputs'!$D$62/$N22</f>
        <v>#DIV/0!</v>
      </c>
      <c r="Q22" s="24"/>
    </row>
    <row r="23" spans="4:17" s="19" customFormat="1" ht="13" hidden="1" x14ac:dyDescent="0.35">
      <c r="D23" s="28"/>
      <c r="E23" s="28"/>
      <c r="F23" s="24">
        <f>($D23*'Exposure Inputs'!$C$55*'Exposure Inputs'!$C$49*'Exposure Inputs'!$C$52*'Exposure Inputs'!$C$56*'Exposure Inputs'!$C$57)/'Exposure Inputs'!$C$48</f>
        <v>0</v>
      </c>
      <c r="G23" s="24">
        <f>(D23*'Exposure Inputs'!$C$55*'Exposure Inputs'!$C$49*'Exposure Inputs'!$C$52*'Exposure Inputs'!$C$53*'Exposure Inputs'!$C$56*'Exposure Inputs'!$C$57)/('Exposure Inputs'!$C$48*'Exposure Inputs'!$C$54*'Exposure Inputs'!$C$58)</f>
        <v>0</v>
      </c>
      <c r="H23" s="24" t="e">
        <f>'Exposure Inputs'!$C$64/$F23</f>
        <v>#DIV/0!</v>
      </c>
      <c r="I23" s="24" t="e">
        <f>'Exposure Inputs'!$C$65/$G23</f>
        <v>#DIV/0!</v>
      </c>
      <c r="J23" s="24">
        <f>($D23*'Exposure Inputs'!$C$55*'Exposure Inputs'!$D$49*'Exposure Inputs'!$D$52*'Exposure Inputs'!$C$56*'Exposure Inputs'!$C$57)/'Exposure Inputs'!$D$48</f>
        <v>0</v>
      </c>
      <c r="K23" s="24">
        <f>(D23*'Exposure Inputs'!$C$55*'Exposure Inputs'!$D$49*'Exposure Inputs'!$D$52*'Exposure Inputs'!$D$53*'Exposure Inputs'!$C$56*'Exposure Inputs'!$C$57)/('Exposure Inputs'!$D$48*'Exposure Inputs'!$D$54*'Exposure Inputs'!$C$58)</f>
        <v>0</v>
      </c>
      <c r="L23" s="24" t="e">
        <f>'Exposure Inputs'!$D$64/$J23</f>
        <v>#DIV/0!</v>
      </c>
      <c r="M23" s="24" t="e">
        <f>'Exposure Inputs'!$D$65/$K23</f>
        <v>#DIV/0!</v>
      </c>
      <c r="N23" s="24">
        <f>($D23*'Exposure Inputs'!$C$55*'Exposure Inputs'!$E$49*'Exposure Inputs'!$E$52*'Exposure Inputs'!$C$56*'Exposure Inputs'!$C$57)/'Exposure Inputs'!$E$48</f>
        <v>0</v>
      </c>
      <c r="O23" s="24">
        <f>(D23*'Exposure Inputs'!$C$55*'Exposure Inputs'!$E$49*'Exposure Inputs'!$E$52*'Exposure Inputs'!$E$53*'Exposure Inputs'!$C$56*'Exposure Inputs'!$C$57)/('Exposure Inputs'!$E$48*'Exposure Inputs'!$E$54*'Exposure Inputs'!$C$58)</f>
        <v>0</v>
      </c>
      <c r="P23" s="24" t="e">
        <f>'Exposure Inputs'!$D$62/$N23</f>
        <v>#DIV/0!</v>
      </c>
      <c r="Q23" s="24"/>
    </row>
    <row r="24" spans="4:17" s="19" customFormat="1" ht="13" hidden="1" x14ac:dyDescent="0.35">
      <c r="D24" s="28"/>
      <c r="E24" s="28"/>
      <c r="F24" s="24">
        <f>($D24*'Exposure Inputs'!$C$55*'Exposure Inputs'!$C$49*'Exposure Inputs'!$C$52*'Exposure Inputs'!$C$56*'Exposure Inputs'!$C$57)/'Exposure Inputs'!$C$48</f>
        <v>0</v>
      </c>
      <c r="G24" s="24">
        <f>(D24*'Exposure Inputs'!$C$55*'Exposure Inputs'!$C$49*'Exposure Inputs'!$C$52*'Exposure Inputs'!$C$53*'Exposure Inputs'!$C$56*'Exposure Inputs'!$C$57)/('Exposure Inputs'!$C$48*'Exposure Inputs'!$C$54*'Exposure Inputs'!$C$58)</f>
        <v>0</v>
      </c>
      <c r="H24" s="24" t="e">
        <f>'Exposure Inputs'!$C$64/$F24</f>
        <v>#DIV/0!</v>
      </c>
      <c r="I24" s="24" t="e">
        <f>'Exposure Inputs'!$C$65/$G24</f>
        <v>#DIV/0!</v>
      </c>
      <c r="J24" s="24">
        <f>($D24*'Exposure Inputs'!$C$55*'Exposure Inputs'!$D$49*'Exposure Inputs'!$D$52*'Exposure Inputs'!$C$56*'Exposure Inputs'!$C$57)/'Exposure Inputs'!$D$48</f>
        <v>0</v>
      </c>
      <c r="K24" s="24">
        <f>(D24*'Exposure Inputs'!$C$55*'Exposure Inputs'!$D$49*'Exposure Inputs'!$D$52*'Exposure Inputs'!$D$53*'Exposure Inputs'!$C$56*'Exposure Inputs'!$C$57)/('Exposure Inputs'!$D$48*'Exposure Inputs'!$D$54*'Exposure Inputs'!$C$58)</f>
        <v>0</v>
      </c>
      <c r="L24" s="24" t="e">
        <f>'Exposure Inputs'!$D$64/$J24</f>
        <v>#DIV/0!</v>
      </c>
      <c r="M24" s="24" t="e">
        <f>'Exposure Inputs'!$D$65/$K24</f>
        <v>#DIV/0!</v>
      </c>
      <c r="N24" s="24">
        <f>($D24*'Exposure Inputs'!$C$55*'Exposure Inputs'!$E$49*'Exposure Inputs'!$E$52*'Exposure Inputs'!$C$56*'Exposure Inputs'!$C$57)/'Exposure Inputs'!$E$48</f>
        <v>0</v>
      </c>
      <c r="O24" s="24">
        <f>(D24*'Exposure Inputs'!$C$55*'Exposure Inputs'!$E$49*'Exposure Inputs'!$E$52*'Exposure Inputs'!$E$53*'Exposure Inputs'!$C$56*'Exposure Inputs'!$C$57)/('Exposure Inputs'!$E$48*'Exposure Inputs'!$E$54*'Exposure Inputs'!$C$58)</f>
        <v>0</v>
      </c>
      <c r="P24" s="24" t="e">
        <f>'Exposure Inputs'!$D$62/$N24</f>
        <v>#DIV/0!</v>
      </c>
      <c r="Q24" s="24"/>
    </row>
    <row r="25" spans="4:17" s="19" customFormat="1" ht="13" hidden="1" x14ac:dyDescent="0.35">
      <c r="D25" s="28"/>
      <c r="E25" s="28"/>
      <c r="F25" s="24">
        <f>($D25*'Exposure Inputs'!$C$55*'Exposure Inputs'!$C$49*'Exposure Inputs'!$C$52*'Exposure Inputs'!$C$56*'Exposure Inputs'!$C$57)/'Exposure Inputs'!$C$48</f>
        <v>0</v>
      </c>
      <c r="G25" s="24">
        <f>(D25*'Exposure Inputs'!$C$55*'Exposure Inputs'!$C$49*'Exposure Inputs'!$C$52*'Exposure Inputs'!$C$53*'Exposure Inputs'!$C$56*'Exposure Inputs'!$C$57)/('Exposure Inputs'!$C$48*'Exposure Inputs'!$C$54*'Exposure Inputs'!$C$58)</f>
        <v>0</v>
      </c>
      <c r="H25" s="24" t="e">
        <f>'Exposure Inputs'!$C$64/$F25</f>
        <v>#DIV/0!</v>
      </c>
      <c r="I25" s="24" t="e">
        <f>'Exposure Inputs'!$C$65/$G25</f>
        <v>#DIV/0!</v>
      </c>
      <c r="J25" s="24">
        <f>($D25*'Exposure Inputs'!$C$55*'Exposure Inputs'!$D$49*'Exposure Inputs'!$D$52*'Exposure Inputs'!$C$56*'Exposure Inputs'!$C$57)/'Exposure Inputs'!$D$48</f>
        <v>0</v>
      </c>
      <c r="K25" s="24">
        <f>(D25*'Exposure Inputs'!$C$55*'Exposure Inputs'!$D$49*'Exposure Inputs'!$D$52*'Exposure Inputs'!$D$53*'Exposure Inputs'!$C$56*'Exposure Inputs'!$C$57)/('Exposure Inputs'!$D$48*'Exposure Inputs'!$D$54*'Exposure Inputs'!$C$58)</f>
        <v>0</v>
      </c>
      <c r="L25" s="24" t="e">
        <f>'Exposure Inputs'!$D$64/$J25</f>
        <v>#DIV/0!</v>
      </c>
      <c r="M25" s="24" t="e">
        <f>'Exposure Inputs'!$D$65/$K25</f>
        <v>#DIV/0!</v>
      </c>
      <c r="N25" s="24">
        <f>($D25*'Exposure Inputs'!$C$55*'Exposure Inputs'!$E$49*'Exposure Inputs'!$E$52*'Exposure Inputs'!$C$56*'Exposure Inputs'!$C$57)/'Exposure Inputs'!$E$48</f>
        <v>0</v>
      </c>
      <c r="O25" s="24">
        <f>(D25*'Exposure Inputs'!$C$55*'Exposure Inputs'!$E$49*'Exposure Inputs'!$E$52*'Exposure Inputs'!$E$53*'Exposure Inputs'!$C$56*'Exposure Inputs'!$C$57)/('Exposure Inputs'!$E$48*'Exposure Inputs'!$E$54*'Exposure Inputs'!$C$58)</f>
        <v>0</v>
      </c>
      <c r="P25" s="24" t="e">
        <f>'Exposure Inputs'!$D$62/$N25</f>
        <v>#DIV/0!</v>
      </c>
      <c r="Q25" s="24"/>
    </row>
    <row r="26" spans="4:17" s="19" customFormat="1" ht="13" hidden="1" x14ac:dyDescent="0.35">
      <c r="D26" s="28"/>
      <c r="E26" s="28"/>
      <c r="F26" s="24">
        <f>($D26*'Exposure Inputs'!$C$55*'Exposure Inputs'!$C$49*'Exposure Inputs'!$C$52*'Exposure Inputs'!$C$56*'Exposure Inputs'!$C$57)/'Exposure Inputs'!$C$48</f>
        <v>0</v>
      </c>
      <c r="G26" s="24">
        <f>(D26*'Exposure Inputs'!$C$55*'Exposure Inputs'!$C$49*'Exposure Inputs'!$C$52*'Exposure Inputs'!$C$53*'Exposure Inputs'!$C$56*'Exposure Inputs'!$C$57)/('Exposure Inputs'!$C$48*'Exposure Inputs'!$C$54*'Exposure Inputs'!$C$58)</f>
        <v>0</v>
      </c>
      <c r="H26" s="24" t="e">
        <f>'Exposure Inputs'!$C$64/$F26</f>
        <v>#DIV/0!</v>
      </c>
      <c r="I26" s="24" t="e">
        <f>'Exposure Inputs'!$C$65/$G26</f>
        <v>#DIV/0!</v>
      </c>
      <c r="J26" s="24">
        <f>($D26*'Exposure Inputs'!$C$55*'Exposure Inputs'!$D$49*'Exposure Inputs'!$D$52*'Exposure Inputs'!$C$56*'Exposure Inputs'!$C$57)/'Exposure Inputs'!$D$48</f>
        <v>0</v>
      </c>
      <c r="K26" s="24">
        <f>(D26*'Exposure Inputs'!$C$55*'Exposure Inputs'!$D$49*'Exposure Inputs'!$D$52*'Exposure Inputs'!$D$53*'Exposure Inputs'!$C$56*'Exposure Inputs'!$C$57)/('Exposure Inputs'!$D$48*'Exposure Inputs'!$D$54*'Exposure Inputs'!$C$58)</f>
        <v>0</v>
      </c>
      <c r="L26" s="24" t="e">
        <f>'Exposure Inputs'!$D$64/$J26</f>
        <v>#DIV/0!</v>
      </c>
      <c r="M26" s="24" t="e">
        <f>'Exposure Inputs'!$D$65/$K26</f>
        <v>#DIV/0!</v>
      </c>
      <c r="N26" s="24">
        <f>($D26*'Exposure Inputs'!$C$55*'Exposure Inputs'!$E$49*'Exposure Inputs'!$E$52*'Exposure Inputs'!$C$56*'Exposure Inputs'!$C$57)/'Exposure Inputs'!$E$48</f>
        <v>0</v>
      </c>
      <c r="O26" s="24">
        <f>(D26*'Exposure Inputs'!$C$55*'Exposure Inputs'!$E$49*'Exposure Inputs'!$E$52*'Exposure Inputs'!$E$53*'Exposure Inputs'!$C$56*'Exposure Inputs'!$C$57)/('Exposure Inputs'!$E$48*'Exposure Inputs'!$E$54*'Exposure Inputs'!$C$58)</f>
        <v>0</v>
      </c>
      <c r="P26" s="24" t="e">
        <f>'Exposure Inputs'!$D$62/$N26</f>
        <v>#DIV/0!</v>
      </c>
      <c r="Q26" s="24"/>
    </row>
    <row r="27" spans="4:17" s="19" customFormat="1" ht="13" hidden="1" x14ac:dyDescent="0.35">
      <c r="D27" s="28"/>
      <c r="E27" s="28"/>
      <c r="F27" s="24">
        <f>($D27*'Exposure Inputs'!$C$55*'Exposure Inputs'!$C$49*'Exposure Inputs'!$C$52*'Exposure Inputs'!$C$56*'Exposure Inputs'!$C$57)/'Exposure Inputs'!$C$48</f>
        <v>0</v>
      </c>
      <c r="G27" s="24">
        <f>(D27*'Exposure Inputs'!$C$55*'Exposure Inputs'!$C$49*'Exposure Inputs'!$C$52*'Exposure Inputs'!$C$53*'Exposure Inputs'!$C$56*'Exposure Inputs'!$C$57)/('Exposure Inputs'!$C$48*'Exposure Inputs'!$C$54*'Exposure Inputs'!$C$58)</f>
        <v>0</v>
      </c>
      <c r="H27" s="24" t="e">
        <f>'Exposure Inputs'!$C$64/$F27</f>
        <v>#DIV/0!</v>
      </c>
      <c r="I27" s="24" t="e">
        <f>'Exposure Inputs'!$C$65/$G27</f>
        <v>#DIV/0!</v>
      </c>
      <c r="J27" s="24">
        <f>($D27*'Exposure Inputs'!$C$55*'Exposure Inputs'!$D$49*'Exposure Inputs'!$D$52*'Exposure Inputs'!$C$56*'Exposure Inputs'!$C$57)/'Exposure Inputs'!$D$48</f>
        <v>0</v>
      </c>
      <c r="K27" s="24">
        <f>(D27*'Exposure Inputs'!$C$55*'Exposure Inputs'!$D$49*'Exposure Inputs'!$D$52*'Exposure Inputs'!$D$53*'Exposure Inputs'!$C$56*'Exposure Inputs'!$C$57)/('Exposure Inputs'!$D$48*'Exposure Inputs'!$D$54*'Exposure Inputs'!$C$58)</f>
        <v>0</v>
      </c>
      <c r="L27" s="24" t="e">
        <f>'Exposure Inputs'!$D$64/$J27</f>
        <v>#DIV/0!</v>
      </c>
      <c r="M27" s="24" t="e">
        <f>'Exposure Inputs'!$D$65/$K27</f>
        <v>#DIV/0!</v>
      </c>
      <c r="N27" s="24">
        <f>($D27*'Exposure Inputs'!$C$55*'Exposure Inputs'!$E$49*'Exposure Inputs'!$E$52*'Exposure Inputs'!$C$56*'Exposure Inputs'!$C$57)/'Exposure Inputs'!$E$48</f>
        <v>0</v>
      </c>
      <c r="O27" s="24">
        <f>(D27*'Exposure Inputs'!$C$55*'Exposure Inputs'!$E$49*'Exposure Inputs'!$E$52*'Exposure Inputs'!$E$53*'Exposure Inputs'!$C$56*'Exposure Inputs'!$C$57)/('Exposure Inputs'!$E$48*'Exposure Inputs'!$E$54*'Exposure Inputs'!$C$58)</f>
        <v>0</v>
      </c>
      <c r="P27" s="24" t="e">
        <f>'Exposure Inputs'!$D$62/$N27</f>
        <v>#DIV/0!</v>
      </c>
      <c r="Q27" s="24"/>
    </row>
    <row r="28" spans="4:17" s="19" customFormat="1" ht="13" hidden="1" x14ac:dyDescent="0.35">
      <c r="D28" s="28"/>
      <c r="E28" s="28"/>
      <c r="F28" s="24">
        <f>($D28*'Exposure Inputs'!$C$55*'Exposure Inputs'!$C$49*'Exposure Inputs'!$C$52*'Exposure Inputs'!$C$56*'Exposure Inputs'!$C$57)/'Exposure Inputs'!$C$48</f>
        <v>0</v>
      </c>
      <c r="G28" s="24">
        <f>(D28*'Exposure Inputs'!$C$55*'Exposure Inputs'!$C$49*'Exposure Inputs'!$C$52*'Exposure Inputs'!$C$53*'Exposure Inputs'!$C$56*'Exposure Inputs'!$C$57)/('Exposure Inputs'!$C$48*'Exposure Inputs'!$C$54*'Exposure Inputs'!$C$58)</f>
        <v>0</v>
      </c>
      <c r="H28" s="24" t="e">
        <f>'Exposure Inputs'!$C$64/$F28</f>
        <v>#DIV/0!</v>
      </c>
      <c r="I28" s="24" t="e">
        <f>'Exposure Inputs'!$C$65/$G28</f>
        <v>#DIV/0!</v>
      </c>
      <c r="J28" s="24">
        <f>($D28*'Exposure Inputs'!$C$55*'Exposure Inputs'!$D$49*'Exposure Inputs'!$D$52*'Exposure Inputs'!$C$56*'Exposure Inputs'!$C$57)/'Exposure Inputs'!$D$48</f>
        <v>0</v>
      </c>
      <c r="K28" s="24">
        <f>(D28*'Exposure Inputs'!$C$55*'Exposure Inputs'!$D$49*'Exposure Inputs'!$D$52*'Exposure Inputs'!$D$53*'Exposure Inputs'!$C$56*'Exposure Inputs'!$C$57)/('Exposure Inputs'!$D$48*'Exposure Inputs'!$D$54*'Exposure Inputs'!$C$58)</f>
        <v>0</v>
      </c>
      <c r="L28" s="24" t="e">
        <f>'Exposure Inputs'!$D$64/$J28</f>
        <v>#DIV/0!</v>
      </c>
      <c r="M28" s="24" t="e">
        <f>'Exposure Inputs'!$D$65/$K28</f>
        <v>#DIV/0!</v>
      </c>
      <c r="N28" s="24">
        <f>($D28*'Exposure Inputs'!$C$55*'Exposure Inputs'!$E$49*'Exposure Inputs'!$E$52*'Exposure Inputs'!$C$56*'Exposure Inputs'!$C$57)/'Exposure Inputs'!$E$48</f>
        <v>0</v>
      </c>
      <c r="O28" s="24">
        <f>(D28*'Exposure Inputs'!$C$55*'Exposure Inputs'!$E$49*'Exposure Inputs'!$E$52*'Exposure Inputs'!$E$53*'Exposure Inputs'!$C$56*'Exposure Inputs'!$C$57)/('Exposure Inputs'!$E$48*'Exposure Inputs'!$E$54*'Exposure Inputs'!$C$58)</f>
        <v>0</v>
      </c>
      <c r="P28" s="24" t="e">
        <f>'Exposure Inputs'!$D$62/$N28</f>
        <v>#DIV/0!</v>
      </c>
      <c r="Q28" s="24"/>
    </row>
    <row r="29" spans="4:17" s="19" customFormat="1" ht="13" hidden="1" x14ac:dyDescent="0.35">
      <c r="D29" s="28"/>
      <c r="E29" s="28"/>
      <c r="F29" s="24">
        <f>($D29*'Exposure Inputs'!$C$55*'Exposure Inputs'!$C$49*'Exposure Inputs'!$C$52*'Exposure Inputs'!$C$56*'Exposure Inputs'!$C$57)/'Exposure Inputs'!$C$48</f>
        <v>0</v>
      </c>
      <c r="G29" s="24">
        <f>(D29*'Exposure Inputs'!$C$55*'Exposure Inputs'!$C$49*'Exposure Inputs'!$C$52*'Exposure Inputs'!$C$53*'Exposure Inputs'!$C$56*'Exposure Inputs'!$C$57)/('Exposure Inputs'!$C$48*'Exposure Inputs'!$C$54*'Exposure Inputs'!$C$58)</f>
        <v>0</v>
      </c>
      <c r="H29" s="24" t="e">
        <f>'Exposure Inputs'!$C$64/$F29</f>
        <v>#DIV/0!</v>
      </c>
      <c r="I29" s="24" t="e">
        <f>'Exposure Inputs'!$C$65/$G29</f>
        <v>#DIV/0!</v>
      </c>
      <c r="J29" s="24">
        <f>($D29*'Exposure Inputs'!$C$55*'Exposure Inputs'!$D$49*'Exposure Inputs'!$D$52*'Exposure Inputs'!$C$56*'Exposure Inputs'!$C$57)/'Exposure Inputs'!$D$48</f>
        <v>0</v>
      </c>
      <c r="K29" s="24">
        <f>(D29*'Exposure Inputs'!$C$55*'Exposure Inputs'!$D$49*'Exposure Inputs'!$D$52*'Exposure Inputs'!$D$53*'Exposure Inputs'!$C$56*'Exposure Inputs'!$C$57)/('Exposure Inputs'!$D$48*'Exposure Inputs'!$D$54*'Exposure Inputs'!$C$58)</f>
        <v>0</v>
      </c>
      <c r="L29" s="24" t="e">
        <f>'Exposure Inputs'!$D$64/$J29</f>
        <v>#DIV/0!</v>
      </c>
      <c r="M29" s="24" t="e">
        <f>'Exposure Inputs'!$D$65/$K29</f>
        <v>#DIV/0!</v>
      </c>
      <c r="N29" s="24">
        <f>($D29*'Exposure Inputs'!$C$55*'Exposure Inputs'!$E$49*'Exposure Inputs'!$E$52*'Exposure Inputs'!$C$56*'Exposure Inputs'!$C$57)/'Exposure Inputs'!$E$48</f>
        <v>0</v>
      </c>
      <c r="O29" s="24">
        <f>(D29*'Exposure Inputs'!$C$55*'Exposure Inputs'!$E$49*'Exposure Inputs'!$E$52*'Exposure Inputs'!$E$53*'Exposure Inputs'!$C$56*'Exposure Inputs'!$C$57)/('Exposure Inputs'!$E$48*'Exposure Inputs'!$E$54*'Exposure Inputs'!$C$58)</f>
        <v>0</v>
      </c>
      <c r="P29" s="24" t="e">
        <f>'Exposure Inputs'!$D$62/$N29</f>
        <v>#DIV/0!</v>
      </c>
      <c r="Q29" s="24"/>
    </row>
    <row r="30" spans="4:17" s="19" customFormat="1" ht="13" hidden="1" x14ac:dyDescent="0.35">
      <c r="D30" s="28"/>
      <c r="E30" s="28"/>
      <c r="F30" s="24">
        <f>($D30*'Exposure Inputs'!$C$55*'Exposure Inputs'!$C$49*'Exposure Inputs'!$C$52*'Exposure Inputs'!$C$56*'Exposure Inputs'!$C$57)/'Exposure Inputs'!$C$48</f>
        <v>0</v>
      </c>
      <c r="G30" s="24">
        <f>(D30*'Exposure Inputs'!$C$55*'Exposure Inputs'!$C$49*'Exposure Inputs'!$C$52*'Exposure Inputs'!$C$53*'Exposure Inputs'!$C$56*'Exposure Inputs'!$C$57)/('Exposure Inputs'!$C$48*'Exposure Inputs'!$C$54*'Exposure Inputs'!$C$58)</f>
        <v>0</v>
      </c>
      <c r="H30" s="24" t="e">
        <f>'Exposure Inputs'!$C$64/$F30</f>
        <v>#DIV/0!</v>
      </c>
      <c r="I30" s="24" t="e">
        <f>'Exposure Inputs'!$C$65/$G30</f>
        <v>#DIV/0!</v>
      </c>
      <c r="J30" s="24">
        <f>($D30*'Exposure Inputs'!$C$55*'Exposure Inputs'!$D$49*'Exposure Inputs'!$D$52*'Exposure Inputs'!$C$56*'Exposure Inputs'!$C$57)/'Exposure Inputs'!$D$48</f>
        <v>0</v>
      </c>
      <c r="K30" s="24">
        <f>(D30*'Exposure Inputs'!$C$55*'Exposure Inputs'!$D$49*'Exposure Inputs'!$D$52*'Exposure Inputs'!$D$53*'Exposure Inputs'!$C$56*'Exposure Inputs'!$C$57)/('Exposure Inputs'!$D$48*'Exposure Inputs'!$D$54*'Exposure Inputs'!$C$58)</f>
        <v>0</v>
      </c>
      <c r="L30" s="24" t="e">
        <f>'Exposure Inputs'!$D$64/$J30</f>
        <v>#DIV/0!</v>
      </c>
      <c r="M30" s="24" t="e">
        <f>'Exposure Inputs'!$D$65/$K30</f>
        <v>#DIV/0!</v>
      </c>
      <c r="N30" s="24">
        <f>($D30*'Exposure Inputs'!$C$55*'Exposure Inputs'!$E$49*'Exposure Inputs'!$E$52*'Exposure Inputs'!$C$56*'Exposure Inputs'!$C$57)/'Exposure Inputs'!$E$48</f>
        <v>0</v>
      </c>
      <c r="O30" s="24">
        <f>(D30*'Exposure Inputs'!$C$55*'Exposure Inputs'!$E$49*'Exposure Inputs'!$E$52*'Exposure Inputs'!$E$53*'Exposure Inputs'!$C$56*'Exposure Inputs'!$C$57)/('Exposure Inputs'!$E$48*'Exposure Inputs'!$E$54*'Exposure Inputs'!$C$58)</f>
        <v>0</v>
      </c>
      <c r="P30" s="24" t="e">
        <f>'Exposure Inputs'!$D$62/$N30</f>
        <v>#DIV/0!</v>
      </c>
      <c r="Q30" s="24"/>
    </row>
    <row r="31" spans="4:17" s="19" customFormat="1" ht="13" hidden="1" x14ac:dyDescent="0.35">
      <c r="D31" s="28"/>
      <c r="E31" s="28"/>
      <c r="F31" s="24">
        <f>($D31*'Exposure Inputs'!$C$55*'Exposure Inputs'!$C$49*'Exposure Inputs'!$C$52*'Exposure Inputs'!$C$56*'Exposure Inputs'!$C$57)/'Exposure Inputs'!$C$48</f>
        <v>0</v>
      </c>
      <c r="G31" s="24">
        <f>(D31*'Exposure Inputs'!$C$55*'Exposure Inputs'!$C$49*'Exposure Inputs'!$C$52*'Exposure Inputs'!$C$53*'Exposure Inputs'!$C$56*'Exposure Inputs'!$C$57)/('Exposure Inputs'!$C$48*'Exposure Inputs'!$C$54*'Exposure Inputs'!$C$58)</f>
        <v>0</v>
      </c>
      <c r="H31" s="24" t="e">
        <f>'Exposure Inputs'!$C$64/$F31</f>
        <v>#DIV/0!</v>
      </c>
      <c r="I31" s="24" t="e">
        <f>'Exposure Inputs'!$C$65/$G31</f>
        <v>#DIV/0!</v>
      </c>
      <c r="J31" s="24">
        <f>($D31*'Exposure Inputs'!$C$55*'Exposure Inputs'!$D$49*'Exposure Inputs'!$D$52*'Exposure Inputs'!$C$56*'Exposure Inputs'!$C$57)/'Exposure Inputs'!$D$48</f>
        <v>0</v>
      </c>
      <c r="K31" s="24">
        <f>(D31*'Exposure Inputs'!$C$55*'Exposure Inputs'!$D$49*'Exposure Inputs'!$D$52*'Exposure Inputs'!$D$53*'Exposure Inputs'!$C$56*'Exposure Inputs'!$C$57)/('Exposure Inputs'!$D$48*'Exposure Inputs'!$D$54*'Exposure Inputs'!$C$58)</f>
        <v>0</v>
      </c>
      <c r="L31" s="24" t="e">
        <f>'Exposure Inputs'!$D$64/$J31</f>
        <v>#DIV/0!</v>
      </c>
      <c r="M31" s="24" t="e">
        <f>'Exposure Inputs'!$D$65/$K31</f>
        <v>#DIV/0!</v>
      </c>
      <c r="N31" s="24">
        <f>($D31*'Exposure Inputs'!$C$55*'Exposure Inputs'!$E$49*'Exposure Inputs'!$E$52*'Exposure Inputs'!$C$56*'Exposure Inputs'!$C$57)/'Exposure Inputs'!$E$48</f>
        <v>0</v>
      </c>
      <c r="O31" s="24">
        <f>(D31*'Exposure Inputs'!$C$55*'Exposure Inputs'!$E$49*'Exposure Inputs'!$E$52*'Exposure Inputs'!$E$53*'Exposure Inputs'!$C$56*'Exposure Inputs'!$C$57)/('Exposure Inputs'!$E$48*'Exposure Inputs'!$E$54*'Exposure Inputs'!$C$58)</f>
        <v>0</v>
      </c>
      <c r="P31" s="24" t="e">
        <f>'Exposure Inputs'!$D$62/$N31</f>
        <v>#DIV/0!</v>
      </c>
      <c r="Q31" s="24"/>
    </row>
    <row r="32" spans="4:17" s="19" customFormat="1" ht="13" hidden="1" x14ac:dyDescent="0.35">
      <c r="D32" s="28"/>
      <c r="E32" s="28"/>
      <c r="F32" s="24">
        <f>($D32*'Exposure Inputs'!$C$55*'Exposure Inputs'!$C$49*'Exposure Inputs'!$C$52*'Exposure Inputs'!$C$56*'Exposure Inputs'!$C$57)/'Exposure Inputs'!$C$48</f>
        <v>0</v>
      </c>
      <c r="G32" s="24">
        <f>(D32*'Exposure Inputs'!$C$55*'Exposure Inputs'!$C$49*'Exposure Inputs'!$C$52*'Exposure Inputs'!$C$53*'Exposure Inputs'!$C$56*'Exposure Inputs'!$C$57)/('Exposure Inputs'!$C$48*'Exposure Inputs'!$C$54*'Exposure Inputs'!$C$58)</f>
        <v>0</v>
      </c>
      <c r="H32" s="24" t="e">
        <f>'Exposure Inputs'!$C$64/$F32</f>
        <v>#DIV/0!</v>
      </c>
      <c r="I32" s="24" t="e">
        <f>'Exposure Inputs'!$C$65/$G32</f>
        <v>#DIV/0!</v>
      </c>
      <c r="J32" s="24">
        <f>($D32*'Exposure Inputs'!$C$55*'Exposure Inputs'!$D$49*'Exposure Inputs'!$D$52*'Exposure Inputs'!$C$56*'Exposure Inputs'!$C$57)/'Exposure Inputs'!$D$48</f>
        <v>0</v>
      </c>
      <c r="K32" s="24">
        <f>(D32*'Exposure Inputs'!$C$55*'Exposure Inputs'!$D$49*'Exposure Inputs'!$D$52*'Exposure Inputs'!$D$53*'Exposure Inputs'!$C$56*'Exposure Inputs'!$C$57)/('Exposure Inputs'!$D$48*'Exposure Inputs'!$D$54*'Exposure Inputs'!$C$58)</f>
        <v>0</v>
      </c>
      <c r="L32" s="24" t="e">
        <f>'Exposure Inputs'!$D$64/$J32</f>
        <v>#DIV/0!</v>
      </c>
      <c r="M32" s="24" t="e">
        <f>'Exposure Inputs'!$D$65/$K32</f>
        <v>#DIV/0!</v>
      </c>
      <c r="N32" s="24">
        <f>($D32*'Exposure Inputs'!$C$55*'Exposure Inputs'!$E$49*'Exposure Inputs'!$E$52*'Exposure Inputs'!$C$56*'Exposure Inputs'!$C$57)/'Exposure Inputs'!$E$48</f>
        <v>0</v>
      </c>
      <c r="O32" s="24">
        <f>(D32*'Exposure Inputs'!$C$55*'Exposure Inputs'!$E$49*'Exposure Inputs'!$E$52*'Exposure Inputs'!$E$53*'Exposure Inputs'!$C$56*'Exposure Inputs'!$C$57)/('Exposure Inputs'!$E$48*'Exposure Inputs'!$E$54*'Exposure Inputs'!$C$58)</f>
        <v>0</v>
      </c>
      <c r="P32" s="24" t="e">
        <f>'Exposure Inputs'!$D$62/$N32</f>
        <v>#DIV/0!</v>
      </c>
      <c r="Q32" s="24"/>
    </row>
    <row r="33" spans="4:17" s="19" customFormat="1" ht="13" hidden="1" x14ac:dyDescent="0.35">
      <c r="D33" s="28"/>
      <c r="E33" s="28"/>
      <c r="F33" s="24">
        <f>($D33*'Exposure Inputs'!$C$55*'Exposure Inputs'!$C$49*'Exposure Inputs'!$C$52*'Exposure Inputs'!$C$56*'Exposure Inputs'!$C$57)/'Exposure Inputs'!$C$48</f>
        <v>0</v>
      </c>
      <c r="G33" s="24">
        <f>(D33*'Exposure Inputs'!$C$55*'Exposure Inputs'!$C$49*'Exposure Inputs'!$C$52*'Exposure Inputs'!$C$53*'Exposure Inputs'!$C$56*'Exposure Inputs'!$C$57)/('Exposure Inputs'!$C$48*'Exposure Inputs'!$C$54*'Exposure Inputs'!$C$58)</f>
        <v>0</v>
      </c>
      <c r="H33" s="24" t="e">
        <f>'Exposure Inputs'!$C$64/$F33</f>
        <v>#DIV/0!</v>
      </c>
      <c r="I33" s="24" t="e">
        <f>'Exposure Inputs'!$C$65/$G33</f>
        <v>#DIV/0!</v>
      </c>
      <c r="J33" s="24">
        <f>($D33*'Exposure Inputs'!$C$55*'Exposure Inputs'!$D$49*'Exposure Inputs'!$D$52*'Exposure Inputs'!$C$56*'Exposure Inputs'!$C$57)/'Exposure Inputs'!$D$48</f>
        <v>0</v>
      </c>
      <c r="K33" s="24">
        <f>(D33*'Exposure Inputs'!$C$55*'Exposure Inputs'!$D$49*'Exposure Inputs'!$D$52*'Exposure Inputs'!$D$53*'Exposure Inputs'!$C$56*'Exposure Inputs'!$C$57)/('Exposure Inputs'!$D$48*'Exposure Inputs'!$D$54*'Exposure Inputs'!$C$58)</f>
        <v>0</v>
      </c>
      <c r="L33" s="24" t="e">
        <f>'Exposure Inputs'!$D$64/$J33</f>
        <v>#DIV/0!</v>
      </c>
      <c r="M33" s="24" t="e">
        <f>'Exposure Inputs'!$D$65/$K33</f>
        <v>#DIV/0!</v>
      </c>
      <c r="N33" s="24">
        <f>($D33*'Exposure Inputs'!$C$55*'Exposure Inputs'!$E$49*'Exposure Inputs'!$E$52*'Exposure Inputs'!$C$56*'Exposure Inputs'!$C$57)/'Exposure Inputs'!$E$48</f>
        <v>0</v>
      </c>
      <c r="O33" s="24">
        <f>(D33*'Exposure Inputs'!$C$55*'Exposure Inputs'!$E$49*'Exposure Inputs'!$E$52*'Exposure Inputs'!$E$53*'Exposure Inputs'!$C$56*'Exposure Inputs'!$C$57)/('Exposure Inputs'!$E$48*'Exposure Inputs'!$E$54*'Exposure Inputs'!$C$58)</f>
        <v>0</v>
      </c>
      <c r="P33" s="24" t="e">
        <f>'Exposure Inputs'!$D$62/$N33</f>
        <v>#DIV/0!</v>
      </c>
      <c r="Q33" s="24"/>
    </row>
    <row r="34" spans="4:17" s="19" customFormat="1" ht="13" hidden="1" x14ac:dyDescent="0.35">
      <c r="D34" s="28"/>
      <c r="E34" s="28"/>
      <c r="F34" s="24">
        <f>($D34*'Exposure Inputs'!$C$55*'Exposure Inputs'!$C$49*'Exposure Inputs'!$C$52*'Exposure Inputs'!$C$56*'Exposure Inputs'!$C$57)/'Exposure Inputs'!$C$48</f>
        <v>0</v>
      </c>
      <c r="G34" s="24">
        <f>(D34*'Exposure Inputs'!$C$55*'Exposure Inputs'!$C$49*'Exposure Inputs'!$C$52*'Exposure Inputs'!$C$53*'Exposure Inputs'!$C$56*'Exposure Inputs'!$C$57)/('Exposure Inputs'!$C$48*'Exposure Inputs'!$C$54*'Exposure Inputs'!$C$58)</f>
        <v>0</v>
      </c>
      <c r="H34" s="24" t="e">
        <f>'Exposure Inputs'!$C$64/$F34</f>
        <v>#DIV/0!</v>
      </c>
      <c r="I34" s="24" t="e">
        <f>'Exposure Inputs'!$C$65/$G34</f>
        <v>#DIV/0!</v>
      </c>
      <c r="J34" s="24">
        <f>($D34*'Exposure Inputs'!$C$55*'Exposure Inputs'!$D$49*'Exposure Inputs'!$D$52*'Exposure Inputs'!$C$56*'Exposure Inputs'!$C$57)/'Exposure Inputs'!$D$48</f>
        <v>0</v>
      </c>
      <c r="K34" s="24">
        <f>(D34*'Exposure Inputs'!$C$55*'Exposure Inputs'!$D$49*'Exposure Inputs'!$D$52*'Exposure Inputs'!$D$53*'Exposure Inputs'!$C$56*'Exposure Inputs'!$C$57)/('Exposure Inputs'!$D$48*'Exposure Inputs'!$D$54*'Exposure Inputs'!$C$58)</f>
        <v>0</v>
      </c>
      <c r="L34" s="24" t="e">
        <f>'Exposure Inputs'!$D$64/$J34</f>
        <v>#DIV/0!</v>
      </c>
      <c r="M34" s="24" t="e">
        <f>'Exposure Inputs'!$D$65/$K34</f>
        <v>#DIV/0!</v>
      </c>
      <c r="N34" s="24">
        <f>($D34*'Exposure Inputs'!$C$55*'Exposure Inputs'!$E$49*'Exposure Inputs'!$E$52*'Exposure Inputs'!$C$56*'Exposure Inputs'!$C$57)/'Exposure Inputs'!$E$48</f>
        <v>0</v>
      </c>
      <c r="O34" s="24">
        <f>(D34*'Exposure Inputs'!$C$55*'Exposure Inputs'!$E$49*'Exposure Inputs'!$E$52*'Exposure Inputs'!$E$53*'Exposure Inputs'!$C$56*'Exposure Inputs'!$C$57)/('Exposure Inputs'!$E$48*'Exposure Inputs'!$E$54*'Exposure Inputs'!$C$58)</f>
        <v>0</v>
      </c>
      <c r="P34" s="24" t="e">
        <f>'Exposure Inputs'!$D$62/$N34</f>
        <v>#DIV/0!</v>
      </c>
      <c r="Q34" s="24"/>
    </row>
    <row r="35" spans="4:17" s="19" customFormat="1" ht="13" hidden="1" x14ac:dyDescent="0.35">
      <c r="D35" s="28"/>
      <c r="E35" s="28"/>
      <c r="F35" s="24">
        <f>($D35*'Exposure Inputs'!$C$55*'Exposure Inputs'!$C$49*'Exposure Inputs'!$C$52*'Exposure Inputs'!$C$56*'Exposure Inputs'!$C$57)/'Exposure Inputs'!$C$48</f>
        <v>0</v>
      </c>
      <c r="G35" s="24">
        <f>(D35*'Exposure Inputs'!$C$55*'Exposure Inputs'!$C$49*'Exposure Inputs'!$C$52*'Exposure Inputs'!$C$53*'Exposure Inputs'!$C$56*'Exposure Inputs'!$C$57)/('Exposure Inputs'!$C$48*'Exposure Inputs'!$C$54*'Exposure Inputs'!$C$58)</f>
        <v>0</v>
      </c>
      <c r="H35" s="24" t="e">
        <f>'Exposure Inputs'!$C$64/$F35</f>
        <v>#DIV/0!</v>
      </c>
      <c r="I35" s="24" t="e">
        <f>'Exposure Inputs'!$C$65/$G35</f>
        <v>#DIV/0!</v>
      </c>
      <c r="J35" s="24">
        <f>($D35*'Exposure Inputs'!$C$55*'Exposure Inputs'!$D$49*'Exposure Inputs'!$D$52*'Exposure Inputs'!$C$56*'Exposure Inputs'!$C$57)/'Exposure Inputs'!$D$48</f>
        <v>0</v>
      </c>
      <c r="K35" s="24">
        <f>(D35*'Exposure Inputs'!$C$55*'Exposure Inputs'!$D$49*'Exposure Inputs'!$D$52*'Exposure Inputs'!$D$53*'Exposure Inputs'!$C$56*'Exposure Inputs'!$C$57)/('Exposure Inputs'!$D$48*'Exposure Inputs'!$D$54*'Exposure Inputs'!$C$58)</f>
        <v>0</v>
      </c>
      <c r="L35" s="24" t="e">
        <f>'Exposure Inputs'!$D$64/$J35</f>
        <v>#DIV/0!</v>
      </c>
      <c r="M35" s="24" t="e">
        <f>'Exposure Inputs'!$D$65/$K35</f>
        <v>#DIV/0!</v>
      </c>
      <c r="N35" s="24">
        <f>($D35*'Exposure Inputs'!$C$55*'Exposure Inputs'!$E$49*'Exposure Inputs'!$E$52*'Exposure Inputs'!$C$56*'Exposure Inputs'!$C$57)/'Exposure Inputs'!$E$48</f>
        <v>0</v>
      </c>
      <c r="O35" s="24">
        <f>(D35*'Exposure Inputs'!$C$55*'Exposure Inputs'!$E$49*'Exposure Inputs'!$E$52*'Exposure Inputs'!$E$53*'Exposure Inputs'!$C$56*'Exposure Inputs'!$C$57)/('Exposure Inputs'!$E$48*'Exposure Inputs'!$E$54*'Exposure Inputs'!$C$58)</f>
        <v>0</v>
      </c>
      <c r="P35" s="24" t="e">
        <f>'Exposure Inputs'!$D$62/$N35</f>
        <v>#DIV/0!</v>
      </c>
      <c r="Q35" s="24"/>
    </row>
    <row r="36" spans="4:17" s="19" customFormat="1" ht="13" hidden="1" x14ac:dyDescent="0.35">
      <c r="D36" s="28"/>
      <c r="E36" s="28"/>
      <c r="F36" s="24">
        <f>($D36*'Exposure Inputs'!$C$55*'Exposure Inputs'!$C$49*'Exposure Inputs'!$C$52*'Exposure Inputs'!$C$56*'Exposure Inputs'!$C$57)/'Exposure Inputs'!$C$48</f>
        <v>0</v>
      </c>
      <c r="G36" s="24">
        <f>(D36*'Exposure Inputs'!$C$55*'Exposure Inputs'!$C$49*'Exposure Inputs'!$C$52*'Exposure Inputs'!$C$53*'Exposure Inputs'!$C$56*'Exposure Inputs'!$C$57)/('Exposure Inputs'!$C$48*'Exposure Inputs'!$C$54*'Exposure Inputs'!$C$58)</f>
        <v>0</v>
      </c>
      <c r="H36" s="24" t="e">
        <f>'Exposure Inputs'!$C$64/$F36</f>
        <v>#DIV/0!</v>
      </c>
      <c r="I36" s="24" t="e">
        <f>'Exposure Inputs'!$C$65/$G36</f>
        <v>#DIV/0!</v>
      </c>
      <c r="J36" s="24">
        <f>($D36*'Exposure Inputs'!$C$55*'Exposure Inputs'!$D$49*'Exposure Inputs'!$D$52*'Exposure Inputs'!$C$56*'Exposure Inputs'!$C$57)/'Exposure Inputs'!$D$48</f>
        <v>0</v>
      </c>
      <c r="K36" s="24">
        <f>(D36*'Exposure Inputs'!$C$55*'Exposure Inputs'!$D$49*'Exposure Inputs'!$D$52*'Exposure Inputs'!$D$53*'Exposure Inputs'!$C$56*'Exposure Inputs'!$C$57)/('Exposure Inputs'!$D$48*'Exposure Inputs'!$D$54*'Exposure Inputs'!$C$58)</f>
        <v>0</v>
      </c>
      <c r="L36" s="24" t="e">
        <f>'Exposure Inputs'!$D$64/$J36</f>
        <v>#DIV/0!</v>
      </c>
      <c r="M36" s="24" t="e">
        <f>'Exposure Inputs'!$D$65/$K36</f>
        <v>#DIV/0!</v>
      </c>
      <c r="N36" s="24">
        <f>($D36*'Exposure Inputs'!$C$55*'Exposure Inputs'!$E$49*'Exposure Inputs'!$E$52*'Exposure Inputs'!$C$56*'Exposure Inputs'!$C$57)/'Exposure Inputs'!$E$48</f>
        <v>0</v>
      </c>
      <c r="O36" s="24">
        <f>(D36*'Exposure Inputs'!$C$55*'Exposure Inputs'!$E$49*'Exposure Inputs'!$E$52*'Exposure Inputs'!$E$53*'Exposure Inputs'!$C$56*'Exposure Inputs'!$C$57)/('Exposure Inputs'!$E$48*'Exposure Inputs'!$E$54*'Exposure Inputs'!$C$58)</f>
        <v>0</v>
      </c>
      <c r="P36" s="24" t="e">
        <f>'Exposure Inputs'!$D$62/$N36</f>
        <v>#DIV/0!</v>
      </c>
      <c r="Q36" s="24"/>
    </row>
    <row r="37" spans="4:17" s="19" customFormat="1" ht="13" hidden="1" x14ac:dyDescent="0.35">
      <c r="D37" s="28"/>
      <c r="E37" s="28"/>
      <c r="F37" s="24">
        <f>($D37*'Exposure Inputs'!$C$55*'Exposure Inputs'!$C$49*'Exposure Inputs'!$C$52*'Exposure Inputs'!$C$56*'Exposure Inputs'!$C$57)/'Exposure Inputs'!$C$48</f>
        <v>0</v>
      </c>
      <c r="G37" s="24">
        <f>(D37*'Exposure Inputs'!$C$55*'Exposure Inputs'!$C$49*'Exposure Inputs'!$C$52*'Exposure Inputs'!$C$53*'Exposure Inputs'!$C$56*'Exposure Inputs'!$C$57)/('Exposure Inputs'!$C$48*'Exposure Inputs'!$C$54*'Exposure Inputs'!$C$58)</f>
        <v>0</v>
      </c>
      <c r="H37" s="24" t="e">
        <f>'Exposure Inputs'!$C$64/$F37</f>
        <v>#DIV/0!</v>
      </c>
      <c r="I37" s="24" t="e">
        <f>'Exposure Inputs'!$C$65/$G37</f>
        <v>#DIV/0!</v>
      </c>
      <c r="J37" s="24">
        <f>($D37*'Exposure Inputs'!$C$55*'Exposure Inputs'!$D$49*'Exposure Inputs'!$D$52*'Exposure Inputs'!$C$56*'Exposure Inputs'!$C$57)/'Exposure Inputs'!$D$48</f>
        <v>0</v>
      </c>
      <c r="K37" s="24">
        <f>(D37*'Exposure Inputs'!$C$55*'Exposure Inputs'!$D$49*'Exposure Inputs'!$D$52*'Exposure Inputs'!$D$53*'Exposure Inputs'!$C$56*'Exposure Inputs'!$C$57)/('Exposure Inputs'!$D$48*'Exposure Inputs'!$D$54*'Exposure Inputs'!$C$58)</f>
        <v>0</v>
      </c>
      <c r="L37" s="24" t="e">
        <f>'Exposure Inputs'!$D$64/$J37</f>
        <v>#DIV/0!</v>
      </c>
      <c r="M37" s="24" t="e">
        <f>'Exposure Inputs'!$D$65/$K37</f>
        <v>#DIV/0!</v>
      </c>
      <c r="N37" s="24">
        <f>($D37*'Exposure Inputs'!$C$55*'Exposure Inputs'!$E$49*'Exposure Inputs'!$E$52*'Exposure Inputs'!$C$56*'Exposure Inputs'!$C$57)/'Exposure Inputs'!$E$48</f>
        <v>0</v>
      </c>
      <c r="O37" s="24">
        <f>(D37*'Exposure Inputs'!$C$55*'Exposure Inputs'!$E$49*'Exposure Inputs'!$E$52*'Exposure Inputs'!$E$53*'Exposure Inputs'!$C$56*'Exposure Inputs'!$C$57)/('Exposure Inputs'!$E$48*'Exposure Inputs'!$E$54*'Exposure Inputs'!$C$58)</f>
        <v>0</v>
      </c>
      <c r="P37" s="24" t="e">
        <f>'Exposure Inputs'!$D$62/$N37</f>
        <v>#DIV/0!</v>
      </c>
      <c r="Q37" s="24"/>
    </row>
    <row r="38" spans="4:17" s="19" customFormat="1" ht="13" hidden="1" x14ac:dyDescent="0.35">
      <c r="D38" s="28"/>
      <c r="E38" s="28"/>
      <c r="F38" s="24">
        <f>($D38*'Exposure Inputs'!$C$55*'Exposure Inputs'!$C$49*'Exposure Inputs'!$C$52*'Exposure Inputs'!$C$56*'Exposure Inputs'!$C$57)/'Exposure Inputs'!$C$48</f>
        <v>0</v>
      </c>
      <c r="G38" s="24">
        <f>(D38*'Exposure Inputs'!$C$55*'Exposure Inputs'!$C$49*'Exposure Inputs'!$C$52*'Exposure Inputs'!$C$53*'Exposure Inputs'!$C$56*'Exposure Inputs'!$C$57)/('Exposure Inputs'!$C$48*'Exposure Inputs'!$C$54*'Exposure Inputs'!$C$58)</f>
        <v>0</v>
      </c>
      <c r="H38" s="24" t="e">
        <f>'Exposure Inputs'!$C$64/$F38</f>
        <v>#DIV/0!</v>
      </c>
      <c r="I38" s="24" t="e">
        <f>'Exposure Inputs'!$C$65/$G38</f>
        <v>#DIV/0!</v>
      </c>
      <c r="J38" s="24">
        <f>($D38*'Exposure Inputs'!$C$55*'Exposure Inputs'!$D$49*'Exposure Inputs'!$D$52*'Exposure Inputs'!$C$56*'Exposure Inputs'!$C$57)/'Exposure Inputs'!$D$48</f>
        <v>0</v>
      </c>
      <c r="K38" s="24">
        <f>(D38*'Exposure Inputs'!$C$55*'Exposure Inputs'!$D$49*'Exposure Inputs'!$D$52*'Exposure Inputs'!$D$53*'Exposure Inputs'!$C$56*'Exposure Inputs'!$C$57)/('Exposure Inputs'!$D$48*'Exposure Inputs'!$D$54*'Exposure Inputs'!$C$58)</f>
        <v>0</v>
      </c>
      <c r="L38" s="24" t="e">
        <f>'Exposure Inputs'!$D$64/$J38</f>
        <v>#DIV/0!</v>
      </c>
      <c r="M38" s="24" t="e">
        <f>'Exposure Inputs'!$D$65/$K38</f>
        <v>#DIV/0!</v>
      </c>
      <c r="N38" s="24">
        <f>($D38*'Exposure Inputs'!$C$55*'Exposure Inputs'!$E$49*'Exposure Inputs'!$E$52*'Exposure Inputs'!$C$56*'Exposure Inputs'!$C$57)/'Exposure Inputs'!$E$48</f>
        <v>0</v>
      </c>
      <c r="O38" s="24">
        <f>(D38*'Exposure Inputs'!$C$55*'Exposure Inputs'!$E$49*'Exposure Inputs'!$E$52*'Exposure Inputs'!$E$53*'Exposure Inputs'!$C$56*'Exposure Inputs'!$C$57)/('Exposure Inputs'!$E$48*'Exposure Inputs'!$E$54*'Exposure Inputs'!$C$58)</f>
        <v>0</v>
      </c>
      <c r="P38" s="24" t="e">
        <f>'Exposure Inputs'!$D$62/$N38</f>
        <v>#DIV/0!</v>
      </c>
      <c r="Q38" s="24"/>
    </row>
    <row r="39" spans="4:17" s="19" customFormat="1" ht="13" hidden="1" x14ac:dyDescent="0.35">
      <c r="D39" s="28"/>
      <c r="E39" s="28"/>
      <c r="F39" s="24">
        <f>($D39*'Exposure Inputs'!$C$55*'Exposure Inputs'!$C$49*'Exposure Inputs'!$C$52*'Exposure Inputs'!$C$56*'Exposure Inputs'!$C$57)/'Exposure Inputs'!$C$48</f>
        <v>0</v>
      </c>
      <c r="G39" s="24">
        <f>(D39*'Exposure Inputs'!$C$55*'Exposure Inputs'!$C$49*'Exposure Inputs'!$C$52*'Exposure Inputs'!$C$53*'Exposure Inputs'!$C$56*'Exposure Inputs'!$C$57)/('Exposure Inputs'!$C$48*'Exposure Inputs'!$C$54*'Exposure Inputs'!$C$58)</f>
        <v>0</v>
      </c>
      <c r="H39" s="24" t="e">
        <f>'Exposure Inputs'!$C$64/$F39</f>
        <v>#DIV/0!</v>
      </c>
      <c r="I39" s="24" t="e">
        <f>'Exposure Inputs'!$C$65/$G39</f>
        <v>#DIV/0!</v>
      </c>
      <c r="J39" s="24">
        <f>($D39*'Exposure Inputs'!$C$55*'Exposure Inputs'!$D$49*'Exposure Inputs'!$D$52*'Exposure Inputs'!$C$56*'Exposure Inputs'!$C$57)/'Exposure Inputs'!$D$48</f>
        <v>0</v>
      </c>
      <c r="K39" s="24">
        <f>(D39*'Exposure Inputs'!$C$55*'Exposure Inputs'!$D$49*'Exposure Inputs'!$D$52*'Exposure Inputs'!$D$53*'Exposure Inputs'!$C$56*'Exposure Inputs'!$C$57)/('Exposure Inputs'!$D$48*'Exposure Inputs'!$D$54*'Exposure Inputs'!$C$58)</f>
        <v>0</v>
      </c>
      <c r="L39" s="24" t="e">
        <f>'Exposure Inputs'!$D$64/$J39</f>
        <v>#DIV/0!</v>
      </c>
      <c r="M39" s="24" t="e">
        <f>'Exposure Inputs'!$D$65/$K39</f>
        <v>#DIV/0!</v>
      </c>
      <c r="N39" s="24">
        <f>($D39*'Exposure Inputs'!$C$55*'Exposure Inputs'!$E$49*'Exposure Inputs'!$E$52*'Exposure Inputs'!$C$56*'Exposure Inputs'!$C$57)/'Exposure Inputs'!$E$48</f>
        <v>0</v>
      </c>
      <c r="O39" s="24">
        <f>(D39*'Exposure Inputs'!$C$55*'Exposure Inputs'!$E$49*'Exposure Inputs'!$E$52*'Exposure Inputs'!$E$53*'Exposure Inputs'!$C$56*'Exposure Inputs'!$C$57)/('Exposure Inputs'!$E$48*'Exposure Inputs'!$E$54*'Exposure Inputs'!$C$58)</f>
        <v>0</v>
      </c>
      <c r="P39" s="24" t="e">
        <f>'Exposure Inputs'!$D$62/$N39</f>
        <v>#DIV/0!</v>
      </c>
      <c r="Q39" s="24"/>
    </row>
    <row r="40" spans="4:17" s="19" customFormat="1" ht="13" hidden="1" x14ac:dyDescent="0.35">
      <c r="D40" s="28"/>
      <c r="E40" s="28"/>
      <c r="F40" s="24">
        <f>($D40*'Exposure Inputs'!$C$55*'Exposure Inputs'!$C$49*'Exposure Inputs'!$C$52*'Exposure Inputs'!$C$56*'Exposure Inputs'!$C$57)/'Exposure Inputs'!$C$48</f>
        <v>0</v>
      </c>
      <c r="G40" s="24">
        <f>(D40*'Exposure Inputs'!$C$55*'Exposure Inputs'!$C$49*'Exposure Inputs'!$C$52*'Exposure Inputs'!$C$53*'Exposure Inputs'!$C$56*'Exposure Inputs'!$C$57)/('Exposure Inputs'!$C$48*'Exposure Inputs'!$C$54*'Exposure Inputs'!$C$58)</f>
        <v>0</v>
      </c>
      <c r="H40" s="24" t="e">
        <f>'Exposure Inputs'!$C$64/$F40</f>
        <v>#DIV/0!</v>
      </c>
      <c r="I40" s="24" t="e">
        <f>'Exposure Inputs'!$C$65/$G40</f>
        <v>#DIV/0!</v>
      </c>
      <c r="J40" s="24">
        <f>($D40*'Exposure Inputs'!$C$55*'Exposure Inputs'!$D$49*'Exposure Inputs'!$D$52*'Exposure Inputs'!$C$56*'Exposure Inputs'!$C$57)/'Exposure Inputs'!$D$48</f>
        <v>0</v>
      </c>
      <c r="K40" s="24">
        <f>(D40*'Exposure Inputs'!$C$55*'Exposure Inputs'!$D$49*'Exposure Inputs'!$D$52*'Exposure Inputs'!$D$53*'Exposure Inputs'!$C$56*'Exposure Inputs'!$C$57)/('Exposure Inputs'!$D$48*'Exposure Inputs'!$D$54*'Exposure Inputs'!$C$58)</f>
        <v>0</v>
      </c>
      <c r="L40" s="24" t="e">
        <f>'Exposure Inputs'!$D$64/$J40</f>
        <v>#DIV/0!</v>
      </c>
      <c r="M40" s="24" t="e">
        <f>'Exposure Inputs'!$D$65/$K40</f>
        <v>#DIV/0!</v>
      </c>
      <c r="N40" s="24">
        <f>($D40*'Exposure Inputs'!$C$55*'Exposure Inputs'!$E$49*'Exposure Inputs'!$E$52*'Exposure Inputs'!$C$56*'Exposure Inputs'!$C$57)/'Exposure Inputs'!$E$48</f>
        <v>0</v>
      </c>
      <c r="O40" s="24">
        <f>(D40*'Exposure Inputs'!$C$55*'Exposure Inputs'!$E$49*'Exposure Inputs'!$E$52*'Exposure Inputs'!$E$53*'Exposure Inputs'!$C$56*'Exposure Inputs'!$C$57)/('Exposure Inputs'!$E$48*'Exposure Inputs'!$E$54*'Exposure Inputs'!$C$58)</f>
        <v>0</v>
      </c>
      <c r="P40" s="24" t="e">
        <f>'Exposure Inputs'!$D$62/$N40</f>
        <v>#DIV/0!</v>
      </c>
      <c r="Q40" s="24"/>
    </row>
    <row r="41" spans="4:17" s="19" customFormat="1" ht="13" hidden="1" x14ac:dyDescent="0.35">
      <c r="D41" s="28"/>
      <c r="E41" s="28"/>
      <c r="F41" s="24">
        <f>($D41*'Exposure Inputs'!$C$55*'Exposure Inputs'!$C$49*'Exposure Inputs'!$C$52*'Exposure Inputs'!$C$56*'Exposure Inputs'!$C$57)/'Exposure Inputs'!$C$48</f>
        <v>0</v>
      </c>
      <c r="G41" s="24">
        <f>(D41*'Exposure Inputs'!$C$55*'Exposure Inputs'!$C$49*'Exposure Inputs'!$C$52*'Exposure Inputs'!$C$53*'Exposure Inputs'!$C$56*'Exposure Inputs'!$C$57)/('Exposure Inputs'!$C$48*'Exposure Inputs'!$C$54*'Exposure Inputs'!$C$58)</f>
        <v>0</v>
      </c>
      <c r="H41" s="24" t="e">
        <f>'Exposure Inputs'!$C$64/$F41</f>
        <v>#DIV/0!</v>
      </c>
      <c r="I41" s="24" t="e">
        <f>'Exposure Inputs'!$C$65/$G41</f>
        <v>#DIV/0!</v>
      </c>
      <c r="J41" s="24">
        <f>($D41*'Exposure Inputs'!$C$55*'Exposure Inputs'!$D$49*'Exposure Inputs'!$D$52*'Exposure Inputs'!$C$56*'Exposure Inputs'!$C$57)/'Exposure Inputs'!$D$48</f>
        <v>0</v>
      </c>
      <c r="K41" s="24">
        <f>(D41*'Exposure Inputs'!$C$55*'Exposure Inputs'!$D$49*'Exposure Inputs'!$D$52*'Exposure Inputs'!$D$53*'Exposure Inputs'!$C$56*'Exposure Inputs'!$C$57)/('Exposure Inputs'!$D$48*'Exposure Inputs'!$D$54*'Exposure Inputs'!$C$58)</f>
        <v>0</v>
      </c>
      <c r="L41" s="24" t="e">
        <f>'Exposure Inputs'!$D$64/$J41</f>
        <v>#DIV/0!</v>
      </c>
      <c r="M41" s="24" t="e">
        <f>'Exposure Inputs'!$D$65/$K41</f>
        <v>#DIV/0!</v>
      </c>
      <c r="N41" s="24">
        <f>($D41*'Exposure Inputs'!$C$55*'Exposure Inputs'!$E$49*'Exposure Inputs'!$E$52*'Exposure Inputs'!$C$56*'Exposure Inputs'!$C$57)/'Exposure Inputs'!$E$48</f>
        <v>0</v>
      </c>
      <c r="O41" s="24">
        <f>(D41*'Exposure Inputs'!$C$55*'Exposure Inputs'!$E$49*'Exposure Inputs'!$E$52*'Exposure Inputs'!$E$53*'Exposure Inputs'!$C$56*'Exposure Inputs'!$C$57)/('Exposure Inputs'!$E$48*'Exposure Inputs'!$E$54*'Exposure Inputs'!$C$58)</f>
        <v>0</v>
      </c>
      <c r="P41" s="24" t="e">
        <f>'Exposure Inputs'!$D$62/$N41</f>
        <v>#DIV/0!</v>
      </c>
      <c r="Q41" s="24"/>
    </row>
    <row r="42" spans="4:17" s="19" customFormat="1" ht="13" hidden="1" x14ac:dyDescent="0.35">
      <c r="D42" s="28"/>
      <c r="E42" s="28"/>
      <c r="F42" s="24">
        <f>($D42*'Exposure Inputs'!$C$55*'Exposure Inputs'!$C$49*'Exposure Inputs'!$C$52*'Exposure Inputs'!$C$56*'Exposure Inputs'!$C$57)/'Exposure Inputs'!$C$48</f>
        <v>0</v>
      </c>
      <c r="G42" s="24">
        <f>(D42*'Exposure Inputs'!$C$55*'Exposure Inputs'!$C$49*'Exposure Inputs'!$C$52*'Exposure Inputs'!$C$53*'Exposure Inputs'!$C$56*'Exposure Inputs'!$C$57)/('Exposure Inputs'!$C$48*'Exposure Inputs'!$C$54*'Exposure Inputs'!$C$58)</f>
        <v>0</v>
      </c>
      <c r="H42" s="24" t="e">
        <f>'Exposure Inputs'!$C$64/$F42</f>
        <v>#DIV/0!</v>
      </c>
      <c r="I42" s="24" t="e">
        <f>'Exposure Inputs'!$C$65/$G42</f>
        <v>#DIV/0!</v>
      </c>
      <c r="J42" s="24">
        <f>($D42*'Exposure Inputs'!$C$55*'Exposure Inputs'!$D$49*'Exposure Inputs'!$D$52*'Exposure Inputs'!$C$56*'Exposure Inputs'!$C$57)/'Exposure Inputs'!$D$48</f>
        <v>0</v>
      </c>
      <c r="K42" s="24">
        <f>(D42*'Exposure Inputs'!$C$55*'Exposure Inputs'!$D$49*'Exposure Inputs'!$D$52*'Exposure Inputs'!$D$53*'Exposure Inputs'!$C$56*'Exposure Inputs'!$C$57)/('Exposure Inputs'!$D$48*'Exposure Inputs'!$D$54*'Exposure Inputs'!$C$58)</f>
        <v>0</v>
      </c>
      <c r="L42" s="24" t="e">
        <f>'Exposure Inputs'!$D$64/$J42</f>
        <v>#DIV/0!</v>
      </c>
      <c r="M42" s="24" t="e">
        <f>'Exposure Inputs'!$D$65/$K42</f>
        <v>#DIV/0!</v>
      </c>
      <c r="N42" s="24">
        <f>($D42*'Exposure Inputs'!$C$55*'Exposure Inputs'!$E$49*'Exposure Inputs'!$E$52*'Exposure Inputs'!$C$56*'Exposure Inputs'!$C$57)/'Exposure Inputs'!$E$48</f>
        <v>0</v>
      </c>
      <c r="O42" s="24">
        <f>(D42*'Exposure Inputs'!$C$55*'Exposure Inputs'!$E$49*'Exposure Inputs'!$E$52*'Exposure Inputs'!$E$53*'Exposure Inputs'!$C$56*'Exposure Inputs'!$C$57)/('Exposure Inputs'!$E$48*'Exposure Inputs'!$E$54*'Exposure Inputs'!$C$58)</f>
        <v>0</v>
      </c>
      <c r="P42" s="24" t="e">
        <f>'Exposure Inputs'!$D$62/$N42</f>
        <v>#DIV/0!</v>
      </c>
      <c r="Q42" s="24"/>
    </row>
    <row r="43" spans="4:17" s="19" customFormat="1" ht="13" hidden="1" x14ac:dyDescent="0.35">
      <c r="D43" s="28"/>
      <c r="E43" s="28"/>
      <c r="F43" s="24">
        <f>($D43*'Exposure Inputs'!$C$55*'Exposure Inputs'!$C$49*'Exposure Inputs'!$C$52*'Exposure Inputs'!$C$56*'Exposure Inputs'!$C$57)/'Exposure Inputs'!$C$48</f>
        <v>0</v>
      </c>
      <c r="G43" s="24">
        <f>(D43*'Exposure Inputs'!$C$55*'Exposure Inputs'!$C$49*'Exposure Inputs'!$C$52*'Exposure Inputs'!$C$53*'Exposure Inputs'!$C$56*'Exposure Inputs'!$C$57)/('Exposure Inputs'!$C$48*'Exposure Inputs'!$C$54*'Exposure Inputs'!$C$58)</f>
        <v>0</v>
      </c>
      <c r="H43" s="24" t="e">
        <f>'Exposure Inputs'!$C$64/$F43</f>
        <v>#DIV/0!</v>
      </c>
      <c r="I43" s="24" t="e">
        <f>'Exposure Inputs'!$C$65/$G43</f>
        <v>#DIV/0!</v>
      </c>
      <c r="J43" s="24">
        <f>($D43*'Exposure Inputs'!$C$55*'Exposure Inputs'!$D$49*'Exposure Inputs'!$D$52*'Exposure Inputs'!$C$56*'Exposure Inputs'!$C$57)/'Exposure Inputs'!$D$48</f>
        <v>0</v>
      </c>
      <c r="K43" s="24">
        <f>(D43*'Exposure Inputs'!$C$55*'Exposure Inputs'!$D$49*'Exposure Inputs'!$D$52*'Exposure Inputs'!$D$53*'Exposure Inputs'!$C$56*'Exposure Inputs'!$C$57)/('Exposure Inputs'!$D$48*'Exposure Inputs'!$D$54*'Exposure Inputs'!$C$58)</f>
        <v>0</v>
      </c>
      <c r="L43" s="24" t="e">
        <f>'Exposure Inputs'!$D$64/$J43</f>
        <v>#DIV/0!</v>
      </c>
      <c r="M43" s="24" t="e">
        <f>'Exposure Inputs'!$D$65/$K43</f>
        <v>#DIV/0!</v>
      </c>
      <c r="N43" s="24">
        <f>($D43*'Exposure Inputs'!$C$55*'Exposure Inputs'!$E$49*'Exposure Inputs'!$E$52*'Exposure Inputs'!$C$56*'Exposure Inputs'!$C$57)/'Exposure Inputs'!$E$48</f>
        <v>0</v>
      </c>
      <c r="O43" s="24">
        <f>(D43*'Exposure Inputs'!$C$55*'Exposure Inputs'!$E$49*'Exposure Inputs'!$E$52*'Exposure Inputs'!$E$53*'Exposure Inputs'!$C$56*'Exposure Inputs'!$C$57)/('Exposure Inputs'!$E$48*'Exposure Inputs'!$E$54*'Exposure Inputs'!$C$58)</f>
        <v>0</v>
      </c>
      <c r="P43" s="24" t="e">
        <f>'Exposure Inputs'!$D$62/$N43</f>
        <v>#DIV/0!</v>
      </c>
      <c r="Q43" s="24"/>
    </row>
    <row r="44" spans="4:17" s="19" customFormat="1" ht="13" hidden="1" x14ac:dyDescent="0.35">
      <c r="D44" s="28"/>
      <c r="E44" s="28"/>
      <c r="F44" s="24">
        <f>($D44*'Exposure Inputs'!$C$55*'Exposure Inputs'!$C$49*'Exposure Inputs'!$C$52*'Exposure Inputs'!$C$56*'Exposure Inputs'!$C$57)/'Exposure Inputs'!$C$48</f>
        <v>0</v>
      </c>
      <c r="G44" s="24">
        <f>(D44*'Exposure Inputs'!$C$55*'Exposure Inputs'!$C$49*'Exposure Inputs'!$C$52*'Exposure Inputs'!$C$53*'Exposure Inputs'!$C$56*'Exposure Inputs'!$C$57)/('Exposure Inputs'!$C$48*'Exposure Inputs'!$C$54*'Exposure Inputs'!$C$58)</f>
        <v>0</v>
      </c>
      <c r="H44" s="24" t="e">
        <f>'Exposure Inputs'!$C$64/$F44</f>
        <v>#DIV/0!</v>
      </c>
      <c r="I44" s="24" t="e">
        <f>'Exposure Inputs'!$C$65/$G44</f>
        <v>#DIV/0!</v>
      </c>
      <c r="J44" s="24">
        <f>($D44*'Exposure Inputs'!$C$55*'Exposure Inputs'!$D$49*'Exposure Inputs'!$D$52*'Exposure Inputs'!$C$56*'Exposure Inputs'!$C$57)/'Exposure Inputs'!$D$48</f>
        <v>0</v>
      </c>
      <c r="K44" s="24">
        <f>(D44*'Exposure Inputs'!$C$55*'Exposure Inputs'!$D$49*'Exposure Inputs'!$D$52*'Exposure Inputs'!$D$53*'Exposure Inputs'!$C$56*'Exposure Inputs'!$C$57)/('Exposure Inputs'!$D$48*'Exposure Inputs'!$D$54*'Exposure Inputs'!$C$58)</f>
        <v>0</v>
      </c>
      <c r="L44" s="24" t="e">
        <f>'Exposure Inputs'!$D$64/$J44</f>
        <v>#DIV/0!</v>
      </c>
      <c r="M44" s="24" t="e">
        <f>'Exposure Inputs'!$D$65/$K44</f>
        <v>#DIV/0!</v>
      </c>
      <c r="N44" s="24">
        <f>($D44*'Exposure Inputs'!$C$55*'Exposure Inputs'!$E$49*'Exposure Inputs'!$E$52*'Exposure Inputs'!$C$56*'Exposure Inputs'!$C$57)/'Exposure Inputs'!$E$48</f>
        <v>0</v>
      </c>
      <c r="O44" s="24">
        <f>(D44*'Exposure Inputs'!$C$55*'Exposure Inputs'!$E$49*'Exposure Inputs'!$E$52*'Exposure Inputs'!$E$53*'Exposure Inputs'!$C$56*'Exposure Inputs'!$C$57)/('Exposure Inputs'!$E$48*'Exposure Inputs'!$E$54*'Exposure Inputs'!$C$58)</f>
        <v>0</v>
      </c>
      <c r="P44" s="24" t="e">
        <f>'Exposure Inputs'!$D$62/$N44</f>
        <v>#DIV/0!</v>
      </c>
      <c r="Q44" s="24"/>
    </row>
    <row r="45" spans="4:17" s="19" customFormat="1" ht="13" hidden="1" x14ac:dyDescent="0.35">
      <c r="D45" s="28"/>
      <c r="E45" s="28"/>
      <c r="F45" s="24">
        <f>($D45*'Exposure Inputs'!$C$55*'Exposure Inputs'!$C$49*'Exposure Inputs'!$C$52*'Exposure Inputs'!$C$56*'Exposure Inputs'!$C$57)/'Exposure Inputs'!$C$48</f>
        <v>0</v>
      </c>
      <c r="G45" s="24">
        <f>(D45*'Exposure Inputs'!$C$55*'Exposure Inputs'!$C$49*'Exposure Inputs'!$C$52*'Exposure Inputs'!$C$53*'Exposure Inputs'!$C$56*'Exposure Inputs'!$C$57)/('Exposure Inputs'!$C$48*'Exposure Inputs'!$C$54*'Exposure Inputs'!$C$58)</f>
        <v>0</v>
      </c>
      <c r="H45" s="24" t="e">
        <f>'Exposure Inputs'!$C$64/$F45</f>
        <v>#DIV/0!</v>
      </c>
      <c r="I45" s="24" t="e">
        <f>'Exposure Inputs'!$C$65/$G45</f>
        <v>#DIV/0!</v>
      </c>
      <c r="J45" s="24">
        <f>($D45*'Exposure Inputs'!$C$55*'Exposure Inputs'!$D$49*'Exposure Inputs'!$D$52*'Exposure Inputs'!$C$56*'Exposure Inputs'!$C$57)/'Exposure Inputs'!$D$48</f>
        <v>0</v>
      </c>
      <c r="K45" s="24">
        <f>(D45*'Exposure Inputs'!$C$55*'Exposure Inputs'!$D$49*'Exposure Inputs'!$D$52*'Exposure Inputs'!$D$53*'Exposure Inputs'!$C$56*'Exposure Inputs'!$C$57)/('Exposure Inputs'!$D$48*'Exposure Inputs'!$D$54*'Exposure Inputs'!$C$58)</f>
        <v>0</v>
      </c>
      <c r="L45" s="24" t="e">
        <f>'Exposure Inputs'!$D$64/$J45</f>
        <v>#DIV/0!</v>
      </c>
      <c r="M45" s="24" t="e">
        <f>'Exposure Inputs'!$D$65/$K45</f>
        <v>#DIV/0!</v>
      </c>
      <c r="N45" s="24">
        <f>($D45*'Exposure Inputs'!$C$55*'Exposure Inputs'!$E$49*'Exposure Inputs'!$E$52*'Exposure Inputs'!$C$56*'Exposure Inputs'!$C$57)/'Exposure Inputs'!$E$48</f>
        <v>0</v>
      </c>
      <c r="O45" s="24">
        <f>(D45*'Exposure Inputs'!$C$55*'Exposure Inputs'!$E$49*'Exposure Inputs'!$E$52*'Exposure Inputs'!$E$53*'Exposure Inputs'!$C$56*'Exposure Inputs'!$C$57)/('Exposure Inputs'!$E$48*'Exposure Inputs'!$E$54*'Exposure Inputs'!$C$58)</f>
        <v>0</v>
      </c>
      <c r="P45" s="24" t="e">
        <f>'Exposure Inputs'!$D$62/$N45</f>
        <v>#DIV/0!</v>
      </c>
      <c r="Q45" s="24"/>
    </row>
    <row r="46" spans="4:17" s="19" customFormat="1" ht="13" hidden="1" x14ac:dyDescent="0.35">
      <c r="D46" s="28"/>
      <c r="E46" s="28"/>
      <c r="F46" s="24">
        <f>($D46*'Exposure Inputs'!$C$55*'Exposure Inputs'!$C$49*'Exposure Inputs'!$C$52*'Exposure Inputs'!$C$56*'Exposure Inputs'!$C$57)/'Exposure Inputs'!$C$48</f>
        <v>0</v>
      </c>
      <c r="G46" s="24">
        <f>(D46*'Exposure Inputs'!$C$55*'Exposure Inputs'!$C$49*'Exposure Inputs'!$C$52*'Exposure Inputs'!$C$53*'Exposure Inputs'!$C$56*'Exposure Inputs'!$C$57)/('Exposure Inputs'!$C$48*'Exposure Inputs'!$C$54*'Exposure Inputs'!$C$58)</f>
        <v>0</v>
      </c>
      <c r="H46" s="24" t="e">
        <f>'Exposure Inputs'!$C$64/$F46</f>
        <v>#DIV/0!</v>
      </c>
      <c r="I46" s="24" t="e">
        <f>'Exposure Inputs'!$C$65/$G46</f>
        <v>#DIV/0!</v>
      </c>
      <c r="J46" s="24">
        <f>($D46*'Exposure Inputs'!$C$55*'Exposure Inputs'!$D$49*'Exposure Inputs'!$D$52*'Exposure Inputs'!$C$56*'Exposure Inputs'!$C$57)/'Exposure Inputs'!$D$48</f>
        <v>0</v>
      </c>
      <c r="K46" s="24">
        <f>(D46*'Exposure Inputs'!$C$55*'Exposure Inputs'!$D$49*'Exposure Inputs'!$D$52*'Exposure Inputs'!$D$53*'Exposure Inputs'!$C$56*'Exposure Inputs'!$C$57)/('Exposure Inputs'!$D$48*'Exposure Inputs'!$D$54*'Exposure Inputs'!$C$58)</f>
        <v>0</v>
      </c>
      <c r="L46" s="24" t="e">
        <f>'Exposure Inputs'!$D$64/$J46</f>
        <v>#DIV/0!</v>
      </c>
      <c r="M46" s="24" t="e">
        <f>'Exposure Inputs'!$D$65/$K46</f>
        <v>#DIV/0!</v>
      </c>
      <c r="N46" s="24">
        <f>($D46*'Exposure Inputs'!$C$55*'Exposure Inputs'!$E$49*'Exposure Inputs'!$E$52*'Exposure Inputs'!$C$56*'Exposure Inputs'!$C$57)/'Exposure Inputs'!$E$48</f>
        <v>0</v>
      </c>
      <c r="O46" s="24">
        <f>(D46*'Exposure Inputs'!$C$55*'Exposure Inputs'!$E$49*'Exposure Inputs'!$E$52*'Exposure Inputs'!$E$53*'Exposure Inputs'!$C$56*'Exposure Inputs'!$C$57)/('Exposure Inputs'!$E$48*'Exposure Inputs'!$E$54*'Exposure Inputs'!$C$58)</f>
        <v>0</v>
      </c>
      <c r="P46" s="24" t="e">
        <f>'Exposure Inputs'!$D$62/$N46</f>
        <v>#DIV/0!</v>
      </c>
      <c r="Q46" s="24"/>
    </row>
    <row r="47" spans="4:17" s="19" customFormat="1" ht="13" hidden="1" x14ac:dyDescent="0.35">
      <c r="D47" s="28"/>
      <c r="E47" s="28"/>
      <c r="F47" s="24">
        <f>($D47*'Exposure Inputs'!$C$55*'Exposure Inputs'!$C$49*'Exposure Inputs'!$C$52*'Exposure Inputs'!$C$56*'Exposure Inputs'!$C$57)/'Exposure Inputs'!$C$48</f>
        <v>0</v>
      </c>
      <c r="G47" s="24">
        <f>(D47*'Exposure Inputs'!$C$55*'Exposure Inputs'!$C$49*'Exposure Inputs'!$C$52*'Exposure Inputs'!$C$53*'Exposure Inputs'!$C$56*'Exposure Inputs'!$C$57)/('Exposure Inputs'!$C$48*'Exposure Inputs'!$C$54*'Exposure Inputs'!$C$58)</f>
        <v>0</v>
      </c>
      <c r="H47" s="24" t="e">
        <f>'Exposure Inputs'!$C$64/$F47</f>
        <v>#DIV/0!</v>
      </c>
      <c r="I47" s="24" t="e">
        <f>'Exposure Inputs'!$C$65/$G47</f>
        <v>#DIV/0!</v>
      </c>
      <c r="J47" s="24">
        <f>($D47*'Exposure Inputs'!$C$55*'Exposure Inputs'!$D$49*'Exposure Inputs'!$D$52*'Exposure Inputs'!$C$56*'Exposure Inputs'!$C$57)/'Exposure Inputs'!$D$48</f>
        <v>0</v>
      </c>
      <c r="K47" s="24">
        <f>(D47*'Exposure Inputs'!$C$55*'Exposure Inputs'!$D$49*'Exposure Inputs'!$D$52*'Exposure Inputs'!$D$53*'Exposure Inputs'!$C$56*'Exposure Inputs'!$C$57)/('Exposure Inputs'!$D$48*'Exposure Inputs'!$D$54*'Exposure Inputs'!$C$58)</f>
        <v>0</v>
      </c>
      <c r="L47" s="24" t="e">
        <f>'Exposure Inputs'!$D$64/$J47</f>
        <v>#DIV/0!</v>
      </c>
      <c r="M47" s="24" t="e">
        <f>'Exposure Inputs'!$D$65/$K47</f>
        <v>#DIV/0!</v>
      </c>
      <c r="N47" s="24">
        <f>($D47*'Exposure Inputs'!$C$55*'Exposure Inputs'!$E$49*'Exposure Inputs'!$E$52*'Exposure Inputs'!$C$56*'Exposure Inputs'!$C$57)/'Exposure Inputs'!$E$48</f>
        <v>0</v>
      </c>
      <c r="O47" s="24">
        <f>(D47*'Exposure Inputs'!$C$55*'Exposure Inputs'!$E$49*'Exposure Inputs'!$E$52*'Exposure Inputs'!$E$53*'Exposure Inputs'!$C$56*'Exposure Inputs'!$C$57)/('Exposure Inputs'!$E$48*'Exposure Inputs'!$E$54*'Exposure Inputs'!$C$58)</f>
        <v>0</v>
      </c>
      <c r="P47" s="24" t="e">
        <f>'Exposure Inputs'!$D$62/$N47</f>
        <v>#DIV/0!</v>
      </c>
      <c r="Q47" s="24"/>
    </row>
    <row r="48" spans="4:17" s="19" customFormat="1" ht="13" hidden="1" x14ac:dyDescent="0.35">
      <c r="D48" s="28"/>
      <c r="E48" s="28"/>
      <c r="F48" s="24">
        <f>($D48*'Exposure Inputs'!$C$55*'Exposure Inputs'!$C$49*'Exposure Inputs'!$C$52*'Exposure Inputs'!$C$56*'Exposure Inputs'!$C$57)/'Exposure Inputs'!$C$48</f>
        <v>0</v>
      </c>
      <c r="G48" s="24">
        <f>(D48*'Exposure Inputs'!$C$55*'Exposure Inputs'!$C$49*'Exposure Inputs'!$C$52*'Exposure Inputs'!$C$53*'Exposure Inputs'!$C$56*'Exposure Inputs'!$C$57)/('Exposure Inputs'!$C$48*'Exposure Inputs'!$C$54*'Exposure Inputs'!$C$58)</f>
        <v>0</v>
      </c>
      <c r="H48" s="24" t="e">
        <f>'Exposure Inputs'!$C$64/$F48</f>
        <v>#DIV/0!</v>
      </c>
      <c r="I48" s="24" t="e">
        <f>'Exposure Inputs'!$C$65/$G48</f>
        <v>#DIV/0!</v>
      </c>
      <c r="J48" s="24">
        <f>($D48*'Exposure Inputs'!$C$55*'Exposure Inputs'!$D$49*'Exposure Inputs'!$D$52*'Exposure Inputs'!$C$56*'Exposure Inputs'!$C$57)/'Exposure Inputs'!$D$48</f>
        <v>0</v>
      </c>
      <c r="K48" s="24">
        <f>(D48*'Exposure Inputs'!$C$55*'Exposure Inputs'!$D$49*'Exposure Inputs'!$D$52*'Exposure Inputs'!$D$53*'Exposure Inputs'!$C$56*'Exposure Inputs'!$C$57)/('Exposure Inputs'!$D$48*'Exposure Inputs'!$D$54*'Exposure Inputs'!$C$58)</f>
        <v>0</v>
      </c>
      <c r="L48" s="24" t="e">
        <f>'Exposure Inputs'!$D$64/$J48</f>
        <v>#DIV/0!</v>
      </c>
      <c r="M48" s="24" t="e">
        <f>'Exposure Inputs'!$D$65/$K48</f>
        <v>#DIV/0!</v>
      </c>
      <c r="N48" s="24">
        <f>($D48*'Exposure Inputs'!$C$55*'Exposure Inputs'!$E$49*'Exposure Inputs'!$E$52*'Exposure Inputs'!$C$56*'Exposure Inputs'!$C$57)/'Exposure Inputs'!$E$48</f>
        <v>0</v>
      </c>
      <c r="O48" s="24">
        <f>(D48*'Exposure Inputs'!$C$55*'Exposure Inputs'!$E$49*'Exposure Inputs'!$E$52*'Exposure Inputs'!$E$53*'Exposure Inputs'!$C$56*'Exposure Inputs'!$C$57)/('Exposure Inputs'!$E$48*'Exposure Inputs'!$E$54*'Exposure Inputs'!$C$58)</f>
        <v>0</v>
      </c>
      <c r="P48" s="24" t="e">
        <f>'Exposure Inputs'!$D$62/$N48</f>
        <v>#DIV/0!</v>
      </c>
      <c r="Q48" s="24"/>
    </row>
    <row r="49" spans="4:17" s="19" customFormat="1" ht="13" hidden="1" x14ac:dyDescent="0.35">
      <c r="D49" s="28"/>
      <c r="E49" s="28"/>
      <c r="F49" s="24">
        <f>($D49*'Exposure Inputs'!$C$55*'Exposure Inputs'!$C$49*'Exposure Inputs'!$C$52*'Exposure Inputs'!$C$56*'Exposure Inputs'!$C$57)/'Exposure Inputs'!$C$48</f>
        <v>0</v>
      </c>
      <c r="G49" s="24">
        <f>(D49*'Exposure Inputs'!$C$55*'Exposure Inputs'!$C$49*'Exposure Inputs'!$C$52*'Exposure Inputs'!$C$53*'Exposure Inputs'!$C$56*'Exposure Inputs'!$C$57)/('Exposure Inputs'!$C$48*'Exposure Inputs'!$C$54*'Exposure Inputs'!$C$58)</f>
        <v>0</v>
      </c>
      <c r="H49" s="24" t="e">
        <f>'Exposure Inputs'!$C$64/$F49</f>
        <v>#DIV/0!</v>
      </c>
      <c r="I49" s="24" t="e">
        <f>'Exposure Inputs'!$C$65/$G49</f>
        <v>#DIV/0!</v>
      </c>
      <c r="J49" s="24">
        <f>($D49*'Exposure Inputs'!$C$55*'Exposure Inputs'!$D$49*'Exposure Inputs'!$D$52*'Exposure Inputs'!$C$56*'Exposure Inputs'!$C$57)/'Exposure Inputs'!$D$48</f>
        <v>0</v>
      </c>
      <c r="K49" s="24">
        <f>(D49*'Exposure Inputs'!$C$55*'Exposure Inputs'!$D$49*'Exposure Inputs'!$D$52*'Exposure Inputs'!$D$53*'Exposure Inputs'!$C$56*'Exposure Inputs'!$C$57)/('Exposure Inputs'!$D$48*'Exposure Inputs'!$D$54*'Exposure Inputs'!$C$58)</f>
        <v>0</v>
      </c>
      <c r="L49" s="24" t="e">
        <f>'Exposure Inputs'!$D$64/$J49</f>
        <v>#DIV/0!</v>
      </c>
      <c r="M49" s="24" t="e">
        <f>'Exposure Inputs'!$D$65/$K49</f>
        <v>#DIV/0!</v>
      </c>
      <c r="N49" s="24">
        <f>($D49*'Exposure Inputs'!$C$55*'Exposure Inputs'!$E$49*'Exposure Inputs'!$E$52*'Exposure Inputs'!$C$56*'Exposure Inputs'!$C$57)/'Exposure Inputs'!$E$48</f>
        <v>0</v>
      </c>
      <c r="O49" s="24">
        <f>(D49*'Exposure Inputs'!$C$55*'Exposure Inputs'!$E$49*'Exposure Inputs'!$E$52*'Exposure Inputs'!$E$53*'Exposure Inputs'!$C$56*'Exposure Inputs'!$C$57)/('Exposure Inputs'!$E$48*'Exposure Inputs'!$E$54*'Exposure Inputs'!$C$58)</f>
        <v>0</v>
      </c>
      <c r="P49" s="24" t="e">
        <f>'Exposure Inputs'!$D$62/$N49</f>
        <v>#DIV/0!</v>
      </c>
      <c r="Q49" s="24"/>
    </row>
    <row r="50" spans="4:17" s="19" customFormat="1" ht="13" hidden="1" x14ac:dyDescent="0.35">
      <c r="D50" s="28"/>
      <c r="E50" s="28"/>
      <c r="F50" s="24">
        <f>($D50*'Exposure Inputs'!$C$55*'Exposure Inputs'!$C$49*'Exposure Inputs'!$C$52*'Exposure Inputs'!$C$56*'Exposure Inputs'!$C$57)/'Exposure Inputs'!$C$48</f>
        <v>0</v>
      </c>
      <c r="G50" s="24">
        <f>(D50*'Exposure Inputs'!$C$55*'Exposure Inputs'!$C$49*'Exposure Inputs'!$C$52*'Exposure Inputs'!$C$53*'Exposure Inputs'!$C$56*'Exposure Inputs'!$C$57)/('Exposure Inputs'!$C$48*'Exposure Inputs'!$C$54*'Exposure Inputs'!$C$58)</f>
        <v>0</v>
      </c>
      <c r="H50" s="24" t="e">
        <f>'Exposure Inputs'!$C$64/$F50</f>
        <v>#DIV/0!</v>
      </c>
      <c r="I50" s="24" t="e">
        <f>'Exposure Inputs'!$C$65/$G50</f>
        <v>#DIV/0!</v>
      </c>
      <c r="J50" s="24">
        <f>($D50*'Exposure Inputs'!$C$55*'Exposure Inputs'!$D$49*'Exposure Inputs'!$D$52*'Exposure Inputs'!$C$56*'Exposure Inputs'!$C$57)/'Exposure Inputs'!$D$48</f>
        <v>0</v>
      </c>
      <c r="K50" s="24">
        <f>(D50*'Exposure Inputs'!$C$55*'Exposure Inputs'!$D$49*'Exposure Inputs'!$D$52*'Exposure Inputs'!$D$53*'Exposure Inputs'!$C$56*'Exposure Inputs'!$C$57)/('Exposure Inputs'!$D$48*'Exposure Inputs'!$D$54*'Exposure Inputs'!$C$58)</f>
        <v>0</v>
      </c>
      <c r="L50" s="24" t="e">
        <f>'Exposure Inputs'!$D$64/$J50</f>
        <v>#DIV/0!</v>
      </c>
      <c r="M50" s="24" t="e">
        <f>'Exposure Inputs'!$D$65/$K50</f>
        <v>#DIV/0!</v>
      </c>
      <c r="N50" s="24">
        <f>($D50*'Exposure Inputs'!$C$55*'Exposure Inputs'!$E$49*'Exposure Inputs'!$E$52*'Exposure Inputs'!$C$56*'Exposure Inputs'!$C$57)/'Exposure Inputs'!$E$48</f>
        <v>0</v>
      </c>
      <c r="O50" s="24">
        <f>(D50*'Exposure Inputs'!$C$55*'Exposure Inputs'!$E$49*'Exposure Inputs'!$E$52*'Exposure Inputs'!$E$53*'Exposure Inputs'!$C$56*'Exposure Inputs'!$C$57)/('Exposure Inputs'!$E$48*'Exposure Inputs'!$E$54*'Exposure Inputs'!$C$58)</f>
        <v>0</v>
      </c>
      <c r="P50" s="24" t="e">
        <f>'Exposure Inputs'!$D$62/$N50</f>
        <v>#DIV/0!</v>
      </c>
      <c r="Q50" s="24"/>
    </row>
    <row r="51" spans="4:17" s="19" customFormat="1" ht="13" hidden="1" x14ac:dyDescent="0.35">
      <c r="D51" s="28"/>
      <c r="E51" s="28"/>
      <c r="F51" s="24">
        <f>($D51*'Exposure Inputs'!$C$55*'Exposure Inputs'!$C$49*'Exposure Inputs'!$C$52*'Exposure Inputs'!$C$56*'Exposure Inputs'!$C$57)/'Exposure Inputs'!$C$48</f>
        <v>0</v>
      </c>
      <c r="G51" s="24">
        <f>(D51*'Exposure Inputs'!$C$55*'Exposure Inputs'!$C$49*'Exposure Inputs'!$C$52*'Exposure Inputs'!$C$53*'Exposure Inputs'!$C$56*'Exposure Inputs'!$C$57)/('Exposure Inputs'!$C$48*'Exposure Inputs'!$C$54*'Exposure Inputs'!$C$58)</f>
        <v>0</v>
      </c>
      <c r="H51" s="24" t="e">
        <f>'Exposure Inputs'!$C$64/$F51</f>
        <v>#DIV/0!</v>
      </c>
      <c r="I51" s="24" t="e">
        <f>'Exposure Inputs'!$C$65/$G51</f>
        <v>#DIV/0!</v>
      </c>
      <c r="J51" s="24">
        <f>($D51*'Exposure Inputs'!$C$55*'Exposure Inputs'!$D$49*'Exposure Inputs'!$D$52*'Exposure Inputs'!$C$56*'Exposure Inputs'!$C$57)/'Exposure Inputs'!$D$48</f>
        <v>0</v>
      </c>
      <c r="K51" s="24">
        <f>(D51*'Exposure Inputs'!$C$55*'Exposure Inputs'!$D$49*'Exposure Inputs'!$D$52*'Exposure Inputs'!$D$53*'Exposure Inputs'!$C$56*'Exposure Inputs'!$C$57)/('Exposure Inputs'!$D$48*'Exposure Inputs'!$D$54*'Exposure Inputs'!$C$58)</f>
        <v>0</v>
      </c>
      <c r="L51" s="24" t="e">
        <f>'Exposure Inputs'!$D$64/$J51</f>
        <v>#DIV/0!</v>
      </c>
      <c r="M51" s="24" t="e">
        <f>'Exposure Inputs'!$D$65/$K51</f>
        <v>#DIV/0!</v>
      </c>
      <c r="N51" s="24">
        <f>($D51*'Exposure Inputs'!$C$55*'Exposure Inputs'!$E$49*'Exposure Inputs'!$E$52*'Exposure Inputs'!$C$56*'Exposure Inputs'!$C$57)/'Exposure Inputs'!$E$48</f>
        <v>0</v>
      </c>
      <c r="O51" s="24">
        <f>(D51*'Exposure Inputs'!$C$55*'Exposure Inputs'!$E$49*'Exposure Inputs'!$E$52*'Exposure Inputs'!$E$53*'Exposure Inputs'!$C$56*'Exposure Inputs'!$C$57)/('Exposure Inputs'!$E$48*'Exposure Inputs'!$E$54*'Exposure Inputs'!$C$58)</f>
        <v>0</v>
      </c>
      <c r="P51" s="24" t="e">
        <f>'Exposure Inputs'!$D$62/$N51</f>
        <v>#DIV/0!</v>
      </c>
      <c r="Q51" s="24"/>
    </row>
    <row r="52" spans="4:17" s="19" customFormat="1" ht="13" hidden="1" x14ac:dyDescent="0.35">
      <c r="D52" s="28"/>
      <c r="E52" s="28"/>
      <c r="F52" s="24">
        <f>($D52*'Exposure Inputs'!$C$55*'Exposure Inputs'!$C$49*'Exposure Inputs'!$C$52*'Exposure Inputs'!$C$56*'Exposure Inputs'!$C$57)/'Exposure Inputs'!$C$48</f>
        <v>0</v>
      </c>
      <c r="G52" s="24">
        <f>(D52*'Exposure Inputs'!$C$55*'Exposure Inputs'!$C$49*'Exposure Inputs'!$C$52*'Exposure Inputs'!$C$53*'Exposure Inputs'!$C$56*'Exposure Inputs'!$C$57)/('Exposure Inputs'!$C$48*'Exposure Inputs'!$C$54*'Exposure Inputs'!$C$58)</f>
        <v>0</v>
      </c>
      <c r="H52" s="24" t="e">
        <f>'Exposure Inputs'!$C$64/$F52</f>
        <v>#DIV/0!</v>
      </c>
      <c r="I52" s="24" t="e">
        <f>'Exposure Inputs'!$C$65/$G52</f>
        <v>#DIV/0!</v>
      </c>
      <c r="J52" s="24">
        <f>($D52*'Exposure Inputs'!$C$55*'Exposure Inputs'!$D$49*'Exposure Inputs'!$D$52*'Exposure Inputs'!$C$56*'Exposure Inputs'!$C$57)/'Exposure Inputs'!$D$48</f>
        <v>0</v>
      </c>
      <c r="K52" s="24">
        <f>(D52*'Exposure Inputs'!$C$55*'Exposure Inputs'!$D$49*'Exposure Inputs'!$D$52*'Exposure Inputs'!$D$53*'Exposure Inputs'!$C$56*'Exposure Inputs'!$C$57)/('Exposure Inputs'!$D$48*'Exposure Inputs'!$D$54*'Exposure Inputs'!$C$58)</f>
        <v>0</v>
      </c>
      <c r="L52" s="24" t="e">
        <f>'Exposure Inputs'!$D$64/$J52</f>
        <v>#DIV/0!</v>
      </c>
      <c r="M52" s="24" t="e">
        <f>'Exposure Inputs'!$D$65/$K52</f>
        <v>#DIV/0!</v>
      </c>
      <c r="N52" s="24">
        <f>($D52*'Exposure Inputs'!$C$55*'Exposure Inputs'!$E$49*'Exposure Inputs'!$E$52*'Exposure Inputs'!$C$56*'Exposure Inputs'!$C$57)/'Exposure Inputs'!$E$48</f>
        <v>0</v>
      </c>
      <c r="O52" s="24">
        <f>(D52*'Exposure Inputs'!$C$55*'Exposure Inputs'!$E$49*'Exposure Inputs'!$E$52*'Exposure Inputs'!$E$53*'Exposure Inputs'!$C$56*'Exposure Inputs'!$C$57)/('Exposure Inputs'!$E$48*'Exposure Inputs'!$E$54*'Exposure Inputs'!$C$58)</f>
        <v>0</v>
      </c>
      <c r="P52" s="24" t="e">
        <f>'Exposure Inputs'!$D$62/$N52</f>
        <v>#DIV/0!</v>
      </c>
      <c r="Q52" s="24"/>
    </row>
    <row r="53" spans="4:17" s="19" customFormat="1" ht="13" hidden="1" x14ac:dyDescent="0.35">
      <c r="D53" s="28"/>
      <c r="E53" s="28"/>
      <c r="F53" s="24">
        <f>($D53*'Exposure Inputs'!$C$55*'Exposure Inputs'!$C$49*'Exposure Inputs'!$C$52*'Exposure Inputs'!$C$56*'Exposure Inputs'!$C$57)/'Exposure Inputs'!$C$48</f>
        <v>0</v>
      </c>
      <c r="G53" s="24">
        <f>(D53*'Exposure Inputs'!$C$55*'Exposure Inputs'!$C$49*'Exposure Inputs'!$C$52*'Exposure Inputs'!$C$53*'Exposure Inputs'!$C$56*'Exposure Inputs'!$C$57)/('Exposure Inputs'!$C$48*'Exposure Inputs'!$C$54*'Exposure Inputs'!$C$58)</f>
        <v>0</v>
      </c>
      <c r="H53" s="24" t="e">
        <f>'Exposure Inputs'!$C$64/$F53</f>
        <v>#DIV/0!</v>
      </c>
      <c r="I53" s="24" t="e">
        <f>'Exposure Inputs'!$C$65/$G53</f>
        <v>#DIV/0!</v>
      </c>
      <c r="J53" s="24">
        <f>($D53*'Exposure Inputs'!$C$55*'Exposure Inputs'!$D$49*'Exposure Inputs'!$D$52*'Exposure Inputs'!$C$56*'Exposure Inputs'!$C$57)/'Exposure Inputs'!$D$48</f>
        <v>0</v>
      </c>
      <c r="K53" s="24">
        <f>(D53*'Exposure Inputs'!$C$55*'Exposure Inputs'!$D$49*'Exposure Inputs'!$D$52*'Exposure Inputs'!$D$53*'Exposure Inputs'!$C$56*'Exposure Inputs'!$C$57)/('Exposure Inputs'!$D$48*'Exposure Inputs'!$D$54*'Exposure Inputs'!$C$58)</f>
        <v>0</v>
      </c>
      <c r="L53" s="24" t="e">
        <f>'Exposure Inputs'!$D$64/$J53</f>
        <v>#DIV/0!</v>
      </c>
      <c r="M53" s="24" t="e">
        <f>'Exposure Inputs'!$D$65/$K53</f>
        <v>#DIV/0!</v>
      </c>
      <c r="N53" s="24">
        <f>($D53*'Exposure Inputs'!$C$55*'Exposure Inputs'!$E$49*'Exposure Inputs'!$E$52*'Exposure Inputs'!$C$56*'Exposure Inputs'!$C$57)/'Exposure Inputs'!$E$48</f>
        <v>0</v>
      </c>
      <c r="O53" s="24">
        <f>(D53*'Exposure Inputs'!$C$55*'Exposure Inputs'!$E$49*'Exposure Inputs'!$E$52*'Exposure Inputs'!$E$53*'Exposure Inputs'!$C$56*'Exposure Inputs'!$C$57)/('Exposure Inputs'!$E$48*'Exposure Inputs'!$E$54*'Exposure Inputs'!$C$58)</f>
        <v>0</v>
      </c>
      <c r="P53" s="24" t="e">
        <f>'Exposure Inputs'!$D$62/$N53</f>
        <v>#DIV/0!</v>
      </c>
      <c r="Q53" s="24"/>
    </row>
    <row r="54" spans="4:17" s="19" customFormat="1" ht="13" hidden="1" x14ac:dyDescent="0.35">
      <c r="D54" s="28"/>
      <c r="E54" s="28"/>
      <c r="F54" s="24">
        <f>($D54*'Exposure Inputs'!$C$55*'Exposure Inputs'!$C$49*'Exposure Inputs'!$C$52*'Exposure Inputs'!$C$56*'Exposure Inputs'!$C$57)/'Exposure Inputs'!$C$48</f>
        <v>0</v>
      </c>
      <c r="G54" s="24">
        <f>(D54*'Exposure Inputs'!$C$55*'Exposure Inputs'!$C$49*'Exposure Inputs'!$C$52*'Exposure Inputs'!$C$53*'Exposure Inputs'!$C$56*'Exposure Inputs'!$C$57)/('Exposure Inputs'!$C$48*'Exposure Inputs'!$C$54*'Exposure Inputs'!$C$58)</f>
        <v>0</v>
      </c>
      <c r="H54" s="24" t="e">
        <f>'Exposure Inputs'!$C$64/$F54</f>
        <v>#DIV/0!</v>
      </c>
      <c r="I54" s="24" t="e">
        <f>'Exposure Inputs'!$C$65/$G54</f>
        <v>#DIV/0!</v>
      </c>
      <c r="J54" s="24">
        <f>($D54*'Exposure Inputs'!$C$55*'Exposure Inputs'!$D$49*'Exposure Inputs'!$D$52*'Exposure Inputs'!$C$56*'Exposure Inputs'!$C$57)/'Exposure Inputs'!$D$48</f>
        <v>0</v>
      </c>
      <c r="K54" s="24">
        <f>(D54*'Exposure Inputs'!$C$55*'Exposure Inputs'!$D$49*'Exposure Inputs'!$D$52*'Exposure Inputs'!$D$53*'Exposure Inputs'!$C$56*'Exposure Inputs'!$C$57)/('Exposure Inputs'!$D$48*'Exposure Inputs'!$D$54*'Exposure Inputs'!$C$58)</f>
        <v>0</v>
      </c>
      <c r="L54" s="24" t="e">
        <f>'Exposure Inputs'!$D$64/$J54</f>
        <v>#DIV/0!</v>
      </c>
      <c r="M54" s="24" t="e">
        <f>'Exposure Inputs'!$D$65/$K54</f>
        <v>#DIV/0!</v>
      </c>
      <c r="N54" s="24">
        <f>($D54*'Exposure Inputs'!$C$55*'Exposure Inputs'!$E$49*'Exposure Inputs'!$E$52*'Exposure Inputs'!$C$56*'Exposure Inputs'!$C$57)/'Exposure Inputs'!$E$48</f>
        <v>0</v>
      </c>
      <c r="O54" s="24">
        <f>(D54*'Exposure Inputs'!$C$55*'Exposure Inputs'!$E$49*'Exposure Inputs'!$E$52*'Exposure Inputs'!$E$53*'Exposure Inputs'!$C$56*'Exposure Inputs'!$C$57)/('Exposure Inputs'!$E$48*'Exposure Inputs'!$E$54*'Exposure Inputs'!$C$58)</f>
        <v>0</v>
      </c>
      <c r="P54" s="24" t="e">
        <f>'Exposure Inputs'!$D$62/$N54</f>
        <v>#DIV/0!</v>
      </c>
      <c r="Q54" s="24"/>
    </row>
    <row r="55" spans="4:17" s="19" customFormat="1" ht="13" hidden="1" x14ac:dyDescent="0.35">
      <c r="D55" s="28"/>
      <c r="E55" s="28"/>
      <c r="F55" s="24">
        <f>($D55*'Exposure Inputs'!$C$55*'Exposure Inputs'!$C$49*'Exposure Inputs'!$C$52*'Exposure Inputs'!$C$56*'Exposure Inputs'!$C$57)/'Exposure Inputs'!$C$48</f>
        <v>0</v>
      </c>
      <c r="G55" s="24">
        <f>(D55*'Exposure Inputs'!$C$55*'Exposure Inputs'!$C$49*'Exposure Inputs'!$C$52*'Exposure Inputs'!$C$53*'Exposure Inputs'!$C$56*'Exposure Inputs'!$C$57)/('Exposure Inputs'!$C$48*'Exposure Inputs'!$C$54*'Exposure Inputs'!$C$58)</f>
        <v>0</v>
      </c>
      <c r="H55" s="24" t="e">
        <f>'Exposure Inputs'!$C$64/$F55</f>
        <v>#DIV/0!</v>
      </c>
      <c r="I55" s="24" t="e">
        <f>'Exposure Inputs'!$C$65/$G55</f>
        <v>#DIV/0!</v>
      </c>
      <c r="J55" s="24">
        <f>($D55*'Exposure Inputs'!$C$55*'Exposure Inputs'!$D$49*'Exposure Inputs'!$D$52*'Exposure Inputs'!$C$56*'Exposure Inputs'!$C$57)/'Exposure Inputs'!$D$48</f>
        <v>0</v>
      </c>
      <c r="K55" s="24">
        <f>(D55*'Exposure Inputs'!$C$55*'Exposure Inputs'!$D$49*'Exposure Inputs'!$D$52*'Exposure Inputs'!$D$53*'Exposure Inputs'!$C$56*'Exposure Inputs'!$C$57)/('Exposure Inputs'!$D$48*'Exposure Inputs'!$D$54*'Exposure Inputs'!$C$58)</f>
        <v>0</v>
      </c>
      <c r="L55" s="24" t="e">
        <f>'Exposure Inputs'!$D$64/$J55</f>
        <v>#DIV/0!</v>
      </c>
      <c r="M55" s="24" t="e">
        <f>'Exposure Inputs'!$D$65/$K55</f>
        <v>#DIV/0!</v>
      </c>
      <c r="N55" s="24">
        <f>($D55*'Exposure Inputs'!$C$55*'Exposure Inputs'!$E$49*'Exposure Inputs'!$E$52*'Exposure Inputs'!$C$56*'Exposure Inputs'!$C$57)/'Exposure Inputs'!$E$48</f>
        <v>0</v>
      </c>
      <c r="O55" s="24">
        <f>(D55*'Exposure Inputs'!$C$55*'Exposure Inputs'!$E$49*'Exposure Inputs'!$E$52*'Exposure Inputs'!$E$53*'Exposure Inputs'!$C$56*'Exposure Inputs'!$C$57)/('Exposure Inputs'!$E$48*'Exposure Inputs'!$E$54*'Exposure Inputs'!$C$58)</f>
        <v>0</v>
      </c>
      <c r="P55" s="24" t="e">
        <f>'Exposure Inputs'!$D$62/$N55</f>
        <v>#DIV/0!</v>
      </c>
      <c r="Q55" s="24"/>
    </row>
    <row r="56" spans="4:17" s="19" customFormat="1" ht="13" hidden="1" x14ac:dyDescent="0.35">
      <c r="D56" s="28"/>
      <c r="E56" s="28"/>
      <c r="F56" s="24">
        <f>($D56*'Exposure Inputs'!$C$55*'Exposure Inputs'!$C$49*'Exposure Inputs'!$C$52*'Exposure Inputs'!$C$56*'Exposure Inputs'!$C$57)/'Exposure Inputs'!$C$48</f>
        <v>0</v>
      </c>
      <c r="G56" s="24">
        <f>(D56*'Exposure Inputs'!$C$55*'Exposure Inputs'!$C$49*'Exposure Inputs'!$C$52*'Exposure Inputs'!$C$53*'Exposure Inputs'!$C$56*'Exposure Inputs'!$C$57)/('Exposure Inputs'!$C$48*'Exposure Inputs'!$C$54*'Exposure Inputs'!$C$58)</f>
        <v>0</v>
      </c>
      <c r="H56" s="24" t="e">
        <f>'Exposure Inputs'!$C$64/$F56</f>
        <v>#DIV/0!</v>
      </c>
      <c r="I56" s="24" t="e">
        <f>'Exposure Inputs'!$C$65/$G56</f>
        <v>#DIV/0!</v>
      </c>
      <c r="J56" s="24">
        <f>($D56*'Exposure Inputs'!$C$55*'Exposure Inputs'!$D$49*'Exposure Inputs'!$D$52*'Exposure Inputs'!$C$56*'Exposure Inputs'!$C$57)/'Exposure Inputs'!$D$48</f>
        <v>0</v>
      </c>
      <c r="K56" s="24">
        <f>(D56*'Exposure Inputs'!$C$55*'Exposure Inputs'!$D$49*'Exposure Inputs'!$D$52*'Exposure Inputs'!$D$53*'Exposure Inputs'!$C$56*'Exposure Inputs'!$C$57)/('Exposure Inputs'!$D$48*'Exposure Inputs'!$D$54*'Exposure Inputs'!$C$58)</f>
        <v>0</v>
      </c>
      <c r="L56" s="24" t="e">
        <f>'Exposure Inputs'!$D$64/$J56</f>
        <v>#DIV/0!</v>
      </c>
      <c r="M56" s="24" t="e">
        <f>'Exposure Inputs'!$D$65/$K56</f>
        <v>#DIV/0!</v>
      </c>
      <c r="N56" s="24">
        <f>($D56*'Exposure Inputs'!$C$55*'Exposure Inputs'!$E$49*'Exposure Inputs'!$E$52*'Exposure Inputs'!$C$56*'Exposure Inputs'!$C$57)/'Exposure Inputs'!$E$48</f>
        <v>0</v>
      </c>
      <c r="O56" s="24">
        <f>(D56*'Exposure Inputs'!$C$55*'Exposure Inputs'!$E$49*'Exposure Inputs'!$E$52*'Exposure Inputs'!$E$53*'Exposure Inputs'!$C$56*'Exposure Inputs'!$C$57)/('Exposure Inputs'!$E$48*'Exposure Inputs'!$E$54*'Exposure Inputs'!$C$58)</f>
        <v>0</v>
      </c>
      <c r="P56" s="24" t="e">
        <f>'Exposure Inputs'!$D$62/$N56</f>
        <v>#DIV/0!</v>
      </c>
      <c r="Q56" s="24"/>
    </row>
    <row r="57" spans="4:17" s="19" customFormat="1" ht="13" hidden="1" x14ac:dyDescent="0.35">
      <c r="D57" s="28"/>
      <c r="E57" s="28"/>
      <c r="F57" s="24">
        <f>($D57*'Exposure Inputs'!$C$55*'Exposure Inputs'!$C$49*'Exposure Inputs'!$C$52*'Exposure Inputs'!$C$56*'Exposure Inputs'!$C$57)/'Exposure Inputs'!$C$48</f>
        <v>0</v>
      </c>
      <c r="G57" s="24">
        <f>(D57*'Exposure Inputs'!$C$55*'Exposure Inputs'!$C$49*'Exposure Inputs'!$C$52*'Exposure Inputs'!$C$53*'Exposure Inputs'!$C$56*'Exposure Inputs'!$C$57)/('Exposure Inputs'!$C$48*'Exposure Inputs'!$C$54*'Exposure Inputs'!$C$58)</f>
        <v>0</v>
      </c>
      <c r="H57" s="24" t="e">
        <f>'Exposure Inputs'!$C$64/$F57</f>
        <v>#DIV/0!</v>
      </c>
      <c r="I57" s="24" t="e">
        <f>'Exposure Inputs'!$C$65/$G57</f>
        <v>#DIV/0!</v>
      </c>
      <c r="J57" s="24">
        <f>($D57*'Exposure Inputs'!$C$55*'Exposure Inputs'!$D$49*'Exposure Inputs'!$D$52*'Exposure Inputs'!$C$56*'Exposure Inputs'!$C$57)/'Exposure Inputs'!$D$48</f>
        <v>0</v>
      </c>
      <c r="K57" s="24">
        <f>(D57*'Exposure Inputs'!$C$55*'Exposure Inputs'!$D$49*'Exposure Inputs'!$D$52*'Exposure Inputs'!$D$53*'Exposure Inputs'!$C$56*'Exposure Inputs'!$C$57)/('Exposure Inputs'!$D$48*'Exposure Inputs'!$D$54*'Exposure Inputs'!$C$58)</f>
        <v>0</v>
      </c>
      <c r="L57" s="24" t="e">
        <f>'Exposure Inputs'!$D$64/$J57</f>
        <v>#DIV/0!</v>
      </c>
      <c r="M57" s="24" t="e">
        <f>'Exposure Inputs'!$D$65/$K57</f>
        <v>#DIV/0!</v>
      </c>
      <c r="N57" s="24">
        <f>($D57*'Exposure Inputs'!$C$55*'Exposure Inputs'!$E$49*'Exposure Inputs'!$E$52*'Exposure Inputs'!$C$56*'Exposure Inputs'!$C$57)/'Exposure Inputs'!$E$48</f>
        <v>0</v>
      </c>
      <c r="O57" s="24">
        <f>(D57*'Exposure Inputs'!$C$55*'Exposure Inputs'!$E$49*'Exposure Inputs'!$E$52*'Exposure Inputs'!$E$53*'Exposure Inputs'!$C$56*'Exposure Inputs'!$C$57)/('Exposure Inputs'!$E$48*'Exposure Inputs'!$E$54*'Exposure Inputs'!$C$58)</f>
        <v>0</v>
      </c>
      <c r="P57" s="24" t="e">
        <f>'Exposure Inputs'!$D$62/$N57</f>
        <v>#DIV/0!</v>
      </c>
      <c r="Q57" s="24"/>
    </row>
    <row r="58" spans="4:17" s="19" customFormat="1" ht="13" hidden="1" x14ac:dyDescent="0.35">
      <c r="D58" s="28"/>
      <c r="E58" s="28"/>
      <c r="F58" s="24">
        <f>($D58*'Exposure Inputs'!$C$55*'Exposure Inputs'!$C$49*'Exposure Inputs'!$C$52*'Exposure Inputs'!$C$56*'Exposure Inputs'!$C$57)/'Exposure Inputs'!$C$48</f>
        <v>0</v>
      </c>
      <c r="G58" s="24">
        <f>(D58*'Exposure Inputs'!$C$55*'Exposure Inputs'!$C$49*'Exposure Inputs'!$C$52*'Exposure Inputs'!$C$53*'Exposure Inputs'!$C$56*'Exposure Inputs'!$C$57)/('Exposure Inputs'!$C$48*'Exposure Inputs'!$C$54*'Exposure Inputs'!$C$58)</f>
        <v>0</v>
      </c>
      <c r="H58" s="24" t="e">
        <f>'Exposure Inputs'!$C$64/$F58</f>
        <v>#DIV/0!</v>
      </c>
      <c r="I58" s="24" t="e">
        <f>'Exposure Inputs'!$C$65/$G58</f>
        <v>#DIV/0!</v>
      </c>
      <c r="J58" s="24">
        <f>($D58*'Exposure Inputs'!$C$55*'Exposure Inputs'!$D$49*'Exposure Inputs'!$D$52*'Exposure Inputs'!$C$56*'Exposure Inputs'!$C$57)/'Exposure Inputs'!$D$48</f>
        <v>0</v>
      </c>
      <c r="K58" s="24">
        <f>(D58*'Exposure Inputs'!$C$55*'Exposure Inputs'!$D$49*'Exposure Inputs'!$D$52*'Exposure Inputs'!$D$53*'Exposure Inputs'!$C$56*'Exposure Inputs'!$C$57)/('Exposure Inputs'!$D$48*'Exposure Inputs'!$D$54*'Exposure Inputs'!$C$58)</f>
        <v>0</v>
      </c>
      <c r="L58" s="24" t="e">
        <f>'Exposure Inputs'!$D$64/$J58</f>
        <v>#DIV/0!</v>
      </c>
      <c r="M58" s="24" t="e">
        <f>'Exposure Inputs'!$D$65/$K58</f>
        <v>#DIV/0!</v>
      </c>
      <c r="N58" s="24">
        <f>($D58*'Exposure Inputs'!$C$55*'Exposure Inputs'!$E$49*'Exposure Inputs'!$E$52*'Exposure Inputs'!$C$56*'Exposure Inputs'!$C$57)/'Exposure Inputs'!$E$48</f>
        <v>0</v>
      </c>
      <c r="O58" s="24">
        <f>(D58*'Exposure Inputs'!$C$55*'Exposure Inputs'!$E$49*'Exposure Inputs'!$E$52*'Exposure Inputs'!$E$53*'Exposure Inputs'!$C$56*'Exposure Inputs'!$C$57)/('Exposure Inputs'!$E$48*'Exposure Inputs'!$E$54*'Exposure Inputs'!$C$58)</f>
        <v>0</v>
      </c>
      <c r="P58" s="24" t="e">
        <f>'Exposure Inputs'!$D$62/$N58</f>
        <v>#DIV/0!</v>
      </c>
      <c r="Q58" s="24"/>
    </row>
    <row r="59" spans="4:17" s="19" customFormat="1" ht="13" hidden="1" x14ac:dyDescent="0.35">
      <c r="D59" s="28"/>
      <c r="E59" s="28"/>
      <c r="F59" s="24">
        <f>($D59*'Exposure Inputs'!$C$55*'Exposure Inputs'!$C$49*'Exposure Inputs'!$C$52*'Exposure Inputs'!$C$56*'Exposure Inputs'!$C$57)/'Exposure Inputs'!$C$48</f>
        <v>0</v>
      </c>
      <c r="G59" s="24">
        <f>(D59*'Exposure Inputs'!$C$55*'Exposure Inputs'!$C$49*'Exposure Inputs'!$C$52*'Exposure Inputs'!$C$53*'Exposure Inputs'!$C$56*'Exposure Inputs'!$C$57)/('Exposure Inputs'!$C$48*'Exposure Inputs'!$C$54*'Exposure Inputs'!$C$58)</f>
        <v>0</v>
      </c>
      <c r="H59" s="24" t="e">
        <f>'Exposure Inputs'!$C$64/$F59</f>
        <v>#DIV/0!</v>
      </c>
      <c r="I59" s="24" t="e">
        <f>'Exposure Inputs'!$C$65/$G59</f>
        <v>#DIV/0!</v>
      </c>
      <c r="J59" s="24">
        <f>($D59*'Exposure Inputs'!$C$55*'Exposure Inputs'!$D$49*'Exposure Inputs'!$D$52*'Exposure Inputs'!$C$56*'Exposure Inputs'!$C$57)/'Exposure Inputs'!$D$48</f>
        <v>0</v>
      </c>
      <c r="K59" s="24">
        <f>(D59*'Exposure Inputs'!$C$55*'Exposure Inputs'!$D$49*'Exposure Inputs'!$D$52*'Exposure Inputs'!$D$53*'Exposure Inputs'!$C$56*'Exposure Inputs'!$C$57)/('Exposure Inputs'!$D$48*'Exposure Inputs'!$D$54*'Exposure Inputs'!$C$58)</f>
        <v>0</v>
      </c>
      <c r="L59" s="24" t="e">
        <f>'Exposure Inputs'!$D$64/$J59</f>
        <v>#DIV/0!</v>
      </c>
      <c r="M59" s="24" t="e">
        <f>'Exposure Inputs'!$D$65/$K59</f>
        <v>#DIV/0!</v>
      </c>
      <c r="N59" s="24">
        <f>($D59*'Exposure Inputs'!$C$55*'Exposure Inputs'!$E$49*'Exposure Inputs'!$E$52*'Exposure Inputs'!$C$56*'Exposure Inputs'!$C$57)/'Exposure Inputs'!$E$48</f>
        <v>0</v>
      </c>
      <c r="O59" s="24">
        <f>(D59*'Exposure Inputs'!$C$55*'Exposure Inputs'!$E$49*'Exposure Inputs'!$E$52*'Exposure Inputs'!$E$53*'Exposure Inputs'!$C$56*'Exposure Inputs'!$C$57)/('Exposure Inputs'!$E$48*'Exposure Inputs'!$E$54*'Exposure Inputs'!$C$58)</f>
        <v>0</v>
      </c>
      <c r="P59" s="24" t="e">
        <f>'Exposure Inputs'!$D$62/$N59</f>
        <v>#DIV/0!</v>
      </c>
      <c r="Q59" s="24"/>
    </row>
    <row r="60" spans="4:17" s="19" customFormat="1" ht="13" hidden="1" x14ac:dyDescent="0.35">
      <c r="D60" s="28"/>
      <c r="E60" s="28"/>
      <c r="F60" s="24">
        <f>($D60*'Exposure Inputs'!$C$55*'Exposure Inputs'!$C$49*'Exposure Inputs'!$C$52*'Exposure Inputs'!$C$56*'Exposure Inputs'!$C$57)/'Exposure Inputs'!$C$48</f>
        <v>0</v>
      </c>
      <c r="G60" s="24">
        <f>(D60*'Exposure Inputs'!$C$55*'Exposure Inputs'!$C$49*'Exposure Inputs'!$C$52*'Exposure Inputs'!$C$53*'Exposure Inputs'!$C$56*'Exposure Inputs'!$C$57)/('Exposure Inputs'!$C$48*'Exposure Inputs'!$C$54*'Exposure Inputs'!$C$58)</f>
        <v>0</v>
      </c>
      <c r="H60" s="24" t="e">
        <f>'Exposure Inputs'!$C$64/$F60</f>
        <v>#DIV/0!</v>
      </c>
      <c r="I60" s="24" t="e">
        <f>'Exposure Inputs'!$C$65/$G60</f>
        <v>#DIV/0!</v>
      </c>
      <c r="J60" s="24">
        <f>($D60*'Exposure Inputs'!$C$55*'Exposure Inputs'!$D$49*'Exposure Inputs'!$D$52*'Exposure Inputs'!$C$56*'Exposure Inputs'!$C$57)/'Exposure Inputs'!$D$48</f>
        <v>0</v>
      </c>
      <c r="K60" s="24">
        <f>(D60*'Exposure Inputs'!$C$55*'Exposure Inputs'!$D$49*'Exposure Inputs'!$D$52*'Exposure Inputs'!$D$53*'Exposure Inputs'!$C$56*'Exposure Inputs'!$C$57)/('Exposure Inputs'!$D$48*'Exposure Inputs'!$D$54*'Exposure Inputs'!$C$58)</f>
        <v>0</v>
      </c>
      <c r="L60" s="24" t="e">
        <f>'Exposure Inputs'!$D$64/$J60</f>
        <v>#DIV/0!</v>
      </c>
      <c r="M60" s="24" t="e">
        <f>'Exposure Inputs'!$D$65/$K60</f>
        <v>#DIV/0!</v>
      </c>
      <c r="N60" s="24">
        <f>($D60*'Exposure Inputs'!$C$55*'Exposure Inputs'!$E$49*'Exposure Inputs'!$E$52*'Exposure Inputs'!$C$56*'Exposure Inputs'!$C$57)/'Exposure Inputs'!$E$48</f>
        <v>0</v>
      </c>
      <c r="O60" s="24">
        <f>(D60*'Exposure Inputs'!$C$55*'Exposure Inputs'!$E$49*'Exposure Inputs'!$E$52*'Exposure Inputs'!$E$53*'Exposure Inputs'!$C$56*'Exposure Inputs'!$C$57)/('Exposure Inputs'!$E$48*'Exposure Inputs'!$E$54*'Exposure Inputs'!$C$58)</f>
        <v>0</v>
      </c>
      <c r="P60" s="24" t="e">
        <f>'Exposure Inputs'!$D$62/$N60</f>
        <v>#DIV/0!</v>
      </c>
      <c r="Q60" s="24"/>
    </row>
    <row r="61" spans="4:17" s="19" customFormat="1" ht="13" hidden="1" x14ac:dyDescent="0.35">
      <c r="D61" s="28"/>
      <c r="E61" s="28"/>
      <c r="F61" s="24">
        <f>($D61*'Exposure Inputs'!$C$55*'Exposure Inputs'!$C$49*'Exposure Inputs'!$C$52*'Exposure Inputs'!$C$56*'Exposure Inputs'!$C$57)/'Exposure Inputs'!$C$48</f>
        <v>0</v>
      </c>
      <c r="G61" s="24">
        <f>(D61*'Exposure Inputs'!$C$55*'Exposure Inputs'!$C$49*'Exposure Inputs'!$C$52*'Exposure Inputs'!$C$53*'Exposure Inputs'!$C$56*'Exposure Inputs'!$C$57)/('Exposure Inputs'!$C$48*'Exposure Inputs'!$C$54*'Exposure Inputs'!$C$58)</f>
        <v>0</v>
      </c>
      <c r="H61" s="24" t="e">
        <f>'Exposure Inputs'!$C$64/$F61</f>
        <v>#DIV/0!</v>
      </c>
      <c r="I61" s="24" t="e">
        <f>'Exposure Inputs'!$C$65/$G61</f>
        <v>#DIV/0!</v>
      </c>
      <c r="J61" s="24">
        <f>($D61*'Exposure Inputs'!$C$55*'Exposure Inputs'!$D$49*'Exposure Inputs'!$D$52*'Exposure Inputs'!$C$56*'Exposure Inputs'!$C$57)/'Exposure Inputs'!$D$48</f>
        <v>0</v>
      </c>
      <c r="K61" s="24">
        <f>(D61*'Exposure Inputs'!$C$55*'Exposure Inputs'!$D$49*'Exposure Inputs'!$D$52*'Exposure Inputs'!$D$53*'Exposure Inputs'!$C$56*'Exposure Inputs'!$C$57)/('Exposure Inputs'!$D$48*'Exposure Inputs'!$D$54*'Exposure Inputs'!$C$58)</f>
        <v>0</v>
      </c>
      <c r="L61" s="24" t="e">
        <f>'Exposure Inputs'!$D$64/$J61</f>
        <v>#DIV/0!</v>
      </c>
      <c r="M61" s="24" t="e">
        <f>'Exposure Inputs'!$D$65/$K61</f>
        <v>#DIV/0!</v>
      </c>
      <c r="N61" s="24">
        <f>($D61*'Exposure Inputs'!$C$55*'Exposure Inputs'!$E$49*'Exposure Inputs'!$E$52*'Exposure Inputs'!$C$56*'Exposure Inputs'!$C$57)/'Exposure Inputs'!$E$48</f>
        <v>0</v>
      </c>
      <c r="O61" s="24">
        <f>(D61*'Exposure Inputs'!$C$55*'Exposure Inputs'!$E$49*'Exposure Inputs'!$E$52*'Exposure Inputs'!$E$53*'Exposure Inputs'!$C$56*'Exposure Inputs'!$C$57)/('Exposure Inputs'!$E$48*'Exposure Inputs'!$E$54*'Exposure Inputs'!$C$58)</f>
        <v>0</v>
      </c>
      <c r="P61" s="24" t="e">
        <f>'Exposure Inputs'!$D$62/$N61</f>
        <v>#DIV/0!</v>
      </c>
      <c r="Q61" s="24"/>
    </row>
    <row r="62" spans="4:17" s="19" customFormat="1" ht="13" hidden="1" x14ac:dyDescent="0.35">
      <c r="D62" s="28"/>
      <c r="E62" s="28"/>
      <c r="F62" s="24">
        <f>($D62*'Exposure Inputs'!$C$55*'Exposure Inputs'!$C$49*'Exposure Inputs'!$C$52*'Exposure Inputs'!$C$56*'Exposure Inputs'!$C$57)/'Exposure Inputs'!$C$48</f>
        <v>0</v>
      </c>
      <c r="G62" s="24">
        <f>(D62*'Exposure Inputs'!$C$55*'Exposure Inputs'!$C$49*'Exposure Inputs'!$C$52*'Exposure Inputs'!$C$53*'Exposure Inputs'!$C$56*'Exposure Inputs'!$C$57)/('Exposure Inputs'!$C$48*'Exposure Inputs'!$C$54*'Exposure Inputs'!$C$58)</f>
        <v>0</v>
      </c>
      <c r="H62" s="24" t="e">
        <f>'Exposure Inputs'!$C$64/$F62</f>
        <v>#DIV/0!</v>
      </c>
      <c r="I62" s="24" t="e">
        <f>'Exposure Inputs'!$C$65/$G62</f>
        <v>#DIV/0!</v>
      </c>
      <c r="J62" s="24">
        <f>($D62*'Exposure Inputs'!$C$55*'Exposure Inputs'!$D$49*'Exposure Inputs'!$D$52*'Exposure Inputs'!$C$56*'Exposure Inputs'!$C$57)/'Exposure Inputs'!$D$48</f>
        <v>0</v>
      </c>
      <c r="K62" s="24">
        <f>(D62*'Exposure Inputs'!$C$55*'Exposure Inputs'!$D$49*'Exposure Inputs'!$D$52*'Exposure Inputs'!$D$53*'Exposure Inputs'!$C$56*'Exposure Inputs'!$C$57)/('Exposure Inputs'!$D$48*'Exposure Inputs'!$D$54*'Exposure Inputs'!$C$58)</f>
        <v>0</v>
      </c>
      <c r="L62" s="24" t="e">
        <f>'Exposure Inputs'!$D$64/$J62</f>
        <v>#DIV/0!</v>
      </c>
      <c r="M62" s="24" t="e">
        <f>'Exposure Inputs'!$D$65/$K62</f>
        <v>#DIV/0!</v>
      </c>
      <c r="N62" s="24">
        <f>($D62*'Exposure Inputs'!$C$55*'Exposure Inputs'!$E$49*'Exposure Inputs'!$E$52*'Exposure Inputs'!$C$56*'Exposure Inputs'!$C$57)/'Exposure Inputs'!$E$48</f>
        <v>0</v>
      </c>
      <c r="O62" s="24">
        <f>(D62*'Exposure Inputs'!$C$55*'Exposure Inputs'!$E$49*'Exposure Inputs'!$E$52*'Exposure Inputs'!$E$53*'Exposure Inputs'!$C$56*'Exposure Inputs'!$C$57)/('Exposure Inputs'!$E$48*'Exposure Inputs'!$E$54*'Exposure Inputs'!$C$58)</f>
        <v>0</v>
      </c>
      <c r="P62" s="24" t="e">
        <f>'Exposure Inputs'!$D$62/$N62</f>
        <v>#DIV/0!</v>
      </c>
      <c r="Q62" s="24"/>
    </row>
    <row r="63" spans="4:17" s="19" customFormat="1" ht="13" hidden="1" x14ac:dyDescent="0.35">
      <c r="D63" s="28"/>
      <c r="E63" s="28"/>
      <c r="F63" s="24">
        <f>($D63*'Exposure Inputs'!$C$55*'Exposure Inputs'!$C$49*'Exposure Inputs'!$C$52*'Exposure Inputs'!$C$56*'Exposure Inputs'!$C$57)/'Exposure Inputs'!$C$48</f>
        <v>0</v>
      </c>
      <c r="G63" s="24">
        <f>(D63*'Exposure Inputs'!$C$55*'Exposure Inputs'!$C$49*'Exposure Inputs'!$C$52*'Exposure Inputs'!$C$53*'Exposure Inputs'!$C$56*'Exposure Inputs'!$C$57)/('Exposure Inputs'!$C$48*'Exposure Inputs'!$C$54*'Exposure Inputs'!$C$58)</f>
        <v>0</v>
      </c>
      <c r="H63" s="24" t="e">
        <f>'Exposure Inputs'!$C$64/$F63</f>
        <v>#DIV/0!</v>
      </c>
      <c r="I63" s="24" t="e">
        <f>'Exposure Inputs'!$C$65/$G63</f>
        <v>#DIV/0!</v>
      </c>
      <c r="J63" s="24">
        <f>($D63*'Exposure Inputs'!$C$55*'Exposure Inputs'!$D$49*'Exposure Inputs'!$D$52*'Exposure Inputs'!$C$56*'Exposure Inputs'!$C$57)/'Exposure Inputs'!$D$48</f>
        <v>0</v>
      </c>
      <c r="K63" s="24">
        <f>(D63*'Exposure Inputs'!$C$55*'Exposure Inputs'!$D$49*'Exposure Inputs'!$D$52*'Exposure Inputs'!$D$53*'Exposure Inputs'!$C$56*'Exposure Inputs'!$C$57)/('Exposure Inputs'!$D$48*'Exposure Inputs'!$D$54*'Exposure Inputs'!$C$58)</f>
        <v>0</v>
      </c>
      <c r="L63" s="24" t="e">
        <f>'Exposure Inputs'!$D$64/$J63</f>
        <v>#DIV/0!</v>
      </c>
      <c r="M63" s="24" t="e">
        <f>'Exposure Inputs'!$D$65/$K63</f>
        <v>#DIV/0!</v>
      </c>
      <c r="N63" s="24">
        <f>($D63*'Exposure Inputs'!$C$55*'Exposure Inputs'!$E$49*'Exposure Inputs'!$E$52*'Exposure Inputs'!$C$56*'Exposure Inputs'!$C$57)/'Exposure Inputs'!$E$48</f>
        <v>0</v>
      </c>
      <c r="O63" s="24">
        <f>(D63*'Exposure Inputs'!$C$55*'Exposure Inputs'!$E$49*'Exposure Inputs'!$E$52*'Exposure Inputs'!$E$53*'Exposure Inputs'!$C$56*'Exposure Inputs'!$C$57)/('Exposure Inputs'!$E$48*'Exposure Inputs'!$E$54*'Exposure Inputs'!$C$58)</f>
        <v>0</v>
      </c>
      <c r="P63" s="24" t="e">
        <f>'Exposure Inputs'!$D$62/$N63</f>
        <v>#DIV/0!</v>
      </c>
      <c r="Q63" s="24"/>
    </row>
    <row r="64" spans="4:17" s="19" customFormat="1" ht="13" hidden="1" x14ac:dyDescent="0.35">
      <c r="D64" s="28"/>
      <c r="E64" s="28"/>
      <c r="F64" s="24">
        <f>($D64*'Exposure Inputs'!$C$55*'Exposure Inputs'!$C$49*'Exposure Inputs'!$C$52*'Exposure Inputs'!$C$56*'Exposure Inputs'!$C$57)/'Exposure Inputs'!$C$48</f>
        <v>0</v>
      </c>
      <c r="G64" s="24">
        <f>(D64*'Exposure Inputs'!$C$55*'Exposure Inputs'!$C$49*'Exposure Inputs'!$C$52*'Exposure Inputs'!$C$53*'Exposure Inputs'!$C$56*'Exposure Inputs'!$C$57)/('Exposure Inputs'!$C$48*'Exposure Inputs'!$C$54*'Exposure Inputs'!$C$58)</f>
        <v>0</v>
      </c>
      <c r="H64" s="24" t="e">
        <f>'Exposure Inputs'!$C$64/$F64</f>
        <v>#DIV/0!</v>
      </c>
      <c r="I64" s="24" t="e">
        <f>'Exposure Inputs'!$C$65/$G64</f>
        <v>#DIV/0!</v>
      </c>
      <c r="J64" s="24">
        <f>($D64*'Exposure Inputs'!$C$55*'Exposure Inputs'!$D$49*'Exposure Inputs'!$D$52*'Exposure Inputs'!$C$56*'Exposure Inputs'!$C$57)/'Exposure Inputs'!$D$48</f>
        <v>0</v>
      </c>
      <c r="K64" s="24">
        <f>(D64*'Exposure Inputs'!$C$55*'Exposure Inputs'!$D$49*'Exposure Inputs'!$D$52*'Exposure Inputs'!$D$53*'Exposure Inputs'!$C$56*'Exposure Inputs'!$C$57)/('Exposure Inputs'!$D$48*'Exposure Inputs'!$D$54*'Exposure Inputs'!$C$58)</f>
        <v>0</v>
      </c>
      <c r="L64" s="24" t="e">
        <f>'Exposure Inputs'!$D$64/$J64</f>
        <v>#DIV/0!</v>
      </c>
      <c r="M64" s="24" t="e">
        <f>'Exposure Inputs'!$D$65/$K64</f>
        <v>#DIV/0!</v>
      </c>
      <c r="N64" s="24">
        <f>($D64*'Exposure Inputs'!$C$55*'Exposure Inputs'!$E$49*'Exposure Inputs'!$E$52*'Exposure Inputs'!$C$56*'Exposure Inputs'!$C$57)/'Exposure Inputs'!$E$48</f>
        <v>0</v>
      </c>
      <c r="O64" s="24">
        <f>(D64*'Exposure Inputs'!$C$55*'Exposure Inputs'!$E$49*'Exposure Inputs'!$E$52*'Exposure Inputs'!$E$53*'Exposure Inputs'!$C$56*'Exposure Inputs'!$C$57)/('Exposure Inputs'!$E$48*'Exposure Inputs'!$E$54*'Exposure Inputs'!$C$58)</f>
        <v>0</v>
      </c>
      <c r="P64" s="24" t="e">
        <f>'Exposure Inputs'!$D$62/$N64</f>
        <v>#DIV/0!</v>
      </c>
      <c r="Q64" s="24"/>
    </row>
    <row r="65" spans="4:17" s="19" customFormat="1" ht="13" hidden="1" x14ac:dyDescent="0.35">
      <c r="D65" s="28"/>
      <c r="E65" s="28"/>
      <c r="F65" s="24">
        <f>($D65*'Exposure Inputs'!$C$55*'Exposure Inputs'!$C$49*'Exposure Inputs'!$C$52*'Exposure Inputs'!$C$56*'Exposure Inputs'!$C$57)/'Exposure Inputs'!$C$48</f>
        <v>0</v>
      </c>
      <c r="G65" s="24">
        <f>(D65*'Exposure Inputs'!$C$55*'Exposure Inputs'!$C$49*'Exposure Inputs'!$C$52*'Exposure Inputs'!$C$53*'Exposure Inputs'!$C$56*'Exposure Inputs'!$C$57)/('Exposure Inputs'!$C$48*'Exposure Inputs'!$C$54*'Exposure Inputs'!$C$58)</f>
        <v>0</v>
      </c>
      <c r="H65" s="24" t="e">
        <f>'Exposure Inputs'!$C$64/$F65</f>
        <v>#DIV/0!</v>
      </c>
      <c r="I65" s="24" t="e">
        <f>'Exposure Inputs'!$C$65/$G65</f>
        <v>#DIV/0!</v>
      </c>
      <c r="J65" s="24">
        <f>($D65*'Exposure Inputs'!$C$55*'Exposure Inputs'!$D$49*'Exposure Inputs'!$D$52*'Exposure Inputs'!$C$56*'Exposure Inputs'!$C$57)/'Exposure Inputs'!$D$48</f>
        <v>0</v>
      </c>
      <c r="K65" s="24">
        <f>(D65*'Exposure Inputs'!$C$55*'Exposure Inputs'!$D$49*'Exposure Inputs'!$D$52*'Exposure Inputs'!$D$53*'Exposure Inputs'!$C$56*'Exposure Inputs'!$C$57)/('Exposure Inputs'!$D$48*'Exposure Inputs'!$D$54*'Exposure Inputs'!$C$58)</f>
        <v>0</v>
      </c>
      <c r="L65" s="24" t="e">
        <f>'Exposure Inputs'!$D$64/$J65</f>
        <v>#DIV/0!</v>
      </c>
      <c r="M65" s="24" t="e">
        <f>'Exposure Inputs'!$D$65/$K65</f>
        <v>#DIV/0!</v>
      </c>
      <c r="N65" s="24">
        <f>($D65*'Exposure Inputs'!$C$55*'Exposure Inputs'!$E$49*'Exposure Inputs'!$E$52*'Exposure Inputs'!$C$56*'Exposure Inputs'!$C$57)/'Exposure Inputs'!$E$48</f>
        <v>0</v>
      </c>
      <c r="O65" s="24">
        <f>(D65*'Exposure Inputs'!$C$55*'Exposure Inputs'!$E$49*'Exposure Inputs'!$E$52*'Exposure Inputs'!$E$53*'Exposure Inputs'!$C$56*'Exposure Inputs'!$C$57)/('Exposure Inputs'!$E$48*'Exposure Inputs'!$E$54*'Exposure Inputs'!$C$58)</f>
        <v>0</v>
      </c>
      <c r="P65" s="24" t="e">
        <f>'Exposure Inputs'!$D$62/$N65</f>
        <v>#DIV/0!</v>
      </c>
      <c r="Q65" s="24"/>
    </row>
    <row r="66" spans="4:17" s="19" customFormat="1" ht="13" hidden="1" x14ac:dyDescent="0.35">
      <c r="D66" s="28"/>
      <c r="E66" s="28"/>
      <c r="F66" s="24">
        <f>($D66*'Exposure Inputs'!$C$55*'Exposure Inputs'!$C$49*'Exposure Inputs'!$C$52*'Exposure Inputs'!$C$56*'Exposure Inputs'!$C$57)/'Exposure Inputs'!$C$48</f>
        <v>0</v>
      </c>
      <c r="G66" s="24">
        <f>(D66*'Exposure Inputs'!$C$55*'Exposure Inputs'!$C$49*'Exposure Inputs'!$C$52*'Exposure Inputs'!$C$53*'Exposure Inputs'!$C$56*'Exposure Inputs'!$C$57)/('Exposure Inputs'!$C$48*'Exposure Inputs'!$C$54*'Exposure Inputs'!$C$58)</f>
        <v>0</v>
      </c>
      <c r="H66" s="24" t="e">
        <f>'Exposure Inputs'!$C$64/$F66</f>
        <v>#DIV/0!</v>
      </c>
      <c r="I66" s="24" t="e">
        <f>'Exposure Inputs'!$C$65/$G66</f>
        <v>#DIV/0!</v>
      </c>
      <c r="J66" s="24">
        <f>($D66*'Exposure Inputs'!$C$55*'Exposure Inputs'!$D$49*'Exposure Inputs'!$D$52*'Exposure Inputs'!$C$56*'Exposure Inputs'!$C$57)/'Exposure Inputs'!$D$48</f>
        <v>0</v>
      </c>
      <c r="K66" s="24">
        <f>(D66*'Exposure Inputs'!$C$55*'Exposure Inputs'!$D$49*'Exposure Inputs'!$D$52*'Exposure Inputs'!$D$53*'Exposure Inputs'!$C$56*'Exposure Inputs'!$C$57)/('Exposure Inputs'!$D$48*'Exposure Inputs'!$D$54*'Exposure Inputs'!$C$58)</f>
        <v>0</v>
      </c>
      <c r="L66" s="24" t="e">
        <f>'Exposure Inputs'!$D$64/$J66</f>
        <v>#DIV/0!</v>
      </c>
      <c r="M66" s="24" t="e">
        <f>'Exposure Inputs'!$D$65/$K66</f>
        <v>#DIV/0!</v>
      </c>
      <c r="N66" s="24">
        <f>($D66*'Exposure Inputs'!$C$55*'Exposure Inputs'!$E$49*'Exposure Inputs'!$E$52*'Exposure Inputs'!$C$56*'Exposure Inputs'!$C$57)/'Exposure Inputs'!$E$48</f>
        <v>0</v>
      </c>
      <c r="O66" s="24">
        <f>(D66*'Exposure Inputs'!$C$55*'Exposure Inputs'!$E$49*'Exposure Inputs'!$E$52*'Exposure Inputs'!$E$53*'Exposure Inputs'!$C$56*'Exposure Inputs'!$C$57)/('Exposure Inputs'!$E$48*'Exposure Inputs'!$E$54*'Exposure Inputs'!$C$58)</f>
        <v>0</v>
      </c>
      <c r="P66" s="24" t="e">
        <f>'Exposure Inputs'!$D$62/$N66</f>
        <v>#DIV/0!</v>
      </c>
      <c r="Q66" s="24"/>
    </row>
    <row r="67" spans="4:17" s="19" customFormat="1" ht="13" hidden="1" x14ac:dyDescent="0.35">
      <c r="D67" s="28"/>
      <c r="E67" s="28"/>
      <c r="F67" s="24">
        <f>($D67*'Exposure Inputs'!$C$55*'Exposure Inputs'!$C$49*'Exposure Inputs'!$C$52*'Exposure Inputs'!$C$56*'Exposure Inputs'!$C$57)/'Exposure Inputs'!$C$48</f>
        <v>0</v>
      </c>
      <c r="G67" s="24">
        <f>(D67*'Exposure Inputs'!$C$55*'Exposure Inputs'!$C$49*'Exposure Inputs'!$C$52*'Exposure Inputs'!$C$53*'Exposure Inputs'!$C$56*'Exposure Inputs'!$C$57)/('Exposure Inputs'!$C$48*'Exposure Inputs'!$C$54*'Exposure Inputs'!$C$58)</f>
        <v>0</v>
      </c>
      <c r="H67" s="24" t="e">
        <f>'Exposure Inputs'!$C$64/$F67</f>
        <v>#DIV/0!</v>
      </c>
      <c r="I67" s="24" t="e">
        <f>'Exposure Inputs'!$C$65/$G67</f>
        <v>#DIV/0!</v>
      </c>
      <c r="J67" s="24">
        <f>($D67*'Exposure Inputs'!$C$55*'Exposure Inputs'!$D$49*'Exposure Inputs'!$D$52*'Exposure Inputs'!$C$56*'Exposure Inputs'!$C$57)/'Exposure Inputs'!$D$48</f>
        <v>0</v>
      </c>
      <c r="K67" s="24">
        <f>(D67*'Exposure Inputs'!$C$55*'Exposure Inputs'!$D$49*'Exposure Inputs'!$D$52*'Exposure Inputs'!$D$53*'Exposure Inputs'!$C$56*'Exposure Inputs'!$C$57)/('Exposure Inputs'!$D$48*'Exposure Inputs'!$D$54*'Exposure Inputs'!$C$58)</f>
        <v>0</v>
      </c>
      <c r="L67" s="24" t="e">
        <f>'Exposure Inputs'!$D$64/$J67</f>
        <v>#DIV/0!</v>
      </c>
      <c r="M67" s="24" t="e">
        <f>'Exposure Inputs'!$D$65/$K67</f>
        <v>#DIV/0!</v>
      </c>
      <c r="N67" s="24">
        <f>($D67*'Exposure Inputs'!$C$55*'Exposure Inputs'!$E$49*'Exposure Inputs'!$E$52*'Exposure Inputs'!$C$56*'Exposure Inputs'!$C$57)/'Exposure Inputs'!$E$48</f>
        <v>0</v>
      </c>
      <c r="O67" s="24">
        <f>(D67*'Exposure Inputs'!$C$55*'Exposure Inputs'!$E$49*'Exposure Inputs'!$E$52*'Exposure Inputs'!$E$53*'Exposure Inputs'!$C$56*'Exposure Inputs'!$C$57)/('Exposure Inputs'!$E$48*'Exposure Inputs'!$E$54*'Exposure Inputs'!$C$58)</f>
        <v>0</v>
      </c>
      <c r="P67" s="24" t="e">
        <f>'Exposure Inputs'!$D$62/$N67</f>
        <v>#DIV/0!</v>
      </c>
      <c r="Q67" s="24"/>
    </row>
    <row r="68" spans="4:17" s="19" customFormat="1" ht="13" x14ac:dyDescent="0.35"/>
    <row r="69" spans="4:17" s="19" customFormat="1" ht="13" x14ac:dyDescent="0.35"/>
    <row r="70" spans="4:17" s="19" customFormat="1" ht="13" x14ac:dyDescent="0.35"/>
    <row r="71" spans="4:17" s="19" customFormat="1" ht="13" x14ac:dyDescent="0.35"/>
    <row r="72" spans="4:17" s="19" customFormat="1" ht="13" x14ac:dyDescent="0.35"/>
    <row r="73" spans="4:17" s="19" customFormat="1" ht="13" x14ac:dyDescent="0.35"/>
    <row r="74" spans="4:17" s="19" customFormat="1" ht="13" x14ac:dyDescent="0.35"/>
    <row r="75" spans="4:17" s="19" customFormat="1" ht="13" x14ac:dyDescent="0.35"/>
    <row r="76" spans="4:17" s="19" customFormat="1" ht="13" x14ac:dyDescent="0.35"/>
    <row r="77" spans="4:17" s="19" customFormat="1" ht="13" x14ac:dyDescent="0.35"/>
    <row r="78" spans="4:17" s="19" customFormat="1" ht="13" x14ac:dyDescent="0.35"/>
    <row r="79" spans="4:17" s="19" customFormat="1" ht="13" x14ac:dyDescent="0.35"/>
    <row r="80" spans="4:17" s="19" customFormat="1" ht="13" x14ac:dyDescent="0.35"/>
    <row r="81" s="19" customFormat="1" ht="13" x14ac:dyDescent="0.35"/>
    <row r="82" s="19" customFormat="1" ht="13" x14ac:dyDescent="0.35"/>
    <row r="83" s="19" customFormat="1" ht="13" x14ac:dyDescent="0.35"/>
    <row r="84" s="19" customFormat="1" ht="13" x14ac:dyDescent="0.35"/>
    <row r="85" s="19" customFormat="1" ht="13" x14ac:dyDescent="0.35"/>
    <row r="86" s="19" customFormat="1" ht="13" x14ac:dyDescent="0.35"/>
    <row r="87" s="19" customFormat="1" ht="13" x14ac:dyDescent="0.35"/>
    <row r="88" s="19" customFormat="1" ht="13" x14ac:dyDescent="0.35"/>
    <row r="89" s="19" customFormat="1" ht="13" x14ac:dyDescent="0.35"/>
    <row r="90" s="19" customFormat="1" ht="13" x14ac:dyDescent="0.35"/>
    <row r="91" s="19" customFormat="1" ht="13" x14ac:dyDescent="0.35"/>
    <row r="92" s="19" customFormat="1" ht="13" x14ac:dyDescent="0.35"/>
    <row r="93" s="19" customFormat="1" ht="13" x14ac:dyDescent="0.35"/>
    <row r="94" s="19" customFormat="1" ht="13" x14ac:dyDescent="0.35"/>
    <row r="95" s="19" customFormat="1" ht="13" x14ac:dyDescent="0.35"/>
    <row r="96" s="19" customFormat="1" ht="13" x14ac:dyDescent="0.35"/>
    <row r="97" s="19" customFormat="1" ht="13" x14ac:dyDescent="0.35"/>
    <row r="98" s="19" customFormat="1" ht="13" x14ac:dyDescent="0.35"/>
    <row r="99" s="19" customFormat="1" ht="13" x14ac:dyDescent="0.35"/>
    <row r="100" s="19" customFormat="1" ht="13" x14ac:dyDescent="0.35"/>
    <row r="101" s="19" customFormat="1" ht="13" x14ac:dyDescent="0.35"/>
    <row r="102" s="19" customFormat="1" ht="13" x14ac:dyDescent="0.35"/>
    <row r="103" s="19" customFormat="1" ht="13" x14ac:dyDescent="0.35"/>
    <row r="104" s="19" customFormat="1" ht="13" x14ac:dyDescent="0.35"/>
    <row r="105" s="19" customFormat="1" ht="13" x14ac:dyDescent="0.35"/>
    <row r="106" s="19" customFormat="1" ht="13" x14ac:dyDescent="0.35"/>
    <row r="107" s="19" customFormat="1" ht="13" x14ac:dyDescent="0.35"/>
    <row r="108" s="19" customFormat="1" ht="13" x14ac:dyDescent="0.35"/>
    <row r="109" s="19" customFormat="1" ht="13" x14ac:dyDescent="0.35"/>
    <row r="110" s="19" customFormat="1" ht="13" x14ac:dyDescent="0.35"/>
    <row r="111" s="19" customFormat="1" ht="13" x14ac:dyDescent="0.35"/>
    <row r="112" s="19" customFormat="1" ht="13" x14ac:dyDescent="0.35"/>
    <row r="113" s="19" customFormat="1" ht="13" x14ac:dyDescent="0.35"/>
    <row r="114" s="19" customFormat="1" ht="13" x14ac:dyDescent="0.35"/>
    <row r="115" s="19" customFormat="1" ht="13" x14ac:dyDescent="0.35"/>
    <row r="116" s="19" customFormat="1" ht="13" x14ac:dyDescent="0.35"/>
    <row r="117" s="19" customFormat="1" ht="13" x14ac:dyDescent="0.35"/>
    <row r="118" s="19" customFormat="1" ht="13" x14ac:dyDescent="0.35"/>
    <row r="119" s="19" customFormat="1" ht="13" x14ac:dyDescent="0.35"/>
    <row r="120" s="19" customFormat="1" ht="13" x14ac:dyDescent="0.35"/>
    <row r="121" s="19" customFormat="1" ht="13" x14ac:dyDescent="0.35"/>
    <row r="122" s="19" customFormat="1" ht="13" x14ac:dyDescent="0.35"/>
    <row r="123" s="19" customFormat="1" ht="13" x14ac:dyDescent="0.35"/>
    <row r="124" s="19" customFormat="1" ht="13" x14ac:dyDescent="0.35"/>
    <row r="125" s="19" customFormat="1" ht="13" x14ac:dyDescent="0.35"/>
    <row r="126" s="19" customFormat="1" ht="13" x14ac:dyDescent="0.35"/>
    <row r="127" s="19" customFormat="1" ht="13" x14ac:dyDescent="0.35"/>
    <row r="128" s="19" customFormat="1" ht="13" x14ac:dyDescent="0.35"/>
    <row r="129" s="19" customFormat="1" ht="13" x14ac:dyDescent="0.35"/>
    <row r="130" s="19" customFormat="1" ht="13" x14ac:dyDescent="0.35"/>
    <row r="131" s="19" customFormat="1" ht="13" x14ac:dyDescent="0.35"/>
    <row r="132" s="19" customFormat="1" ht="13" x14ac:dyDescent="0.35"/>
    <row r="133" s="19" customFormat="1" ht="13" x14ac:dyDescent="0.35"/>
    <row r="134" s="19" customFormat="1" ht="13" x14ac:dyDescent="0.35"/>
    <row r="135" s="19" customFormat="1" ht="13" x14ac:dyDescent="0.35"/>
    <row r="136" s="19" customFormat="1" ht="13" x14ac:dyDescent="0.35"/>
    <row r="137" s="19" customFormat="1" ht="13" x14ac:dyDescent="0.35"/>
    <row r="138" s="19" customFormat="1" ht="13" x14ac:dyDescent="0.35"/>
    <row r="139" s="19" customFormat="1" ht="13" x14ac:dyDescent="0.35"/>
    <row r="140" s="19" customFormat="1" ht="13" x14ac:dyDescent="0.35"/>
    <row r="141" s="19" customFormat="1" ht="13" x14ac:dyDescent="0.35"/>
    <row r="142" s="19" customFormat="1" ht="13" x14ac:dyDescent="0.35"/>
    <row r="143" s="19" customFormat="1" ht="13" x14ac:dyDescent="0.35"/>
    <row r="144" s="19" customFormat="1" ht="13" x14ac:dyDescent="0.35"/>
    <row r="145" s="19" customFormat="1" ht="13" x14ac:dyDescent="0.35"/>
    <row r="146" s="19" customFormat="1" ht="13" x14ac:dyDescent="0.35"/>
    <row r="147" s="19" customFormat="1" ht="13" x14ac:dyDescent="0.35"/>
    <row r="148" s="19" customFormat="1" ht="13" x14ac:dyDescent="0.35"/>
    <row r="149" s="19" customFormat="1" ht="13" x14ac:dyDescent="0.35"/>
    <row r="150" s="19" customFormat="1" ht="13" x14ac:dyDescent="0.35"/>
    <row r="151" s="19" customFormat="1" ht="13" x14ac:dyDescent="0.35"/>
    <row r="152" s="19" customFormat="1" ht="13" x14ac:dyDescent="0.35"/>
    <row r="153" s="19" customFormat="1" ht="13" x14ac:dyDescent="0.35"/>
    <row r="154" s="19" customFormat="1" ht="13" x14ac:dyDescent="0.35"/>
    <row r="155" s="19" customFormat="1" ht="13" x14ac:dyDescent="0.35"/>
    <row r="156" s="19" customFormat="1" ht="13" x14ac:dyDescent="0.35"/>
    <row r="157" s="19" customFormat="1" ht="13" x14ac:dyDescent="0.35"/>
    <row r="158" s="19" customFormat="1" ht="13" x14ac:dyDescent="0.35"/>
    <row r="159" s="19" customFormat="1" ht="13" x14ac:dyDescent="0.35"/>
    <row r="160" s="19" customFormat="1" ht="13" x14ac:dyDescent="0.35"/>
    <row r="161" s="19" customFormat="1" ht="13" x14ac:dyDescent="0.35"/>
    <row r="162" s="19" customFormat="1" ht="13" x14ac:dyDescent="0.35"/>
    <row r="163" s="19" customFormat="1" ht="13" x14ac:dyDescent="0.35"/>
    <row r="164" s="19" customFormat="1" ht="13" x14ac:dyDescent="0.35"/>
    <row r="165" s="19" customFormat="1" ht="13" x14ac:dyDescent="0.35"/>
    <row r="166" s="19" customFormat="1" ht="13" x14ac:dyDescent="0.35"/>
    <row r="167" s="19" customFormat="1" ht="13" x14ac:dyDescent="0.35"/>
    <row r="168" s="19" customFormat="1" ht="13" x14ac:dyDescent="0.35"/>
    <row r="169" s="19" customFormat="1" ht="13" x14ac:dyDescent="0.35"/>
    <row r="170" s="19" customFormat="1" ht="13" x14ac:dyDescent="0.35"/>
    <row r="171" s="19" customFormat="1" ht="13" x14ac:dyDescent="0.35"/>
    <row r="172" s="19" customFormat="1" ht="13" x14ac:dyDescent="0.35"/>
    <row r="173" s="19" customFormat="1" ht="13" x14ac:dyDescent="0.35"/>
    <row r="174" s="19" customFormat="1" ht="13" x14ac:dyDescent="0.35"/>
    <row r="175" s="19" customFormat="1" ht="13" x14ac:dyDescent="0.35"/>
    <row r="176" s="19" customFormat="1" ht="13" x14ac:dyDescent="0.35"/>
    <row r="177" s="19" customFormat="1" ht="13" x14ac:dyDescent="0.35"/>
    <row r="178" s="19" customFormat="1" ht="13" x14ac:dyDescent="0.35"/>
    <row r="179" s="19" customFormat="1" ht="13" x14ac:dyDescent="0.35"/>
    <row r="180" s="19" customFormat="1" ht="13" x14ac:dyDescent="0.35"/>
    <row r="181" s="19" customFormat="1" ht="13" x14ac:dyDescent="0.35"/>
    <row r="182" s="19" customFormat="1" ht="13" x14ac:dyDescent="0.35"/>
    <row r="183" s="19" customFormat="1" ht="13" x14ac:dyDescent="0.35"/>
    <row r="184" s="19" customFormat="1" ht="13" x14ac:dyDescent="0.35"/>
    <row r="185" s="19" customFormat="1" ht="13" x14ac:dyDescent="0.35"/>
    <row r="186" s="19" customFormat="1" ht="13" x14ac:dyDescent="0.35"/>
    <row r="187" s="19" customFormat="1" ht="13" x14ac:dyDescent="0.35"/>
    <row r="188" s="19" customFormat="1" ht="13" x14ac:dyDescent="0.35"/>
    <row r="189" s="19" customFormat="1" ht="13" x14ac:dyDescent="0.35"/>
    <row r="190" s="19" customFormat="1" ht="13" x14ac:dyDescent="0.35"/>
    <row r="191" s="19" customFormat="1" ht="13" x14ac:dyDescent="0.35"/>
    <row r="192" s="19" customFormat="1" ht="13" x14ac:dyDescent="0.35"/>
    <row r="193" s="19" customFormat="1" ht="13" x14ac:dyDescent="0.35"/>
    <row r="194" s="19" customFormat="1" ht="13" x14ac:dyDescent="0.35"/>
    <row r="195" s="19" customFormat="1" ht="13" x14ac:dyDescent="0.35"/>
    <row r="196" s="19" customFormat="1" ht="13" x14ac:dyDescent="0.35"/>
    <row r="197" s="19" customFormat="1" ht="13" x14ac:dyDescent="0.35"/>
    <row r="198" s="19" customFormat="1" ht="13" x14ac:dyDescent="0.35"/>
    <row r="199" s="19" customFormat="1" ht="13" x14ac:dyDescent="0.35"/>
    <row r="200" s="19" customFormat="1" ht="13" x14ac:dyDescent="0.35"/>
    <row r="201" s="19" customFormat="1" ht="13" x14ac:dyDescent="0.35"/>
    <row r="202" s="19" customFormat="1" ht="13" x14ac:dyDescent="0.35"/>
    <row r="203" s="19" customFormat="1" ht="13" x14ac:dyDescent="0.35"/>
    <row r="204" s="19" customFormat="1" ht="13" x14ac:dyDescent="0.35"/>
    <row r="205" s="19" customFormat="1" ht="13" x14ac:dyDescent="0.35"/>
    <row r="206" s="19" customFormat="1" ht="13" x14ac:dyDescent="0.35"/>
    <row r="207" s="19" customFormat="1" ht="13" x14ac:dyDescent="0.35"/>
    <row r="208" s="19" customFormat="1" ht="13" x14ac:dyDescent="0.35"/>
    <row r="209" s="19" customFormat="1" ht="13" x14ac:dyDescent="0.35"/>
    <row r="210" s="19" customFormat="1" ht="13" x14ac:dyDescent="0.35"/>
    <row r="211" s="19" customFormat="1" ht="13" x14ac:dyDescent="0.35"/>
    <row r="212" s="19" customFormat="1" ht="13" x14ac:dyDescent="0.35"/>
    <row r="213" s="19" customFormat="1" ht="13" x14ac:dyDescent="0.35"/>
    <row r="214" s="19" customFormat="1" ht="13" x14ac:dyDescent="0.35"/>
    <row r="215" s="19" customFormat="1" ht="13" x14ac:dyDescent="0.35"/>
    <row r="216" s="19" customFormat="1" ht="13" x14ac:dyDescent="0.35"/>
    <row r="217" s="19" customFormat="1" ht="13" x14ac:dyDescent="0.35"/>
    <row r="218" s="19" customFormat="1" ht="13" x14ac:dyDescent="0.35"/>
    <row r="219" s="19" customFormat="1" ht="13" x14ac:dyDescent="0.35"/>
    <row r="220" s="19" customFormat="1" ht="13" x14ac:dyDescent="0.35"/>
    <row r="221" s="19" customFormat="1" ht="13" x14ac:dyDescent="0.35"/>
    <row r="222" s="19" customFormat="1" ht="13" x14ac:dyDescent="0.35"/>
    <row r="223" s="19" customFormat="1" ht="13" x14ac:dyDescent="0.35"/>
    <row r="224" s="19" customFormat="1" ht="13" x14ac:dyDescent="0.35"/>
    <row r="225" s="19" customFormat="1" ht="13" x14ac:dyDescent="0.35"/>
    <row r="226" s="19" customFormat="1" ht="13" x14ac:dyDescent="0.35"/>
    <row r="227" s="19" customFormat="1" ht="13" x14ac:dyDescent="0.35"/>
    <row r="228" s="19" customFormat="1" ht="13" x14ac:dyDescent="0.35"/>
    <row r="229" s="19" customFormat="1" ht="13" x14ac:dyDescent="0.35"/>
    <row r="230" s="19" customFormat="1" ht="13" x14ac:dyDescent="0.35"/>
    <row r="231" s="19" customFormat="1" ht="13" x14ac:dyDescent="0.35"/>
    <row r="232" s="19" customFormat="1" ht="13" x14ac:dyDescent="0.35"/>
    <row r="233" s="19" customFormat="1" ht="13" x14ac:dyDescent="0.35"/>
    <row r="234" s="19" customFormat="1" ht="13" x14ac:dyDescent="0.35"/>
    <row r="235" s="19" customFormat="1" ht="13" x14ac:dyDescent="0.35"/>
    <row r="236" s="19" customFormat="1" ht="13" x14ac:dyDescent="0.35"/>
    <row r="237" s="19" customFormat="1" ht="13" x14ac:dyDescent="0.35"/>
    <row r="238" s="19" customFormat="1" ht="13" x14ac:dyDescent="0.35"/>
    <row r="239" s="19" customFormat="1" ht="13" x14ac:dyDescent="0.35"/>
    <row r="240" s="19" customFormat="1" ht="13" x14ac:dyDescent="0.35"/>
    <row r="241" s="19" customFormat="1" ht="13" x14ac:dyDescent="0.35"/>
    <row r="242" s="19" customFormat="1" ht="13" x14ac:dyDescent="0.35"/>
    <row r="243" s="19" customFormat="1" ht="13" x14ac:dyDescent="0.35"/>
    <row r="244" s="19" customFormat="1" ht="13" x14ac:dyDescent="0.35"/>
    <row r="245" s="19" customFormat="1" ht="13" x14ac:dyDescent="0.35"/>
    <row r="246" s="19" customFormat="1" ht="13" x14ac:dyDescent="0.35"/>
    <row r="247" s="19" customFormat="1" ht="13" x14ac:dyDescent="0.35"/>
    <row r="248" s="19" customFormat="1" ht="13" x14ac:dyDescent="0.35"/>
    <row r="249" s="19" customFormat="1" ht="13" x14ac:dyDescent="0.35"/>
    <row r="250" s="19" customFormat="1" ht="13" x14ac:dyDescent="0.35"/>
    <row r="251" s="19" customFormat="1" ht="13" x14ac:dyDescent="0.35"/>
    <row r="252" s="19" customFormat="1" ht="13" x14ac:dyDescent="0.35"/>
    <row r="253" s="19" customFormat="1" ht="13" x14ac:dyDescent="0.35"/>
    <row r="254" s="19" customFormat="1" ht="13" x14ac:dyDescent="0.35"/>
    <row r="255" s="19" customFormat="1" ht="13" x14ac:dyDescent="0.35"/>
    <row r="256" s="19" customFormat="1" ht="13" x14ac:dyDescent="0.35"/>
    <row r="257" s="19" customFormat="1" ht="13" x14ac:dyDescent="0.35"/>
    <row r="258" s="19" customFormat="1" ht="13" x14ac:dyDescent="0.35"/>
    <row r="259" s="19" customFormat="1" ht="13" x14ac:dyDescent="0.35"/>
    <row r="260" s="19" customFormat="1" ht="13" x14ac:dyDescent="0.35"/>
    <row r="261" s="19" customFormat="1" ht="13" x14ac:dyDescent="0.35"/>
    <row r="262" s="19" customFormat="1" ht="13" x14ac:dyDescent="0.35"/>
    <row r="263" s="19" customFormat="1" ht="13" x14ac:dyDescent="0.35"/>
    <row r="264" s="19" customFormat="1" ht="13" x14ac:dyDescent="0.35"/>
    <row r="265" s="19" customFormat="1" ht="13" x14ac:dyDescent="0.35"/>
    <row r="266" s="19" customFormat="1" ht="13" x14ac:dyDescent="0.35"/>
    <row r="267" s="19" customFormat="1" ht="13" x14ac:dyDescent="0.35"/>
    <row r="268" s="19" customFormat="1" ht="13" x14ac:dyDescent="0.35"/>
    <row r="269" s="19" customFormat="1" ht="13" x14ac:dyDescent="0.35"/>
    <row r="270" s="19" customFormat="1" ht="13" x14ac:dyDescent="0.35"/>
    <row r="271" s="19" customFormat="1" ht="13" x14ac:dyDescent="0.35"/>
    <row r="272" s="19" customFormat="1" ht="13" x14ac:dyDescent="0.35"/>
    <row r="273" s="19" customFormat="1" ht="13" x14ac:dyDescent="0.35"/>
    <row r="274" s="19" customFormat="1" ht="13" x14ac:dyDescent="0.35"/>
    <row r="275" s="19" customFormat="1" ht="13" x14ac:dyDescent="0.35"/>
    <row r="276" s="19" customFormat="1" ht="13" x14ac:dyDescent="0.35"/>
    <row r="277" s="19" customFormat="1" ht="13" x14ac:dyDescent="0.35"/>
    <row r="278" s="19" customFormat="1" ht="13" x14ac:dyDescent="0.35"/>
    <row r="279" s="19" customFormat="1" ht="13" x14ac:dyDescent="0.35"/>
    <row r="280" s="19" customFormat="1" ht="13" x14ac:dyDescent="0.35"/>
    <row r="281" s="19" customFormat="1" ht="13" x14ac:dyDescent="0.35"/>
    <row r="282" s="19" customFormat="1" ht="13" x14ac:dyDescent="0.35"/>
    <row r="283" s="19" customFormat="1" ht="13" x14ac:dyDescent="0.35"/>
    <row r="284" s="19" customFormat="1" ht="13" x14ac:dyDescent="0.35"/>
    <row r="285" s="19" customFormat="1" ht="13" x14ac:dyDescent="0.35"/>
    <row r="286" s="19" customFormat="1" ht="13" x14ac:dyDescent="0.35"/>
    <row r="287" s="19" customFormat="1" ht="13" x14ac:dyDescent="0.35"/>
    <row r="288" s="19" customFormat="1" ht="13" x14ac:dyDescent="0.35"/>
    <row r="289" s="19" customFormat="1" ht="13" x14ac:dyDescent="0.35"/>
    <row r="290" s="19" customFormat="1" ht="13" x14ac:dyDescent="0.35"/>
    <row r="291" s="19" customFormat="1" ht="13" x14ac:dyDescent="0.35"/>
    <row r="292" s="19" customFormat="1" ht="13" x14ac:dyDescent="0.35"/>
    <row r="293" s="19" customFormat="1" ht="13" x14ac:dyDescent="0.35"/>
    <row r="294" s="19" customFormat="1" ht="13" x14ac:dyDescent="0.35"/>
    <row r="295" s="19" customFormat="1" ht="13" x14ac:dyDescent="0.35"/>
    <row r="296" s="19" customFormat="1" ht="13" x14ac:dyDescent="0.35"/>
    <row r="297" s="19" customFormat="1" ht="13" x14ac:dyDescent="0.35"/>
    <row r="298" s="19" customFormat="1" ht="13" x14ac:dyDescent="0.35"/>
    <row r="299" s="19" customFormat="1" ht="13" x14ac:dyDescent="0.35"/>
    <row r="300" s="19" customFormat="1" ht="13" x14ac:dyDescent="0.35"/>
    <row r="301" s="19" customFormat="1" ht="13" x14ac:dyDescent="0.35"/>
    <row r="302" s="19" customFormat="1" ht="13" x14ac:dyDescent="0.35"/>
    <row r="303" s="19" customFormat="1" ht="13" x14ac:dyDescent="0.35"/>
    <row r="304" s="19" customFormat="1" ht="13" x14ac:dyDescent="0.35"/>
    <row r="305" s="19" customFormat="1" ht="13" x14ac:dyDescent="0.35"/>
    <row r="306" s="19" customFormat="1" ht="13" x14ac:dyDescent="0.35"/>
    <row r="307" s="19" customFormat="1" ht="13" x14ac:dyDescent="0.35"/>
    <row r="308" s="19" customFormat="1" ht="13" x14ac:dyDescent="0.35"/>
    <row r="309" s="19" customFormat="1" ht="13" x14ac:dyDescent="0.35"/>
    <row r="310" s="19" customFormat="1" ht="13" x14ac:dyDescent="0.35"/>
    <row r="311" s="19" customFormat="1" ht="13" x14ac:dyDescent="0.35"/>
    <row r="312" s="19" customFormat="1" ht="13" x14ac:dyDescent="0.35"/>
    <row r="313" s="19" customFormat="1" ht="13" x14ac:dyDescent="0.35"/>
    <row r="314" s="19" customFormat="1" ht="13" x14ac:dyDescent="0.35"/>
    <row r="315" s="19" customFormat="1" ht="13" x14ac:dyDescent="0.35"/>
    <row r="316" s="19" customFormat="1" ht="13" x14ac:dyDescent="0.35"/>
    <row r="317" s="19" customFormat="1" ht="13" x14ac:dyDescent="0.35"/>
    <row r="318" s="19" customFormat="1" ht="13" x14ac:dyDescent="0.35"/>
    <row r="319" s="19" customFormat="1" ht="13" x14ac:dyDescent="0.35"/>
    <row r="320" s="19" customFormat="1" ht="13" x14ac:dyDescent="0.35"/>
    <row r="321" s="19" customFormat="1" ht="13" x14ac:dyDescent="0.35"/>
    <row r="322" s="19" customFormat="1" ht="13" x14ac:dyDescent="0.35"/>
    <row r="323" s="19" customFormat="1" ht="13" x14ac:dyDescent="0.35"/>
    <row r="324" s="19" customFormat="1" ht="13" x14ac:dyDescent="0.35"/>
    <row r="325" s="19" customFormat="1" ht="13" x14ac:dyDescent="0.35"/>
    <row r="326" s="19" customFormat="1" ht="13" x14ac:dyDescent="0.35"/>
    <row r="327" s="19" customFormat="1" ht="13" x14ac:dyDescent="0.35"/>
    <row r="328" s="19" customFormat="1" ht="13" x14ac:dyDescent="0.35"/>
    <row r="329" s="19" customFormat="1" ht="13" x14ac:dyDescent="0.35"/>
    <row r="330" s="19" customFormat="1" ht="13" x14ac:dyDescent="0.35"/>
    <row r="331" s="19" customFormat="1" ht="13" x14ac:dyDescent="0.35"/>
    <row r="332" s="19" customFormat="1" ht="13" x14ac:dyDescent="0.35"/>
    <row r="333" s="19" customFormat="1" ht="13" x14ac:dyDescent="0.35"/>
    <row r="334" s="19" customFormat="1" ht="13" x14ac:dyDescent="0.35"/>
    <row r="335" s="19" customFormat="1" ht="13" x14ac:dyDescent="0.35"/>
    <row r="336" s="19" customFormat="1" ht="13" x14ac:dyDescent="0.35"/>
    <row r="337" s="19" customFormat="1" ht="13" x14ac:dyDescent="0.35"/>
    <row r="338" s="19" customFormat="1" ht="13" x14ac:dyDescent="0.35"/>
    <row r="339" s="19" customFormat="1" ht="13" x14ac:dyDescent="0.35"/>
    <row r="340" s="19" customFormat="1" ht="13" x14ac:dyDescent="0.35"/>
    <row r="341" s="19" customFormat="1" ht="13" x14ac:dyDescent="0.35"/>
    <row r="342" s="19" customFormat="1" ht="13" x14ac:dyDescent="0.35"/>
    <row r="343" s="19" customFormat="1" ht="13" x14ac:dyDescent="0.35"/>
    <row r="344" s="19" customFormat="1" ht="13" x14ac:dyDescent="0.35"/>
    <row r="345" s="19" customFormat="1" ht="13" x14ac:dyDescent="0.35"/>
    <row r="346" s="19" customFormat="1" ht="13" x14ac:dyDescent="0.35"/>
    <row r="347" s="19" customFormat="1" ht="13" x14ac:dyDescent="0.35"/>
    <row r="348" s="19" customFormat="1" ht="13" x14ac:dyDescent="0.35"/>
    <row r="349" s="19" customFormat="1" ht="13" x14ac:dyDescent="0.35"/>
    <row r="350" s="19" customFormat="1" ht="13" x14ac:dyDescent="0.35"/>
    <row r="351" s="19" customFormat="1" ht="13" x14ac:dyDescent="0.35"/>
    <row r="352" s="19" customFormat="1" ht="13" x14ac:dyDescent="0.35"/>
    <row r="353" s="19" customFormat="1" ht="13" x14ac:dyDescent="0.35"/>
    <row r="354" s="19" customFormat="1" ht="13" x14ac:dyDescent="0.35"/>
    <row r="355" s="19" customFormat="1" ht="13" x14ac:dyDescent="0.35"/>
    <row r="356" s="19" customFormat="1" ht="13" x14ac:dyDescent="0.35"/>
    <row r="357" s="19" customFormat="1" ht="13" x14ac:dyDescent="0.35"/>
    <row r="358" s="19" customFormat="1" ht="13" x14ac:dyDescent="0.35"/>
    <row r="359" s="19" customFormat="1" ht="13" x14ac:dyDescent="0.35"/>
    <row r="360" s="19" customFormat="1" ht="13" x14ac:dyDescent="0.35"/>
    <row r="361" s="19" customFormat="1" ht="13" x14ac:dyDescent="0.35"/>
    <row r="362" s="19" customFormat="1" ht="13" x14ac:dyDescent="0.35"/>
    <row r="363" s="19" customFormat="1" ht="13" x14ac:dyDescent="0.35"/>
    <row r="364" s="19" customFormat="1" ht="13" x14ac:dyDescent="0.35"/>
    <row r="365" s="19" customFormat="1" ht="13" x14ac:dyDescent="0.35"/>
    <row r="366" s="19" customFormat="1" ht="13" x14ac:dyDescent="0.35"/>
    <row r="367" s="19" customFormat="1" ht="13" x14ac:dyDescent="0.35"/>
    <row r="368" s="19" customFormat="1" ht="13" x14ac:dyDescent="0.35"/>
    <row r="369" s="19" customFormat="1" ht="13" x14ac:dyDescent="0.35"/>
    <row r="370" s="19" customFormat="1" ht="13" x14ac:dyDescent="0.35"/>
    <row r="371" s="19" customFormat="1" ht="13" x14ac:dyDescent="0.35"/>
    <row r="372" s="19" customFormat="1" ht="13" x14ac:dyDescent="0.35"/>
    <row r="373" s="19" customFormat="1" ht="13" x14ac:dyDescent="0.35"/>
    <row r="374" s="19" customFormat="1" ht="13" x14ac:dyDescent="0.35"/>
    <row r="375" s="19" customFormat="1" ht="13" x14ac:dyDescent="0.35"/>
    <row r="376" s="19" customFormat="1" ht="13" x14ac:dyDescent="0.35"/>
    <row r="377" s="19" customFormat="1" ht="13" x14ac:dyDescent="0.35"/>
    <row r="378" s="19" customFormat="1" ht="13" x14ac:dyDescent="0.35"/>
    <row r="379" s="19" customFormat="1" ht="13" x14ac:dyDescent="0.35"/>
    <row r="380" s="19" customFormat="1" ht="13" x14ac:dyDescent="0.35"/>
    <row r="381" s="19" customFormat="1" ht="13" x14ac:dyDescent="0.35"/>
    <row r="382" s="19" customFormat="1" ht="13" x14ac:dyDescent="0.35"/>
    <row r="383" s="19" customFormat="1" ht="13" x14ac:dyDescent="0.35"/>
    <row r="384" s="19" customFormat="1" ht="13" x14ac:dyDescent="0.35"/>
    <row r="385" s="19" customFormat="1" ht="13" x14ac:dyDescent="0.35"/>
    <row r="386" s="19" customFormat="1" ht="13" x14ac:dyDescent="0.35"/>
    <row r="387" s="19" customFormat="1" ht="13" x14ac:dyDescent="0.35"/>
    <row r="388" s="19" customFormat="1" ht="13" x14ac:dyDescent="0.35"/>
    <row r="389" s="19" customFormat="1" ht="13" x14ac:dyDescent="0.35"/>
    <row r="390" s="19" customFormat="1" ht="13" x14ac:dyDescent="0.35"/>
    <row r="391" s="19" customFormat="1" ht="13" x14ac:dyDescent="0.35"/>
    <row r="392" s="19" customFormat="1" ht="13" x14ac:dyDescent="0.35"/>
    <row r="393" s="19" customFormat="1" ht="13" x14ac:dyDescent="0.35"/>
    <row r="394" s="19" customFormat="1" ht="13" x14ac:dyDescent="0.35"/>
    <row r="395" s="19" customFormat="1" ht="13" x14ac:dyDescent="0.35"/>
    <row r="396" s="19" customFormat="1" ht="13" x14ac:dyDescent="0.35"/>
    <row r="397" s="19" customFormat="1" ht="13" x14ac:dyDescent="0.35"/>
    <row r="398" s="19" customFormat="1" ht="13" x14ac:dyDescent="0.35"/>
    <row r="399" s="19" customFormat="1" ht="13" x14ac:dyDescent="0.35"/>
    <row r="400" s="19" customFormat="1" ht="13" x14ac:dyDescent="0.35"/>
    <row r="401" s="19" customFormat="1" ht="13" x14ac:dyDescent="0.35"/>
    <row r="402" s="19" customFormat="1" ht="13" x14ac:dyDescent="0.35"/>
    <row r="403" s="19" customFormat="1" ht="13" x14ac:dyDescent="0.35"/>
    <row r="404" s="19" customFormat="1" ht="13" x14ac:dyDescent="0.35"/>
    <row r="405" s="19" customFormat="1" ht="13" x14ac:dyDescent="0.35"/>
    <row r="406" s="19" customFormat="1" ht="13" x14ac:dyDescent="0.35"/>
    <row r="407" s="19" customFormat="1" ht="13" x14ac:dyDescent="0.35"/>
    <row r="408" s="19" customFormat="1" ht="13" x14ac:dyDescent="0.35"/>
    <row r="409" s="19" customFormat="1" ht="13" x14ac:dyDescent="0.35"/>
    <row r="410" s="19" customFormat="1" ht="13" x14ac:dyDescent="0.35"/>
    <row r="411" s="19" customFormat="1" ht="13" x14ac:dyDescent="0.35"/>
    <row r="412" s="19" customFormat="1" ht="13" x14ac:dyDescent="0.35"/>
    <row r="413" s="19" customFormat="1" ht="13" x14ac:dyDescent="0.35"/>
    <row r="414" s="19" customFormat="1" ht="13" x14ac:dyDescent="0.35"/>
    <row r="415" s="19" customFormat="1" ht="13" x14ac:dyDescent="0.35"/>
    <row r="416" s="19" customFormat="1" ht="13" x14ac:dyDescent="0.35"/>
    <row r="417" s="19" customFormat="1" ht="13" x14ac:dyDescent="0.35"/>
    <row r="418" s="19" customFormat="1" ht="13" x14ac:dyDescent="0.35"/>
    <row r="419" s="19" customFormat="1" ht="13" x14ac:dyDescent="0.35"/>
    <row r="420" s="19" customFormat="1" ht="13" x14ac:dyDescent="0.35"/>
    <row r="421" s="19" customFormat="1" ht="13" x14ac:dyDescent="0.35"/>
    <row r="422" s="19" customFormat="1" ht="13" x14ac:dyDescent="0.35"/>
    <row r="423" s="19" customFormat="1" ht="13" x14ac:dyDescent="0.35"/>
    <row r="424" s="19" customFormat="1" ht="13" x14ac:dyDescent="0.35"/>
    <row r="425" s="19" customFormat="1" ht="13" x14ac:dyDescent="0.35"/>
    <row r="426" s="19" customFormat="1" ht="13" x14ac:dyDescent="0.35"/>
    <row r="427" s="19" customFormat="1" ht="13" x14ac:dyDescent="0.35"/>
    <row r="428" s="19" customFormat="1" ht="13" x14ac:dyDescent="0.35"/>
    <row r="429" s="19" customFormat="1" ht="13" x14ac:dyDescent="0.35"/>
    <row r="430" s="19" customFormat="1" ht="13" x14ac:dyDescent="0.35"/>
    <row r="431" s="19" customFormat="1" ht="13" x14ac:dyDescent="0.35"/>
    <row r="432" s="19" customFormat="1" ht="13" x14ac:dyDescent="0.35"/>
    <row r="433" s="19" customFormat="1" ht="13" x14ac:dyDescent="0.35"/>
    <row r="434" s="19" customFormat="1" ht="13" x14ac:dyDescent="0.35"/>
    <row r="435" s="19" customFormat="1" ht="13" x14ac:dyDescent="0.35"/>
    <row r="436" s="19" customFormat="1" ht="13" x14ac:dyDescent="0.35"/>
    <row r="437" s="19" customFormat="1" ht="13" x14ac:dyDescent="0.35"/>
    <row r="438" s="19" customFormat="1" ht="13" x14ac:dyDescent="0.35"/>
    <row r="439" s="19" customFormat="1" ht="13" x14ac:dyDescent="0.35"/>
    <row r="440" s="19" customFormat="1" ht="13" x14ac:dyDescent="0.35"/>
    <row r="441" s="19" customFormat="1" ht="13" x14ac:dyDescent="0.35"/>
    <row r="442" s="19" customFormat="1" ht="13" x14ac:dyDescent="0.35"/>
    <row r="443" s="19" customFormat="1" ht="13" x14ac:dyDescent="0.35"/>
    <row r="444" s="19" customFormat="1" ht="13" x14ac:dyDescent="0.35"/>
    <row r="445" s="19" customFormat="1" ht="13" x14ac:dyDescent="0.35"/>
    <row r="446" s="19" customFormat="1" ht="13" x14ac:dyDescent="0.35"/>
    <row r="447" s="19" customFormat="1" ht="13" x14ac:dyDescent="0.35"/>
    <row r="448" s="19" customFormat="1" ht="13" x14ac:dyDescent="0.35"/>
    <row r="449" s="19" customFormat="1" ht="13" x14ac:dyDescent="0.35"/>
    <row r="450" s="19" customFormat="1" ht="13" x14ac:dyDescent="0.35"/>
    <row r="451" s="19" customFormat="1" ht="13" x14ac:dyDescent="0.35"/>
    <row r="452" s="19" customFormat="1" ht="13" x14ac:dyDescent="0.35"/>
    <row r="453" s="19" customFormat="1" ht="13" x14ac:dyDescent="0.35"/>
    <row r="454" s="19" customFormat="1" ht="13" x14ac:dyDescent="0.35"/>
    <row r="455" s="19" customFormat="1" ht="13" x14ac:dyDescent="0.35"/>
    <row r="456" s="19" customFormat="1" ht="13" x14ac:dyDescent="0.35"/>
    <row r="457" s="19" customFormat="1" ht="13" x14ac:dyDescent="0.35"/>
    <row r="458" s="19" customFormat="1" ht="13" x14ac:dyDescent="0.35"/>
    <row r="459" s="19" customFormat="1" ht="13" x14ac:dyDescent="0.35"/>
    <row r="460" s="19" customFormat="1" ht="13" x14ac:dyDescent="0.35"/>
    <row r="461" s="19" customFormat="1" ht="13" x14ac:dyDescent="0.35"/>
    <row r="462" s="19" customFormat="1" ht="13" x14ac:dyDescent="0.35"/>
    <row r="463" s="19" customFormat="1" ht="13" x14ac:dyDescent="0.35"/>
    <row r="464" s="19" customFormat="1" ht="13" x14ac:dyDescent="0.35"/>
    <row r="465" s="19" customFormat="1" ht="13" x14ac:dyDescent="0.35"/>
    <row r="466" s="19" customFormat="1" ht="13" x14ac:dyDescent="0.35"/>
    <row r="467" s="19" customFormat="1" ht="13" x14ac:dyDescent="0.35"/>
    <row r="468" s="19" customFormat="1" ht="13" x14ac:dyDescent="0.35"/>
    <row r="469" s="19" customFormat="1" ht="13" x14ac:dyDescent="0.35"/>
    <row r="470" s="19" customFormat="1" ht="13" x14ac:dyDescent="0.35"/>
    <row r="471" s="19" customFormat="1" ht="13" x14ac:dyDescent="0.35"/>
    <row r="472" s="19" customFormat="1" ht="13" x14ac:dyDescent="0.35"/>
    <row r="473" s="19" customFormat="1" ht="13" x14ac:dyDescent="0.35"/>
    <row r="474" s="19" customFormat="1" ht="13" x14ac:dyDescent="0.35"/>
    <row r="475" s="19" customFormat="1" ht="13" x14ac:dyDescent="0.35"/>
    <row r="476" s="19" customFormat="1" ht="13" x14ac:dyDescent="0.35"/>
    <row r="477" s="19" customFormat="1" ht="13" x14ac:dyDescent="0.35"/>
    <row r="478" s="19" customFormat="1" ht="13" x14ac:dyDescent="0.35"/>
    <row r="479" s="19" customFormat="1" ht="13" x14ac:dyDescent="0.35"/>
    <row r="480" s="19" customFormat="1" ht="13" x14ac:dyDescent="0.35"/>
    <row r="481" s="19" customFormat="1" ht="13" x14ac:dyDescent="0.35"/>
    <row r="482" s="19" customFormat="1" ht="13" x14ac:dyDescent="0.35"/>
    <row r="483" s="19" customFormat="1" ht="13" x14ac:dyDescent="0.35"/>
    <row r="484" s="19" customFormat="1" ht="13" x14ac:dyDescent="0.35"/>
    <row r="485" s="19" customFormat="1" ht="13" x14ac:dyDescent="0.35"/>
    <row r="486" s="19" customFormat="1" ht="13" x14ac:dyDescent="0.35"/>
    <row r="487" s="19" customFormat="1" ht="13" x14ac:dyDescent="0.35"/>
    <row r="488" s="19" customFormat="1" ht="13" x14ac:dyDescent="0.35"/>
    <row r="489" s="19" customFormat="1" ht="13" x14ac:dyDescent="0.35"/>
    <row r="490" s="19" customFormat="1" ht="13" x14ac:dyDescent="0.35"/>
    <row r="491" s="19" customFormat="1" ht="13" x14ac:dyDescent="0.35"/>
    <row r="492" s="19" customFormat="1" ht="13" x14ac:dyDescent="0.35"/>
    <row r="493" s="19" customFormat="1" ht="13" x14ac:dyDescent="0.35"/>
    <row r="494" s="19" customFormat="1" ht="13" x14ac:dyDescent="0.35"/>
    <row r="495" s="19" customFormat="1" ht="13" x14ac:dyDescent="0.35"/>
    <row r="496" s="19" customFormat="1" ht="13" x14ac:dyDescent="0.35"/>
    <row r="497" s="19" customFormat="1" ht="13" x14ac:dyDescent="0.35"/>
    <row r="498" s="19" customFormat="1" ht="13" x14ac:dyDescent="0.35"/>
    <row r="499" s="19" customFormat="1" ht="13" x14ac:dyDescent="0.35"/>
    <row r="500" s="19" customFormat="1" ht="13" x14ac:dyDescent="0.35"/>
    <row r="501" s="19" customFormat="1" ht="13" x14ac:dyDescent="0.35"/>
    <row r="502" s="19" customFormat="1" ht="13" x14ac:dyDescent="0.35"/>
    <row r="503" s="19" customFormat="1" ht="13" x14ac:dyDescent="0.35"/>
    <row r="504" s="19" customFormat="1" ht="13" x14ac:dyDescent="0.35"/>
    <row r="505" s="19" customFormat="1" ht="13" x14ac:dyDescent="0.35"/>
    <row r="506" s="19" customFormat="1" ht="13" x14ac:dyDescent="0.35"/>
    <row r="507" s="19" customFormat="1" ht="13" x14ac:dyDescent="0.35"/>
    <row r="508" s="19" customFormat="1" ht="13" x14ac:dyDescent="0.35"/>
    <row r="509" s="19" customFormat="1" ht="13" x14ac:dyDescent="0.35"/>
    <row r="510" s="19" customFormat="1" ht="13" x14ac:dyDescent="0.35"/>
    <row r="511" s="19" customFormat="1" ht="13" x14ac:dyDescent="0.35"/>
    <row r="512" s="19" customFormat="1" ht="13" x14ac:dyDescent="0.35"/>
    <row r="513" s="19" customFormat="1" ht="13" x14ac:dyDescent="0.35"/>
    <row r="514" s="19" customFormat="1" ht="13" x14ac:dyDescent="0.35"/>
    <row r="515" s="19" customFormat="1" ht="13" x14ac:dyDescent="0.35"/>
    <row r="516" s="19" customFormat="1" ht="13" x14ac:dyDescent="0.35"/>
    <row r="517" s="19" customFormat="1" ht="13" x14ac:dyDescent="0.35"/>
    <row r="518" s="19" customFormat="1" ht="13" x14ac:dyDescent="0.35"/>
    <row r="519" s="19" customFormat="1" ht="13" x14ac:dyDescent="0.35"/>
    <row r="520" s="19" customFormat="1" ht="13" x14ac:dyDescent="0.35"/>
    <row r="521" s="19" customFormat="1" ht="13" x14ac:dyDescent="0.35"/>
    <row r="522" s="19" customFormat="1" ht="13" x14ac:dyDescent="0.35"/>
    <row r="523" s="19" customFormat="1" ht="13" x14ac:dyDescent="0.35"/>
    <row r="524" s="19" customFormat="1" ht="13" x14ac:dyDescent="0.35"/>
    <row r="525" s="19" customFormat="1" ht="13" x14ac:dyDescent="0.35"/>
    <row r="526" s="19" customFormat="1" ht="13" x14ac:dyDescent="0.35"/>
    <row r="527" s="19" customFormat="1" ht="13" x14ac:dyDescent="0.35"/>
    <row r="528" s="19" customFormat="1" ht="13" x14ac:dyDescent="0.35"/>
    <row r="529" s="19" customFormat="1" ht="13" x14ac:dyDescent="0.35"/>
    <row r="530" s="19" customFormat="1" ht="13" x14ac:dyDescent="0.35"/>
    <row r="531" s="19" customFormat="1" ht="13" x14ac:dyDescent="0.35"/>
    <row r="532" s="19" customFormat="1" ht="13" x14ac:dyDescent="0.35"/>
    <row r="533" s="19" customFormat="1" ht="13" x14ac:dyDescent="0.35"/>
    <row r="534" s="19" customFormat="1" ht="13" x14ac:dyDescent="0.35"/>
    <row r="535" s="19" customFormat="1" ht="13" x14ac:dyDescent="0.35"/>
    <row r="536" s="19" customFormat="1" ht="13" x14ac:dyDescent="0.35"/>
    <row r="537" s="19" customFormat="1" ht="13" x14ac:dyDescent="0.35"/>
    <row r="538" s="19" customFormat="1" ht="13" x14ac:dyDescent="0.35"/>
    <row r="539" s="19" customFormat="1" ht="13" x14ac:dyDescent="0.35"/>
    <row r="540" s="19" customFormat="1" ht="13" x14ac:dyDescent="0.35"/>
    <row r="541" s="19" customFormat="1" ht="13" x14ac:dyDescent="0.35"/>
    <row r="542" s="19" customFormat="1" ht="13" x14ac:dyDescent="0.35"/>
    <row r="543" s="19" customFormat="1" ht="13" x14ac:dyDescent="0.35"/>
    <row r="544" s="19" customFormat="1" ht="13" x14ac:dyDescent="0.35"/>
    <row r="545" s="19" customFormat="1" ht="13" x14ac:dyDescent="0.35"/>
    <row r="546" s="19" customFormat="1" ht="13" x14ac:dyDescent="0.35"/>
    <row r="547" s="19" customFormat="1" ht="13" x14ac:dyDescent="0.35"/>
    <row r="548" s="19" customFormat="1" ht="13" x14ac:dyDescent="0.35"/>
    <row r="549" s="19" customFormat="1" ht="13" x14ac:dyDescent="0.35"/>
    <row r="550" s="19" customFormat="1" ht="13" x14ac:dyDescent="0.35"/>
    <row r="551" s="19" customFormat="1" ht="13" x14ac:dyDescent="0.35"/>
    <row r="552" s="19" customFormat="1" ht="13" x14ac:dyDescent="0.35"/>
    <row r="553" s="19" customFormat="1" ht="13" x14ac:dyDescent="0.35"/>
    <row r="554" s="19" customFormat="1" ht="13" x14ac:dyDescent="0.35"/>
    <row r="555" s="19" customFormat="1" ht="13" x14ac:dyDescent="0.35"/>
    <row r="556" s="19" customFormat="1" ht="13" x14ac:dyDescent="0.35"/>
    <row r="557" s="19" customFormat="1" ht="13" x14ac:dyDescent="0.35"/>
    <row r="558" s="19" customFormat="1" ht="13" x14ac:dyDescent="0.35"/>
    <row r="559" s="19" customFormat="1" ht="13" x14ac:dyDescent="0.35"/>
    <row r="560" s="19" customFormat="1" ht="13" x14ac:dyDescent="0.35"/>
    <row r="561" s="19" customFormat="1" ht="13" x14ac:dyDescent="0.35"/>
    <row r="562" s="19" customFormat="1" ht="13" x14ac:dyDescent="0.35"/>
    <row r="563" s="19" customFormat="1" ht="13" x14ac:dyDescent="0.35"/>
    <row r="564" s="19" customFormat="1" ht="13" x14ac:dyDescent="0.35"/>
    <row r="565" s="19" customFormat="1" ht="13" x14ac:dyDescent="0.35"/>
    <row r="566" s="19" customFormat="1" ht="13" x14ac:dyDescent="0.35"/>
    <row r="567" s="19" customFormat="1" ht="13" x14ac:dyDescent="0.35"/>
    <row r="568" s="19" customFormat="1" ht="13" x14ac:dyDescent="0.35"/>
    <row r="569" s="19" customFormat="1" ht="13" x14ac:dyDescent="0.35"/>
    <row r="570" s="19" customFormat="1" ht="13" x14ac:dyDescent="0.35"/>
    <row r="571" s="19" customFormat="1" ht="13" x14ac:dyDescent="0.35"/>
    <row r="572" s="19" customFormat="1" ht="13" x14ac:dyDescent="0.35"/>
    <row r="573" s="19" customFormat="1" ht="13" x14ac:dyDescent="0.35"/>
    <row r="574" s="19" customFormat="1" ht="13" x14ac:dyDescent="0.35"/>
    <row r="575" s="19" customFormat="1" ht="13" x14ac:dyDescent="0.35"/>
    <row r="576" s="19" customFormat="1" ht="13" x14ac:dyDescent="0.35"/>
    <row r="577" s="19" customFormat="1" ht="13" x14ac:dyDescent="0.35"/>
    <row r="578" s="19" customFormat="1" ht="13" x14ac:dyDescent="0.35"/>
    <row r="579" s="19" customFormat="1" ht="13" x14ac:dyDescent="0.35"/>
    <row r="580" s="19" customFormat="1" ht="13" x14ac:dyDescent="0.35"/>
    <row r="581" s="19" customFormat="1" ht="13" x14ac:dyDescent="0.35"/>
    <row r="582" s="19" customFormat="1" ht="13" x14ac:dyDescent="0.35"/>
    <row r="583" s="19" customFormat="1" ht="13" x14ac:dyDescent="0.35"/>
    <row r="584" s="19" customFormat="1" ht="13" x14ac:dyDescent="0.35"/>
    <row r="585" s="19" customFormat="1" ht="13" x14ac:dyDescent="0.35"/>
    <row r="586" s="19" customFormat="1" ht="13" x14ac:dyDescent="0.35"/>
    <row r="587" s="19" customFormat="1" ht="13" x14ac:dyDescent="0.35"/>
    <row r="588" s="19" customFormat="1" ht="13" x14ac:dyDescent="0.35"/>
    <row r="589" s="19" customFormat="1" ht="13" x14ac:dyDescent="0.35"/>
    <row r="590" s="19" customFormat="1" ht="13" x14ac:dyDescent="0.35"/>
    <row r="591" s="19" customFormat="1" ht="13" x14ac:dyDescent="0.35"/>
    <row r="592" s="19" customFormat="1" ht="13" x14ac:dyDescent="0.35"/>
    <row r="593" s="19" customFormat="1" ht="13" x14ac:dyDescent="0.35"/>
    <row r="594" s="19" customFormat="1" ht="13" x14ac:dyDescent="0.35"/>
    <row r="595" s="19" customFormat="1" ht="13" x14ac:dyDescent="0.35"/>
    <row r="596" s="19" customFormat="1" ht="13" x14ac:dyDescent="0.35"/>
    <row r="597" s="19" customFormat="1" ht="13" x14ac:dyDescent="0.35"/>
    <row r="598" s="19" customFormat="1" ht="13" x14ac:dyDescent="0.35"/>
    <row r="599" s="19" customFormat="1" ht="13" x14ac:dyDescent="0.35"/>
    <row r="600" s="19" customFormat="1" ht="13" x14ac:dyDescent="0.35"/>
    <row r="601" s="19" customFormat="1" ht="13" x14ac:dyDescent="0.35"/>
    <row r="602" s="19" customFormat="1" ht="13" x14ac:dyDescent="0.35"/>
    <row r="603" s="19" customFormat="1" ht="13" x14ac:dyDescent="0.35"/>
    <row r="604" s="19" customFormat="1" ht="13" x14ac:dyDescent="0.35"/>
    <row r="605" s="19" customFormat="1" ht="13" x14ac:dyDescent="0.35"/>
    <row r="606" s="19" customFormat="1" ht="13" x14ac:dyDescent="0.35"/>
    <row r="607" s="19" customFormat="1" ht="13" x14ac:dyDescent="0.35"/>
    <row r="608" s="19" customFormat="1" ht="13" x14ac:dyDescent="0.35"/>
    <row r="609" s="19" customFormat="1" ht="13" x14ac:dyDescent="0.35"/>
    <row r="610" s="19" customFormat="1" ht="13" x14ac:dyDescent="0.35"/>
    <row r="611" s="19" customFormat="1" ht="13" x14ac:dyDescent="0.35"/>
    <row r="612" s="19" customFormat="1" ht="13" x14ac:dyDescent="0.35"/>
    <row r="613" s="19" customFormat="1" ht="13" x14ac:dyDescent="0.35"/>
    <row r="614" s="19" customFormat="1" ht="13" x14ac:dyDescent="0.35"/>
    <row r="615" s="19" customFormat="1" ht="13" x14ac:dyDescent="0.35"/>
    <row r="616" s="19" customFormat="1" ht="13" x14ac:dyDescent="0.35"/>
    <row r="617" s="19" customFormat="1" ht="13" x14ac:dyDescent="0.35"/>
    <row r="618" s="19" customFormat="1" ht="13" x14ac:dyDescent="0.35"/>
    <row r="619" s="19" customFormat="1" ht="13" x14ac:dyDescent="0.35"/>
    <row r="620" s="19" customFormat="1" ht="13" x14ac:dyDescent="0.35"/>
    <row r="621" s="19" customFormat="1" ht="13" x14ac:dyDescent="0.35"/>
    <row r="622" s="19" customFormat="1" ht="13" x14ac:dyDescent="0.35"/>
    <row r="623" s="19" customFormat="1" ht="13" x14ac:dyDescent="0.35"/>
    <row r="624" s="19" customFormat="1" ht="13" x14ac:dyDescent="0.35"/>
    <row r="625" s="19" customFormat="1" ht="13" x14ac:dyDescent="0.35"/>
    <row r="626" s="19" customFormat="1" ht="13" x14ac:dyDescent="0.35"/>
    <row r="627" s="19" customFormat="1" ht="13" x14ac:dyDescent="0.35"/>
    <row r="628" s="19" customFormat="1" ht="13" x14ac:dyDescent="0.35"/>
    <row r="629" s="19" customFormat="1" ht="13" x14ac:dyDescent="0.35"/>
    <row r="630" s="19" customFormat="1" ht="13" x14ac:dyDescent="0.35"/>
    <row r="631" s="19" customFormat="1" ht="13" x14ac:dyDescent="0.35"/>
    <row r="632" s="19" customFormat="1" ht="13" x14ac:dyDescent="0.35"/>
    <row r="633" s="19" customFormat="1" ht="13" x14ac:dyDescent="0.35"/>
    <row r="634" s="19" customFormat="1" ht="13" x14ac:dyDescent="0.35"/>
    <row r="635" s="19" customFormat="1" ht="13" x14ac:dyDescent="0.35"/>
    <row r="636" s="19" customFormat="1" ht="13" x14ac:dyDescent="0.35"/>
    <row r="637" s="19" customFormat="1" ht="13" x14ac:dyDescent="0.35"/>
    <row r="638" s="19" customFormat="1" ht="13" x14ac:dyDescent="0.35"/>
    <row r="639" s="19" customFormat="1" ht="13" x14ac:dyDescent="0.35"/>
    <row r="640" s="19" customFormat="1" ht="13" x14ac:dyDescent="0.35"/>
    <row r="641" s="19" customFormat="1" ht="13" x14ac:dyDescent="0.35"/>
    <row r="642" s="19" customFormat="1" ht="13" x14ac:dyDescent="0.35"/>
    <row r="643" s="19" customFormat="1" ht="13" x14ac:dyDescent="0.35"/>
    <row r="644" s="19" customFormat="1" ht="13" x14ac:dyDescent="0.35"/>
    <row r="645" s="19" customFormat="1" ht="13" x14ac:dyDescent="0.35"/>
    <row r="646" s="19" customFormat="1" ht="13" x14ac:dyDescent="0.35"/>
    <row r="647" s="19" customFormat="1" ht="13" x14ac:dyDescent="0.35"/>
    <row r="648" s="19" customFormat="1" ht="13" x14ac:dyDescent="0.35"/>
    <row r="649" s="19" customFormat="1" ht="13" x14ac:dyDescent="0.35"/>
    <row r="650" s="19" customFormat="1" ht="13" x14ac:dyDescent="0.35"/>
    <row r="651" s="19" customFormat="1" ht="13" x14ac:dyDescent="0.35"/>
    <row r="652" s="19" customFormat="1" ht="13" x14ac:dyDescent="0.35"/>
    <row r="653" s="19" customFormat="1" ht="13" x14ac:dyDescent="0.35"/>
    <row r="654" s="19" customFormat="1" ht="13" x14ac:dyDescent="0.35"/>
    <row r="655" s="19" customFormat="1" ht="13" x14ac:dyDescent="0.35"/>
    <row r="656" s="19" customFormat="1" ht="13" x14ac:dyDescent="0.35"/>
    <row r="657" s="19" customFormat="1" ht="13" x14ac:dyDescent="0.35"/>
    <row r="658" s="19" customFormat="1" ht="13" x14ac:dyDescent="0.35"/>
    <row r="659" s="19" customFormat="1" ht="13" x14ac:dyDescent="0.35"/>
    <row r="660" s="19" customFormat="1" ht="13" x14ac:dyDescent="0.35"/>
    <row r="661" s="19" customFormat="1" ht="13" x14ac:dyDescent="0.35"/>
    <row r="662" s="19" customFormat="1" ht="13" x14ac:dyDescent="0.35"/>
    <row r="663" s="19" customFormat="1" ht="13" x14ac:dyDescent="0.35"/>
    <row r="664" s="19" customFormat="1" ht="13" x14ac:dyDescent="0.35"/>
    <row r="665" s="19" customFormat="1" ht="13" x14ac:dyDescent="0.35"/>
    <row r="666" s="19" customFormat="1" ht="13" x14ac:dyDescent="0.35"/>
    <row r="667" s="19" customFormat="1" ht="13" x14ac:dyDescent="0.35"/>
    <row r="668" s="19" customFormat="1" ht="13" x14ac:dyDescent="0.35"/>
    <row r="669" s="19" customFormat="1" ht="13" x14ac:dyDescent="0.35"/>
    <row r="670" s="19" customFormat="1" ht="13" x14ac:dyDescent="0.35"/>
    <row r="671" s="19" customFormat="1" ht="13" x14ac:dyDescent="0.35"/>
    <row r="672" s="19" customFormat="1" ht="13" x14ac:dyDescent="0.35"/>
    <row r="673" s="19" customFormat="1" ht="13" x14ac:dyDescent="0.35"/>
    <row r="674" s="19" customFormat="1" ht="13" x14ac:dyDescent="0.35"/>
    <row r="675" s="19" customFormat="1" ht="13" x14ac:dyDescent="0.35"/>
    <row r="676" s="19" customFormat="1" ht="13" x14ac:dyDescent="0.35"/>
    <row r="677" s="19" customFormat="1" ht="13" x14ac:dyDescent="0.35"/>
    <row r="678" s="19" customFormat="1" ht="13" x14ac:dyDescent="0.35"/>
    <row r="679" s="19" customFormat="1" ht="13" x14ac:dyDescent="0.35"/>
    <row r="680" s="19" customFormat="1" ht="13" x14ac:dyDescent="0.35"/>
    <row r="681" s="19" customFormat="1" ht="13" x14ac:dyDescent="0.35"/>
    <row r="682" s="19" customFormat="1" ht="13" x14ac:dyDescent="0.35"/>
    <row r="683" s="19" customFormat="1" ht="13" x14ac:dyDescent="0.35"/>
    <row r="684" s="19" customFormat="1" ht="13" x14ac:dyDescent="0.35"/>
    <row r="685" s="19" customFormat="1" ht="13" x14ac:dyDescent="0.35"/>
    <row r="686" s="19" customFormat="1" ht="13" x14ac:dyDescent="0.35"/>
    <row r="687" s="19" customFormat="1" ht="13" x14ac:dyDescent="0.35"/>
    <row r="688" s="19" customFormat="1" ht="13" x14ac:dyDescent="0.35"/>
    <row r="689" s="19" customFormat="1" ht="13" x14ac:dyDescent="0.35"/>
    <row r="690" s="19" customFormat="1" ht="13" x14ac:dyDescent="0.35"/>
    <row r="691" s="19" customFormat="1" ht="13" x14ac:dyDescent="0.35"/>
    <row r="692" s="19" customFormat="1" ht="13" x14ac:dyDescent="0.35"/>
    <row r="693" s="19" customFormat="1" ht="13" x14ac:dyDescent="0.35"/>
    <row r="694" s="19" customFormat="1" ht="13" x14ac:dyDescent="0.35"/>
    <row r="695" s="19" customFormat="1" ht="13" x14ac:dyDescent="0.35"/>
    <row r="696" s="19" customFormat="1" ht="13" x14ac:dyDescent="0.35"/>
    <row r="697" s="19" customFormat="1" ht="13" x14ac:dyDescent="0.35"/>
    <row r="698" s="19" customFormat="1" ht="13" x14ac:dyDescent="0.35"/>
    <row r="699" s="19" customFormat="1" ht="13" x14ac:dyDescent="0.35"/>
    <row r="700" s="19" customFormat="1" ht="13" x14ac:dyDescent="0.35"/>
    <row r="701" s="19" customFormat="1" ht="13" x14ac:dyDescent="0.35"/>
    <row r="702" s="19" customFormat="1" ht="13" x14ac:dyDescent="0.35"/>
    <row r="703" s="19" customFormat="1" ht="13" x14ac:dyDescent="0.35"/>
    <row r="704" s="19" customFormat="1" ht="13" x14ac:dyDescent="0.35"/>
    <row r="705" s="19" customFormat="1" ht="13" x14ac:dyDescent="0.35"/>
    <row r="706" s="19" customFormat="1" ht="13" x14ac:dyDescent="0.35"/>
    <row r="707" s="19" customFormat="1" ht="13" x14ac:dyDescent="0.35"/>
    <row r="708" s="19" customFormat="1" ht="13" x14ac:dyDescent="0.35"/>
    <row r="709" s="19" customFormat="1" ht="13" x14ac:dyDescent="0.35"/>
    <row r="710" s="19" customFormat="1" ht="13" x14ac:dyDescent="0.35"/>
    <row r="711" s="19" customFormat="1" ht="13" x14ac:dyDescent="0.35"/>
    <row r="712" s="19" customFormat="1" ht="13" x14ac:dyDescent="0.35"/>
    <row r="713" s="19" customFormat="1" ht="13" x14ac:dyDescent="0.35"/>
    <row r="714" s="19" customFormat="1" ht="13" x14ac:dyDescent="0.35"/>
    <row r="715" s="19" customFormat="1" ht="13" x14ac:dyDescent="0.35"/>
    <row r="716" s="19" customFormat="1" ht="13" x14ac:dyDescent="0.35"/>
    <row r="717" s="19" customFormat="1" ht="13" x14ac:dyDescent="0.35"/>
    <row r="718" s="19" customFormat="1" ht="13" x14ac:dyDescent="0.35"/>
    <row r="719" s="19" customFormat="1" ht="13" x14ac:dyDescent="0.35"/>
    <row r="720" s="19" customFormat="1" ht="13" x14ac:dyDescent="0.35"/>
    <row r="721" s="19" customFormat="1" ht="13" x14ac:dyDescent="0.35"/>
    <row r="722" s="19" customFormat="1" ht="13" x14ac:dyDescent="0.35"/>
    <row r="723" s="19" customFormat="1" ht="13" x14ac:dyDescent="0.35"/>
    <row r="724" s="19" customFormat="1" ht="13" x14ac:dyDescent="0.35"/>
    <row r="725" s="19" customFormat="1" ht="13" x14ac:dyDescent="0.35"/>
    <row r="726" s="19" customFormat="1" ht="13" x14ac:dyDescent="0.35"/>
    <row r="727" s="19" customFormat="1" ht="13" x14ac:dyDescent="0.35"/>
    <row r="728" s="19" customFormat="1" ht="13" x14ac:dyDescent="0.35"/>
    <row r="729" s="19" customFormat="1" ht="13" x14ac:dyDescent="0.35"/>
    <row r="730" s="19" customFormat="1" ht="13" x14ac:dyDescent="0.35"/>
    <row r="731" s="19" customFormat="1" ht="13" x14ac:dyDescent="0.35"/>
    <row r="732" s="19" customFormat="1" ht="13" x14ac:dyDescent="0.35"/>
    <row r="733" s="19" customFormat="1" ht="13" x14ac:dyDescent="0.35"/>
    <row r="734" s="19" customFormat="1" ht="13" x14ac:dyDescent="0.35"/>
    <row r="735" s="19" customFormat="1" ht="13" x14ac:dyDescent="0.35"/>
    <row r="736" s="19" customFormat="1" ht="13" x14ac:dyDescent="0.35"/>
    <row r="737" s="19" customFormat="1" ht="13" x14ac:dyDescent="0.35"/>
    <row r="738" s="19" customFormat="1" ht="13" x14ac:dyDescent="0.35"/>
    <row r="739" s="19" customFormat="1" ht="13" x14ac:dyDescent="0.35"/>
    <row r="740" s="19" customFormat="1" ht="13" x14ac:dyDescent="0.35"/>
    <row r="741" s="19" customFormat="1" ht="13" x14ac:dyDescent="0.35"/>
    <row r="742" s="19" customFormat="1" ht="13" x14ac:dyDescent="0.35"/>
    <row r="743" s="19" customFormat="1" ht="13" x14ac:dyDescent="0.35"/>
    <row r="744" s="19" customFormat="1" ht="13" x14ac:dyDescent="0.35"/>
    <row r="745" s="19" customFormat="1" ht="13" x14ac:dyDescent="0.35"/>
    <row r="746" s="19" customFormat="1" ht="13" x14ac:dyDescent="0.35"/>
    <row r="747" s="19" customFormat="1" ht="13" x14ac:dyDescent="0.35"/>
    <row r="748" s="19" customFormat="1" ht="13" x14ac:dyDescent="0.35"/>
    <row r="749" s="19" customFormat="1" ht="13" x14ac:dyDescent="0.35"/>
    <row r="750" s="19" customFormat="1" ht="13" x14ac:dyDescent="0.35"/>
    <row r="751" s="19" customFormat="1" ht="13" x14ac:dyDescent="0.35"/>
    <row r="752" s="19" customFormat="1" ht="13" x14ac:dyDescent="0.35"/>
    <row r="753" s="19" customFormat="1" ht="13" x14ac:dyDescent="0.35"/>
    <row r="754" s="19" customFormat="1" ht="13" x14ac:dyDescent="0.35"/>
    <row r="755" s="19" customFormat="1" ht="13" x14ac:dyDescent="0.35"/>
    <row r="756" s="19" customFormat="1" ht="13" x14ac:dyDescent="0.35"/>
    <row r="757" s="19" customFormat="1" ht="13" x14ac:dyDescent="0.35"/>
    <row r="758" s="19" customFormat="1" ht="13" x14ac:dyDescent="0.35"/>
    <row r="759" s="19" customFormat="1" ht="13" x14ac:dyDescent="0.35"/>
    <row r="760" s="19" customFormat="1" ht="13" x14ac:dyDescent="0.35"/>
    <row r="761" s="19" customFormat="1" ht="13" x14ac:dyDescent="0.35"/>
    <row r="762" s="19" customFormat="1" ht="13" x14ac:dyDescent="0.35"/>
    <row r="763" s="19" customFormat="1" ht="13" x14ac:dyDescent="0.35"/>
    <row r="764" s="19" customFormat="1" ht="13" x14ac:dyDescent="0.35"/>
    <row r="765" s="19" customFormat="1" ht="13" x14ac:dyDescent="0.35"/>
    <row r="766" s="19" customFormat="1" ht="13" x14ac:dyDescent="0.35"/>
    <row r="767" s="19" customFormat="1" ht="13" x14ac:dyDescent="0.35"/>
    <row r="768" s="19" customFormat="1" ht="13" x14ac:dyDescent="0.35"/>
    <row r="769" s="19" customFormat="1" ht="13" x14ac:dyDescent="0.35"/>
    <row r="770" s="19" customFormat="1" ht="13" x14ac:dyDescent="0.35"/>
    <row r="771" s="19" customFormat="1" ht="13" x14ac:dyDescent="0.35"/>
    <row r="772" s="19" customFormat="1" ht="13" x14ac:dyDescent="0.35"/>
    <row r="773" s="19" customFormat="1" ht="13" x14ac:dyDescent="0.35"/>
    <row r="774" s="19" customFormat="1" ht="13" x14ac:dyDescent="0.35"/>
    <row r="775" s="19" customFormat="1" ht="13" x14ac:dyDescent="0.35"/>
    <row r="776" s="19" customFormat="1" ht="13" x14ac:dyDescent="0.35"/>
    <row r="777" s="19" customFormat="1" ht="13" x14ac:dyDescent="0.35"/>
    <row r="778" s="19" customFormat="1" ht="13" x14ac:dyDescent="0.35"/>
    <row r="779" s="19" customFormat="1" ht="13" x14ac:dyDescent="0.35"/>
    <row r="780" s="19" customFormat="1" ht="13" x14ac:dyDescent="0.35"/>
    <row r="781" s="19" customFormat="1" ht="13" x14ac:dyDescent="0.35"/>
    <row r="782" s="19" customFormat="1" ht="13" x14ac:dyDescent="0.35"/>
    <row r="783" s="19" customFormat="1" ht="13" x14ac:dyDescent="0.35"/>
    <row r="784" s="19" customFormat="1" ht="13" x14ac:dyDescent="0.35"/>
    <row r="785" s="19" customFormat="1" ht="13" x14ac:dyDescent="0.35"/>
    <row r="786" s="19" customFormat="1" ht="13" x14ac:dyDescent="0.35"/>
    <row r="787" s="19" customFormat="1" ht="13" x14ac:dyDescent="0.35"/>
    <row r="788" s="19" customFormat="1" ht="13" x14ac:dyDescent="0.35"/>
    <row r="789" s="19" customFormat="1" ht="13" x14ac:dyDescent="0.35"/>
    <row r="790" s="19" customFormat="1" ht="13" x14ac:dyDescent="0.35"/>
    <row r="791" s="19" customFormat="1" ht="13" x14ac:dyDescent="0.35"/>
    <row r="792" s="19" customFormat="1" ht="13" x14ac:dyDescent="0.35"/>
    <row r="793" s="19" customFormat="1" ht="13" x14ac:dyDescent="0.35"/>
    <row r="794" s="19" customFormat="1" ht="13" x14ac:dyDescent="0.35"/>
    <row r="795" s="19" customFormat="1" ht="13" x14ac:dyDescent="0.35"/>
    <row r="796" s="19" customFormat="1" ht="13" x14ac:dyDescent="0.35"/>
    <row r="797" s="19" customFormat="1" ht="13" x14ac:dyDescent="0.35"/>
    <row r="798" s="19" customFormat="1" ht="13" x14ac:dyDescent="0.35"/>
    <row r="799" s="19" customFormat="1" ht="13" x14ac:dyDescent="0.35"/>
    <row r="800" s="19" customFormat="1" ht="13" x14ac:dyDescent="0.35"/>
    <row r="801" s="19" customFormat="1" ht="13" x14ac:dyDescent="0.35"/>
    <row r="802" s="19" customFormat="1" ht="13" x14ac:dyDescent="0.35"/>
    <row r="803" s="19" customFormat="1" ht="13" x14ac:dyDescent="0.35"/>
    <row r="804" s="19" customFormat="1" ht="13" x14ac:dyDescent="0.35"/>
    <row r="805" s="19" customFormat="1" ht="13" x14ac:dyDescent="0.35"/>
    <row r="806" s="19" customFormat="1" ht="13" x14ac:dyDescent="0.35"/>
    <row r="807" s="19" customFormat="1" ht="13" x14ac:dyDescent="0.35"/>
    <row r="808" s="19" customFormat="1" ht="13" x14ac:dyDescent="0.35"/>
    <row r="809" s="19" customFormat="1" ht="13" x14ac:dyDescent="0.35"/>
    <row r="810" s="19" customFormat="1" ht="13" x14ac:dyDescent="0.35"/>
    <row r="811" s="19" customFormat="1" ht="13" x14ac:dyDescent="0.35"/>
    <row r="812" s="19" customFormat="1" ht="13" x14ac:dyDescent="0.35"/>
    <row r="813" s="19" customFormat="1" ht="13" x14ac:dyDescent="0.35"/>
    <row r="814" s="19" customFormat="1" ht="13" x14ac:dyDescent="0.35"/>
    <row r="815" s="19" customFormat="1" ht="13" x14ac:dyDescent="0.35"/>
    <row r="816" s="19" customFormat="1" ht="13" x14ac:dyDescent="0.35"/>
    <row r="817" s="19" customFormat="1" ht="13" x14ac:dyDescent="0.35"/>
    <row r="818" s="19" customFormat="1" ht="13" x14ac:dyDescent="0.35"/>
    <row r="819" s="19" customFormat="1" ht="13" x14ac:dyDescent="0.35"/>
    <row r="820" s="19" customFormat="1" ht="13" x14ac:dyDescent="0.35"/>
    <row r="821" s="19" customFormat="1" ht="13" x14ac:dyDescent="0.35"/>
    <row r="822" s="19" customFormat="1" ht="13" x14ac:dyDescent="0.35"/>
    <row r="823" s="19" customFormat="1" ht="13" x14ac:dyDescent="0.35"/>
    <row r="824" s="19" customFormat="1" ht="13" x14ac:dyDescent="0.35"/>
    <row r="825" s="19" customFormat="1" ht="13" x14ac:dyDescent="0.35"/>
    <row r="826" s="19" customFormat="1" ht="13" x14ac:dyDescent="0.35"/>
    <row r="827" s="19" customFormat="1" ht="13" x14ac:dyDescent="0.35"/>
    <row r="828" s="19" customFormat="1" ht="13" x14ac:dyDescent="0.35"/>
    <row r="829" s="19" customFormat="1" ht="13" x14ac:dyDescent="0.35"/>
    <row r="830" s="19" customFormat="1" ht="13" x14ac:dyDescent="0.35"/>
    <row r="831" s="19" customFormat="1" ht="13" x14ac:dyDescent="0.35"/>
    <row r="832" s="19" customFormat="1" ht="13" x14ac:dyDescent="0.35"/>
    <row r="833" s="19" customFormat="1" ht="13" x14ac:dyDescent="0.35"/>
    <row r="834" s="19" customFormat="1" ht="13" x14ac:dyDescent="0.35"/>
    <row r="835" s="19" customFormat="1" ht="13" x14ac:dyDescent="0.35"/>
    <row r="836" s="19" customFormat="1" ht="13" x14ac:dyDescent="0.35"/>
    <row r="837" s="19" customFormat="1" ht="13" x14ac:dyDescent="0.35"/>
    <row r="838" s="19" customFormat="1" ht="13" x14ac:dyDescent="0.35"/>
    <row r="839" s="19" customFormat="1" ht="13" x14ac:dyDescent="0.35"/>
    <row r="840" s="19" customFormat="1" ht="13" x14ac:dyDescent="0.35"/>
    <row r="841" s="19" customFormat="1" ht="13" x14ac:dyDescent="0.35"/>
    <row r="842" s="19" customFormat="1" ht="13" x14ac:dyDescent="0.35"/>
    <row r="843" s="19" customFormat="1" ht="13" x14ac:dyDescent="0.35"/>
    <row r="844" s="19" customFormat="1" ht="13" x14ac:dyDescent="0.35"/>
    <row r="845" s="19" customFormat="1" ht="13" x14ac:dyDescent="0.35"/>
    <row r="846" s="19" customFormat="1" ht="13" x14ac:dyDescent="0.35"/>
    <row r="847" s="19" customFormat="1" ht="13" x14ac:dyDescent="0.35"/>
    <row r="848" s="19" customFormat="1" ht="13" x14ac:dyDescent="0.35"/>
    <row r="849" s="19" customFormat="1" ht="13" x14ac:dyDescent="0.35"/>
    <row r="850" s="19" customFormat="1" ht="13" x14ac:dyDescent="0.35"/>
    <row r="851" s="19" customFormat="1" ht="13" x14ac:dyDescent="0.35"/>
    <row r="852" s="19" customFormat="1" ht="13" x14ac:dyDescent="0.35"/>
    <row r="853" s="19" customFormat="1" ht="13" x14ac:dyDescent="0.35"/>
    <row r="854" s="19" customFormat="1" ht="13" x14ac:dyDescent="0.35"/>
    <row r="855" s="19" customFormat="1" ht="13" x14ac:dyDescent="0.35"/>
    <row r="856" s="19" customFormat="1" ht="13" x14ac:dyDescent="0.35"/>
    <row r="857" s="19" customFormat="1" ht="13" x14ac:dyDescent="0.35"/>
    <row r="858" s="19" customFormat="1" ht="13" x14ac:dyDescent="0.35"/>
    <row r="859" s="19" customFormat="1" ht="13" x14ac:dyDescent="0.35"/>
    <row r="860" s="19" customFormat="1" ht="13" x14ac:dyDescent="0.35"/>
    <row r="861" s="19" customFormat="1" ht="13" x14ac:dyDescent="0.35"/>
    <row r="862" s="19" customFormat="1" ht="13" x14ac:dyDescent="0.35"/>
    <row r="863" s="19" customFormat="1" ht="13" x14ac:dyDescent="0.35"/>
    <row r="864" s="19" customFormat="1" ht="13" x14ac:dyDescent="0.35"/>
    <row r="865" s="19" customFormat="1" ht="13" x14ac:dyDescent="0.35"/>
    <row r="866" s="19" customFormat="1" ht="13" x14ac:dyDescent="0.35"/>
    <row r="867" s="19" customFormat="1" ht="13" x14ac:dyDescent="0.35"/>
    <row r="868" s="19" customFormat="1" ht="13" x14ac:dyDescent="0.35"/>
    <row r="869" s="19" customFormat="1" ht="13" x14ac:dyDescent="0.35"/>
    <row r="870" s="19" customFormat="1" ht="13" x14ac:dyDescent="0.35"/>
    <row r="871" s="19" customFormat="1" ht="13" x14ac:dyDescent="0.35"/>
    <row r="872" s="19" customFormat="1" ht="13" x14ac:dyDescent="0.35"/>
    <row r="873" s="19" customFormat="1" ht="13" x14ac:dyDescent="0.35"/>
    <row r="874" s="19" customFormat="1" ht="13" x14ac:dyDescent="0.35"/>
    <row r="875" s="19" customFormat="1" ht="13" x14ac:dyDescent="0.35"/>
    <row r="876" s="19" customFormat="1" ht="13" x14ac:dyDescent="0.35"/>
    <row r="877" s="19" customFormat="1" ht="13" x14ac:dyDescent="0.35"/>
    <row r="878" s="19" customFormat="1" ht="13" x14ac:dyDescent="0.35"/>
    <row r="879" s="19" customFormat="1" ht="13" x14ac:dyDescent="0.35"/>
    <row r="880" s="19" customFormat="1" ht="13" x14ac:dyDescent="0.35"/>
    <row r="881" s="19" customFormat="1" ht="13" x14ac:dyDescent="0.35"/>
    <row r="882" s="19" customFormat="1" ht="13" x14ac:dyDescent="0.35"/>
    <row r="883" s="19" customFormat="1" ht="13" x14ac:dyDescent="0.35"/>
    <row r="884" s="19" customFormat="1" ht="13" x14ac:dyDescent="0.35"/>
    <row r="885" s="19" customFormat="1" ht="13" x14ac:dyDescent="0.35"/>
    <row r="886" s="19" customFormat="1" ht="13" x14ac:dyDescent="0.35"/>
    <row r="887" s="19" customFormat="1" ht="13" x14ac:dyDescent="0.35"/>
    <row r="888" s="19" customFormat="1" ht="13" x14ac:dyDescent="0.35"/>
    <row r="889" s="19" customFormat="1" ht="13" x14ac:dyDescent="0.35"/>
    <row r="890" s="19" customFormat="1" ht="13" x14ac:dyDescent="0.35"/>
    <row r="891" s="19" customFormat="1" ht="13" x14ac:dyDescent="0.35"/>
    <row r="892" s="19" customFormat="1" ht="13" x14ac:dyDescent="0.35"/>
    <row r="893" s="19" customFormat="1" ht="13" x14ac:dyDescent="0.35"/>
    <row r="894" s="19" customFormat="1" ht="13" x14ac:dyDescent="0.35"/>
    <row r="895" s="19" customFormat="1" ht="13" x14ac:dyDescent="0.35"/>
    <row r="896" s="19" customFormat="1" ht="13" x14ac:dyDescent="0.35"/>
    <row r="897" s="19" customFormat="1" ht="13" x14ac:dyDescent="0.35"/>
    <row r="898" s="19" customFormat="1" ht="13" x14ac:dyDescent="0.35"/>
    <row r="899" s="19" customFormat="1" ht="13" x14ac:dyDescent="0.35"/>
    <row r="900" s="19" customFormat="1" ht="13" x14ac:dyDescent="0.35"/>
    <row r="901" s="19" customFormat="1" ht="13" x14ac:dyDescent="0.35"/>
    <row r="902" s="19" customFormat="1" ht="13" x14ac:dyDescent="0.35"/>
    <row r="903" s="19" customFormat="1" ht="13" x14ac:dyDescent="0.35"/>
    <row r="904" s="19" customFormat="1" ht="13" x14ac:dyDescent="0.35"/>
    <row r="905" s="19" customFormat="1" ht="13" x14ac:dyDescent="0.35"/>
    <row r="906" s="19" customFormat="1" ht="13" x14ac:dyDescent="0.35"/>
    <row r="907" s="19" customFormat="1" ht="13" x14ac:dyDescent="0.35"/>
    <row r="908" s="19" customFormat="1" ht="13" x14ac:dyDescent="0.35"/>
    <row r="909" s="19" customFormat="1" ht="13" x14ac:dyDescent="0.35"/>
    <row r="910" s="19" customFormat="1" ht="13" x14ac:dyDescent="0.35"/>
    <row r="911" s="19" customFormat="1" ht="13" x14ac:dyDescent="0.35"/>
    <row r="912" s="19" customFormat="1" ht="13" x14ac:dyDescent="0.35"/>
    <row r="913" s="19" customFormat="1" ht="13" x14ac:dyDescent="0.35"/>
    <row r="914" s="19" customFormat="1" ht="13" x14ac:dyDescent="0.35"/>
    <row r="915" s="19" customFormat="1" ht="13" x14ac:dyDescent="0.35"/>
    <row r="916" s="19" customFormat="1" ht="13" x14ac:dyDescent="0.35"/>
    <row r="917" s="19" customFormat="1" ht="13" x14ac:dyDescent="0.35"/>
    <row r="918" s="19" customFormat="1" ht="13" x14ac:dyDescent="0.35"/>
    <row r="919" s="19" customFormat="1" ht="13" x14ac:dyDescent="0.35"/>
    <row r="920" s="19" customFormat="1" ht="13" x14ac:dyDescent="0.35"/>
    <row r="921" s="19" customFormat="1" ht="13" x14ac:dyDescent="0.35"/>
    <row r="922" s="19" customFormat="1" ht="13" x14ac:dyDescent="0.35"/>
    <row r="923" s="19" customFormat="1" ht="13" x14ac:dyDescent="0.35"/>
    <row r="924" s="19" customFormat="1" ht="13" x14ac:dyDescent="0.35"/>
    <row r="925" s="19" customFormat="1" ht="13" x14ac:dyDescent="0.35"/>
    <row r="926" s="19" customFormat="1" ht="13" x14ac:dyDescent="0.35"/>
    <row r="927" s="19" customFormat="1" ht="13" x14ac:dyDescent="0.35"/>
    <row r="928" s="19" customFormat="1" ht="13" x14ac:dyDescent="0.35"/>
    <row r="929" s="19" customFormat="1" ht="13" x14ac:dyDescent="0.35"/>
    <row r="930" s="19" customFormat="1" ht="13" x14ac:dyDescent="0.35"/>
    <row r="931" s="19" customFormat="1" ht="13" x14ac:dyDescent="0.35"/>
    <row r="932" s="19" customFormat="1" ht="13" x14ac:dyDescent="0.35"/>
    <row r="933" s="19" customFormat="1" ht="13" x14ac:dyDescent="0.35"/>
    <row r="934" s="19" customFormat="1" ht="13" x14ac:dyDescent="0.35"/>
    <row r="935" s="19" customFormat="1" ht="13" x14ac:dyDescent="0.35"/>
    <row r="936" s="19" customFormat="1" ht="13" x14ac:dyDescent="0.35"/>
    <row r="937" s="19" customFormat="1" ht="13" x14ac:dyDescent="0.35"/>
    <row r="938" s="19" customFormat="1" ht="13" x14ac:dyDescent="0.35"/>
    <row r="939" s="19" customFormat="1" ht="13" x14ac:dyDescent="0.35"/>
    <row r="940" s="19" customFormat="1" ht="13" x14ac:dyDescent="0.35"/>
    <row r="941" s="19" customFormat="1" ht="13" x14ac:dyDescent="0.35"/>
    <row r="942" s="19" customFormat="1" ht="13" x14ac:dyDescent="0.35"/>
    <row r="943" s="19" customFormat="1" ht="13" x14ac:dyDescent="0.35"/>
    <row r="944" s="19" customFormat="1" ht="13" x14ac:dyDescent="0.35"/>
    <row r="945" s="19" customFormat="1" ht="13" x14ac:dyDescent="0.35"/>
    <row r="946" s="19" customFormat="1" ht="13" x14ac:dyDescent="0.35"/>
    <row r="947" s="19" customFormat="1" ht="13" x14ac:dyDescent="0.35"/>
    <row r="948" s="19" customFormat="1" ht="13" x14ac:dyDescent="0.35"/>
    <row r="949" s="19" customFormat="1" ht="13" x14ac:dyDescent="0.35"/>
    <row r="950" s="19" customFormat="1" ht="13" x14ac:dyDescent="0.35"/>
    <row r="951" s="19" customFormat="1" ht="13" x14ac:dyDescent="0.35"/>
    <row r="952" s="19" customFormat="1" ht="13" x14ac:dyDescent="0.35"/>
    <row r="953" s="19" customFormat="1" ht="13" x14ac:dyDescent="0.35"/>
    <row r="954" s="19" customFormat="1" ht="13" x14ac:dyDescent="0.35"/>
    <row r="955" s="19" customFormat="1" ht="13" x14ac:dyDescent="0.35"/>
    <row r="956" s="19" customFormat="1" ht="13" x14ac:dyDescent="0.35"/>
    <row r="957" s="19" customFormat="1" ht="13" x14ac:dyDescent="0.35"/>
    <row r="958" s="19" customFormat="1" ht="13" x14ac:dyDescent="0.35"/>
    <row r="959" s="19" customFormat="1" ht="13" x14ac:dyDescent="0.35"/>
    <row r="960" s="19" customFormat="1" ht="13" x14ac:dyDescent="0.35"/>
    <row r="961" s="19" customFormat="1" ht="13" x14ac:dyDescent="0.35"/>
    <row r="962" s="19" customFormat="1" ht="13" x14ac:dyDescent="0.35"/>
    <row r="963" s="19" customFormat="1" ht="13" x14ac:dyDescent="0.35"/>
    <row r="964" s="19" customFormat="1" ht="13" x14ac:dyDescent="0.35"/>
    <row r="965" s="19" customFormat="1" ht="13" x14ac:dyDescent="0.35"/>
    <row r="966" s="19" customFormat="1" ht="13" x14ac:dyDescent="0.35"/>
    <row r="967" s="19" customFormat="1" ht="13" x14ac:dyDescent="0.35"/>
    <row r="968" s="19" customFormat="1" ht="13" x14ac:dyDescent="0.35"/>
    <row r="969" s="19" customFormat="1" ht="13" x14ac:dyDescent="0.35"/>
    <row r="970" s="19" customFormat="1" ht="13" x14ac:dyDescent="0.35"/>
    <row r="971" s="19" customFormat="1" ht="13" x14ac:dyDescent="0.35"/>
    <row r="972" s="19" customFormat="1" ht="13" x14ac:dyDescent="0.35"/>
    <row r="973" s="19" customFormat="1" ht="13" x14ac:dyDescent="0.35"/>
    <row r="974" s="19" customFormat="1" ht="13" x14ac:dyDescent="0.35"/>
    <row r="975" s="19" customFormat="1" ht="13" x14ac:dyDescent="0.35"/>
    <row r="976" s="19" customFormat="1" ht="13" x14ac:dyDescent="0.35"/>
    <row r="977" s="19" customFormat="1" ht="13" x14ac:dyDescent="0.35"/>
    <row r="978" s="19" customFormat="1" ht="13" x14ac:dyDescent="0.35"/>
    <row r="979" s="19" customFormat="1" ht="13" x14ac:dyDescent="0.35"/>
    <row r="980" s="19" customFormat="1" ht="13" x14ac:dyDescent="0.35"/>
    <row r="981" s="19" customFormat="1" ht="13" x14ac:dyDescent="0.35"/>
    <row r="982" s="19" customFormat="1" ht="13" x14ac:dyDescent="0.35"/>
    <row r="983" s="19" customFormat="1" ht="13" x14ac:dyDescent="0.35"/>
    <row r="984" s="19" customFormat="1" ht="13" x14ac:dyDescent="0.35"/>
    <row r="985" s="19" customFormat="1" ht="13" x14ac:dyDescent="0.35"/>
    <row r="986" s="19" customFormat="1" ht="13" x14ac:dyDescent="0.35"/>
    <row r="987" s="19" customFormat="1" ht="13" x14ac:dyDescent="0.35"/>
    <row r="988" s="19" customFormat="1" ht="13" x14ac:dyDescent="0.35"/>
    <row r="989" s="19" customFormat="1" ht="13" x14ac:dyDescent="0.35"/>
    <row r="990" s="19" customFormat="1" ht="13" x14ac:dyDescent="0.35"/>
    <row r="991" s="19" customFormat="1" ht="13" x14ac:dyDescent="0.35"/>
    <row r="992" s="19" customFormat="1" ht="13" x14ac:dyDescent="0.35"/>
    <row r="993" s="19" customFormat="1" ht="13" x14ac:dyDescent="0.35"/>
    <row r="994" s="19" customFormat="1" ht="13" x14ac:dyDescent="0.35"/>
    <row r="995" s="19" customFormat="1" ht="13" x14ac:dyDescent="0.35"/>
    <row r="996" s="19" customFormat="1" ht="13" x14ac:dyDescent="0.35"/>
    <row r="997" s="19" customFormat="1" ht="13" x14ac:dyDescent="0.35"/>
    <row r="998" s="19" customFormat="1" ht="13" x14ac:dyDescent="0.35"/>
    <row r="999" s="19" customFormat="1" ht="13" x14ac:dyDescent="0.35"/>
    <row r="1000" s="19" customFormat="1" ht="13" x14ac:dyDescent="0.35"/>
    <row r="1001" s="19" customFormat="1" ht="13" x14ac:dyDescent="0.35"/>
    <row r="1002" s="19" customFormat="1" ht="13" x14ac:dyDescent="0.35"/>
    <row r="1003" s="19" customFormat="1" ht="13" x14ac:dyDescent="0.35"/>
    <row r="1004" s="19" customFormat="1" ht="13" x14ac:dyDescent="0.35"/>
    <row r="1005" s="19" customFormat="1" ht="13" x14ac:dyDescent="0.35"/>
    <row r="1006" s="19" customFormat="1" ht="13" x14ac:dyDescent="0.35"/>
    <row r="1007" s="19" customFormat="1" ht="13" x14ac:dyDescent="0.35"/>
    <row r="1008" s="19" customFormat="1" ht="13" x14ac:dyDescent="0.35"/>
    <row r="1009" s="19" customFormat="1" ht="13" x14ac:dyDescent="0.35"/>
    <row r="1010" s="19" customFormat="1" ht="13" x14ac:dyDescent="0.35"/>
    <row r="1011" s="19" customFormat="1" ht="13" x14ac:dyDescent="0.35"/>
    <row r="1012" s="19" customFormat="1" ht="13" x14ac:dyDescent="0.35"/>
    <row r="1013" s="19" customFormat="1" ht="13" x14ac:dyDescent="0.35"/>
    <row r="1014" s="19" customFormat="1" ht="13" x14ac:dyDescent="0.35"/>
    <row r="1015" s="19" customFormat="1" ht="13" x14ac:dyDescent="0.35"/>
    <row r="1016" s="19" customFormat="1" ht="13" x14ac:dyDescent="0.35"/>
    <row r="1017" s="19" customFormat="1" ht="13" x14ac:dyDescent="0.35"/>
    <row r="1018" s="19" customFormat="1" ht="13" x14ac:dyDescent="0.35"/>
    <row r="1019" s="19" customFormat="1" ht="13" x14ac:dyDescent="0.35"/>
    <row r="1020" s="19" customFormat="1" ht="13" x14ac:dyDescent="0.35"/>
    <row r="1021" s="19" customFormat="1" ht="13" x14ac:dyDescent="0.35"/>
    <row r="1022" s="19" customFormat="1" ht="13" x14ac:dyDescent="0.35"/>
    <row r="1023" s="19" customFormat="1" ht="13" x14ac:dyDescent="0.35"/>
    <row r="1024" s="19" customFormat="1" ht="13" x14ac:dyDescent="0.35"/>
    <row r="1025" s="19" customFormat="1" ht="13" x14ac:dyDescent="0.35"/>
    <row r="1026" s="19" customFormat="1" ht="13" x14ac:dyDescent="0.35"/>
    <row r="1027" s="19" customFormat="1" ht="13" x14ac:dyDescent="0.35"/>
    <row r="1028" s="19" customFormat="1" ht="13" x14ac:dyDescent="0.35"/>
    <row r="1029" s="19" customFormat="1" ht="13" x14ac:dyDescent="0.35"/>
    <row r="1030" s="19" customFormat="1" ht="13" x14ac:dyDescent="0.35"/>
    <row r="1031" s="19" customFormat="1" ht="13" x14ac:dyDescent="0.35"/>
    <row r="1032" s="19" customFormat="1" ht="13" x14ac:dyDescent="0.35"/>
    <row r="1033" s="19" customFormat="1" ht="13" x14ac:dyDescent="0.35"/>
    <row r="1034" s="19" customFormat="1" ht="13" x14ac:dyDescent="0.35"/>
    <row r="1035" s="19" customFormat="1" ht="13" x14ac:dyDescent="0.35"/>
    <row r="1036" s="19" customFormat="1" ht="13" x14ac:dyDescent="0.35"/>
    <row r="1037" s="19" customFormat="1" ht="13" x14ac:dyDescent="0.35"/>
    <row r="1038" s="19" customFormat="1" ht="13" x14ac:dyDescent="0.35"/>
    <row r="1039" s="19" customFormat="1" ht="13" x14ac:dyDescent="0.35"/>
    <row r="1040" s="19" customFormat="1" ht="13" x14ac:dyDescent="0.35"/>
    <row r="1041" s="19" customFormat="1" ht="13" x14ac:dyDescent="0.35"/>
    <row r="1042" s="19" customFormat="1" ht="13" x14ac:dyDescent="0.35"/>
    <row r="1043" s="19" customFormat="1" ht="13" x14ac:dyDescent="0.35"/>
    <row r="1044" s="19" customFormat="1" ht="13" x14ac:dyDescent="0.35"/>
    <row r="1045" s="19" customFormat="1" ht="13" x14ac:dyDescent="0.35"/>
    <row r="1046" s="19" customFormat="1" ht="13" x14ac:dyDescent="0.35"/>
    <row r="1047" s="19" customFormat="1" ht="13" x14ac:dyDescent="0.35"/>
    <row r="1048" s="19" customFormat="1" ht="13" x14ac:dyDescent="0.35"/>
    <row r="1049" s="19" customFormat="1" ht="13" x14ac:dyDescent="0.35"/>
    <row r="1050" s="19" customFormat="1" ht="13" x14ac:dyDescent="0.35"/>
    <row r="1051" s="19" customFormat="1" ht="13" x14ac:dyDescent="0.35"/>
    <row r="1052" s="19" customFormat="1" ht="13" x14ac:dyDescent="0.35"/>
    <row r="1053" s="19" customFormat="1" ht="13" x14ac:dyDescent="0.35"/>
    <row r="1054" s="19" customFormat="1" ht="13" x14ac:dyDescent="0.35"/>
    <row r="1055" s="19" customFormat="1" ht="13" x14ac:dyDescent="0.35"/>
    <row r="1056" s="19" customFormat="1" ht="13" x14ac:dyDescent="0.35"/>
    <row r="1057" s="19" customFormat="1" ht="13" x14ac:dyDescent="0.35"/>
    <row r="1058" s="19" customFormat="1" ht="13" x14ac:dyDescent="0.35"/>
    <row r="1059" s="19" customFormat="1" ht="13" x14ac:dyDescent="0.35"/>
    <row r="1060" s="19" customFormat="1" ht="13" x14ac:dyDescent="0.35"/>
    <row r="1061" s="19" customFormat="1" ht="13" x14ac:dyDescent="0.35"/>
    <row r="1062" s="19" customFormat="1" ht="13" x14ac:dyDescent="0.35"/>
    <row r="1063" s="19" customFormat="1" ht="13" x14ac:dyDescent="0.35"/>
    <row r="1064" s="19" customFormat="1" ht="13" x14ac:dyDescent="0.35"/>
    <row r="1065" s="19" customFormat="1" ht="13" x14ac:dyDescent="0.35"/>
    <row r="1066" s="19" customFormat="1" ht="13" x14ac:dyDescent="0.35"/>
    <row r="1067" s="19" customFormat="1" ht="13" x14ac:dyDescent="0.35"/>
    <row r="1068" s="19" customFormat="1" ht="13" x14ac:dyDescent="0.35"/>
    <row r="1069" s="19" customFormat="1" ht="13" x14ac:dyDescent="0.35"/>
    <row r="1070" s="19" customFormat="1" ht="13" x14ac:dyDescent="0.35"/>
    <row r="1071" s="19" customFormat="1" ht="13" x14ac:dyDescent="0.35"/>
    <row r="1072" s="19" customFormat="1" ht="13" x14ac:dyDescent="0.35"/>
    <row r="1073" s="19" customFormat="1" ht="13" x14ac:dyDescent="0.35"/>
    <row r="1074" s="19" customFormat="1" ht="13" x14ac:dyDescent="0.35"/>
    <row r="1075" s="19" customFormat="1" ht="13" x14ac:dyDescent="0.35"/>
    <row r="1076" s="19" customFormat="1" ht="13" x14ac:dyDescent="0.35"/>
    <row r="1077" s="19" customFormat="1" ht="13" x14ac:dyDescent="0.35"/>
    <row r="1078" s="19" customFormat="1" ht="13" x14ac:dyDescent="0.35"/>
    <row r="1079" s="19" customFormat="1" ht="13" x14ac:dyDescent="0.35"/>
    <row r="1080" s="19" customFormat="1" ht="13" x14ac:dyDescent="0.35"/>
    <row r="1081" s="19" customFormat="1" ht="13" x14ac:dyDescent="0.35"/>
    <row r="1082" s="19" customFormat="1" ht="13" x14ac:dyDescent="0.35"/>
    <row r="1083" s="19" customFormat="1" ht="13" x14ac:dyDescent="0.35"/>
    <row r="1084" s="19" customFormat="1" ht="13" x14ac:dyDescent="0.35"/>
    <row r="1085" s="19" customFormat="1" ht="13" x14ac:dyDescent="0.35"/>
    <row r="1086" s="19" customFormat="1" ht="13" x14ac:dyDescent="0.35"/>
    <row r="1087" s="19" customFormat="1" ht="13" x14ac:dyDescent="0.35"/>
    <row r="1088" s="19" customFormat="1" ht="13" x14ac:dyDescent="0.35"/>
    <row r="1089" s="19" customFormat="1" ht="13" x14ac:dyDescent="0.35"/>
    <row r="1090" s="19" customFormat="1" ht="13" x14ac:dyDescent="0.35"/>
    <row r="1091" s="19" customFormat="1" ht="13" x14ac:dyDescent="0.35"/>
    <row r="1092" s="19" customFormat="1" ht="13" x14ac:dyDescent="0.35"/>
    <row r="1093" s="19" customFormat="1" ht="13" x14ac:dyDescent="0.35"/>
    <row r="1094" s="19" customFormat="1" ht="13" x14ac:dyDescent="0.35"/>
    <row r="1095" s="19" customFormat="1" ht="13" x14ac:dyDescent="0.35"/>
    <row r="1096" s="19" customFormat="1" ht="13" x14ac:dyDescent="0.35"/>
    <row r="1097" s="19" customFormat="1" ht="13" x14ac:dyDescent="0.35"/>
    <row r="1098" s="19" customFormat="1" ht="13" x14ac:dyDescent="0.35"/>
    <row r="1099" s="19" customFormat="1" ht="13" x14ac:dyDescent="0.35"/>
    <row r="1100" s="19" customFormat="1" ht="13" x14ac:dyDescent="0.35"/>
    <row r="1101" s="19" customFormat="1" ht="13" x14ac:dyDescent="0.35"/>
    <row r="1102" s="19" customFormat="1" ht="13" x14ac:dyDescent="0.35"/>
    <row r="1103" s="19" customFormat="1" ht="13" x14ac:dyDescent="0.35"/>
    <row r="1104" s="19" customFormat="1" ht="13" x14ac:dyDescent="0.35"/>
    <row r="1105" s="19" customFormat="1" ht="13" x14ac:dyDescent="0.35"/>
    <row r="1106" s="19" customFormat="1" ht="13" x14ac:dyDescent="0.35"/>
    <row r="1107" s="19" customFormat="1" ht="13" x14ac:dyDescent="0.35"/>
    <row r="1108" s="19" customFormat="1" ht="13" x14ac:dyDescent="0.35"/>
    <row r="1109" s="19" customFormat="1" ht="13" x14ac:dyDescent="0.35"/>
    <row r="1110" s="19" customFormat="1" ht="13" x14ac:dyDescent="0.35"/>
    <row r="1111" s="19" customFormat="1" ht="13" x14ac:dyDescent="0.35"/>
    <row r="1112" s="19" customFormat="1" ht="13" x14ac:dyDescent="0.35"/>
    <row r="1113" s="19" customFormat="1" ht="13" x14ac:dyDescent="0.35"/>
    <row r="1114" s="19" customFormat="1" ht="13" x14ac:dyDescent="0.35"/>
    <row r="1115" s="19" customFormat="1" ht="13" x14ac:dyDescent="0.35"/>
    <row r="1116" s="19" customFormat="1" ht="13" x14ac:dyDescent="0.35"/>
    <row r="1117" s="19" customFormat="1" ht="13" x14ac:dyDescent="0.35"/>
    <row r="1118" s="19" customFormat="1" ht="13" x14ac:dyDescent="0.35"/>
    <row r="1119" s="19" customFormat="1" ht="13" x14ac:dyDescent="0.35"/>
    <row r="1120" s="19" customFormat="1" ht="13" x14ac:dyDescent="0.35"/>
    <row r="1121" s="19" customFormat="1" ht="13" x14ac:dyDescent="0.35"/>
    <row r="1122" s="19" customFormat="1" ht="13" x14ac:dyDescent="0.35"/>
    <row r="1123" s="19" customFormat="1" ht="13" x14ac:dyDescent="0.35"/>
    <row r="1124" s="19" customFormat="1" ht="13" x14ac:dyDescent="0.35"/>
    <row r="1125" s="19" customFormat="1" ht="13" x14ac:dyDescent="0.35"/>
    <row r="1126" s="19" customFormat="1" ht="13" x14ac:dyDescent="0.35"/>
    <row r="1127" s="19" customFormat="1" ht="13" x14ac:dyDescent="0.35"/>
    <row r="1128" s="19" customFormat="1" ht="13" x14ac:dyDescent="0.35"/>
    <row r="1129" s="19" customFormat="1" ht="13" x14ac:dyDescent="0.35"/>
    <row r="1130" s="19" customFormat="1" ht="13" x14ac:dyDescent="0.35"/>
    <row r="1131" s="19" customFormat="1" ht="13" x14ac:dyDescent="0.35"/>
    <row r="1132" s="19" customFormat="1" ht="13" x14ac:dyDescent="0.35"/>
    <row r="1133" s="19" customFormat="1" ht="13" x14ac:dyDescent="0.35"/>
    <row r="1134" s="19" customFormat="1" ht="13" x14ac:dyDescent="0.35"/>
    <row r="1135" s="19" customFormat="1" ht="13" x14ac:dyDescent="0.35"/>
    <row r="1136" s="19" customFormat="1" ht="13" x14ac:dyDescent="0.35"/>
    <row r="1137" s="19" customFormat="1" ht="13" x14ac:dyDescent="0.35"/>
    <row r="1138" s="19" customFormat="1" ht="13" x14ac:dyDescent="0.35"/>
    <row r="1139" s="19" customFormat="1" ht="13" x14ac:dyDescent="0.35"/>
    <row r="1140" s="19" customFormat="1" ht="13" x14ac:dyDescent="0.35"/>
    <row r="1141" s="19" customFormat="1" ht="13" x14ac:dyDescent="0.35"/>
    <row r="1142" s="19" customFormat="1" ht="13" x14ac:dyDescent="0.35"/>
    <row r="1143" s="19" customFormat="1" ht="13" x14ac:dyDescent="0.35"/>
    <row r="1144" s="19" customFormat="1" ht="13" x14ac:dyDescent="0.35"/>
    <row r="1145" s="19" customFormat="1" ht="13" x14ac:dyDescent="0.35"/>
    <row r="1146" s="19" customFormat="1" ht="13" x14ac:dyDescent="0.35"/>
    <row r="1147" s="19" customFormat="1" ht="13" x14ac:dyDescent="0.35"/>
    <row r="1148" s="19" customFormat="1" ht="13" x14ac:dyDescent="0.35"/>
    <row r="1149" s="19" customFormat="1" ht="13" x14ac:dyDescent="0.35"/>
    <row r="1150" s="19" customFormat="1" ht="13" x14ac:dyDescent="0.35"/>
    <row r="1151" s="19" customFormat="1" ht="13" x14ac:dyDescent="0.35"/>
    <row r="1152" s="19" customFormat="1" ht="13" x14ac:dyDescent="0.35"/>
    <row r="1153" s="19" customFormat="1" ht="13" x14ac:dyDescent="0.35"/>
    <row r="1154" s="19" customFormat="1" ht="13" x14ac:dyDescent="0.35"/>
    <row r="1155" s="19" customFormat="1" ht="13" x14ac:dyDescent="0.35"/>
    <row r="1156" s="19" customFormat="1" ht="13" x14ac:dyDescent="0.35"/>
    <row r="1157" s="19" customFormat="1" ht="13" x14ac:dyDescent="0.35"/>
  </sheetData>
  <sheetProtection formatCells="0" formatColumns="0" formatRows="0"/>
  <autoFilter ref="A4:P67" xr:uid="{BD3DF4D0-2121-4DBD-8B3F-CA04C3C4B3FA}"/>
  <mergeCells count="14">
    <mergeCell ref="N2:Q2"/>
    <mergeCell ref="N3:O3"/>
    <mergeCell ref="F3:G3"/>
    <mergeCell ref="P3:Q3"/>
    <mergeCell ref="L3:M3"/>
    <mergeCell ref="H3:I3"/>
    <mergeCell ref="C2:C4"/>
    <mergeCell ref="D2:D4"/>
    <mergeCell ref="B2:B4"/>
    <mergeCell ref="A2:A4"/>
    <mergeCell ref="J3:K3"/>
    <mergeCell ref="J2:M2"/>
    <mergeCell ref="F2:I2"/>
    <mergeCell ref="E3:E4"/>
  </mergeCells>
  <conditionalFormatting sqref="F5:Q11 F17:Q67">
    <cfRule type="cellIs" dxfId="8" priority="16" stopIfTrue="1" operator="between">
      <formula>10</formula>
      <formula>9999.999</formula>
    </cfRule>
    <cfRule type="cellIs" dxfId="7" priority="17" stopIfTrue="1" operator="greaterThanOrEqual">
      <formula>10000</formula>
    </cfRule>
    <cfRule type="cellIs" dxfId="6" priority="18" stopIfTrue="1" operator="lessThan">
      <formula>0.1</formula>
    </cfRule>
  </conditionalFormatting>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cellIs" priority="2" operator="lessThan" id="{F05DEBB2-F3B4-4BFB-A54E-72CB9C99F5B7}">
            <xm:f>'Exposure Inputs'!$E$64</xm:f>
            <x14:dxf>
              <font>
                <color rgb="FF9C0006"/>
              </font>
              <fill>
                <patternFill>
                  <bgColor rgb="FFFFC7CE"/>
                </patternFill>
              </fill>
            </x14:dxf>
          </x14:cfRule>
          <xm:sqref>H5:H11</xm:sqref>
        </x14:conditionalFormatting>
        <x14:conditionalFormatting xmlns:xm="http://schemas.microsoft.com/office/excel/2006/main">
          <x14:cfRule type="cellIs" priority="1" operator="lessThan" id="{7F73A8AA-B37C-4127-86C4-F0956DBA42FA}">
            <xm:f>'Exposure Inputs'!$E$63</xm:f>
            <x14:dxf>
              <font>
                <color rgb="FF9C0006"/>
              </font>
              <fill>
                <patternFill>
                  <bgColor rgb="FFFFC7CE"/>
                </patternFill>
              </fill>
            </x14:dxf>
          </x14:cfRule>
          <xm:sqref>I5:I11</xm:sqref>
        </x14:conditionalFormatting>
        <x14:conditionalFormatting xmlns:xm="http://schemas.microsoft.com/office/excel/2006/main">
          <x14:cfRule type="cellIs" priority="6" operator="lessThan" id="{5740337E-C60C-4AAC-BB0C-445410E10527}">
            <xm:f>'Exposure Inputs'!$F$64</xm:f>
            <x14:dxf>
              <font>
                <color rgb="FF9C0006"/>
              </font>
              <fill>
                <patternFill>
                  <bgColor rgb="FFFFC7CE"/>
                </patternFill>
              </fill>
            </x14:dxf>
          </x14:cfRule>
          <xm:sqref>L5:L11</xm:sqref>
        </x14:conditionalFormatting>
        <x14:conditionalFormatting xmlns:xm="http://schemas.microsoft.com/office/excel/2006/main">
          <x14:cfRule type="cellIs" priority="3" operator="lessThan" id="{3ABA68A9-4C4E-4612-96EC-DC16B56C9A6B}">
            <xm:f>'Exposure Inputs'!$F$65</xm:f>
            <x14:dxf>
              <font>
                <color rgb="FF9C0006"/>
              </font>
              <fill>
                <patternFill>
                  <bgColor rgb="FFFFC7CE"/>
                </patternFill>
              </fill>
            </x14:dxf>
          </x14:cfRule>
          <xm:sqref>M5:M11</xm:sqref>
        </x14:conditionalFormatting>
        <x14:conditionalFormatting xmlns:xm="http://schemas.microsoft.com/office/excel/2006/main">
          <x14:cfRule type="cellIs" priority="5" operator="lessThan" id="{AFD04E6C-A763-43EB-9046-BD4B950D1CE6}">
            <xm:f>'Exposure Inputs'!$F$64</xm:f>
            <x14:dxf>
              <font>
                <color rgb="FF9C0006"/>
              </font>
              <fill>
                <patternFill>
                  <bgColor rgb="FFFFC7CE"/>
                </patternFill>
              </fill>
            </x14:dxf>
          </x14:cfRule>
          <xm:sqref>P5:P11</xm:sqref>
        </x14:conditionalFormatting>
        <x14:conditionalFormatting xmlns:xm="http://schemas.microsoft.com/office/excel/2006/main">
          <x14:cfRule type="cellIs" priority="4" operator="lessThan" id="{E45A6BD6-2CFC-440B-95C7-98E9583C7743}">
            <xm:f>'Exposure Inputs'!$F$65</xm:f>
            <x14:dxf>
              <font>
                <color rgb="FF9C0006"/>
              </font>
              <fill>
                <patternFill>
                  <bgColor rgb="FFFFC7CE"/>
                </patternFill>
              </fill>
            </x14:dxf>
          </x14:cfRule>
          <xm:sqref>Q5:Q11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46C0E-06C7-49B9-A283-13AD361CCC6B}">
  <sheetPr codeName="Sheet21"/>
  <dimension ref="A1:Q69"/>
  <sheetViews>
    <sheetView zoomScale="80" zoomScaleNormal="80" workbookViewId="0">
      <selection activeCell="M49" sqref="M49"/>
    </sheetView>
  </sheetViews>
  <sheetFormatPr defaultColWidth="8.6328125" defaultRowHeight="14" x14ac:dyDescent="0.3"/>
  <cols>
    <col min="1" max="1" width="13.453125" style="2" customWidth="1"/>
    <col min="2" max="2" width="51.453125" style="2" customWidth="1"/>
    <col min="3" max="3" width="16.453125" style="2" customWidth="1"/>
    <col min="4" max="4" width="16.6328125" style="2" customWidth="1"/>
    <col min="5" max="5" width="14.54296875" style="2" customWidth="1"/>
    <col min="6" max="6" width="14.453125" style="2" customWidth="1"/>
    <col min="7" max="7" width="13.1796875" style="2" customWidth="1"/>
    <col min="8" max="8" width="12.90625" style="2" customWidth="1"/>
    <col min="9" max="12" width="24.6328125" style="2" customWidth="1"/>
    <col min="13" max="13" width="29.453125" style="2" customWidth="1"/>
    <col min="14" max="16384" width="8.6328125" style="2"/>
  </cols>
  <sheetData>
    <row r="1" spans="1:13" x14ac:dyDescent="0.3">
      <c r="M1" s="95"/>
    </row>
    <row r="2" spans="1:13" x14ac:dyDescent="0.3">
      <c r="A2" s="3" t="s">
        <v>19</v>
      </c>
      <c r="B2" s="5"/>
      <c r="M2" s="95"/>
    </row>
    <row r="3" spans="1:13" ht="42.5" thickBot="1" x14ac:dyDescent="0.35">
      <c r="A3" s="58" t="s">
        <v>20</v>
      </c>
      <c r="B3" s="58" t="s">
        <v>21</v>
      </c>
      <c r="C3" s="59" t="s">
        <v>205</v>
      </c>
      <c r="D3" s="59" t="s">
        <v>210</v>
      </c>
      <c r="E3" s="59" t="s">
        <v>206</v>
      </c>
      <c r="F3" s="59" t="s">
        <v>207</v>
      </c>
      <c r="G3" s="59" t="s">
        <v>208</v>
      </c>
      <c r="H3" s="59" t="s">
        <v>211</v>
      </c>
      <c r="I3" s="178" t="s">
        <v>22</v>
      </c>
      <c r="J3" s="179"/>
      <c r="K3" s="179"/>
      <c r="L3" s="180"/>
      <c r="M3" s="59" t="s">
        <v>23</v>
      </c>
    </row>
    <row r="4" spans="1:13" ht="28.75" customHeight="1" thickTop="1" x14ac:dyDescent="0.3">
      <c r="A4" s="79" t="s">
        <v>193</v>
      </c>
      <c r="B4" s="60" t="s">
        <v>214</v>
      </c>
      <c r="C4" s="78">
        <f>3.353*((50-21)/(78-21))+3.081*((78-50)/(78-21))</f>
        <v>3.2193859649122807</v>
      </c>
      <c r="D4" s="79">
        <v>1.1060000000000001</v>
      </c>
      <c r="E4" s="79">
        <v>2.214</v>
      </c>
      <c r="F4" s="79">
        <v>1.7609999999999999</v>
      </c>
      <c r="G4" s="79">
        <v>1.258</v>
      </c>
      <c r="H4" s="78">
        <f>(658*(1/5)+901*(1/5)+836*(3/5))/1000</f>
        <v>0.81340000000000001</v>
      </c>
      <c r="I4" s="167" t="s">
        <v>212</v>
      </c>
      <c r="J4" s="167"/>
      <c r="K4" s="167"/>
      <c r="L4" s="167"/>
      <c r="M4" s="93" t="s">
        <v>24</v>
      </c>
    </row>
    <row r="5" spans="1:13" ht="17" x14ac:dyDescent="0.3">
      <c r="A5" s="81" t="s">
        <v>194</v>
      </c>
      <c r="B5" s="63" t="s">
        <v>215</v>
      </c>
      <c r="C5" s="80">
        <f>0.858*((50-21)/(78-21))+0.902*((78-50)/(78-21))</f>
        <v>0.87961403508771929</v>
      </c>
      <c r="D5" s="80">
        <v>0.22</v>
      </c>
      <c r="E5" s="81">
        <v>0.436</v>
      </c>
      <c r="F5" s="81">
        <v>0.315</v>
      </c>
      <c r="G5" s="81">
        <v>0.29399999999999998</v>
      </c>
      <c r="H5" s="80">
        <f>(146*(1/5)+205*(1/5)+208*(3/5))/1000</f>
        <v>0.19500000000000001</v>
      </c>
      <c r="I5" s="163" t="s">
        <v>213</v>
      </c>
      <c r="J5" s="163"/>
      <c r="K5" s="163"/>
      <c r="L5" s="163"/>
      <c r="M5" s="93" t="s">
        <v>24</v>
      </c>
    </row>
    <row r="6" spans="1:13" ht="30" customHeight="1" x14ac:dyDescent="0.3">
      <c r="A6" s="81" t="s">
        <v>25</v>
      </c>
      <c r="B6" s="63" t="s">
        <v>26</v>
      </c>
      <c r="C6" s="81">
        <v>80</v>
      </c>
      <c r="D6" s="82">
        <f>4.8*(1/12)+5.9*(2/12)+7.4*(3/12)+9.2*(6/12)</f>
        <v>7.833333333333333</v>
      </c>
      <c r="E6" s="81">
        <v>71.599999999999994</v>
      </c>
      <c r="F6" s="81">
        <v>56.8</v>
      </c>
      <c r="G6" s="81">
        <v>31.8</v>
      </c>
      <c r="H6" s="81">
        <f>11.4*(1/5)+13.8*(1/5)+18.6*(3/5)</f>
        <v>16.200000000000003</v>
      </c>
      <c r="I6" s="163" t="s">
        <v>217</v>
      </c>
      <c r="J6" s="163"/>
      <c r="K6" s="163"/>
      <c r="L6" s="163"/>
      <c r="M6" s="93" t="s">
        <v>27</v>
      </c>
    </row>
    <row r="7" spans="1:13" ht="17" x14ac:dyDescent="0.3">
      <c r="A7" s="81" t="s">
        <v>195</v>
      </c>
      <c r="B7" s="63" t="s">
        <v>28</v>
      </c>
      <c r="C7" s="83">
        <f>C4/C6</f>
        <v>4.024232456140351E-2</v>
      </c>
      <c r="D7" s="80">
        <f>D4/D6</f>
        <v>0.14119148936170214</v>
      </c>
      <c r="E7" s="80">
        <f>E4/E6</f>
        <v>3.092178770949721E-2</v>
      </c>
      <c r="F7" s="80">
        <f t="shared" ref="F7:G7" si="0">F4/F6</f>
        <v>3.1003521126760563E-2</v>
      </c>
      <c r="G7" s="80">
        <f t="shared" si="0"/>
        <v>3.9559748427672958E-2</v>
      </c>
      <c r="H7" s="80">
        <f>H4/H6</f>
        <v>5.0209876543209866E-2</v>
      </c>
      <c r="I7" s="163" t="s">
        <v>29</v>
      </c>
      <c r="J7" s="163"/>
      <c r="K7" s="163"/>
      <c r="L7" s="163"/>
      <c r="M7" s="93"/>
    </row>
    <row r="8" spans="1:13" ht="17" x14ac:dyDescent="0.3">
      <c r="A8" s="81" t="s">
        <v>196</v>
      </c>
      <c r="B8" s="63" t="s">
        <v>28</v>
      </c>
      <c r="C8" s="80">
        <f t="shared" ref="C8:H8" si="1">C5/C6</f>
        <v>1.0995175438596492E-2</v>
      </c>
      <c r="D8" s="80">
        <f>D5/D6</f>
        <v>2.8085106382978724E-2</v>
      </c>
      <c r="E8" s="80">
        <f>E5/E6</f>
        <v>6.0893854748603361E-3</v>
      </c>
      <c r="F8" s="80">
        <f t="shared" si="1"/>
        <v>5.5457746478873244E-3</v>
      </c>
      <c r="G8" s="80">
        <f t="shared" si="1"/>
        <v>9.2452830188679246E-3</v>
      </c>
      <c r="H8" s="80">
        <f t="shared" si="1"/>
        <v>1.2037037037037035E-2</v>
      </c>
      <c r="I8" s="163" t="s">
        <v>29</v>
      </c>
      <c r="J8" s="163"/>
      <c r="K8" s="163"/>
      <c r="L8" s="163"/>
      <c r="M8" s="93"/>
    </row>
    <row r="9" spans="1:13" ht="17" x14ac:dyDescent="0.3">
      <c r="A9" s="81" t="s">
        <v>30</v>
      </c>
      <c r="B9" s="63" t="s">
        <v>197</v>
      </c>
      <c r="C9" s="81">
        <v>1</v>
      </c>
      <c r="D9" s="81">
        <v>1</v>
      </c>
      <c r="E9" s="81">
        <v>1</v>
      </c>
      <c r="F9" s="81">
        <v>1</v>
      </c>
      <c r="G9" s="81">
        <v>1</v>
      </c>
      <c r="H9" s="81">
        <v>1</v>
      </c>
      <c r="I9" s="163" t="s">
        <v>31</v>
      </c>
      <c r="J9" s="163"/>
      <c r="K9" s="163"/>
      <c r="L9" s="163"/>
      <c r="M9" s="93" t="s">
        <v>32</v>
      </c>
    </row>
    <row r="10" spans="1:13" ht="18" customHeight="1" x14ac:dyDescent="0.3">
      <c r="A10" s="81" t="s">
        <v>33</v>
      </c>
      <c r="B10" s="63" t="s">
        <v>198</v>
      </c>
      <c r="C10" s="84">
        <v>57</v>
      </c>
      <c r="D10" s="81">
        <f>1-0</f>
        <v>1</v>
      </c>
      <c r="E10" s="81">
        <f>21-16</f>
        <v>5</v>
      </c>
      <c r="F10" s="81">
        <f>16-11</f>
        <v>5</v>
      </c>
      <c r="G10" s="81">
        <f>11-6</f>
        <v>5</v>
      </c>
      <c r="H10" s="81">
        <f>6-1</f>
        <v>5</v>
      </c>
      <c r="I10" s="163" t="s">
        <v>34</v>
      </c>
      <c r="J10" s="163"/>
      <c r="K10" s="163"/>
      <c r="L10" s="163"/>
      <c r="M10" s="93"/>
    </row>
    <row r="11" spans="1:13" x14ac:dyDescent="0.3">
      <c r="A11" s="81" t="s">
        <v>30</v>
      </c>
      <c r="B11" s="63" t="s">
        <v>35</v>
      </c>
      <c r="C11" s="84">
        <f t="shared" ref="C11:H11" si="2">C10</f>
        <v>57</v>
      </c>
      <c r="D11" s="81">
        <f t="shared" si="2"/>
        <v>1</v>
      </c>
      <c r="E11" s="81">
        <f t="shared" si="2"/>
        <v>5</v>
      </c>
      <c r="F11" s="81">
        <f t="shared" si="2"/>
        <v>5</v>
      </c>
      <c r="G11" s="81">
        <f t="shared" si="2"/>
        <v>5</v>
      </c>
      <c r="H11" s="81">
        <f t="shared" si="2"/>
        <v>5</v>
      </c>
      <c r="I11" s="163" t="s">
        <v>34</v>
      </c>
      <c r="J11" s="163"/>
      <c r="K11" s="163"/>
      <c r="L11" s="163"/>
      <c r="M11" s="93"/>
    </row>
    <row r="12" spans="1:13" ht="17.399999999999999" customHeight="1" x14ac:dyDescent="0.3">
      <c r="A12" s="81" t="s">
        <v>30</v>
      </c>
      <c r="B12" s="63" t="s">
        <v>216</v>
      </c>
      <c r="C12" s="168">
        <v>78</v>
      </c>
      <c r="D12" s="168"/>
      <c r="E12" s="168"/>
      <c r="F12" s="168"/>
      <c r="G12" s="168"/>
      <c r="H12" s="168"/>
      <c r="I12" s="174" t="s">
        <v>46</v>
      </c>
      <c r="J12" s="175"/>
      <c r="K12" s="175"/>
      <c r="L12" s="176"/>
      <c r="M12" s="93" t="s">
        <v>27</v>
      </c>
    </row>
    <row r="13" spans="1:13" x14ac:dyDescent="0.3">
      <c r="A13" s="81" t="s">
        <v>36</v>
      </c>
      <c r="B13" s="63" t="s">
        <v>37</v>
      </c>
      <c r="C13" s="168">
        <v>1E-3</v>
      </c>
      <c r="D13" s="168"/>
      <c r="E13" s="168"/>
      <c r="F13" s="168"/>
      <c r="G13" s="168"/>
      <c r="H13" s="168"/>
      <c r="I13" s="169"/>
      <c r="J13" s="169"/>
      <c r="K13" s="169"/>
      <c r="L13" s="169"/>
      <c r="M13" s="81"/>
    </row>
    <row r="14" spans="1:13" x14ac:dyDescent="0.3">
      <c r="A14" s="81" t="s">
        <v>38</v>
      </c>
      <c r="B14" s="63" t="s">
        <v>39</v>
      </c>
      <c r="C14" s="168">
        <v>365</v>
      </c>
      <c r="D14" s="168"/>
      <c r="E14" s="168"/>
      <c r="F14" s="168"/>
      <c r="G14" s="168"/>
      <c r="H14" s="168"/>
      <c r="I14" s="169"/>
      <c r="J14" s="169"/>
      <c r="K14" s="169"/>
      <c r="L14" s="169"/>
      <c r="M14" s="81"/>
    </row>
    <row r="15" spans="1:13" x14ac:dyDescent="0.3">
      <c r="A15" s="81" t="s">
        <v>40</v>
      </c>
      <c r="B15" s="63" t="s">
        <v>41</v>
      </c>
      <c r="C15" s="181">
        <v>96</v>
      </c>
      <c r="D15" s="182"/>
      <c r="E15" s="182"/>
      <c r="F15" s="182"/>
      <c r="G15" s="182"/>
      <c r="H15" s="183"/>
      <c r="I15" s="184"/>
      <c r="J15" s="185"/>
      <c r="K15" s="185"/>
      <c r="L15" s="186"/>
      <c r="M15" s="81"/>
    </row>
    <row r="16" spans="1:13" x14ac:dyDescent="0.3">
      <c r="A16" s="81" t="s">
        <v>40</v>
      </c>
      <c r="B16" s="63" t="s">
        <v>41</v>
      </c>
      <c r="C16" s="168">
        <v>79</v>
      </c>
      <c r="D16" s="168"/>
      <c r="E16" s="168"/>
      <c r="F16" s="168"/>
      <c r="G16" s="168"/>
      <c r="H16" s="168"/>
      <c r="I16" s="169"/>
      <c r="J16" s="169"/>
      <c r="K16" s="169"/>
      <c r="L16" s="169"/>
      <c r="M16" s="81"/>
    </row>
    <row r="17" spans="1:13" x14ac:dyDescent="0.3">
      <c r="A17" s="81" t="s">
        <v>40</v>
      </c>
      <c r="B17" s="63" t="s">
        <v>41</v>
      </c>
      <c r="C17" s="168">
        <v>0</v>
      </c>
      <c r="D17" s="168"/>
      <c r="E17" s="168"/>
      <c r="F17" s="168"/>
      <c r="G17" s="168"/>
      <c r="H17" s="168"/>
      <c r="I17" s="169"/>
      <c r="J17" s="169"/>
      <c r="K17" s="169"/>
      <c r="L17" s="169"/>
      <c r="M17" s="81"/>
    </row>
    <row r="18" spans="1:13" x14ac:dyDescent="0.3">
      <c r="M18" s="95"/>
    </row>
    <row r="19" spans="1:13" x14ac:dyDescent="0.3">
      <c r="A19" s="3" t="s">
        <v>42</v>
      </c>
      <c r="B19" s="5"/>
      <c r="M19" s="95"/>
    </row>
    <row r="20" spans="1:13" s="64" customFormat="1" ht="33.65" customHeight="1" thickBot="1" x14ac:dyDescent="0.4">
      <c r="A20" s="58" t="s">
        <v>20</v>
      </c>
      <c r="B20" s="58" t="s">
        <v>21</v>
      </c>
      <c r="C20" s="59" t="s">
        <v>205</v>
      </c>
      <c r="D20" s="59" t="s">
        <v>220</v>
      </c>
      <c r="E20" s="59" t="s">
        <v>206</v>
      </c>
      <c r="F20" s="59" t="s">
        <v>207</v>
      </c>
      <c r="G20" s="59" t="s">
        <v>208</v>
      </c>
      <c r="H20" s="59" t="s">
        <v>209</v>
      </c>
      <c r="I20" s="178" t="s">
        <v>22</v>
      </c>
      <c r="J20" s="179"/>
      <c r="K20" s="179"/>
      <c r="L20" s="180"/>
      <c r="M20" s="59" t="s">
        <v>23</v>
      </c>
    </row>
    <row r="21" spans="1:13" ht="17.5" thickTop="1" x14ac:dyDescent="0.3">
      <c r="A21" s="79" t="s">
        <v>193</v>
      </c>
      <c r="B21" s="60" t="s">
        <v>218</v>
      </c>
      <c r="C21" s="85">
        <v>279</v>
      </c>
      <c r="D21" s="86">
        <v>23</v>
      </c>
      <c r="E21" s="86">
        <v>129</v>
      </c>
      <c r="F21" s="86">
        <v>102</v>
      </c>
      <c r="G21" s="86">
        <v>86</v>
      </c>
      <c r="H21" s="87">
        <f>(67*(2/5)+81*(3/5))</f>
        <v>75.400000000000006</v>
      </c>
      <c r="I21" s="167" t="s">
        <v>43</v>
      </c>
      <c r="J21" s="167"/>
      <c r="K21" s="167"/>
      <c r="L21" s="167"/>
      <c r="M21" s="93"/>
    </row>
    <row r="22" spans="1:13" s="12" customFormat="1" ht="17" x14ac:dyDescent="0.3">
      <c r="A22" s="84" t="s">
        <v>194</v>
      </c>
      <c r="B22" s="65" t="s">
        <v>219</v>
      </c>
      <c r="C22" s="88">
        <v>7.5</v>
      </c>
      <c r="D22" s="88">
        <v>0.73399999999999999</v>
      </c>
      <c r="E22" s="88">
        <v>6.7125000000000004</v>
      </c>
      <c r="F22" s="88">
        <v>5.3250000000000002</v>
      </c>
      <c r="G22" s="88">
        <v>2.9812500000000002</v>
      </c>
      <c r="H22" s="88">
        <v>1.51875</v>
      </c>
      <c r="I22" s="187" t="s">
        <v>44</v>
      </c>
      <c r="J22" s="188"/>
      <c r="K22" s="188"/>
      <c r="L22" s="189"/>
      <c r="M22" s="96"/>
    </row>
    <row r="23" spans="1:13" ht="28.75" customHeight="1" x14ac:dyDescent="0.3">
      <c r="A23" s="81" t="s">
        <v>25</v>
      </c>
      <c r="B23" s="63" t="s">
        <v>26</v>
      </c>
      <c r="C23" s="87">
        <v>80</v>
      </c>
      <c r="D23" s="89">
        <v>7.8</v>
      </c>
      <c r="E23" s="87">
        <v>71.599999999999994</v>
      </c>
      <c r="F23" s="87">
        <v>56.8</v>
      </c>
      <c r="G23" s="87">
        <v>31.8</v>
      </c>
      <c r="H23" s="87">
        <f>(12.6*(2/5)+18.6*(3/5))</f>
        <v>16.2</v>
      </c>
      <c r="I23" s="174" t="s">
        <v>222</v>
      </c>
      <c r="J23" s="175"/>
      <c r="K23" s="175"/>
      <c r="L23" s="176"/>
      <c r="M23" s="93" t="s">
        <v>27</v>
      </c>
    </row>
    <row r="24" spans="1:13" ht="17" x14ac:dyDescent="0.3">
      <c r="A24" s="81" t="s">
        <v>200</v>
      </c>
      <c r="B24" s="63" t="s">
        <v>45</v>
      </c>
      <c r="C24" s="90">
        <f>C21/C23</f>
        <v>3.4874999999999998</v>
      </c>
      <c r="D24" s="91">
        <f>D21/D23</f>
        <v>2.9487179487179489</v>
      </c>
      <c r="E24" s="91">
        <f>E21/E23</f>
        <v>1.8016759776536315</v>
      </c>
      <c r="F24" s="91">
        <f t="shared" ref="F24:G24" si="3">F21/F23</f>
        <v>1.795774647887324</v>
      </c>
      <c r="G24" s="91">
        <f t="shared" si="3"/>
        <v>2.7044025157232703</v>
      </c>
      <c r="H24" s="91">
        <f>H21/H23</f>
        <v>4.6543209876543212</v>
      </c>
      <c r="I24" s="163" t="s">
        <v>29</v>
      </c>
      <c r="J24" s="163"/>
      <c r="K24" s="163"/>
      <c r="L24" s="163"/>
      <c r="M24" s="93"/>
    </row>
    <row r="25" spans="1:13" ht="17" x14ac:dyDescent="0.3">
      <c r="A25" s="81" t="s">
        <v>201</v>
      </c>
      <c r="B25" s="63" t="s">
        <v>45</v>
      </c>
      <c r="C25" s="91">
        <f t="shared" ref="C25" si="4">C22/C23</f>
        <v>9.375E-2</v>
      </c>
      <c r="D25" s="91">
        <f>D22/D23</f>
        <v>9.410256410256411E-2</v>
      </c>
      <c r="E25" s="91">
        <f>E22/E23</f>
        <v>9.3750000000000014E-2</v>
      </c>
      <c r="F25" s="91">
        <f t="shared" ref="F25:H25" si="5">F22/F23</f>
        <v>9.3750000000000014E-2</v>
      </c>
      <c r="G25" s="91">
        <f t="shared" si="5"/>
        <v>9.375E-2</v>
      </c>
      <c r="H25" s="91">
        <f t="shared" si="5"/>
        <v>9.375E-2</v>
      </c>
      <c r="I25" s="163" t="s">
        <v>29</v>
      </c>
      <c r="J25" s="163"/>
      <c r="K25" s="163"/>
      <c r="L25" s="163"/>
      <c r="M25" s="93"/>
    </row>
    <row r="26" spans="1:13" ht="17" x14ac:dyDescent="0.3">
      <c r="A26" s="81" t="s">
        <v>30</v>
      </c>
      <c r="B26" s="63" t="s">
        <v>197</v>
      </c>
      <c r="C26" s="87">
        <v>1</v>
      </c>
      <c r="D26" s="87">
        <v>1</v>
      </c>
      <c r="E26" s="87">
        <v>1</v>
      </c>
      <c r="F26" s="87">
        <v>1</v>
      </c>
      <c r="G26" s="87">
        <v>1</v>
      </c>
      <c r="H26" s="87">
        <v>1</v>
      </c>
      <c r="I26" s="163" t="s">
        <v>31</v>
      </c>
      <c r="J26" s="163"/>
      <c r="K26" s="163"/>
      <c r="L26" s="163"/>
      <c r="M26" s="93" t="s">
        <v>32</v>
      </c>
    </row>
    <row r="27" spans="1:13" ht="16.75" customHeight="1" x14ac:dyDescent="0.3">
      <c r="A27" s="81" t="s">
        <v>33</v>
      </c>
      <c r="B27" s="63" t="s">
        <v>198</v>
      </c>
      <c r="C27" s="87">
        <v>57</v>
      </c>
      <c r="D27" s="87">
        <f>1-0</f>
        <v>1</v>
      </c>
      <c r="E27" s="87">
        <f>21-16</f>
        <v>5</v>
      </c>
      <c r="F27" s="87">
        <f>16-11</f>
        <v>5</v>
      </c>
      <c r="G27" s="87">
        <f>11-6</f>
        <v>5</v>
      </c>
      <c r="H27" s="87">
        <f>6-1</f>
        <v>5</v>
      </c>
      <c r="I27" s="163" t="s">
        <v>34</v>
      </c>
      <c r="J27" s="163"/>
      <c r="K27" s="163"/>
      <c r="L27" s="163"/>
      <c r="M27" s="93"/>
    </row>
    <row r="28" spans="1:13" x14ac:dyDescent="0.3">
      <c r="A28" s="81" t="s">
        <v>30</v>
      </c>
      <c r="B28" s="63" t="s">
        <v>35</v>
      </c>
      <c r="C28" s="87">
        <f t="shared" ref="C28:H28" si="6">C27</f>
        <v>57</v>
      </c>
      <c r="D28" s="87">
        <f t="shared" si="6"/>
        <v>1</v>
      </c>
      <c r="E28" s="87">
        <f t="shared" si="6"/>
        <v>5</v>
      </c>
      <c r="F28" s="87">
        <f t="shared" si="6"/>
        <v>5</v>
      </c>
      <c r="G28" s="87">
        <f t="shared" si="6"/>
        <v>5</v>
      </c>
      <c r="H28" s="87">
        <f t="shared" si="6"/>
        <v>5</v>
      </c>
      <c r="I28" s="163" t="s">
        <v>34</v>
      </c>
      <c r="J28" s="163"/>
      <c r="K28" s="163"/>
      <c r="L28" s="163"/>
      <c r="M28" s="93"/>
    </row>
    <row r="29" spans="1:13" ht="17" x14ac:dyDescent="0.3">
      <c r="A29" s="81" t="s">
        <v>30</v>
      </c>
      <c r="B29" s="63" t="s">
        <v>199</v>
      </c>
      <c r="C29" s="168">
        <v>78</v>
      </c>
      <c r="D29" s="168"/>
      <c r="E29" s="168"/>
      <c r="F29" s="168"/>
      <c r="G29" s="168"/>
      <c r="H29" s="168"/>
      <c r="I29" s="174" t="s">
        <v>46</v>
      </c>
      <c r="J29" s="175"/>
      <c r="K29" s="175"/>
      <c r="L29" s="176"/>
      <c r="M29" s="93" t="s">
        <v>27</v>
      </c>
    </row>
    <row r="30" spans="1:13" x14ac:dyDescent="0.3">
      <c r="A30" s="81" t="s">
        <v>47</v>
      </c>
      <c r="B30" s="63" t="s">
        <v>48</v>
      </c>
      <c r="C30" s="92"/>
      <c r="D30" s="87"/>
      <c r="E30" s="87"/>
      <c r="F30" s="87"/>
      <c r="G30" s="87"/>
      <c r="H30" s="87"/>
      <c r="I30" s="192"/>
      <c r="J30" s="193"/>
      <c r="K30" s="193"/>
      <c r="L30" s="194"/>
      <c r="M30" s="93"/>
    </row>
    <row r="31" spans="1:13" x14ac:dyDescent="0.3">
      <c r="A31" s="81" t="s">
        <v>36</v>
      </c>
      <c r="B31" s="63" t="s">
        <v>37</v>
      </c>
      <c r="C31" s="168">
        <v>1E-3</v>
      </c>
      <c r="D31" s="168"/>
      <c r="E31" s="168"/>
      <c r="F31" s="168"/>
      <c r="G31" s="168"/>
      <c r="H31" s="168"/>
      <c r="I31" s="169"/>
      <c r="J31" s="169"/>
      <c r="K31" s="169"/>
      <c r="L31" s="169"/>
      <c r="M31" s="81"/>
    </row>
    <row r="32" spans="1:13" x14ac:dyDescent="0.3">
      <c r="A32" s="81" t="s">
        <v>38</v>
      </c>
      <c r="B32" s="63" t="s">
        <v>39</v>
      </c>
      <c r="C32" s="168">
        <v>365</v>
      </c>
      <c r="D32" s="168"/>
      <c r="E32" s="168"/>
      <c r="F32" s="168"/>
      <c r="G32" s="168"/>
      <c r="H32" s="168"/>
      <c r="I32" s="169"/>
      <c r="J32" s="169"/>
      <c r="K32" s="169"/>
      <c r="L32" s="169"/>
      <c r="M32" s="81"/>
    </row>
    <row r="33" spans="1:13" x14ac:dyDescent="0.3">
      <c r="M33" s="95"/>
    </row>
    <row r="34" spans="1:13" s="1" customFormat="1" x14ac:dyDescent="0.35">
      <c r="A34" s="66" t="s">
        <v>49</v>
      </c>
      <c r="B34" s="17"/>
      <c r="C34" s="66"/>
      <c r="D34" s="67"/>
      <c r="E34" s="67"/>
      <c r="F34" s="67"/>
      <c r="G34" s="68"/>
      <c r="H34" s="68"/>
      <c r="I34" s="68"/>
      <c r="L34" s="68"/>
      <c r="M34" s="97"/>
    </row>
    <row r="35" spans="1:13" s="1" customFormat="1" ht="32.4" customHeight="1" thickBot="1" x14ac:dyDescent="0.4">
      <c r="A35" s="58" t="s">
        <v>20</v>
      </c>
      <c r="B35" s="59" t="s">
        <v>21</v>
      </c>
      <c r="C35" s="59" t="s">
        <v>205</v>
      </c>
      <c r="D35" s="59" t="s">
        <v>207</v>
      </c>
      <c r="E35" s="59" t="s">
        <v>208</v>
      </c>
      <c r="F35" s="170" t="s">
        <v>22</v>
      </c>
      <c r="G35" s="170"/>
      <c r="H35" s="170"/>
      <c r="I35" s="170"/>
      <c r="J35" s="70" t="s">
        <v>23</v>
      </c>
      <c r="K35" s="68"/>
      <c r="M35" s="98"/>
    </row>
    <row r="36" spans="1:13" s="1" customFormat="1" ht="17.5" thickTop="1" x14ac:dyDescent="0.35">
      <c r="A36" s="79" t="s">
        <v>202</v>
      </c>
      <c r="B36" s="60" t="s">
        <v>50</v>
      </c>
      <c r="C36" s="86">
        <f>92/1000</f>
        <v>9.1999999999999998E-2</v>
      </c>
      <c r="D36" s="86">
        <f>152/1000</f>
        <v>0.152</v>
      </c>
      <c r="E36" s="86">
        <v>9.6000000000000002E-2</v>
      </c>
      <c r="F36" s="171" t="s">
        <v>51</v>
      </c>
      <c r="G36" s="172"/>
      <c r="H36" s="172"/>
      <c r="I36" s="173"/>
      <c r="J36" s="93" t="s">
        <v>24</v>
      </c>
      <c r="K36" s="68"/>
    </row>
    <row r="37" spans="1:13" s="1" customFormat="1" x14ac:dyDescent="0.35">
      <c r="A37" s="81" t="s">
        <v>25</v>
      </c>
      <c r="B37" s="63" t="s">
        <v>26</v>
      </c>
      <c r="C37" s="87">
        <v>80</v>
      </c>
      <c r="D37" s="87">
        <v>56.8</v>
      </c>
      <c r="E37" s="87">
        <v>31.8</v>
      </c>
      <c r="F37" s="174" t="s">
        <v>52</v>
      </c>
      <c r="G37" s="175"/>
      <c r="H37" s="175"/>
      <c r="I37" s="176"/>
      <c r="J37" s="93" t="s">
        <v>27</v>
      </c>
      <c r="K37" s="68"/>
    </row>
    <row r="38" spans="1:13" s="1" customFormat="1" x14ac:dyDescent="0.35">
      <c r="A38" s="81" t="s">
        <v>53</v>
      </c>
      <c r="B38" s="63" t="s">
        <v>54</v>
      </c>
      <c r="C38" s="87">
        <v>3</v>
      </c>
      <c r="D38" s="87">
        <v>2</v>
      </c>
      <c r="E38" s="87">
        <v>1</v>
      </c>
      <c r="F38" s="174" t="s">
        <v>55</v>
      </c>
      <c r="G38" s="175"/>
      <c r="H38" s="175"/>
      <c r="I38" s="176"/>
      <c r="J38" s="93" t="s">
        <v>56</v>
      </c>
      <c r="K38" s="68"/>
    </row>
    <row r="39" spans="1:13" s="1" customFormat="1" ht="17" x14ac:dyDescent="0.35">
      <c r="A39" s="81" t="s">
        <v>203</v>
      </c>
      <c r="B39" s="63" t="s">
        <v>57</v>
      </c>
      <c r="C39" s="87">
        <f t="shared" ref="C39:E39" si="7">C36*C38</f>
        <v>0.27600000000000002</v>
      </c>
      <c r="D39" s="87">
        <f t="shared" si="7"/>
        <v>0.30399999999999999</v>
      </c>
      <c r="E39" s="87">
        <f t="shared" si="7"/>
        <v>9.6000000000000002E-2</v>
      </c>
      <c r="F39" s="174" t="s">
        <v>221</v>
      </c>
      <c r="G39" s="175"/>
      <c r="H39" s="175"/>
      <c r="I39" s="176"/>
      <c r="J39" s="94"/>
      <c r="K39" s="1" t="s">
        <v>58</v>
      </c>
    </row>
    <row r="40" spans="1:13" s="1" customFormat="1" x14ac:dyDescent="0.35">
      <c r="A40" s="81" t="s">
        <v>59</v>
      </c>
      <c r="B40" s="63" t="s">
        <v>60</v>
      </c>
      <c r="C40" s="90">
        <f>C39/C37</f>
        <v>3.4500000000000004E-3</v>
      </c>
      <c r="D40" s="90">
        <f>D39/D37</f>
        <v>5.3521126760563385E-3</v>
      </c>
      <c r="E40" s="90">
        <f>E39/E37</f>
        <v>3.0188679245283017E-3</v>
      </c>
      <c r="F40" s="174" t="s">
        <v>29</v>
      </c>
      <c r="G40" s="175"/>
      <c r="H40" s="175"/>
      <c r="I40" s="176"/>
      <c r="J40" s="94"/>
    </row>
    <row r="41" spans="1:13" s="1" customFormat="1" x14ac:dyDescent="0.35">
      <c r="A41" s="81" t="s">
        <v>33</v>
      </c>
      <c r="B41" s="63" t="s">
        <v>61</v>
      </c>
      <c r="C41" s="87">
        <v>57</v>
      </c>
      <c r="D41" s="87">
        <v>5</v>
      </c>
      <c r="E41" s="87">
        <v>5</v>
      </c>
      <c r="F41" s="174" t="s">
        <v>34</v>
      </c>
      <c r="G41" s="175"/>
      <c r="H41" s="175"/>
      <c r="I41" s="176"/>
      <c r="J41" s="93"/>
      <c r="L41" s="68"/>
      <c r="M41" s="68"/>
    </row>
    <row r="42" spans="1:13" s="1" customFormat="1" x14ac:dyDescent="0.35">
      <c r="A42" s="81" t="s">
        <v>30</v>
      </c>
      <c r="B42" s="63" t="s">
        <v>35</v>
      </c>
      <c r="C42" s="87">
        <f>C41</f>
        <v>57</v>
      </c>
      <c r="D42" s="87">
        <f>D41</f>
        <v>5</v>
      </c>
      <c r="E42" s="87">
        <f>E41</f>
        <v>5</v>
      </c>
      <c r="F42" s="174" t="s">
        <v>34</v>
      </c>
      <c r="G42" s="175"/>
      <c r="H42" s="175"/>
      <c r="I42" s="176"/>
      <c r="J42" s="93"/>
      <c r="L42" s="68"/>
      <c r="M42" s="68"/>
    </row>
    <row r="43" spans="1:13" s="1" customFormat="1" x14ac:dyDescent="0.35">
      <c r="A43" s="81" t="s">
        <v>36</v>
      </c>
      <c r="B43" s="63" t="s">
        <v>37</v>
      </c>
      <c r="C43" s="177">
        <v>1E-3</v>
      </c>
      <c r="D43" s="177"/>
      <c r="E43" s="177"/>
      <c r="F43" s="169"/>
      <c r="G43" s="169"/>
      <c r="H43" s="169"/>
      <c r="I43" s="169"/>
      <c r="J43" s="81"/>
      <c r="M43" s="68"/>
    </row>
    <row r="44" spans="1:13" s="1" customFormat="1" x14ac:dyDescent="0.35">
      <c r="A44" s="81" t="s">
        <v>38</v>
      </c>
      <c r="B44" s="63" t="s">
        <v>39</v>
      </c>
      <c r="C44" s="168">
        <v>365</v>
      </c>
      <c r="D44" s="168"/>
      <c r="E44" s="168"/>
      <c r="F44" s="169"/>
      <c r="G44" s="169"/>
      <c r="H44" s="169"/>
      <c r="I44" s="169"/>
      <c r="J44" s="81"/>
      <c r="M44" s="68"/>
    </row>
    <row r="45" spans="1:13" s="1" customFormat="1" x14ac:dyDescent="0.35">
      <c r="B45" s="17"/>
      <c r="E45" s="72"/>
      <c r="F45" s="72"/>
    </row>
    <row r="46" spans="1:13" s="66" customFormat="1" x14ac:dyDescent="0.35">
      <c r="A46" s="66" t="s">
        <v>62</v>
      </c>
      <c r="B46" s="67"/>
      <c r="D46" s="67"/>
      <c r="E46" s="67"/>
      <c r="F46" s="67"/>
    </row>
    <row r="47" spans="1:13" s="1" customFormat="1" ht="32.4" customHeight="1" thickBot="1" x14ac:dyDescent="0.4">
      <c r="A47" s="58" t="s">
        <v>20</v>
      </c>
      <c r="B47" s="59" t="s">
        <v>21</v>
      </c>
      <c r="C47" s="59" t="s">
        <v>205</v>
      </c>
      <c r="D47" s="59" t="s">
        <v>207</v>
      </c>
      <c r="E47" s="59" t="s">
        <v>208</v>
      </c>
      <c r="F47" s="170" t="s">
        <v>22</v>
      </c>
      <c r="G47" s="170"/>
      <c r="H47" s="170"/>
      <c r="I47" s="170"/>
      <c r="J47" s="59" t="s">
        <v>23</v>
      </c>
      <c r="K47" s="66"/>
    </row>
    <row r="48" spans="1:13" s="1" customFormat="1" ht="14.5" thickTop="1" x14ac:dyDescent="0.35">
      <c r="A48" s="79" t="s">
        <v>25</v>
      </c>
      <c r="B48" s="60" t="s">
        <v>26</v>
      </c>
      <c r="C48" s="79">
        <v>80</v>
      </c>
      <c r="D48" s="79">
        <v>56.8</v>
      </c>
      <c r="E48" s="79">
        <v>31.8</v>
      </c>
      <c r="F48" s="167" t="s">
        <v>52</v>
      </c>
      <c r="G48" s="167"/>
      <c r="H48" s="167"/>
      <c r="I48" s="167"/>
      <c r="J48" s="93" t="s">
        <v>27</v>
      </c>
    </row>
    <row r="49" spans="1:17" s="1" customFormat="1" ht="16" x14ac:dyDescent="0.35">
      <c r="A49" s="81" t="s">
        <v>63</v>
      </c>
      <c r="B49" s="63" t="s">
        <v>78</v>
      </c>
      <c r="C49" s="102">
        <v>19500</v>
      </c>
      <c r="D49" s="102">
        <v>15900</v>
      </c>
      <c r="E49" s="102">
        <v>10800</v>
      </c>
      <c r="F49" s="163" t="s">
        <v>223</v>
      </c>
      <c r="G49" s="163"/>
      <c r="H49" s="163"/>
      <c r="I49" s="163"/>
      <c r="J49" s="93" t="s">
        <v>56</v>
      </c>
      <c r="L49" s="115"/>
      <c r="N49" s="112"/>
      <c r="O49" s="114"/>
      <c r="P49" s="112"/>
      <c r="Q49" s="113"/>
    </row>
    <row r="50" spans="1:17" s="1" customFormat="1" x14ac:dyDescent="0.3">
      <c r="A50" s="81"/>
      <c r="B50" s="63"/>
      <c r="C50" s="81"/>
      <c r="D50" s="81"/>
      <c r="E50" s="81"/>
      <c r="F50" s="192"/>
      <c r="G50" s="193"/>
      <c r="H50" s="193"/>
      <c r="I50" s="194"/>
      <c r="J50" s="93"/>
      <c r="L50" s="116"/>
      <c r="M50" s="2"/>
      <c r="N50" s="2"/>
      <c r="O50" s="2"/>
      <c r="P50" s="2"/>
      <c r="Q50" s="108"/>
    </row>
    <row r="51" spans="1:17" s="74" customFormat="1" x14ac:dyDescent="0.3">
      <c r="A51" s="84"/>
      <c r="B51" s="73" t="s">
        <v>64</v>
      </c>
      <c r="C51" s="103">
        <f>('Exposure Inputs'!$C$55*'Exposure Inputs'!$C$49*'Exposure Inputs'!$C$52*'Exposure Inputs'!$C$53*'Exposure Inputs'!$C$56*'Exposure Inputs'!$C$57)/('Exposure Inputs'!$C$48*'Exposure Inputs'!$C$54*'Exposure Inputs'!$C$58)</f>
        <v>2.0034246575342467E-6</v>
      </c>
      <c r="D51" s="84">
        <f>('Exposure Inputs'!$C$55*'Exposure Inputs'!$D$49*'Exposure Inputs'!$D$52*'Exposure Inputs'!$D$53*'Exposure Inputs'!$C$56*'Exposure Inputs'!$C$57)/('Exposure Inputs'!$D$48*'Exposure Inputs'!$D$54*'Exposure Inputs'!$C$58)</f>
        <v>1.5338606984371986E-6</v>
      </c>
      <c r="E51" s="84">
        <f>('Exposure Inputs'!$C$55*'Exposure Inputs'!$E$49*'Exposure Inputs'!$E$52*'Exposure Inputs'!$E$53*'Exposure Inputs'!$C$56*'Exposure Inputs'!$C$57)/('Exposure Inputs'!$E$48*'Exposure Inputs'!$E$54*'Exposure Inputs'!$C$58)</f>
        <v>9.3047299043680535E-7</v>
      </c>
      <c r="F51" s="187" t="s">
        <v>65</v>
      </c>
      <c r="G51" s="188"/>
      <c r="H51" s="188"/>
      <c r="I51" s="189"/>
      <c r="J51" s="96"/>
      <c r="L51" s="107"/>
      <c r="M51" s="12"/>
      <c r="N51" s="12"/>
      <c r="O51" s="12"/>
      <c r="P51" s="12"/>
      <c r="Q51" s="111"/>
    </row>
    <row r="52" spans="1:17" s="1" customFormat="1" x14ac:dyDescent="0.3">
      <c r="A52" s="81" t="s">
        <v>53</v>
      </c>
      <c r="B52" s="63" t="s">
        <v>54</v>
      </c>
      <c r="C52" s="81">
        <v>3</v>
      </c>
      <c r="D52" s="81">
        <v>2</v>
      </c>
      <c r="E52" s="81">
        <v>1</v>
      </c>
      <c r="F52" s="163" t="s">
        <v>66</v>
      </c>
      <c r="G52" s="163"/>
      <c r="H52" s="163"/>
      <c r="I52" s="163"/>
      <c r="J52" s="93" t="s">
        <v>56</v>
      </c>
      <c r="L52" s="108"/>
      <c r="M52" s="109"/>
      <c r="N52" s="110"/>
      <c r="O52" s="109"/>
      <c r="P52" s="110"/>
      <c r="Q52" s="2"/>
    </row>
    <row r="53" spans="1:17" s="1" customFormat="1" x14ac:dyDescent="0.3">
      <c r="A53" s="81" t="s">
        <v>33</v>
      </c>
      <c r="B53" s="63" t="s">
        <v>61</v>
      </c>
      <c r="C53" s="81">
        <v>57</v>
      </c>
      <c r="D53" s="81">
        <f>16-11</f>
        <v>5</v>
      </c>
      <c r="E53" s="81">
        <f>11-6</f>
        <v>5</v>
      </c>
      <c r="F53" s="174" t="s">
        <v>34</v>
      </c>
      <c r="G53" s="175"/>
      <c r="H53" s="175"/>
      <c r="I53" s="176"/>
      <c r="J53" s="93"/>
      <c r="L53" s="106" t="s">
        <v>114</v>
      </c>
      <c r="M53" s="6" t="s">
        <v>69</v>
      </c>
      <c r="O53" s="2"/>
      <c r="P53" s="2"/>
      <c r="Q53" s="2"/>
    </row>
    <row r="54" spans="1:17" s="1" customFormat="1" x14ac:dyDescent="0.3">
      <c r="A54" s="81" t="s">
        <v>30</v>
      </c>
      <c r="B54" s="63" t="s">
        <v>35</v>
      </c>
      <c r="C54" s="81">
        <f>C53</f>
        <v>57</v>
      </c>
      <c r="D54" s="81">
        <f>D53</f>
        <v>5</v>
      </c>
      <c r="E54" s="81">
        <f>E53</f>
        <v>5</v>
      </c>
      <c r="F54" s="174" t="s">
        <v>34</v>
      </c>
      <c r="G54" s="175"/>
      <c r="H54" s="175"/>
      <c r="I54" s="176"/>
      <c r="J54" s="61"/>
      <c r="L54" s="106" t="s">
        <v>116</v>
      </c>
      <c r="M54" s="6" t="s">
        <v>71</v>
      </c>
      <c r="O54" s="2"/>
      <c r="P54" s="2"/>
      <c r="Q54" s="2"/>
    </row>
    <row r="55" spans="1:17" s="1" customFormat="1" x14ac:dyDescent="0.3">
      <c r="A55" s="81" t="s">
        <v>72</v>
      </c>
      <c r="B55" s="63" t="s">
        <v>73</v>
      </c>
      <c r="C55" s="190">
        <v>1</v>
      </c>
      <c r="D55" s="191"/>
      <c r="E55" s="191"/>
      <c r="F55" s="163" t="s">
        <v>74</v>
      </c>
      <c r="G55" s="163"/>
      <c r="H55" s="163"/>
      <c r="I55" s="163"/>
      <c r="J55" s="71"/>
      <c r="L55" s="106" t="s">
        <v>226</v>
      </c>
      <c r="M55" s="6" t="s">
        <v>76</v>
      </c>
      <c r="O55" s="2"/>
      <c r="P55" s="2"/>
      <c r="Q55" s="2"/>
    </row>
    <row r="56" spans="1:17" s="1" customFormat="1" ht="17" x14ac:dyDescent="0.3">
      <c r="A56" s="81" t="s">
        <v>36</v>
      </c>
      <c r="B56" s="63" t="s">
        <v>37</v>
      </c>
      <c r="C56" s="197">
        <v>1E-3</v>
      </c>
      <c r="D56" s="197"/>
      <c r="E56" s="197"/>
      <c r="F56" s="169"/>
      <c r="G56" s="169"/>
      <c r="H56" s="169"/>
      <c r="I56" s="169"/>
      <c r="J56" s="71"/>
      <c r="L56" s="106" t="s">
        <v>233</v>
      </c>
      <c r="M56" s="6" t="s">
        <v>77</v>
      </c>
      <c r="O56" s="2"/>
      <c r="P56" s="2"/>
      <c r="Q56" s="2"/>
    </row>
    <row r="57" spans="1:17" s="1" customFormat="1" ht="16" x14ac:dyDescent="0.3">
      <c r="A57" s="81" t="s">
        <v>38</v>
      </c>
      <c r="B57" s="63" t="s">
        <v>204</v>
      </c>
      <c r="C57" s="197">
        <v>1E-3</v>
      </c>
      <c r="D57" s="197"/>
      <c r="E57" s="197"/>
      <c r="F57" s="169"/>
      <c r="G57" s="169"/>
      <c r="H57" s="169"/>
      <c r="I57" s="169"/>
      <c r="J57" s="62"/>
      <c r="L57" s="106" t="s">
        <v>227</v>
      </c>
      <c r="M57" s="6" t="s">
        <v>78</v>
      </c>
      <c r="N57" s="2"/>
      <c r="P57" s="2"/>
      <c r="Q57" s="2"/>
    </row>
    <row r="58" spans="1:17" s="1" customFormat="1" x14ac:dyDescent="0.3">
      <c r="A58" s="81" t="s">
        <v>79</v>
      </c>
      <c r="B58" s="63" t="s">
        <v>39</v>
      </c>
      <c r="C58" s="169">
        <v>365</v>
      </c>
      <c r="D58" s="169"/>
      <c r="E58" s="169"/>
      <c r="F58" s="169"/>
      <c r="G58" s="169"/>
      <c r="H58" s="169"/>
      <c r="I58" s="169"/>
      <c r="J58" s="62"/>
      <c r="L58" s="106" t="s">
        <v>228</v>
      </c>
      <c r="M58" s="6" t="s">
        <v>54</v>
      </c>
      <c r="N58" s="2"/>
      <c r="P58" s="2"/>
      <c r="Q58" s="2"/>
    </row>
    <row r="59" spans="1:17" s="1" customFormat="1" x14ac:dyDescent="0.3">
      <c r="B59" s="17"/>
      <c r="L59" s="106" t="s">
        <v>230</v>
      </c>
      <c r="M59" s="6" t="s">
        <v>81</v>
      </c>
      <c r="N59" s="2"/>
      <c r="P59" s="2"/>
      <c r="Q59" s="2"/>
    </row>
    <row r="60" spans="1:17" s="66" customFormat="1" x14ac:dyDescent="0.3">
      <c r="A60" s="66" t="s">
        <v>82</v>
      </c>
      <c r="B60" s="67"/>
      <c r="D60" s="67"/>
      <c r="E60" s="67"/>
      <c r="F60" s="67"/>
      <c r="L60" s="106" t="s">
        <v>229</v>
      </c>
      <c r="M60" s="6" t="s">
        <v>83</v>
      </c>
      <c r="N60" s="2"/>
      <c r="P60" s="2"/>
      <c r="Q60" s="2"/>
    </row>
    <row r="61" spans="1:17" s="17" customFormat="1" ht="48.65" customHeight="1" thickBot="1" x14ac:dyDescent="0.35">
      <c r="A61" s="59" t="s">
        <v>84</v>
      </c>
      <c r="B61" s="59" t="s">
        <v>85</v>
      </c>
      <c r="C61" s="75" t="s">
        <v>224</v>
      </c>
      <c r="D61" s="59" t="s">
        <v>225</v>
      </c>
      <c r="E61" s="59" t="s">
        <v>86</v>
      </c>
      <c r="F61" s="59" t="s">
        <v>87</v>
      </c>
      <c r="G61" s="196" t="s">
        <v>22</v>
      </c>
      <c r="H61" s="196"/>
      <c r="I61" s="196"/>
      <c r="J61" s="196"/>
      <c r="L61" s="118" t="s">
        <v>235</v>
      </c>
      <c r="M61" s="4" t="s">
        <v>234</v>
      </c>
      <c r="N61" s="4"/>
      <c r="P61" s="2"/>
      <c r="Q61" s="2"/>
    </row>
    <row r="62" spans="1:17" s="1" customFormat="1" ht="16.5" thickTop="1" x14ac:dyDescent="0.3">
      <c r="A62" s="60" t="s">
        <v>88</v>
      </c>
      <c r="B62" s="60" t="s">
        <v>89</v>
      </c>
      <c r="C62" s="99">
        <v>8.93</v>
      </c>
      <c r="D62" s="99">
        <v>8.93</v>
      </c>
      <c r="E62" s="100">
        <v>30</v>
      </c>
      <c r="F62" s="100">
        <v>30</v>
      </c>
      <c r="G62" s="167" t="s">
        <v>90</v>
      </c>
      <c r="H62" s="167"/>
      <c r="I62" s="167"/>
      <c r="J62" s="167"/>
      <c r="L62" s="106" t="s">
        <v>231</v>
      </c>
      <c r="M62" s="6" t="s">
        <v>95</v>
      </c>
      <c r="N62" s="2"/>
      <c r="P62" s="2"/>
      <c r="Q62" s="2"/>
    </row>
    <row r="63" spans="1:17" s="1" customFormat="1" ht="28" x14ac:dyDescent="0.3">
      <c r="A63" s="60" t="s">
        <v>92</v>
      </c>
      <c r="B63" s="60" t="s">
        <v>89</v>
      </c>
      <c r="C63" s="99">
        <v>3.6</v>
      </c>
      <c r="D63" s="99">
        <v>3.6</v>
      </c>
      <c r="E63" s="100">
        <v>30</v>
      </c>
      <c r="F63" s="100">
        <v>30</v>
      </c>
      <c r="G63" s="167" t="s">
        <v>90</v>
      </c>
      <c r="H63" s="167"/>
      <c r="I63" s="167"/>
      <c r="J63" s="167"/>
      <c r="L63" s="106" t="s">
        <v>232</v>
      </c>
      <c r="M63" s="6" t="s">
        <v>96</v>
      </c>
      <c r="N63" s="2"/>
      <c r="P63" s="2"/>
      <c r="Q63" s="2"/>
    </row>
    <row r="64" spans="1:17" s="1" customFormat="1" x14ac:dyDescent="0.3">
      <c r="A64" s="60" t="s">
        <v>88</v>
      </c>
      <c r="B64" s="60" t="s">
        <v>94</v>
      </c>
      <c r="C64" s="99">
        <v>216</v>
      </c>
      <c r="D64" s="99">
        <v>216</v>
      </c>
      <c r="E64" s="100">
        <v>30</v>
      </c>
      <c r="F64" s="100">
        <v>30</v>
      </c>
      <c r="G64" s="167" t="s">
        <v>90</v>
      </c>
      <c r="H64" s="167"/>
      <c r="I64" s="167"/>
      <c r="J64" s="167"/>
      <c r="N64" s="2"/>
      <c r="P64" s="2"/>
      <c r="Q64" s="2"/>
    </row>
    <row r="65" spans="1:17" s="1" customFormat="1" ht="28" x14ac:dyDescent="0.3">
      <c r="A65" s="60" t="s">
        <v>92</v>
      </c>
      <c r="B65" s="60" t="s">
        <v>94</v>
      </c>
      <c r="C65" s="101">
        <v>179</v>
      </c>
      <c r="D65" s="101">
        <v>179</v>
      </c>
      <c r="E65" s="100">
        <v>30</v>
      </c>
      <c r="F65" s="100">
        <v>30</v>
      </c>
      <c r="G65" s="195"/>
      <c r="H65" s="195"/>
      <c r="I65" s="195"/>
      <c r="J65" s="195"/>
      <c r="N65" s="2"/>
      <c r="P65" s="2"/>
      <c r="Q65" s="2"/>
    </row>
    <row r="67" spans="1:17" x14ac:dyDescent="0.3">
      <c r="A67" s="3" t="s">
        <v>97</v>
      </c>
      <c r="B67" s="5"/>
    </row>
    <row r="68" spans="1:17" ht="14.5" thickBot="1" x14ac:dyDescent="0.35">
      <c r="A68" s="105" t="s">
        <v>20</v>
      </c>
      <c r="B68" s="105" t="s">
        <v>21</v>
      </c>
      <c r="C68" s="69" t="s">
        <v>98</v>
      </c>
      <c r="D68" s="69" t="s">
        <v>99</v>
      </c>
      <c r="E68" s="69" t="s">
        <v>100</v>
      </c>
      <c r="F68" s="164" t="s">
        <v>22</v>
      </c>
      <c r="G68" s="165"/>
      <c r="H68" s="165"/>
      <c r="I68" s="166"/>
      <c r="J68" s="69" t="s">
        <v>23</v>
      </c>
    </row>
    <row r="69" spans="1:17" ht="14.5" thickTop="1" x14ac:dyDescent="0.3">
      <c r="A69" s="79" t="s">
        <v>101</v>
      </c>
      <c r="B69" s="104" t="s">
        <v>102</v>
      </c>
      <c r="C69" s="76"/>
      <c r="D69" s="77"/>
      <c r="E69" s="77"/>
      <c r="F69" s="167" t="s">
        <v>103</v>
      </c>
      <c r="G69" s="167"/>
      <c r="H69" s="167"/>
      <c r="I69" s="167"/>
      <c r="J69" s="61"/>
    </row>
  </sheetData>
  <sheetProtection formatCells="0" formatColumns="0" formatRows="0"/>
  <mergeCells count="72">
    <mergeCell ref="C56:E56"/>
    <mergeCell ref="F56:I56"/>
    <mergeCell ref="C57:E57"/>
    <mergeCell ref="F57:I57"/>
    <mergeCell ref="C58:E58"/>
    <mergeCell ref="F58:I58"/>
    <mergeCell ref="G64:J64"/>
    <mergeCell ref="G65:J65"/>
    <mergeCell ref="G61:J61"/>
    <mergeCell ref="G62:J62"/>
    <mergeCell ref="G63:J63"/>
    <mergeCell ref="F54:I54"/>
    <mergeCell ref="C55:E55"/>
    <mergeCell ref="F55:I55"/>
    <mergeCell ref="F51:I51"/>
    <mergeCell ref="I30:L30"/>
    <mergeCell ref="F49:I49"/>
    <mergeCell ref="F52:I52"/>
    <mergeCell ref="C44:E44"/>
    <mergeCell ref="F44:I44"/>
    <mergeCell ref="F47:I47"/>
    <mergeCell ref="F48:I48"/>
    <mergeCell ref="F53:I53"/>
    <mergeCell ref="F50:I50"/>
    <mergeCell ref="C13:H13"/>
    <mergeCell ref="I13:L13"/>
    <mergeCell ref="C14:H14"/>
    <mergeCell ref="I14:L14"/>
    <mergeCell ref="F43:I43"/>
    <mergeCell ref="C17:H17"/>
    <mergeCell ref="I17:L17"/>
    <mergeCell ref="C16:H16"/>
    <mergeCell ref="I16:L16"/>
    <mergeCell ref="C15:H15"/>
    <mergeCell ref="I15:L15"/>
    <mergeCell ref="C29:H29"/>
    <mergeCell ref="I29:L29"/>
    <mergeCell ref="I20:L20"/>
    <mergeCell ref="I21:L21"/>
    <mergeCell ref="I22:L22"/>
    <mergeCell ref="I9:L9"/>
    <mergeCell ref="I10:L10"/>
    <mergeCell ref="I11:L11"/>
    <mergeCell ref="C12:H12"/>
    <mergeCell ref="I12:L12"/>
    <mergeCell ref="I8:L8"/>
    <mergeCell ref="I3:L3"/>
    <mergeCell ref="I4:L4"/>
    <mergeCell ref="I5:L5"/>
    <mergeCell ref="I6:L6"/>
    <mergeCell ref="I7:L7"/>
    <mergeCell ref="I23:L23"/>
    <mergeCell ref="I24:L24"/>
    <mergeCell ref="I25:L25"/>
    <mergeCell ref="I26:L26"/>
    <mergeCell ref="I27:L27"/>
    <mergeCell ref="I28:L28"/>
    <mergeCell ref="F68:I68"/>
    <mergeCell ref="F69:I69"/>
    <mergeCell ref="C31:H31"/>
    <mergeCell ref="I31:L31"/>
    <mergeCell ref="C32:H32"/>
    <mergeCell ref="I32:L32"/>
    <mergeCell ref="F35:I35"/>
    <mergeCell ref="F36:I36"/>
    <mergeCell ref="F37:I37"/>
    <mergeCell ref="F38:I38"/>
    <mergeCell ref="F39:I39"/>
    <mergeCell ref="F40:I40"/>
    <mergeCell ref="F41:I41"/>
    <mergeCell ref="F42:I42"/>
    <mergeCell ref="C43:E43"/>
  </mergeCells>
  <hyperlinks>
    <hyperlink ref="M9" r:id="rId1" display="https://hero.epa.gov/hero/index.cfm/reference/details/reference_id/4565445" xr:uid="{06EE3910-1E18-4E95-8084-B55EBBA1FADD}"/>
    <hyperlink ref="M4" r:id="rId2" display="https://hero.epa.gov/hero/index.cfm/reference/details/reference_id/7267482" xr:uid="{57A638A6-AA4D-487E-8DBB-7C70D5DE9168}"/>
    <hyperlink ref="M12" r:id="rId3" display="https://hero.epa.gov/hero/index.cfm/reference/details/reference_id/7485096" xr:uid="{7B31072C-3633-4977-80F1-808B8AB939C1}"/>
    <hyperlink ref="M6" r:id="rId4" display="https://hero.epa.gov/hero/index.cfm/reference/details/reference_id/7485096" xr:uid="{C7D96348-77C0-4674-B711-8D6C7FA45B59}"/>
    <hyperlink ref="M5" r:id="rId5" display="https://hero.epa.gov/hero/index.cfm/reference/details/reference_id/7267482" xr:uid="{9E3E272C-6976-41B3-8971-A4DC61CBCBB6}"/>
    <hyperlink ref="M26" r:id="rId6" display="https://hero.epa.gov/hero/index.cfm/reference/details/reference_id/4565445" xr:uid="{B10D247C-1110-495E-A095-E909476C5756}"/>
    <hyperlink ref="M29" r:id="rId7" display="https://hero.epa.gov/hero/index.cfm/reference/details/reference_id/7485096" xr:uid="{5007D35E-B2CF-4D9A-A511-7864EDABE8CF}"/>
    <hyperlink ref="M23" r:id="rId8" display="https://hero.epa.gov/hero/index.cfm/reference/details/reference_id/7485096" xr:uid="{2A15215F-720B-4191-B585-5BA57EC626F1}"/>
    <hyperlink ref="J52" r:id="rId9" display="https://hero.epa.gov/hero/index.cfm/reference/details/reference_id/6811897" xr:uid="{BC3D05CE-F3B0-4B5F-9D2B-F667A8CB07DE}"/>
    <hyperlink ref="J48" r:id="rId10" display="https://hero.epa.gov/hero/index.cfm/reference/details/reference_id/7485096" xr:uid="{A58846CB-8237-4B88-9B55-7D70226D3716}"/>
    <hyperlink ref="J49" r:id="rId11" display="https://hero.epa.gov/hero/index.cfm/reference/details/reference_id/6811897" xr:uid="{B0D7BEFB-D0CD-45D7-B52B-B15FE7F453BF}"/>
    <hyperlink ref="J36" r:id="rId12" display="https://hero.epa.gov/hero/index.cfm/reference/details/reference_id/7267482" xr:uid="{1E7AE573-EC7F-4B9B-B613-49B67419073B}"/>
    <hyperlink ref="J37" r:id="rId13" display="https://hero.epa.gov/hero/index.cfm/reference/details/reference_id/7485096" xr:uid="{75A0C0D0-6137-44A9-B131-C0C3A9FD8E14}"/>
    <hyperlink ref="J38" r:id="rId14" display="https://hero.epa.gov/hero/index.cfm/reference/details/reference_id/6811897" xr:uid="{C3E46A57-7C1E-4DA4-A8E0-1635C355F0B8}"/>
  </hyperlinks>
  <pageMargins left="0.7" right="0.7" top="0.75" bottom="0.75" header="0.3" footer="0.3"/>
  <pageSetup orientation="portrait" r:id="rId15"/>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DFB31-1285-4F67-A300-B6932C7B8150}">
  <sheetPr codeName="Sheet5"/>
  <dimension ref="A1:Q78"/>
  <sheetViews>
    <sheetView zoomScaleNormal="100" workbookViewId="0">
      <selection activeCell="J16" sqref="J16"/>
    </sheetView>
  </sheetViews>
  <sheetFormatPr defaultColWidth="8.6328125" defaultRowHeight="14" x14ac:dyDescent="0.3"/>
  <cols>
    <col min="1" max="1" width="8.6328125" style="2" customWidth="1"/>
    <col min="2" max="9" width="8.6328125" style="2"/>
    <col min="10" max="10" width="12.36328125" style="2" customWidth="1"/>
    <col min="11" max="11" width="40" style="2" customWidth="1"/>
    <col min="12" max="12" width="8.6328125" style="2"/>
    <col min="13" max="13" width="12.6328125" style="2" customWidth="1"/>
    <col min="14" max="15" width="8.6328125" style="2"/>
    <col min="16" max="16" width="10.36328125" style="2" customWidth="1"/>
    <col min="17" max="17" width="18.81640625" style="2" customWidth="1"/>
    <col min="18" max="16384" width="8.6328125" style="2"/>
  </cols>
  <sheetData>
    <row r="1" spans="1:17" ht="14.5" x14ac:dyDescent="0.35">
      <c r="A1" s="123" t="s">
        <v>236</v>
      </c>
      <c r="B1" s="1"/>
      <c r="G1" s="1"/>
      <c r="I1"/>
    </row>
    <row r="3" spans="1:17" ht="15.75" customHeight="1" x14ac:dyDescent="0.3">
      <c r="A3" s="3" t="s">
        <v>104</v>
      </c>
      <c r="J3" s="4"/>
      <c r="K3" s="5" t="s">
        <v>105</v>
      </c>
      <c r="L3" s="6"/>
      <c r="M3" s="6"/>
    </row>
    <row r="4" spans="1:17" ht="14.9" customHeight="1" x14ac:dyDescent="0.3">
      <c r="I4" s="4"/>
      <c r="J4" s="4"/>
      <c r="K4" s="5" t="s">
        <v>106</v>
      </c>
      <c r="L4" s="6" t="s">
        <v>107</v>
      </c>
      <c r="M4" s="6"/>
    </row>
    <row r="5" spans="1:17" ht="14.9" customHeight="1" x14ac:dyDescent="0.3">
      <c r="J5" s="4"/>
      <c r="K5" s="3" t="s">
        <v>108</v>
      </c>
      <c r="L5" s="2">
        <v>10</v>
      </c>
    </row>
    <row r="6" spans="1:17" ht="14.9" customHeight="1" x14ac:dyDescent="0.3">
      <c r="I6" s="4"/>
      <c r="J6" s="4"/>
      <c r="K6" s="3" t="s">
        <v>109</v>
      </c>
      <c r="L6" s="121" t="s">
        <v>110</v>
      </c>
      <c r="M6" s="121" t="s">
        <v>111</v>
      </c>
      <c r="N6" s="122"/>
      <c r="O6" s="95"/>
      <c r="P6" s="122" t="s">
        <v>110</v>
      </c>
      <c r="Q6" s="122" t="s">
        <v>111</v>
      </c>
    </row>
    <row r="7" spans="1:17" ht="14.9" customHeight="1" x14ac:dyDescent="0.3">
      <c r="I7" s="4"/>
      <c r="J7" s="4"/>
      <c r="K7" s="5" t="s">
        <v>20</v>
      </c>
      <c r="L7" s="121" t="s">
        <v>112</v>
      </c>
      <c r="M7" s="122" t="s">
        <v>112</v>
      </c>
      <c r="N7" s="121" t="s">
        <v>113</v>
      </c>
      <c r="O7" s="122" t="s">
        <v>114</v>
      </c>
      <c r="P7" s="120">
        <f>(L8*(1-L10/100)*L11*L13*L20)/(L19*L16)</f>
        <v>0.16418868421052629</v>
      </c>
      <c r="Q7" s="120">
        <f>(M8*(1-M10/100)*M11*M13*M20)/(M19*M16)</f>
        <v>0.57606127659574469</v>
      </c>
    </row>
    <row r="8" spans="1:17" ht="14.9" customHeight="1" x14ac:dyDescent="0.3">
      <c r="I8" s="4"/>
      <c r="J8" s="4"/>
      <c r="K8" s="6" t="s">
        <v>115</v>
      </c>
      <c r="L8" s="124">
        <v>10200</v>
      </c>
      <c r="M8" s="124">
        <v>10200</v>
      </c>
      <c r="N8" s="64" t="s">
        <v>102</v>
      </c>
      <c r="O8" s="122" t="s">
        <v>116</v>
      </c>
      <c r="P8" s="120">
        <f>(L9*(1-L10/100)*L12*L15*L14*L20)/(L19*L17*L21)</f>
        <v>1.229049747656813E-4</v>
      </c>
      <c r="Q8" s="120">
        <f>(M9*(1-M10/100)*M12*M15*M14*M20)/(M19*M17*M21)</f>
        <v>3.139376275138443E-4</v>
      </c>
    </row>
    <row r="9" spans="1:17" ht="14.9" customHeight="1" x14ac:dyDescent="0.3">
      <c r="I9" s="4"/>
      <c r="J9" s="4"/>
      <c r="K9" s="6" t="s">
        <v>117</v>
      </c>
      <c r="L9" s="124">
        <v>10200</v>
      </c>
      <c r="M9" s="124">
        <v>10200</v>
      </c>
      <c r="N9" s="64" t="s">
        <v>102</v>
      </c>
      <c r="O9" s="122" t="s">
        <v>118</v>
      </c>
      <c r="P9" s="120">
        <f>(L9*(1-L10/100)*L12*L15*L14*L20)/(L19*L18*L21)</f>
        <v>5.1998258554711318E-5</v>
      </c>
      <c r="Q9" s="120">
        <f>(M9*(1-M10/100)*M12*M15*M14*M20)/(M19*M18*M21)</f>
        <v>4.0248413783826191E-6</v>
      </c>
    </row>
    <row r="10" spans="1:17" ht="14.9" customHeight="1" x14ac:dyDescent="0.3">
      <c r="I10" s="4"/>
      <c r="J10" s="4"/>
      <c r="K10" s="6" t="s">
        <v>40</v>
      </c>
      <c r="L10" s="64">
        <v>90</v>
      </c>
      <c r="M10" s="64">
        <v>90</v>
      </c>
      <c r="N10" s="64" t="s">
        <v>119</v>
      </c>
      <c r="O10" s="122" t="s">
        <v>120</v>
      </c>
      <c r="P10" s="120">
        <f>(L9*(1-L10/100)*L15*L14*L20)/(L18*L21)</f>
        <v>4.7291886195995779E-3</v>
      </c>
      <c r="Q10" s="120">
        <f>(M9*(1-M10/100)*M15*M14*M20)/(M18*M21)</f>
        <v>1.4330874604847205E-4</v>
      </c>
    </row>
    <row r="11" spans="1:17" ht="14.9" customHeight="1" x14ac:dyDescent="0.3">
      <c r="I11" s="4"/>
      <c r="J11" s="4"/>
      <c r="K11" s="6" t="s">
        <v>121</v>
      </c>
      <c r="L11" s="125">
        <v>3.2193859649122807</v>
      </c>
      <c r="M11" s="64">
        <v>1.1060000000000001</v>
      </c>
      <c r="N11" s="64" t="s">
        <v>122</v>
      </c>
      <c r="O11" s="95"/>
      <c r="P11" s="95"/>
      <c r="Q11" s="95"/>
    </row>
    <row r="12" spans="1:17" ht="14.9" customHeight="1" x14ac:dyDescent="0.3">
      <c r="I12" s="4"/>
      <c r="J12" s="4"/>
      <c r="K12" s="6" t="s">
        <v>123</v>
      </c>
      <c r="L12" s="95">
        <v>0.87961403508771929</v>
      </c>
      <c r="M12" s="95">
        <v>0.22</v>
      </c>
      <c r="N12" s="95"/>
      <c r="O12" s="95"/>
      <c r="P12" s="95"/>
      <c r="Q12" s="95"/>
    </row>
    <row r="13" spans="1:17" ht="14.9" customHeight="1" x14ac:dyDescent="0.3">
      <c r="I13" s="4"/>
      <c r="J13" s="4"/>
      <c r="K13" s="6" t="s">
        <v>124</v>
      </c>
      <c r="L13" s="64">
        <v>4</v>
      </c>
      <c r="M13" s="64">
        <v>4</v>
      </c>
      <c r="N13" s="64" t="s">
        <v>125</v>
      </c>
      <c r="O13" s="95"/>
      <c r="P13" s="95"/>
      <c r="Q13" s="95"/>
    </row>
    <row r="14" spans="1:17" ht="14.9" customHeight="1" x14ac:dyDescent="0.3">
      <c r="I14" s="4"/>
      <c r="J14" s="4"/>
      <c r="K14" s="6" t="s">
        <v>126</v>
      </c>
      <c r="L14" s="64">
        <v>4</v>
      </c>
      <c r="M14" s="64">
        <v>4</v>
      </c>
      <c r="N14" s="64" t="s">
        <v>127</v>
      </c>
      <c r="O14" s="95"/>
      <c r="P14" s="126"/>
      <c r="Q14" s="95"/>
    </row>
    <row r="15" spans="1:17" ht="14.9" customHeight="1" x14ac:dyDescent="0.3">
      <c r="I15" s="4"/>
      <c r="J15" s="4"/>
      <c r="K15" s="6" t="s">
        <v>128</v>
      </c>
      <c r="L15" s="64">
        <v>33</v>
      </c>
      <c r="M15" s="64">
        <v>1</v>
      </c>
      <c r="N15" s="64" t="s">
        <v>129</v>
      </c>
      <c r="O15" s="95"/>
      <c r="P15" s="126"/>
      <c r="Q15" s="95"/>
    </row>
    <row r="16" spans="1:17" ht="14.9" customHeight="1" x14ac:dyDescent="0.3">
      <c r="I16" s="4"/>
      <c r="J16" s="4"/>
      <c r="K16" s="6" t="s">
        <v>130</v>
      </c>
      <c r="L16" s="64">
        <v>1</v>
      </c>
      <c r="M16" s="64">
        <v>1</v>
      </c>
      <c r="N16" s="64" t="s">
        <v>125</v>
      </c>
      <c r="O16" s="95"/>
      <c r="P16" s="126"/>
      <c r="Q16" s="95"/>
    </row>
    <row r="17" spans="1:17" ht="14.9" customHeight="1" x14ac:dyDescent="0.3">
      <c r="I17" s="4"/>
      <c r="J17" s="4"/>
      <c r="K17" s="6" t="s">
        <v>131</v>
      </c>
      <c r="L17" s="64">
        <v>33</v>
      </c>
      <c r="M17" s="64">
        <v>1</v>
      </c>
      <c r="N17" s="64" t="s">
        <v>129</v>
      </c>
      <c r="O17" s="95"/>
      <c r="P17" s="126"/>
      <c r="Q17" s="95"/>
    </row>
    <row r="18" spans="1:17" ht="14.9" customHeight="1" x14ac:dyDescent="0.3">
      <c r="I18" s="4"/>
      <c r="J18" s="4"/>
      <c r="K18" s="6" t="s">
        <v>132</v>
      </c>
      <c r="L18" s="64">
        <v>78</v>
      </c>
      <c r="M18" s="64">
        <v>78</v>
      </c>
      <c r="N18" s="64" t="s">
        <v>129</v>
      </c>
      <c r="O18" s="95"/>
      <c r="P18" s="95"/>
      <c r="Q18" s="95"/>
    </row>
    <row r="19" spans="1:17" ht="17" x14ac:dyDescent="0.3">
      <c r="A19" s="6" t="s">
        <v>133</v>
      </c>
      <c r="B19" s="64" t="s">
        <v>68</v>
      </c>
      <c r="C19" s="6" t="s">
        <v>134</v>
      </c>
      <c r="K19" s="6" t="s">
        <v>135</v>
      </c>
      <c r="L19" s="95">
        <v>80</v>
      </c>
      <c r="M19" s="127">
        <v>7.833333333333333</v>
      </c>
      <c r="N19" s="95" t="s">
        <v>136</v>
      </c>
      <c r="O19" s="95"/>
      <c r="P19" s="95"/>
      <c r="Q19" s="95"/>
    </row>
    <row r="20" spans="1:17" ht="17" x14ac:dyDescent="0.3">
      <c r="A20" s="6" t="s">
        <v>137</v>
      </c>
      <c r="B20" s="64" t="s">
        <v>68</v>
      </c>
      <c r="C20" s="6" t="s">
        <v>138</v>
      </c>
      <c r="K20" s="6" t="s">
        <v>139</v>
      </c>
      <c r="L20" s="95">
        <v>1E-3</v>
      </c>
      <c r="M20" s="95">
        <v>1E-3</v>
      </c>
      <c r="N20" s="64" t="s">
        <v>140</v>
      </c>
      <c r="O20" s="95"/>
      <c r="P20" s="95"/>
      <c r="Q20" s="95"/>
    </row>
    <row r="21" spans="1:17" ht="17" x14ac:dyDescent="0.3">
      <c r="A21" s="6" t="s">
        <v>141</v>
      </c>
      <c r="B21" s="64" t="s">
        <v>68</v>
      </c>
      <c r="C21" s="6" t="s">
        <v>142</v>
      </c>
      <c r="K21" s="6" t="s">
        <v>143</v>
      </c>
      <c r="L21" s="95">
        <v>365</v>
      </c>
      <c r="M21" s="95">
        <v>365</v>
      </c>
      <c r="N21" s="95" t="s">
        <v>144</v>
      </c>
      <c r="O21" s="95"/>
      <c r="P21" s="95"/>
      <c r="Q21" s="95"/>
    </row>
    <row r="22" spans="1:17" ht="17" x14ac:dyDescent="0.3">
      <c r="A22" s="6" t="s">
        <v>145</v>
      </c>
      <c r="B22" s="64" t="s">
        <v>68</v>
      </c>
      <c r="C22" s="6" t="s">
        <v>146</v>
      </c>
      <c r="L22" s="95"/>
      <c r="M22" s="95"/>
      <c r="N22" s="95"/>
      <c r="O22" s="95"/>
      <c r="P22" s="95"/>
      <c r="Q22" s="95"/>
    </row>
    <row r="23" spans="1:17" x14ac:dyDescent="0.3">
      <c r="A23" s="6" t="s">
        <v>75</v>
      </c>
      <c r="B23" s="64" t="s">
        <v>68</v>
      </c>
      <c r="C23" s="6" t="s">
        <v>147</v>
      </c>
    </row>
    <row r="24" spans="1:17" x14ac:dyDescent="0.3">
      <c r="A24" s="6" t="s">
        <v>40</v>
      </c>
      <c r="B24" s="64" t="s">
        <v>68</v>
      </c>
      <c r="C24" s="6" t="s">
        <v>148</v>
      </c>
    </row>
    <row r="25" spans="1:17" ht="17" x14ac:dyDescent="0.3">
      <c r="A25" s="6" t="s">
        <v>149</v>
      </c>
      <c r="B25" s="64" t="s">
        <v>68</v>
      </c>
      <c r="C25" s="6" t="s">
        <v>150</v>
      </c>
    </row>
    <row r="26" spans="1:17" ht="17" x14ac:dyDescent="0.3">
      <c r="A26" s="6" t="s">
        <v>80</v>
      </c>
      <c r="B26" s="64" t="s">
        <v>68</v>
      </c>
      <c r="C26" s="6" t="s">
        <v>151</v>
      </c>
    </row>
    <row r="27" spans="1:17" x14ac:dyDescent="0.3">
      <c r="A27" s="6" t="s">
        <v>33</v>
      </c>
      <c r="B27" s="64" t="s">
        <v>68</v>
      </c>
      <c r="C27" s="6" t="s">
        <v>152</v>
      </c>
    </row>
    <row r="28" spans="1:17" x14ac:dyDescent="0.3">
      <c r="A28" s="6" t="s">
        <v>25</v>
      </c>
      <c r="B28" s="64" t="s">
        <v>68</v>
      </c>
      <c r="C28" s="6" t="s">
        <v>26</v>
      </c>
    </row>
    <row r="29" spans="1:17" x14ac:dyDescent="0.3">
      <c r="A29" s="6" t="s">
        <v>30</v>
      </c>
      <c r="B29" s="64" t="s">
        <v>68</v>
      </c>
      <c r="C29" s="6" t="s">
        <v>152</v>
      </c>
    </row>
    <row r="30" spans="1:17" x14ac:dyDescent="0.3">
      <c r="A30" s="6" t="s">
        <v>36</v>
      </c>
      <c r="B30" s="64" t="s">
        <v>68</v>
      </c>
      <c r="C30" s="6" t="s">
        <v>93</v>
      </c>
    </row>
    <row r="31" spans="1:17" x14ac:dyDescent="0.3">
      <c r="A31" s="6" t="s">
        <v>38</v>
      </c>
      <c r="B31" s="64" t="s">
        <v>68</v>
      </c>
      <c r="C31" s="6" t="s">
        <v>96</v>
      </c>
    </row>
    <row r="32" spans="1:17" x14ac:dyDescent="0.3">
      <c r="A32" s="6"/>
      <c r="B32" s="6"/>
      <c r="C32" s="6"/>
      <c r="K32" s="10"/>
    </row>
    <row r="33" spans="1:17" ht="15.75" customHeight="1" x14ac:dyDescent="0.3">
      <c r="A33" s="198" t="s">
        <v>153</v>
      </c>
      <c r="B33" s="198"/>
      <c r="C33" s="198"/>
      <c r="D33" s="198"/>
      <c r="E33" s="198"/>
      <c r="F33" s="198"/>
      <c r="G33" s="198"/>
      <c r="H33" s="198"/>
      <c r="I33" s="198"/>
      <c r="J33" s="198"/>
      <c r="K33" s="10"/>
    </row>
    <row r="34" spans="1:17" ht="15.75" customHeight="1" x14ac:dyDescent="0.3">
      <c r="A34" s="198"/>
      <c r="B34" s="198"/>
      <c r="C34" s="198"/>
      <c r="D34" s="198"/>
      <c r="E34" s="198"/>
      <c r="F34" s="198"/>
      <c r="G34" s="198"/>
      <c r="H34" s="198"/>
      <c r="I34" s="198"/>
      <c r="J34" s="198"/>
      <c r="K34" s="10"/>
    </row>
    <row r="35" spans="1:17" ht="15.75" customHeight="1" x14ac:dyDescent="0.3">
      <c r="A35" s="198"/>
      <c r="B35" s="198"/>
      <c r="C35" s="198"/>
      <c r="D35" s="198"/>
      <c r="E35" s="198"/>
      <c r="F35" s="198"/>
      <c r="G35" s="198"/>
      <c r="H35" s="198"/>
      <c r="I35" s="198"/>
      <c r="J35" s="198"/>
      <c r="K35" s="10"/>
    </row>
    <row r="36" spans="1:17" x14ac:dyDescent="0.3">
      <c r="A36" s="198"/>
      <c r="B36" s="198"/>
      <c r="C36" s="198"/>
      <c r="D36" s="198"/>
      <c r="E36" s="198"/>
      <c r="F36" s="198"/>
      <c r="G36" s="198"/>
      <c r="H36" s="198"/>
      <c r="I36" s="198"/>
      <c r="J36" s="198"/>
    </row>
    <row r="37" spans="1:17" x14ac:dyDescent="0.3">
      <c r="A37" s="198"/>
      <c r="B37" s="198"/>
      <c r="C37" s="198"/>
      <c r="D37" s="198"/>
      <c r="E37" s="198"/>
      <c r="F37" s="198"/>
      <c r="G37" s="198"/>
      <c r="H37" s="198"/>
      <c r="I37" s="198"/>
      <c r="J37" s="198"/>
    </row>
    <row r="38" spans="1:17" x14ac:dyDescent="0.3">
      <c r="A38" s="13"/>
      <c r="B38" s="13"/>
      <c r="C38" s="13"/>
      <c r="D38" s="13"/>
      <c r="E38" s="13"/>
      <c r="F38" s="13"/>
      <c r="G38" s="13"/>
      <c r="H38" s="13"/>
      <c r="I38" s="13"/>
      <c r="J38" s="13"/>
    </row>
    <row r="40" spans="1:17" x14ac:dyDescent="0.3">
      <c r="A40" s="3" t="s">
        <v>154</v>
      </c>
      <c r="K40" s="5" t="s">
        <v>155</v>
      </c>
      <c r="L40" s="6"/>
      <c r="M40" s="6"/>
    </row>
    <row r="41" spans="1:17" x14ac:dyDescent="0.3">
      <c r="K41" s="5" t="s">
        <v>106</v>
      </c>
      <c r="L41" s="6" t="s">
        <v>107</v>
      </c>
      <c r="M41" s="6"/>
    </row>
    <row r="42" spans="1:17" x14ac:dyDescent="0.3">
      <c r="K42" s="3" t="s">
        <v>108</v>
      </c>
      <c r="L42" s="2">
        <v>10</v>
      </c>
    </row>
    <row r="43" spans="1:17" x14ac:dyDescent="0.3">
      <c r="K43" s="3" t="s">
        <v>109</v>
      </c>
      <c r="L43" s="121" t="s">
        <v>110</v>
      </c>
      <c r="M43" s="121" t="s">
        <v>111</v>
      </c>
      <c r="N43" s="122"/>
      <c r="P43" s="3"/>
      <c r="Q43" s="3"/>
    </row>
    <row r="44" spans="1:17" x14ac:dyDescent="0.3">
      <c r="K44" s="5" t="s">
        <v>20</v>
      </c>
      <c r="L44" s="121" t="s">
        <v>112</v>
      </c>
      <c r="M44" s="122" t="s">
        <v>112</v>
      </c>
      <c r="N44" s="121" t="s">
        <v>113</v>
      </c>
      <c r="O44" s="7"/>
      <c r="P44" s="119" t="s">
        <v>110</v>
      </c>
      <c r="Q44" s="119" t="s">
        <v>180</v>
      </c>
    </row>
    <row r="45" spans="1:17" x14ac:dyDescent="0.3">
      <c r="K45" s="6" t="s">
        <v>115</v>
      </c>
      <c r="L45" s="64">
        <v>0.06</v>
      </c>
      <c r="M45" s="64">
        <v>0.06</v>
      </c>
      <c r="N45" s="64" t="s">
        <v>102</v>
      </c>
      <c r="O45" s="7" t="s">
        <v>114</v>
      </c>
      <c r="P45" s="120">
        <f>L45*L49*L54/L53</f>
        <v>2.0700000000000001E-7</v>
      </c>
      <c r="Q45" s="120">
        <f>M45*M49*M54/M53</f>
        <v>3.2112676056338026E-7</v>
      </c>
    </row>
    <row r="46" spans="1:17" x14ac:dyDescent="0.3">
      <c r="K46" s="6" t="s">
        <v>117</v>
      </c>
      <c r="L46" s="64">
        <v>4.2000000000000003E-2</v>
      </c>
      <c r="M46" s="64">
        <v>4.2000000000000003E-2</v>
      </c>
      <c r="N46" s="64" t="s">
        <v>102</v>
      </c>
      <c r="O46" s="7" t="s">
        <v>116</v>
      </c>
      <c r="P46" s="120">
        <f>(L46*L49*L51*L50*L54)/(L53*L52*L55)</f>
        <v>3.9698630136986307E-9</v>
      </c>
      <c r="Q46" s="120">
        <f>(M46*M49*M51*M50*M54)/(M53*M52*M55)</f>
        <v>6.1585954080648273E-9</v>
      </c>
    </row>
    <row r="47" spans="1:17" x14ac:dyDescent="0.3">
      <c r="A47" s="6" t="s">
        <v>67</v>
      </c>
      <c r="B47" s="6" t="s">
        <v>68</v>
      </c>
      <c r="C47" s="6" t="s">
        <v>69</v>
      </c>
      <c r="K47" s="6" t="s">
        <v>156</v>
      </c>
      <c r="L47" s="64">
        <v>9.1999999999999998E-2</v>
      </c>
      <c r="M47" s="64">
        <v>0.152</v>
      </c>
      <c r="N47" s="64" t="s">
        <v>157</v>
      </c>
      <c r="O47" s="117"/>
      <c r="P47" s="8"/>
      <c r="Q47" s="8"/>
    </row>
    <row r="48" spans="1:17" x14ac:dyDescent="0.3">
      <c r="A48" s="6" t="s">
        <v>70</v>
      </c>
      <c r="B48" s="6" t="s">
        <v>68</v>
      </c>
      <c r="C48" s="6" t="s">
        <v>71</v>
      </c>
      <c r="K48" s="6" t="s">
        <v>158</v>
      </c>
      <c r="L48" s="64">
        <v>3</v>
      </c>
      <c r="M48" s="64">
        <v>2</v>
      </c>
      <c r="N48" s="95" t="s">
        <v>159</v>
      </c>
    </row>
    <row r="49" spans="1:17" x14ac:dyDescent="0.3">
      <c r="A49" s="6" t="s">
        <v>75</v>
      </c>
      <c r="B49" s="6" t="s">
        <v>68</v>
      </c>
      <c r="C49" s="6" t="s">
        <v>160</v>
      </c>
      <c r="K49" s="6" t="s">
        <v>161</v>
      </c>
      <c r="L49" s="95">
        <f>L47*L48</f>
        <v>0.27600000000000002</v>
      </c>
      <c r="M49" s="95">
        <f>M47*M48</f>
        <v>0.30399999999999999</v>
      </c>
      <c r="N49" s="64" t="s">
        <v>122</v>
      </c>
    </row>
    <row r="50" spans="1:17" x14ac:dyDescent="0.3">
      <c r="A50" s="6" t="s">
        <v>162</v>
      </c>
      <c r="B50" s="6" t="s">
        <v>68</v>
      </c>
      <c r="C50" s="6" t="s">
        <v>163</v>
      </c>
      <c r="K50" s="6" t="s">
        <v>164</v>
      </c>
      <c r="L50" s="64">
        <v>10</v>
      </c>
      <c r="M50" s="64">
        <v>10</v>
      </c>
      <c r="N50" s="64" t="s">
        <v>127</v>
      </c>
    </row>
    <row r="51" spans="1:17" x14ac:dyDescent="0.3">
      <c r="A51" s="6" t="s">
        <v>80</v>
      </c>
      <c r="B51" s="6" t="s">
        <v>68</v>
      </c>
      <c r="C51" s="6" t="s">
        <v>81</v>
      </c>
      <c r="K51" s="6" t="s">
        <v>165</v>
      </c>
      <c r="L51" s="64">
        <v>33</v>
      </c>
      <c r="M51" s="64">
        <v>5</v>
      </c>
      <c r="N51" s="64" t="s">
        <v>129</v>
      </c>
      <c r="P51" s="9"/>
    </row>
    <row r="52" spans="1:17" x14ac:dyDescent="0.3">
      <c r="A52" s="6" t="s">
        <v>33</v>
      </c>
      <c r="B52" s="6" t="s">
        <v>68</v>
      </c>
      <c r="C52" s="6" t="s">
        <v>83</v>
      </c>
      <c r="K52" s="6" t="s">
        <v>131</v>
      </c>
      <c r="L52" s="64">
        <v>33</v>
      </c>
      <c r="M52" s="64">
        <v>5</v>
      </c>
      <c r="N52" s="64" t="s">
        <v>129</v>
      </c>
      <c r="P52" s="9"/>
    </row>
    <row r="53" spans="1:17" x14ac:dyDescent="0.3">
      <c r="A53" s="6" t="s">
        <v>25</v>
      </c>
      <c r="B53" s="6" t="s">
        <v>68</v>
      </c>
      <c r="C53" s="6" t="s">
        <v>26</v>
      </c>
      <c r="K53" s="6" t="s">
        <v>135</v>
      </c>
      <c r="L53" s="95">
        <v>80</v>
      </c>
      <c r="M53" s="95">
        <v>56.8</v>
      </c>
      <c r="N53" s="95" t="s">
        <v>136</v>
      </c>
      <c r="P53" s="9"/>
    </row>
    <row r="54" spans="1:17" x14ac:dyDescent="0.3">
      <c r="A54" s="6" t="s">
        <v>30</v>
      </c>
      <c r="B54" s="6" t="s">
        <v>68</v>
      </c>
      <c r="C54" s="6" t="s">
        <v>91</v>
      </c>
      <c r="K54" s="6" t="s">
        <v>139</v>
      </c>
      <c r="L54" s="95">
        <v>1E-3</v>
      </c>
      <c r="M54" s="95">
        <v>1E-3</v>
      </c>
      <c r="N54" s="64" t="s">
        <v>140</v>
      </c>
      <c r="P54" s="9"/>
    </row>
    <row r="55" spans="1:17" x14ac:dyDescent="0.3">
      <c r="A55" s="6" t="s">
        <v>36</v>
      </c>
      <c r="B55" s="6" t="s">
        <v>68</v>
      </c>
      <c r="C55" s="6" t="s">
        <v>93</v>
      </c>
      <c r="K55" s="6" t="s">
        <v>143</v>
      </c>
      <c r="L55" s="95">
        <v>365</v>
      </c>
      <c r="M55" s="95">
        <v>365</v>
      </c>
      <c r="N55" s="95" t="s">
        <v>144</v>
      </c>
    </row>
    <row r="56" spans="1:17" x14ac:dyDescent="0.3">
      <c r="A56" s="6" t="s">
        <v>38</v>
      </c>
      <c r="B56" s="6" t="s">
        <v>68</v>
      </c>
      <c r="C56" s="6" t="s">
        <v>96</v>
      </c>
    </row>
    <row r="58" spans="1:17" x14ac:dyDescent="0.3">
      <c r="A58" s="6"/>
      <c r="B58" s="6"/>
      <c r="C58" s="6"/>
    </row>
    <row r="59" spans="1:17" x14ac:dyDescent="0.3">
      <c r="A59" s="3" t="s">
        <v>166</v>
      </c>
      <c r="K59" s="5" t="s">
        <v>167</v>
      </c>
      <c r="L59" s="6"/>
      <c r="M59" s="6"/>
    </row>
    <row r="60" spans="1:17" x14ac:dyDescent="0.3">
      <c r="K60" s="5" t="s">
        <v>106</v>
      </c>
      <c r="L60" s="6" t="s">
        <v>107</v>
      </c>
      <c r="M60" s="6"/>
    </row>
    <row r="61" spans="1:17" x14ac:dyDescent="0.3">
      <c r="K61" s="3" t="s">
        <v>108</v>
      </c>
      <c r="L61" s="2">
        <v>10</v>
      </c>
    </row>
    <row r="62" spans="1:17" x14ac:dyDescent="0.3">
      <c r="K62" s="3" t="s">
        <v>109</v>
      </c>
      <c r="L62" s="121" t="s">
        <v>110</v>
      </c>
      <c r="M62" s="121" t="s">
        <v>111</v>
      </c>
      <c r="N62" s="122"/>
      <c r="P62" s="3"/>
      <c r="Q62" s="3"/>
    </row>
    <row r="63" spans="1:17" x14ac:dyDescent="0.3">
      <c r="K63" s="5" t="s">
        <v>20</v>
      </c>
      <c r="L63" s="121" t="s">
        <v>112</v>
      </c>
      <c r="M63" s="122" t="s">
        <v>112</v>
      </c>
      <c r="N63" s="121" t="s">
        <v>113</v>
      </c>
      <c r="O63" s="121"/>
      <c r="P63" s="128" t="s">
        <v>110</v>
      </c>
      <c r="Q63" s="128" t="s">
        <v>180</v>
      </c>
    </row>
    <row r="64" spans="1:17" x14ac:dyDescent="0.3">
      <c r="K64" s="6" t="s">
        <v>115</v>
      </c>
      <c r="L64" s="64">
        <v>0.06</v>
      </c>
      <c r="M64" s="64">
        <v>0.06</v>
      </c>
      <c r="N64" s="64" t="s">
        <v>102</v>
      </c>
      <c r="O64" s="121" t="s">
        <v>114</v>
      </c>
      <c r="P64" s="56">
        <f>L64*L66*L67*L68*L73*L74/L72</f>
        <v>3.1151250000000003E-7</v>
      </c>
      <c r="Q64" s="56">
        <f>M64*M66*M67*M68*M73*M74/M72</f>
        <v>2.3850000000000002E-7</v>
      </c>
    </row>
    <row r="65" spans="1:17" x14ac:dyDescent="0.3">
      <c r="K65" s="6" t="s">
        <v>117</v>
      </c>
      <c r="L65" s="64">
        <v>4.2000000000000003E-2</v>
      </c>
      <c r="M65" s="64">
        <v>4.2000000000000003E-2</v>
      </c>
      <c r="N65" s="64" t="s">
        <v>102</v>
      </c>
      <c r="O65" s="121" t="s">
        <v>116</v>
      </c>
      <c r="P65" s="56">
        <f>(L65*L66*L67*L68*L69*L70*L73*L74)/(L72*L71*L75)</f>
        <v>5.9742123287671241E-9</v>
      </c>
      <c r="Q65" s="56">
        <f>(M65*M66*M67*M68*M69*M70*M73*M74)/(M72*M71*M75)</f>
        <v>4.5739726027397269E-9</v>
      </c>
    </row>
    <row r="66" spans="1:17" x14ac:dyDescent="0.3">
      <c r="A66" s="6" t="s">
        <v>67</v>
      </c>
      <c r="B66" s="6" t="s">
        <v>68</v>
      </c>
      <c r="C66" s="6" t="s">
        <v>69</v>
      </c>
      <c r="K66" s="6" t="s">
        <v>168</v>
      </c>
      <c r="L66" s="130">
        <v>7.1000000000000004E-3</v>
      </c>
      <c r="M66" s="130">
        <v>7.1000000000000004E-3</v>
      </c>
      <c r="N66" s="64" t="s">
        <v>169</v>
      </c>
      <c r="O66" s="64"/>
      <c r="P66" s="129"/>
      <c r="Q66" s="129"/>
    </row>
    <row r="67" spans="1:17" ht="16" x14ac:dyDescent="0.3">
      <c r="A67" s="6" t="s">
        <v>70</v>
      </c>
      <c r="B67" s="6" t="s">
        <v>68</v>
      </c>
      <c r="C67" s="6" t="s">
        <v>71</v>
      </c>
      <c r="K67" s="6" t="s">
        <v>170</v>
      </c>
      <c r="L67" s="64">
        <v>19500</v>
      </c>
      <c r="M67" s="64">
        <v>15900</v>
      </c>
      <c r="N67" s="64" t="s">
        <v>171</v>
      </c>
      <c r="P67" s="9"/>
      <c r="Q67" s="9"/>
    </row>
    <row r="68" spans="1:17" x14ac:dyDescent="0.3">
      <c r="A68" s="6" t="s">
        <v>75</v>
      </c>
      <c r="B68" s="6" t="s">
        <v>68</v>
      </c>
      <c r="C68" s="6" t="s">
        <v>76</v>
      </c>
      <c r="K68" s="6" t="s">
        <v>158</v>
      </c>
      <c r="L68" s="64">
        <v>3</v>
      </c>
      <c r="M68" s="64">
        <v>2</v>
      </c>
      <c r="N68" s="64" t="s">
        <v>159</v>
      </c>
    </row>
    <row r="69" spans="1:17" x14ac:dyDescent="0.3">
      <c r="A69" s="6" t="s">
        <v>72</v>
      </c>
      <c r="B69" s="6" t="s">
        <v>68</v>
      </c>
      <c r="C69" s="6" t="s">
        <v>77</v>
      </c>
      <c r="K69" s="6" t="s">
        <v>164</v>
      </c>
      <c r="L69" s="64">
        <v>10</v>
      </c>
      <c r="M69" s="64">
        <v>10</v>
      </c>
      <c r="N69" s="64" t="s">
        <v>127</v>
      </c>
    </row>
    <row r="70" spans="1:17" ht="16" x14ac:dyDescent="0.3">
      <c r="A70" s="6" t="s">
        <v>63</v>
      </c>
      <c r="B70" s="6" t="s">
        <v>68</v>
      </c>
      <c r="C70" s="6" t="s">
        <v>78</v>
      </c>
      <c r="K70" s="6" t="s">
        <v>165</v>
      </c>
      <c r="L70" s="64">
        <v>33</v>
      </c>
      <c r="M70" s="64">
        <v>5</v>
      </c>
      <c r="N70" s="64" t="s">
        <v>129</v>
      </c>
      <c r="P70" s="9"/>
    </row>
    <row r="71" spans="1:17" x14ac:dyDescent="0.3">
      <c r="A71" s="6" t="s">
        <v>53</v>
      </c>
      <c r="B71" s="2" t="s">
        <v>68</v>
      </c>
      <c r="C71" s="6" t="s">
        <v>54</v>
      </c>
      <c r="K71" s="6" t="s">
        <v>131</v>
      </c>
      <c r="L71" s="64">
        <v>33</v>
      </c>
      <c r="M71" s="64">
        <v>5</v>
      </c>
      <c r="N71" s="64" t="s">
        <v>129</v>
      </c>
      <c r="P71" s="9"/>
    </row>
    <row r="72" spans="1:17" x14ac:dyDescent="0.3">
      <c r="A72" s="6" t="s">
        <v>80</v>
      </c>
      <c r="B72" s="6" t="s">
        <v>68</v>
      </c>
      <c r="C72" s="6" t="s">
        <v>81</v>
      </c>
      <c r="K72" s="6" t="s">
        <v>135</v>
      </c>
      <c r="L72" s="95">
        <v>80</v>
      </c>
      <c r="M72" s="95">
        <v>56.8</v>
      </c>
      <c r="N72" s="95" t="s">
        <v>136</v>
      </c>
      <c r="P72" s="9"/>
    </row>
    <row r="73" spans="1:17" x14ac:dyDescent="0.3">
      <c r="A73" s="6" t="s">
        <v>33</v>
      </c>
      <c r="B73" s="6" t="s">
        <v>68</v>
      </c>
      <c r="C73" s="6" t="s">
        <v>83</v>
      </c>
      <c r="K73" s="6" t="s">
        <v>139</v>
      </c>
      <c r="L73" s="95">
        <v>1E-3</v>
      </c>
      <c r="M73" s="95">
        <v>1E-3</v>
      </c>
      <c r="N73" s="64" t="s">
        <v>140</v>
      </c>
      <c r="P73" s="9"/>
    </row>
    <row r="74" spans="1:17" ht="16" x14ac:dyDescent="0.3">
      <c r="A74" s="6" t="s">
        <v>25</v>
      </c>
      <c r="B74" s="6" t="s">
        <v>68</v>
      </c>
      <c r="C74" s="6" t="s">
        <v>26</v>
      </c>
      <c r="K74" s="6" t="s">
        <v>143</v>
      </c>
      <c r="L74" s="95">
        <v>1E-3</v>
      </c>
      <c r="M74" s="95">
        <v>1E-3</v>
      </c>
      <c r="N74" s="95" t="s">
        <v>172</v>
      </c>
    </row>
    <row r="75" spans="1:17" x14ac:dyDescent="0.3">
      <c r="A75" s="6" t="s">
        <v>30</v>
      </c>
      <c r="B75" s="6" t="s">
        <v>68</v>
      </c>
      <c r="C75" s="6" t="s">
        <v>91</v>
      </c>
      <c r="K75" s="6" t="s">
        <v>173</v>
      </c>
      <c r="L75" s="95">
        <v>365</v>
      </c>
      <c r="M75" s="95">
        <v>365</v>
      </c>
      <c r="N75" s="95" t="s">
        <v>144</v>
      </c>
    </row>
    <row r="76" spans="1:17" x14ac:dyDescent="0.3">
      <c r="A76" s="6" t="s">
        <v>36</v>
      </c>
      <c r="B76" s="6" t="s">
        <v>68</v>
      </c>
      <c r="C76" s="6" t="s">
        <v>93</v>
      </c>
    </row>
    <row r="77" spans="1:17" ht="16" x14ac:dyDescent="0.3">
      <c r="A77" s="6" t="s">
        <v>38</v>
      </c>
      <c r="B77" s="6" t="s">
        <v>68</v>
      </c>
      <c r="C77" s="6" t="s">
        <v>95</v>
      </c>
    </row>
    <row r="78" spans="1:17" x14ac:dyDescent="0.3">
      <c r="A78" s="6" t="s">
        <v>79</v>
      </c>
      <c r="B78" s="6" t="s">
        <v>68</v>
      </c>
      <c r="C78" s="6" t="s">
        <v>96</v>
      </c>
    </row>
  </sheetData>
  <sheetProtection formatCells="0" formatColumns="0" formatRows="0"/>
  <mergeCells count="1">
    <mergeCell ref="A33:J3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D723352F79007E408EFF44D6142FFCE2" ma:contentTypeVersion="21" ma:contentTypeDescription="Create a new document." ma:contentTypeScope="" ma:versionID="e95dd583e1418bbab84cc60b808c79a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fecc2597-e8fd-4279-ac06-bd7c891938be" xmlns:ns6="ead8da0f-3542-4e50-96c8-f1f698624e86" targetNamespace="http://schemas.microsoft.com/office/2006/metadata/properties" ma:root="true" ma:fieldsID="2f7c14c724f6fd5b0410ef8d6affcf61" ns1:_="" ns2:_="" ns3:_="" ns4:_="" ns5:_="" ns6:_="">
    <xsd:import namespace="http://schemas.microsoft.com/sharepoint/v3"/>
    <xsd:import namespace="4ffa91fb-a0ff-4ac5-b2db-65c790d184a4"/>
    <xsd:import namespace="http://schemas.microsoft.com/sharepoint.v3"/>
    <xsd:import namespace="http://schemas.microsoft.com/sharepoint/v3/fields"/>
    <xsd:import namespace="fecc2597-e8fd-4279-ac06-bd7c891938be"/>
    <xsd:import namespace="ead8da0f-3542-4e50-96c8-f1f698624e8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AutoTags" minOccurs="0"/>
                <xsd:element ref="ns6:MediaServiceOCR" minOccurs="0"/>
                <xsd:element ref="ns6:MediaServiceGenerationTime" minOccurs="0"/>
                <xsd:element ref="ns6:MediaServiceEventHashCode" minOccurs="0"/>
                <xsd:element ref="ns1:_ip_UnifiedCompliancePolicyProperties" minOccurs="0"/>
                <xsd:element ref="ns1:_ip_UnifiedCompliancePolicyUIAction" minOccurs="0"/>
                <xsd:element ref="ns6:lcf76f155ced4ddcb4097134ff3c332f" minOccurs="0"/>
                <xsd:element ref="ns6:MediaServiceObjectDetectorVersions" minOccurs="0"/>
                <xsd:element ref="ns6:MediaServiceSearchProperties" minOccurs="0"/>
                <xsd:element ref="ns6:MediaServiceDateTaken"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60cad11-562a-4490-8456-b2fd6f157897}" ma:internalName="TaxCatchAllLabel" ma:readOnly="true" ma:showField="CatchAllDataLabel"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60cad11-562a-4490-8456-b2fd6f157897}" ma:internalName="TaxCatchAll" ma:showField="CatchAllData"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cc2597-e8fd-4279-ac06-bd7c891938be"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d8da0f-3542-4e50-96c8-f1f698624e86"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DateTaken" ma:index="43" nillable="true" ma:displayName="MediaServiceDateTaken" ma:description="" ma:hidden="true" ma:indexed="true" ma:internalName="MediaServiceDateTaken" ma:readOnly="true">
      <xsd:simpleType>
        <xsd:restriction base="dms:Text"/>
      </xsd:simpleType>
    </xsd:element>
    <xsd:element name="MediaServiceLocation" ma:index="44" nillable="true" ma:displayName="Location" ma:description="" ma:indexed="true" ma:internalName="MediaServiceLocation" ma:readOnly="true">
      <xsd:simpleType>
        <xsd:restriction base="dms:Text"/>
      </xsd:simpleType>
    </xsd:element>
    <xsd:element name="MediaLengthInSeconds" ma:index="4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t T K R V m / 8 c y u k A A A A 9 g A A A B I A H A B D b 2 5 m a W c v U G F j a 2 F n Z S 5 4 b W w g o h g A K K A U A A A A A A A A A A A A A A A A A A A A A A A A A A A A h Y 9 B D o I w F E S v Q r q n L Z g Y J J + y c C u J C d G 4 J a V C I 3 w M L Z a 7 u f B I X k G M o u 5 c z p u 3 m L l f b 5 C O b e N d V G 9 0 h w k J K C e e Q t m V G q u E D P b o R y Q V s C 3 k q a i U N 8 l o 4 t G U C a m t P c e M O e e o W 9 C u r 1 j I e c A O 2 S a X t W o L 8 p H 1 f 9 n X a G y B U h E B + 9 c Y E d K A R 3 Q V L S k H N k P I N H 6 F c N r 7 b H 8 g r I f G D r 0 S C v 1 d D m y O w N 4 f x A N Q S w M E F A A C A A g A t T K R 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U y k V Y o i k e 4 D g A A A B E A A A A T A B w A R m 9 y b X V s Y X M v U 2 V j d G l v b j E u b S C i G A A o o B Q A A A A A A A A A A A A A A A A A A A A A A A A A A A A r T k 0 u y c z P U w i G 0 I b W A F B L A Q I t A B Q A A g A I A L U y k V Z v / H M r p A A A A P Y A A A A S A A A A A A A A A A A A A A A A A A A A A A B D b 2 5 m a W c v U G F j a 2 F n Z S 5 4 b W x Q S w E C L Q A U A A I A C A C 1 M p F W D 8 r p q 6 Q A A A D p A A A A E w A A A A A A A A A A A A A A A A D w A A A A W 0 N v b n R l b n R f V H l w Z X N d L n h t b F B L A Q I t A B Q A A g A I A L U y k 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e z 8 E K K s 4 o T K N / Q H A Z N c Q 9 A A A A A A I A A A A A A A N m A A D A A A A A E A A A A P q X v 0 H 7 J l + v J 8 S v S s V R K o 0 A A A A A B I A A A K A A A A A Q A A A A w p b Y B B R e C X M F v X b n / U w 6 / F A A A A A n f Y A Z V Y U X k b i + L f o 0 H U k S 5 A y b O Q a I H y 0 K E 8 V 9 9 J B s j k b f P F 1 y D / / B f M 8 z 8 V B u d V a E p B l a i E X K 9 r h 6 n 0 S B U x t Q K 4 v m a o l W A s l P 4 x T X L P J 0 n x Q A A A C g 5 L h 3 U Y v R 9 e S k 9 f c m N 2 P s F w n 8 C Q = = < / 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Value>1869</Value>
      <Value>1868</Value>
      <Value>1272</Value>
      <Value>657</Value>
      <Value>1871</Value>
    </TaxCatchAll>
    <lcf76f155ced4ddcb4097134ff3c332f xmlns="ead8da0f-3542-4e50-96c8-f1f698624e86">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D4</TermName>
          <TermId xmlns="http://schemas.microsoft.com/office/infopath/2007/PartnerControls">e42bb572-aeba-4dad-a3e2-dfc318fa019a</TermId>
        </TermInfo>
        <TermInfo xmlns="http://schemas.microsoft.com/office/infopath/2007/PartnerControls">
          <TermName xmlns="http://schemas.microsoft.com/office/infopath/2007/PartnerControls">calculator</TermName>
          <TermId xmlns="http://schemas.microsoft.com/office/infopath/2007/PartnerControls">0385d1d1-befc-4a2b-b34a-0bc52767117e</TermId>
        </TermInfo>
        <TermInfo xmlns="http://schemas.microsoft.com/office/infopath/2007/PartnerControls">
          <TermName xmlns="http://schemas.microsoft.com/office/infopath/2007/PartnerControls">Surface Water</TermName>
          <TermId xmlns="http://schemas.microsoft.com/office/infopath/2007/PartnerControls">e54a0bb1-340a-43ca-8185-8dc083d9a2e5</TermId>
        </TermInfo>
        <TermInfo xmlns="http://schemas.microsoft.com/office/infopath/2007/PartnerControls">
          <TermName xmlns="http://schemas.microsoft.com/office/infopath/2007/PartnerControls">human exposure</TermName>
          <TermId xmlns="http://schemas.microsoft.com/office/infopath/2007/PartnerControls">e91c836c-7047-4412-8db3-a5fa8d822f29</TermId>
        </TermInfo>
        <TermInfo xmlns="http://schemas.microsoft.com/office/infopath/2007/PartnerControls">
          <TermName xmlns="http://schemas.microsoft.com/office/infopath/2007/PartnerControls">octamethylcyclotetrasiloxane</TermName>
          <TermId xmlns="http://schemas.microsoft.com/office/infopath/2007/PartnerControls">035a888b-bf1e-4eac-a525-063599ca8691</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2024-05-31T17:52:48+00:00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67EF04-73A6-4F2D-BB90-97B597D94CAE}">
  <ds:schemaRefs>
    <ds:schemaRef ds:uri="Microsoft.SharePoint.Taxonomy.ContentTypeSync"/>
  </ds:schemaRefs>
</ds:datastoreItem>
</file>

<file path=customXml/itemProps2.xml><?xml version="1.0" encoding="utf-8"?>
<ds:datastoreItem xmlns:ds="http://schemas.openxmlformats.org/officeDocument/2006/customXml" ds:itemID="{2B2B0D77-5036-425D-A9AA-C29EF0546B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fecc2597-e8fd-4279-ac06-bd7c891938be"/>
    <ds:schemaRef ds:uri="ead8da0f-3542-4e50-96c8-f1f698624e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842BCC-89DB-4B35-89A6-75435ACAEA28}">
  <ds:schemaRefs>
    <ds:schemaRef ds:uri="http://schemas.microsoft.com/DataMashup"/>
  </ds:schemaRefs>
</ds:datastoreItem>
</file>

<file path=customXml/itemProps4.xml><?xml version="1.0" encoding="utf-8"?>
<ds:datastoreItem xmlns:ds="http://schemas.openxmlformats.org/officeDocument/2006/customXml" ds:itemID="{6A23A6D4-B73C-4701-9919-992DCE70A62C}">
  <ds:schemaRefs>
    <ds:schemaRef ds:uri="4ffa91fb-a0ff-4ac5-b2db-65c790d184a4"/>
    <ds:schemaRef ds:uri="http://schemas.microsoft.com/sharepoint/v3/fields"/>
    <ds:schemaRef ds:uri="http://schemas.microsoft.com/office/2006/documentManagement/types"/>
    <ds:schemaRef ds:uri="ead8da0f-3542-4e50-96c8-f1f698624e86"/>
    <ds:schemaRef ds:uri="http://schemas.microsoft.com/office/infopath/2007/PartnerControls"/>
    <ds:schemaRef ds:uri="http://schemas.openxmlformats.org/package/2006/metadata/core-properties"/>
    <ds:schemaRef ds:uri="http://schemas.microsoft.com/office/2006/metadata/properties"/>
    <ds:schemaRef ds:uri="http://schemas.microsoft.com/sharepoint/v3"/>
    <ds:schemaRef ds:uri="fecc2597-e8fd-4279-ac06-bd7c891938be"/>
    <ds:schemaRef ds:uri="http://schemas.microsoft.com/sharepoint.v3"/>
    <ds:schemaRef ds:uri="http://purl.org/dc/elements/1.1/"/>
    <ds:schemaRef ds:uri="http://www.w3.org/XML/1998/namespace"/>
    <ds:schemaRef ds:uri="http://purl.org/dc/dcmitype/"/>
    <ds:schemaRef ds:uri="http://purl.org/dc/terms/"/>
  </ds:schemaRefs>
</ds:datastoreItem>
</file>

<file path=customXml/itemProps5.xml><?xml version="1.0" encoding="utf-8"?>
<ds:datastoreItem xmlns:ds="http://schemas.openxmlformats.org/officeDocument/2006/customXml" ds:itemID="{C46FA9D2-4333-4E16-A53D-AB257B531A40}">
  <ds:schemaRefs>
    <ds:schemaRef ds:uri="http://schemas.microsoft.com/sharepoint/v3/contenttype/fo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Page</vt:lpstr>
      <vt:lpstr>Max Release DW Calc (0% DWT)</vt:lpstr>
      <vt:lpstr>Max Release Oral Calc</vt:lpstr>
      <vt:lpstr>Max Release Derm Calc</vt:lpstr>
      <vt:lpstr>Exposure Inputs</vt:lpstr>
      <vt:lpstr>Exposure Equations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Surface Water Human Exposure Calculator for Octamethylcyclotetrasiloxane (D4)</dc:title>
  <dc:subject>Risk Calculator for D4 Surface Water Exposure</dc:subject>
  <dc:creator>US EPA</dc:creator>
  <cp:keywords>octamethylcyclotetrasiloxane ; D4 ; Surface Water ; human exposure ; calculator</cp:keywords>
  <dc:description/>
  <cp:lastModifiedBy>Lindsay, Sarah</cp:lastModifiedBy>
  <cp:revision/>
  <dcterms:created xsi:type="dcterms:W3CDTF">2023-07-02T17:18:19Z</dcterms:created>
  <dcterms:modified xsi:type="dcterms:W3CDTF">2025-09-16T17:09:24Z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0x010100D723352F79007E408EFF44D6142FFCE2</vt:lpwstr>
  </property>
  <property fmtid="{D5CDD505-2E9C-101B-9397-08002B2CF9AE}" pid="3" name="TaxKeyword">
    <vt:lpwstr>1868;#D4|e42bb572-aeba-4dad-a3e2-dfc318fa019a;#1272;#calculator|0385d1d1-befc-4a2b-b34a-0bc52767117e;#657;#Surface Water|e54a0bb1-340a-43ca-8185-8dc083d9a2e5;#1871;#human exposure|e91c836c-7047-4412-8db3-a5fa8d822f29;#1869;#octamethylcyclotetrasiloxane|035a888b-bf1e-4eac-a525-063599ca8691</vt:lpwstr>
  </property>
  <property fmtid="{D5CDD505-2E9C-101B-9397-08002B2CF9AE}" pid="4" name="MediaServiceImageTags">
    <vt:lpwstr/>
  </property>
  <property fmtid="{D5CDD505-2E9C-101B-9397-08002B2CF9AE}" pid="5" name="EPA Subject">
    <vt:lpwstr/>
  </property>
  <property fmtid="{D5CDD505-2E9C-101B-9397-08002B2CF9AE}" pid="6" name="Document Type">
    <vt:lpwstr/>
  </property>
  <property fmtid="{D5CDD505-2E9C-101B-9397-08002B2CF9AE}" pid="7" name="Document_x0020_Type">
    <vt:lpwstr/>
  </property>
  <property fmtid="{D5CDD505-2E9C-101B-9397-08002B2CF9AE}" pid="8" name="EPA_x0020_Subject">
    <vt:lpwstr/>
  </property>
</Properties>
</file>