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filterPrivacy="1" codeName="ThisWorkbook" defaultThemeVersion="124226"/>
  <xr:revisionPtr revIDLastSave="1597" documentId="8_{2F36BDB6-B95F-4E8A-B481-E566B34858F9}" xr6:coauthVersionLast="47" xr6:coauthVersionMax="47" xr10:uidLastSave="{6CA4EE94-5674-4923-92F2-AC3B058451BD}"/>
  <bookViews>
    <workbookView xWindow="28680" yWindow="-120" windowWidth="29040" windowHeight="15720" xr2:uid="{00000000-000D-0000-FFFF-FFFF00000000}"/>
  </bookViews>
  <sheets>
    <sheet name="Cover Page" sheetId="12" r:id="rId1"/>
    <sheet name="Table of Contents" sheetId="6" r:id="rId2"/>
    <sheet name="Equations and POD" sheetId="7" r:id="rId3"/>
    <sheet name="Acute" sheetId="4" r:id="rId4"/>
    <sheet name="Intermediate" sheetId="1" r:id="rId5"/>
    <sheet name="Chronic" sheetId="3" r:id="rId6"/>
    <sheet name="Aggregate" sheetId="10" r:id="rId7"/>
    <sheet name="Ing Settled Dust Chronic" sheetId="9" r:id="rId8"/>
    <sheet name="Mouthing Chronic" sheetId="11" r:id="rId9"/>
  </sheets>
  <externalReferences>
    <externalReference r:id="rId10"/>
  </externalReferences>
  <definedNames>
    <definedName name="_8_hr">8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</definedName>
    <definedName name="_AtRisk_SimSetting_ConvergenceTolerance" hidden="1">0.01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8</definedName>
    <definedName name="_AtRisk_SimSetting_MultipleCPUManualCount" hidden="1">8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15</definedName>
    <definedName name="_AtRisk_SimSetting_ReportOptionReportsFileType" hidden="1">1</definedName>
    <definedName name="_AtRisk_SimSetting_ReportOptionSelectiveQR" hidden="1">FALSE</definedName>
    <definedName name="_AtRisk_SimSetting_ReportsList" hidden="1">15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3" hidden="1">Acute!$A$1:$E$221</definedName>
    <definedName name="_xlnm._FilterDatabase" localSheetId="6" hidden="1">Aggregate!$A$1:$AA$590</definedName>
    <definedName name="_xlnm._FilterDatabase" localSheetId="5" hidden="1">Chronic!$A$1:$E$203</definedName>
    <definedName name="_xlnm._FilterDatabase" localSheetId="7" hidden="1">'Ing Settled Dust Chronic'!$A$1:$L$29</definedName>
    <definedName name="_xlnm._FilterDatabase" localSheetId="4" hidden="1">Intermediate!$A$1:$E$20</definedName>
    <definedName name="BW_default">'[1]Exposure Factors'!$C$4</definedName>
    <definedName name="BW_F">'[1]Exposure Factors'!$D$4</definedName>
    <definedName name="ED_8">'[1]List Values'!$H$6</definedName>
    <definedName name="EFID">'[1]List Values'!$H$11</definedName>
    <definedName name="ID">'[1]List Values'!$H$12</definedName>
    <definedName name="LT">'[1]List Values'!$H$15</definedName>
    <definedName name="Mol_Vol">'[1]List Values'!#REF!</definedName>
    <definedName name="MW">'[1]List Values'!#REF!</definedName>
    <definedName name="Pal_Workbook_GUID" hidden="1">"QFFA8IQU6YFGRFCXE7L4LIWR"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WorkBreathRate">'[1]Exposure Factors'!$C$10</definedName>
    <definedName name="WY_high">'[1]List Values'!$H$14</definedName>
    <definedName name="WY_mid">'[1]List Values'!$H$13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1" l="1"/>
  <c r="N3" i="11"/>
  <c r="O3" i="11"/>
  <c r="M4" i="11"/>
  <c r="N4" i="11"/>
  <c r="O4" i="11"/>
  <c r="M5" i="11"/>
  <c r="N5" i="11"/>
  <c r="O5" i="11"/>
  <c r="M17" i="11"/>
  <c r="M278" i="10"/>
  <c r="T278" i="10" s="1"/>
  <c r="L278" i="10"/>
  <c r="S278" i="10" s="1"/>
  <c r="K278" i="10"/>
  <c r="R278" i="10" s="1"/>
  <c r="J278" i="10"/>
  <c r="Q278" i="10" s="1"/>
  <c r="I278" i="10"/>
  <c r="P278" i="10" s="1"/>
  <c r="H278" i="10"/>
  <c r="O278" i="10" s="1"/>
  <c r="G278" i="10"/>
  <c r="N278" i="10" s="1"/>
  <c r="T275" i="10"/>
  <c r="S275" i="10"/>
  <c r="R275" i="10"/>
  <c r="Q275" i="10"/>
  <c r="P275" i="10"/>
  <c r="O275" i="10"/>
  <c r="N275" i="10"/>
  <c r="T274" i="10"/>
  <c r="S274" i="10"/>
  <c r="R274" i="10"/>
  <c r="Q274" i="10"/>
  <c r="P274" i="10"/>
  <c r="O274" i="10"/>
  <c r="M274" i="10"/>
  <c r="L274" i="10"/>
  <c r="K274" i="10"/>
  <c r="J274" i="10"/>
  <c r="I274" i="10"/>
  <c r="H274" i="10"/>
  <c r="G274" i="10"/>
  <c r="N274" i="10" s="1"/>
  <c r="T271" i="10"/>
  <c r="S271" i="10"/>
  <c r="R271" i="10"/>
  <c r="Q271" i="10"/>
  <c r="P271" i="10"/>
  <c r="O271" i="10"/>
  <c r="N271" i="10"/>
  <c r="O270" i="10"/>
  <c r="N270" i="10"/>
  <c r="M270" i="10"/>
  <c r="T270" i="10" s="1"/>
  <c r="L270" i="10"/>
  <c r="S270" i="10" s="1"/>
  <c r="K270" i="10"/>
  <c r="R270" i="10" s="1"/>
  <c r="J270" i="10"/>
  <c r="Q270" i="10" s="1"/>
  <c r="I270" i="10"/>
  <c r="P270" i="10" s="1"/>
  <c r="H270" i="10"/>
  <c r="G270" i="10"/>
  <c r="T267" i="10"/>
  <c r="S267" i="10"/>
  <c r="R267" i="10"/>
  <c r="Q267" i="10"/>
  <c r="P267" i="10"/>
  <c r="O267" i="10"/>
  <c r="N267" i="10"/>
  <c r="N266" i="10"/>
  <c r="M266" i="10"/>
  <c r="T266" i="10" s="1"/>
  <c r="L266" i="10"/>
  <c r="S266" i="10" s="1"/>
  <c r="K266" i="10"/>
  <c r="R266" i="10" s="1"/>
  <c r="J266" i="10"/>
  <c r="Q266" i="10" s="1"/>
  <c r="I266" i="10"/>
  <c r="P266" i="10" s="1"/>
  <c r="H266" i="10"/>
  <c r="O266" i="10" s="1"/>
  <c r="G266" i="10"/>
  <c r="T263" i="10"/>
  <c r="S263" i="10"/>
  <c r="R263" i="10"/>
  <c r="Q263" i="10"/>
  <c r="P263" i="10"/>
  <c r="O263" i="10"/>
  <c r="N263" i="10"/>
  <c r="M262" i="10"/>
  <c r="T262" i="10" s="1"/>
  <c r="L262" i="10"/>
  <c r="S262" i="10" s="1"/>
  <c r="K262" i="10"/>
  <c r="R262" i="10" s="1"/>
  <c r="J262" i="10"/>
  <c r="Q262" i="10" s="1"/>
  <c r="I262" i="10"/>
  <c r="P262" i="10" s="1"/>
  <c r="H262" i="10"/>
  <c r="O262" i="10" s="1"/>
  <c r="G262" i="10"/>
  <c r="N262" i="10" s="1"/>
  <c r="T259" i="10"/>
  <c r="S259" i="10"/>
  <c r="R259" i="10"/>
  <c r="Q259" i="10"/>
  <c r="P259" i="10"/>
  <c r="O259" i="10"/>
  <c r="N259" i="10"/>
  <c r="T258" i="10"/>
  <c r="S258" i="10"/>
  <c r="R258" i="10"/>
  <c r="Q258" i="10"/>
  <c r="P258" i="10"/>
  <c r="M258" i="10"/>
  <c r="L258" i="10"/>
  <c r="K258" i="10"/>
  <c r="J258" i="10"/>
  <c r="I258" i="10"/>
  <c r="H258" i="10"/>
  <c r="O258" i="10" s="1"/>
  <c r="G258" i="10"/>
  <c r="N258" i="10" s="1"/>
  <c r="T255" i="10"/>
  <c r="S255" i="10"/>
  <c r="R255" i="10"/>
  <c r="Q255" i="10"/>
  <c r="P255" i="10"/>
  <c r="O255" i="10"/>
  <c r="N255" i="10"/>
  <c r="M374" i="10"/>
  <c r="T374" i="10" s="1"/>
  <c r="L374" i="10"/>
  <c r="S374" i="10" s="1"/>
  <c r="K374" i="10"/>
  <c r="R374" i="10" s="1"/>
  <c r="J374" i="10"/>
  <c r="Q374" i="10" s="1"/>
  <c r="I374" i="10"/>
  <c r="P374" i="10" s="1"/>
  <c r="H374" i="10"/>
  <c r="O374" i="10" s="1"/>
  <c r="G374" i="10"/>
  <c r="N374" i="10" s="1"/>
  <c r="T371" i="10"/>
  <c r="S371" i="10"/>
  <c r="R371" i="10"/>
  <c r="Q371" i="10"/>
  <c r="P371" i="10"/>
  <c r="O371" i="10"/>
  <c r="N371" i="10"/>
  <c r="T370" i="10"/>
  <c r="S370" i="10"/>
  <c r="R370" i="10"/>
  <c r="Q370" i="10"/>
  <c r="M370" i="10"/>
  <c r="L370" i="10"/>
  <c r="K370" i="10"/>
  <c r="J370" i="10"/>
  <c r="I370" i="10"/>
  <c r="P370" i="10" s="1"/>
  <c r="H370" i="10"/>
  <c r="O370" i="10" s="1"/>
  <c r="G370" i="10"/>
  <c r="N370" i="10" s="1"/>
  <c r="T367" i="10"/>
  <c r="S367" i="10"/>
  <c r="R367" i="10"/>
  <c r="Q367" i="10"/>
  <c r="P367" i="10"/>
  <c r="O367" i="10"/>
  <c r="N367" i="10"/>
  <c r="Q366" i="10"/>
  <c r="P366" i="10"/>
  <c r="O366" i="10"/>
  <c r="N366" i="10"/>
  <c r="M366" i="10"/>
  <c r="T366" i="10" s="1"/>
  <c r="L366" i="10"/>
  <c r="S366" i="10" s="1"/>
  <c r="K366" i="10"/>
  <c r="R366" i="10" s="1"/>
  <c r="J366" i="10"/>
  <c r="I366" i="10"/>
  <c r="H366" i="10"/>
  <c r="G366" i="10"/>
  <c r="T363" i="10"/>
  <c r="S363" i="10"/>
  <c r="R363" i="10"/>
  <c r="Q363" i="10"/>
  <c r="P363" i="10"/>
  <c r="O363" i="10"/>
  <c r="N363" i="10"/>
  <c r="P362" i="10"/>
  <c r="M362" i="10"/>
  <c r="T362" i="10" s="1"/>
  <c r="L362" i="10"/>
  <c r="S362" i="10" s="1"/>
  <c r="K362" i="10"/>
  <c r="R362" i="10" s="1"/>
  <c r="J362" i="10"/>
  <c r="Q362" i="10" s="1"/>
  <c r="I362" i="10"/>
  <c r="H362" i="10"/>
  <c r="O362" i="10" s="1"/>
  <c r="G362" i="10"/>
  <c r="N362" i="10" s="1"/>
  <c r="T359" i="10"/>
  <c r="S359" i="10"/>
  <c r="R359" i="10"/>
  <c r="Q359" i="10"/>
  <c r="P359" i="10"/>
  <c r="O359" i="10"/>
  <c r="N359" i="10"/>
  <c r="M358" i="10"/>
  <c r="T358" i="10" s="1"/>
  <c r="L358" i="10"/>
  <c r="S358" i="10" s="1"/>
  <c r="K358" i="10"/>
  <c r="R358" i="10" s="1"/>
  <c r="J358" i="10"/>
  <c r="Q358" i="10" s="1"/>
  <c r="I358" i="10"/>
  <c r="P358" i="10" s="1"/>
  <c r="H358" i="10"/>
  <c r="O358" i="10" s="1"/>
  <c r="G358" i="10"/>
  <c r="N358" i="10" s="1"/>
  <c r="T355" i="10"/>
  <c r="S355" i="10"/>
  <c r="R355" i="10"/>
  <c r="Q355" i="10"/>
  <c r="P355" i="10"/>
  <c r="O355" i="10"/>
  <c r="N355" i="10"/>
  <c r="T354" i="10"/>
  <c r="S354" i="10"/>
  <c r="R354" i="10"/>
  <c r="Q354" i="10"/>
  <c r="M354" i="10"/>
  <c r="L354" i="10"/>
  <c r="K354" i="10"/>
  <c r="J354" i="10"/>
  <c r="I354" i="10"/>
  <c r="P354" i="10" s="1"/>
  <c r="H354" i="10"/>
  <c r="O354" i="10" s="1"/>
  <c r="G354" i="10"/>
  <c r="N354" i="10" s="1"/>
  <c r="T351" i="10"/>
  <c r="S351" i="10"/>
  <c r="R351" i="10"/>
  <c r="Q351" i="10"/>
  <c r="P351" i="10"/>
  <c r="O351" i="10"/>
  <c r="N351" i="10"/>
  <c r="S68" i="3"/>
  <c r="R68" i="3"/>
  <c r="Q68" i="3"/>
  <c r="P68" i="3"/>
  <c r="O68" i="3"/>
  <c r="N68" i="3"/>
  <c r="M68" i="3"/>
  <c r="S67" i="3"/>
  <c r="R67" i="3"/>
  <c r="Q67" i="3"/>
  <c r="P67" i="3"/>
  <c r="O67" i="3"/>
  <c r="N67" i="3"/>
  <c r="M67" i="3"/>
  <c r="S66" i="3"/>
  <c r="R66" i="3"/>
  <c r="Q66" i="3"/>
  <c r="P66" i="3"/>
  <c r="O66" i="3"/>
  <c r="N66" i="3"/>
  <c r="M66" i="3"/>
  <c r="S95" i="3"/>
  <c r="R95" i="3"/>
  <c r="Q95" i="3"/>
  <c r="P95" i="3"/>
  <c r="O95" i="3"/>
  <c r="N95" i="3"/>
  <c r="M95" i="3"/>
  <c r="S94" i="3"/>
  <c r="R94" i="3"/>
  <c r="Q94" i="3"/>
  <c r="P94" i="3"/>
  <c r="O94" i="3"/>
  <c r="N94" i="3"/>
  <c r="M94" i="3"/>
  <c r="S93" i="3"/>
  <c r="R93" i="3"/>
  <c r="Q93" i="3"/>
  <c r="P93" i="3"/>
  <c r="O93" i="3"/>
  <c r="N93" i="3"/>
  <c r="M93" i="3"/>
  <c r="S104" i="4"/>
  <c r="R104" i="4"/>
  <c r="Q104" i="4"/>
  <c r="P104" i="4"/>
  <c r="O104" i="4"/>
  <c r="N104" i="4"/>
  <c r="M104" i="4"/>
  <c r="S103" i="4"/>
  <c r="R103" i="4"/>
  <c r="Q103" i="4"/>
  <c r="P103" i="4"/>
  <c r="O103" i="4"/>
  <c r="N103" i="4"/>
  <c r="M103" i="4"/>
  <c r="S102" i="4"/>
  <c r="R102" i="4"/>
  <c r="Q102" i="4"/>
  <c r="P102" i="4"/>
  <c r="O102" i="4"/>
  <c r="N102" i="4"/>
  <c r="M102" i="4"/>
  <c r="S140" i="4"/>
  <c r="R140" i="4"/>
  <c r="Q140" i="4"/>
  <c r="P140" i="4"/>
  <c r="O140" i="4"/>
  <c r="N140" i="4"/>
  <c r="M140" i="4"/>
  <c r="S139" i="4"/>
  <c r="R139" i="4"/>
  <c r="Q139" i="4"/>
  <c r="P139" i="4"/>
  <c r="O139" i="4"/>
  <c r="N139" i="4"/>
  <c r="M139" i="4"/>
  <c r="S138" i="4"/>
  <c r="R138" i="4"/>
  <c r="Q138" i="4"/>
  <c r="P138" i="4"/>
  <c r="O138" i="4"/>
  <c r="N138" i="4"/>
  <c r="M138" i="4"/>
  <c r="M225" i="4"/>
  <c r="S138" i="3" l="1"/>
  <c r="R138" i="3"/>
  <c r="Q138" i="3"/>
  <c r="P138" i="3"/>
  <c r="O138" i="3"/>
  <c r="N138" i="3"/>
  <c r="M138" i="3"/>
  <c r="S129" i="3"/>
  <c r="R129" i="3"/>
  <c r="Q129" i="3"/>
  <c r="P129" i="3"/>
  <c r="O129" i="3"/>
  <c r="N129" i="3"/>
  <c r="M129" i="3"/>
  <c r="S174" i="4"/>
  <c r="R174" i="4"/>
  <c r="Q174" i="4"/>
  <c r="P174" i="4"/>
  <c r="O174" i="4"/>
  <c r="N174" i="4"/>
  <c r="M174" i="4"/>
  <c r="S165" i="4"/>
  <c r="R165" i="4"/>
  <c r="Q165" i="4"/>
  <c r="P165" i="4"/>
  <c r="O165" i="4"/>
  <c r="N165" i="4"/>
  <c r="M165" i="4"/>
  <c r="N423" i="10" l="1"/>
  <c r="M638" i="10"/>
  <c r="L638" i="10"/>
  <c r="K638" i="10"/>
  <c r="J638" i="10"/>
  <c r="I638" i="10"/>
  <c r="M634" i="10"/>
  <c r="L634" i="10"/>
  <c r="K634" i="10"/>
  <c r="J634" i="10"/>
  <c r="I634" i="10"/>
  <c r="M630" i="10"/>
  <c r="L630" i="10"/>
  <c r="K630" i="10"/>
  <c r="J630" i="10"/>
  <c r="I630" i="10"/>
  <c r="M626" i="10"/>
  <c r="L626" i="10"/>
  <c r="K626" i="10"/>
  <c r="J626" i="10"/>
  <c r="I626" i="10"/>
  <c r="M622" i="10"/>
  <c r="L622" i="10"/>
  <c r="K622" i="10"/>
  <c r="J622" i="10"/>
  <c r="I622" i="10"/>
  <c r="M618" i="10"/>
  <c r="L618" i="10"/>
  <c r="K618" i="10"/>
  <c r="J618" i="10"/>
  <c r="I618" i="10"/>
  <c r="M614" i="10"/>
  <c r="L614" i="10"/>
  <c r="K614" i="10"/>
  <c r="J614" i="10"/>
  <c r="I614" i="10"/>
  <c r="H614" i="10"/>
  <c r="G614" i="10"/>
  <c r="M610" i="10"/>
  <c r="L610" i="10"/>
  <c r="K610" i="10"/>
  <c r="J610" i="10"/>
  <c r="I610" i="10"/>
  <c r="H610" i="10"/>
  <c r="G610" i="10"/>
  <c r="M606" i="10"/>
  <c r="L606" i="10"/>
  <c r="K606" i="10"/>
  <c r="J606" i="10"/>
  <c r="I606" i="10"/>
  <c r="H606" i="10"/>
  <c r="G606" i="10"/>
  <c r="M602" i="10"/>
  <c r="L602" i="10"/>
  <c r="K602" i="10"/>
  <c r="J602" i="10"/>
  <c r="I602" i="10"/>
  <c r="H602" i="10"/>
  <c r="G602" i="10"/>
  <c r="M598" i="10"/>
  <c r="L598" i="10"/>
  <c r="K598" i="10"/>
  <c r="J598" i="10"/>
  <c r="I598" i="10"/>
  <c r="H598" i="10"/>
  <c r="G598" i="10"/>
  <c r="M594" i="10"/>
  <c r="L594" i="10"/>
  <c r="K594" i="10"/>
  <c r="J594" i="10"/>
  <c r="I594" i="10"/>
  <c r="H594" i="10"/>
  <c r="G594" i="10"/>
  <c r="M590" i="10"/>
  <c r="L590" i="10"/>
  <c r="K590" i="10"/>
  <c r="J590" i="10"/>
  <c r="I590" i="10"/>
  <c r="H590" i="10"/>
  <c r="G590" i="10"/>
  <c r="M586" i="10"/>
  <c r="L586" i="10"/>
  <c r="K586" i="10"/>
  <c r="J586" i="10"/>
  <c r="I586" i="10"/>
  <c r="H586" i="10"/>
  <c r="G586" i="10"/>
  <c r="M582" i="10"/>
  <c r="L582" i="10"/>
  <c r="K582" i="10"/>
  <c r="J582" i="10"/>
  <c r="I582" i="10"/>
  <c r="H582" i="10"/>
  <c r="G582" i="10"/>
  <c r="M578" i="10"/>
  <c r="L578" i="10"/>
  <c r="K578" i="10"/>
  <c r="J578" i="10"/>
  <c r="I578" i="10"/>
  <c r="H578" i="10"/>
  <c r="G578" i="10"/>
  <c r="M574" i="10"/>
  <c r="L574" i="10"/>
  <c r="K574" i="10"/>
  <c r="J574" i="10"/>
  <c r="I574" i="10"/>
  <c r="H574" i="10"/>
  <c r="G574" i="10"/>
  <c r="M570" i="10"/>
  <c r="L570" i="10"/>
  <c r="K570" i="10"/>
  <c r="J570" i="10"/>
  <c r="I570" i="10"/>
  <c r="H570" i="10"/>
  <c r="G570" i="10"/>
  <c r="M566" i="10"/>
  <c r="L566" i="10"/>
  <c r="K566" i="10"/>
  <c r="J566" i="10"/>
  <c r="I566" i="10"/>
  <c r="H566" i="10"/>
  <c r="G566" i="10"/>
  <c r="M562" i="10"/>
  <c r="L562" i="10"/>
  <c r="K562" i="10"/>
  <c r="J562" i="10"/>
  <c r="I562" i="10"/>
  <c r="H562" i="10"/>
  <c r="G562" i="10"/>
  <c r="M558" i="10"/>
  <c r="L558" i="10"/>
  <c r="K558" i="10"/>
  <c r="J558" i="10"/>
  <c r="I558" i="10"/>
  <c r="H558" i="10"/>
  <c r="G558" i="10"/>
  <c r="M554" i="10"/>
  <c r="L554" i="10"/>
  <c r="K554" i="10"/>
  <c r="J554" i="10"/>
  <c r="I554" i="10"/>
  <c r="H554" i="10"/>
  <c r="G554" i="10"/>
  <c r="M550" i="10"/>
  <c r="L550" i="10"/>
  <c r="K550" i="10"/>
  <c r="J550" i="10"/>
  <c r="I550" i="10"/>
  <c r="H550" i="10"/>
  <c r="G550" i="10"/>
  <c r="M546" i="10"/>
  <c r="L546" i="10"/>
  <c r="K546" i="10"/>
  <c r="J546" i="10"/>
  <c r="I546" i="10"/>
  <c r="H546" i="10"/>
  <c r="G546" i="10"/>
  <c r="M542" i="10"/>
  <c r="L542" i="10"/>
  <c r="K542" i="10"/>
  <c r="J542" i="10"/>
  <c r="I542" i="10"/>
  <c r="H542" i="10"/>
  <c r="G542" i="10"/>
  <c r="M538" i="10"/>
  <c r="L538" i="10"/>
  <c r="K538" i="10"/>
  <c r="J538" i="10"/>
  <c r="I538" i="10"/>
  <c r="H538" i="10"/>
  <c r="G538" i="10"/>
  <c r="M534" i="10"/>
  <c r="L534" i="10"/>
  <c r="K534" i="10"/>
  <c r="J534" i="10"/>
  <c r="I534" i="10"/>
  <c r="H534" i="10"/>
  <c r="G534" i="10"/>
  <c r="M530" i="10"/>
  <c r="L530" i="10"/>
  <c r="K530" i="10"/>
  <c r="J530" i="10"/>
  <c r="I530" i="10"/>
  <c r="H530" i="10"/>
  <c r="G530" i="10"/>
  <c r="M526" i="10"/>
  <c r="L526" i="10"/>
  <c r="K526" i="10"/>
  <c r="J526" i="10"/>
  <c r="I526" i="10"/>
  <c r="H526" i="10"/>
  <c r="G526" i="10"/>
  <c r="M522" i="10"/>
  <c r="L522" i="10"/>
  <c r="K522" i="10"/>
  <c r="J522" i="10"/>
  <c r="I522" i="10"/>
  <c r="H522" i="10"/>
  <c r="G522" i="10"/>
  <c r="M518" i="10"/>
  <c r="L518" i="10"/>
  <c r="K518" i="10"/>
  <c r="J518" i="10"/>
  <c r="I518" i="10"/>
  <c r="H518" i="10"/>
  <c r="G518" i="10"/>
  <c r="M514" i="10"/>
  <c r="L514" i="10"/>
  <c r="K514" i="10"/>
  <c r="J514" i="10"/>
  <c r="I514" i="10"/>
  <c r="H514" i="10"/>
  <c r="G514" i="10"/>
  <c r="M510" i="10"/>
  <c r="L510" i="10"/>
  <c r="K510" i="10"/>
  <c r="J510" i="10"/>
  <c r="I510" i="10"/>
  <c r="H510" i="10"/>
  <c r="G510" i="10"/>
  <c r="M506" i="10"/>
  <c r="L506" i="10"/>
  <c r="K506" i="10"/>
  <c r="J506" i="10"/>
  <c r="I506" i="10"/>
  <c r="H506" i="10"/>
  <c r="G506" i="10"/>
  <c r="M502" i="10"/>
  <c r="L502" i="10"/>
  <c r="K502" i="10"/>
  <c r="J502" i="10"/>
  <c r="I502" i="10"/>
  <c r="H502" i="10"/>
  <c r="G502" i="10"/>
  <c r="M498" i="10"/>
  <c r="L498" i="10"/>
  <c r="K498" i="10"/>
  <c r="J498" i="10"/>
  <c r="I498" i="10"/>
  <c r="H498" i="10"/>
  <c r="G498" i="10"/>
  <c r="M494" i="10"/>
  <c r="L494" i="10"/>
  <c r="K494" i="10"/>
  <c r="J494" i="10"/>
  <c r="I494" i="10"/>
  <c r="H494" i="10"/>
  <c r="G494" i="10"/>
  <c r="M490" i="10"/>
  <c r="L490" i="10"/>
  <c r="K490" i="10"/>
  <c r="J490" i="10"/>
  <c r="I490" i="10"/>
  <c r="H490" i="10"/>
  <c r="G490" i="10"/>
  <c r="M486" i="10"/>
  <c r="L486" i="10"/>
  <c r="K486" i="10"/>
  <c r="J486" i="10"/>
  <c r="I486" i="10"/>
  <c r="H486" i="10"/>
  <c r="G486" i="10"/>
  <c r="M482" i="10"/>
  <c r="L482" i="10"/>
  <c r="K482" i="10"/>
  <c r="J482" i="10"/>
  <c r="I482" i="10"/>
  <c r="H482" i="10"/>
  <c r="G482" i="10"/>
  <c r="M478" i="10"/>
  <c r="L478" i="10"/>
  <c r="K478" i="10"/>
  <c r="J478" i="10"/>
  <c r="I478" i="10"/>
  <c r="H478" i="10"/>
  <c r="G478" i="10"/>
  <c r="M474" i="10"/>
  <c r="L474" i="10"/>
  <c r="K474" i="10"/>
  <c r="J474" i="10"/>
  <c r="I474" i="10"/>
  <c r="H474" i="10"/>
  <c r="G474" i="10"/>
  <c r="M470" i="10"/>
  <c r="L470" i="10"/>
  <c r="K470" i="10"/>
  <c r="J470" i="10"/>
  <c r="I470" i="10"/>
  <c r="H470" i="10"/>
  <c r="G470" i="10"/>
  <c r="M466" i="10"/>
  <c r="L466" i="10"/>
  <c r="K466" i="10"/>
  <c r="J466" i="10"/>
  <c r="I466" i="10"/>
  <c r="H466" i="10"/>
  <c r="G466" i="10"/>
  <c r="M462" i="10"/>
  <c r="L462" i="10"/>
  <c r="K462" i="10"/>
  <c r="J462" i="10"/>
  <c r="I462" i="10"/>
  <c r="H462" i="10"/>
  <c r="G462" i="10"/>
  <c r="M458" i="10"/>
  <c r="L458" i="10"/>
  <c r="K458" i="10"/>
  <c r="J458" i="10"/>
  <c r="I458" i="10"/>
  <c r="H458" i="10"/>
  <c r="G458" i="10"/>
  <c r="M454" i="10"/>
  <c r="L454" i="10"/>
  <c r="K454" i="10"/>
  <c r="J454" i="10"/>
  <c r="I454" i="10"/>
  <c r="H454" i="10"/>
  <c r="G454" i="10"/>
  <c r="M450" i="10"/>
  <c r="L450" i="10"/>
  <c r="K450" i="10"/>
  <c r="J450" i="10"/>
  <c r="I450" i="10"/>
  <c r="H450" i="10"/>
  <c r="G450" i="10"/>
  <c r="M446" i="10"/>
  <c r="L446" i="10"/>
  <c r="K446" i="10"/>
  <c r="J446" i="10"/>
  <c r="I446" i="10"/>
  <c r="H446" i="10"/>
  <c r="G446" i="10"/>
  <c r="M442" i="10"/>
  <c r="L442" i="10"/>
  <c r="K442" i="10"/>
  <c r="J442" i="10"/>
  <c r="I442" i="10"/>
  <c r="H442" i="10"/>
  <c r="G442" i="10"/>
  <c r="M438" i="10"/>
  <c r="L438" i="10"/>
  <c r="K438" i="10"/>
  <c r="J438" i="10"/>
  <c r="I438" i="10"/>
  <c r="H438" i="10"/>
  <c r="G438" i="10"/>
  <c r="M434" i="10"/>
  <c r="L434" i="10"/>
  <c r="K434" i="10"/>
  <c r="J434" i="10"/>
  <c r="I434" i="10"/>
  <c r="H434" i="10"/>
  <c r="G434" i="10"/>
  <c r="M430" i="10"/>
  <c r="L430" i="10"/>
  <c r="K430" i="10"/>
  <c r="J430" i="10"/>
  <c r="I430" i="10"/>
  <c r="H430" i="10"/>
  <c r="G430" i="10"/>
  <c r="M426" i="10"/>
  <c r="L426" i="10"/>
  <c r="K426" i="10"/>
  <c r="J426" i="10"/>
  <c r="I426" i="10"/>
  <c r="H426" i="10"/>
  <c r="G426" i="10"/>
  <c r="N426" i="10" s="1"/>
  <c r="M422" i="10"/>
  <c r="L422" i="10"/>
  <c r="K422" i="10"/>
  <c r="J422" i="10"/>
  <c r="I422" i="10"/>
  <c r="H422" i="10"/>
  <c r="G422" i="10"/>
  <c r="M418" i="10"/>
  <c r="L418" i="10"/>
  <c r="K418" i="10"/>
  <c r="J418" i="10"/>
  <c r="I418" i="10"/>
  <c r="H418" i="10"/>
  <c r="G418" i="10"/>
  <c r="M414" i="10"/>
  <c r="L414" i="10"/>
  <c r="K414" i="10"/>
  <c r="J414" i="10"/>
  <c r="I414" i="10"/>
  <c r="H414" i="10"/>
  <c r="G414" i="10"/>
  <c r="M410" i="10"/>
  <c r="L410" i="10"/>
  <c r="K410" i="10"/>
  <c r="J410" i="10"/>
  <c r="I410" i="10"/>
  <c r="H410" i="10"/>
  <c r="G410" i="10"/>
  <c r="M406" i="10"/>
  <c r="L406" i="10"/>
  <c r="K406" i="10"/>
  <c r="J406" i="10"/>
  <c r="I406" i="10"/>
  <c r="H406" i="10"/>
  <c r="G406" i="10"/>
  <c r="M402" i="10"/>
  <c r="L402" i="10"/>
  <c r="K402" i="10"/>
  <c r="J402" i="10"/>
  <c r="I402" i="10"/>
  <c r="H402" i="10"/>
  <c r="G402" i="10"/>
  <c r="M398" i="10"/>
  <c r="L398" i="10"/>
  <c r="M394" i="10"/>
  <c r="L394" i="10"/>
  <c r="M390" i="10"/>
  <c r="L390" i="10"/>
  <c r="M386" i="10"/>
  <c r="L386" i="10"/>
  <c r="M382" i="10"/>
  <c r="L382" i="10"/>
  <c r="M378" i="10"/>
  <c r="L378" i="10"/>
  <c r="M350" i="10"/>
  <c r="L350" i="10"/>
  <c r="K350" i="10"/>
  <c r="J350" i="10"/>
  <c r="I350" i="10"/>
  <c r="H350" i="10"/>
  <c r="G350" i="10"/>
  <c r="M346" i="10"/>
  <c r="L346" i="10"/>
  <c r="K346" i="10"/>
  <c r="J346" i="10"/>
  <c r="I346" i="10"/>
  <c r="H346" i="10"/>
  <c r="G346" i="10"/>
  <c r="M342" i="10"/>
  <c r="L342" i="10"/>
  <c r="K342" i="10"/>
  <c r="J342" i="10"/>
  <c r="I342" i="10"/>
  <c r="H342" i="10"/>
  <c r="G342" i="10"/>
  <c r="M338" i="10"/>
  <c r="L338" i="10"/>
  <c r="K338" i="10"/>
  <c r="J338" i="10"/>
  <c r="I338" i="10"/>
  <c r="H338" i="10"/>
  <c r="G338" i="10"/>
  <c r="M334" i="10"/>
  <c r="L334" i="10"/>
  <c r="K334" i="10"/>
  <c r="J334" i="10"/>
  <c r="I334" i="10"/>
  <c r="H334" i="10"/>
  <c r="G334" i="10"/>
  <c r="M330" i="10"/>
  <c r="L330" i="10"/>
  <c r="K330" i="10"/>
  <c r="J330" i="10"/>
  <c r="I330" i="10"/>
  <c r="H330" i="10"/>
  <c r="G330" i="10"/>
  <c r="M326" i="10"/>
  <c r="L326" i="10"/>
  <c r="K326" i="10"/>
  <c r="J326" i="10"/>
  <c r="I326" i="10"/>
  <c r="H326" i="10"/>
  <c r="G326" i="10"/>
  <c r="M322" i="10"/>
  <c r="L322" i="10"/>
  <c r="K322" i="10"/>
  <c r="J322" i="10"/>
  <c r="I322" i="10"/>
  <c r="H322" i="10"/>
  <c r="G322" i="10"/>
  <c r="M318" i="10"/>
  <c r="L318" i="10"/>
  <c r="K318" i="10"/>
  <c r="J318" i="10"/>
  <c r="I318" i="10"/>
  <c r="H318" i="10"/>
  <c r="G318" i="10"/>
  <c r="M314" i="10"/>
  <c r="L314" i="10"/>
  <c r="K314" i="10"/>
  <c r="J314" i="10"/>
  <c r="I314" i="10"/>
  <c r="H314" i="10"/>
  <c r="G314" i="10"/>
  <c r="M310" i="10"/>
  <c r="L310" i="10"/>
  <c r="K310" i="10"/>
  <c r="J310" i="10"/>
  <c r="I310" i="10"/>
  <c r="H310" i="10"/>
  <c r="G310" i="10"/>
  <c r="M306" i="10"/>
  <c r="L306" i="10"/>
  <c r="K306" i="10"/>
  <c r="J306" i="10"/>
  <c r="I306" i="10"/>
  <c r="H306" i="10"/>
  <c r="G306" i="10"/>
  <c r="M302" i="10"/>
  <c r="L302" i="10"/>
  <c r="K302" i="10"/>
  <c r="M298" i="10"/>
  <c r="L298" i="10"/>
  <c r="K298" i="10"/>
  <c r="M290" i="10"/>
  <c r="L290" i="10"/>
  <c r="K290" i="10"/>
  <c r="M286" i="10"/>
  <c r="L286" i="10"/>
  <c r="K286" i="10"/>
  <c r="M254" i="10"/>
  <c r="L254" i="10"/>
  <c r="K254" i="10"/>
  <c r="J254" i="10"/>
  <c r="I254" i="10"/>
  <c r="H254" i="10"/>
  <c r="G254" i="10"/>
  <c r="M250" i="10"/>
  <c r="L250" i="10"/>
  <c r="K250" i="10"/>
  <c r="J250" i="10"/>
  <c r="I250" i="10"/>
  <c r="H250" i="10"/>
  <c r="G250" i="10"/>
  <c r="M246" i="10"/>
  <c r="L246" i="10"/>
  <c r="K246" i="10"/>
  <c r="J246" i="10"/>
  <c r="I246" i="10"/>
  <c r="H246" i="10"/>
  <c r="G246" i="10"/>
  <c r="M242" i="10"/>
  <c r="L242" i="10"/>
  <c r="K242" i="10"/>
  <c r="J242" i="10"/>
  <c r="I242" i="10"/>
  <c r="H242" i="10"/>
  <c r="G242" i="10"/>
  <c r="M238" i="10"/>
  <c r="L238" i="10"/>
  <c r="K238" i="10"/>
  <c r="J238" i="10"/>
  <c r="I238" i="10"/>
  <c r="H238" i="10"/>
  <c r="G238" i="10"/>
  <c r="M234" i="10"/>
  <c r="L234" i="10"/>
  <c r="K234" i="10"/>
  <c r="J234" i="10"/>
  <c r="I234" i="10"/>
  <c r="H234" i="10"/>
  <c r="G234" i="10"/>
  <c r="M230" i="10"/>
  <c r="L230" i="10"/>
  <c r="K230" i="10"/>
  <c r="J230" i="10"/>
  <c r="I230" i="10"/>
  <c r="H230" i="10"/>
  <c r="G230" i="10"/>
  <c r="M226" i="10"/>
  <c r="L226" i="10"/>
  <c r="K226" i="10"/>
  <c r="J226" i="10"/>
  <c r="I226" i="10"/>
  <c r="H226" i="10"/>
  <c r="G226" i="10"/>
  <c r="M222" i="10"/>
  <c r="L222" i="10"/>
  <c r="K222" i="10"/>
  <c r="J222" i="10"/>
  <c r="I222" i="10"/>
  <c r="H222" i="10"/>
  <c r="G222" i="10"/>
  <c r="M218" i="10"/>
  <c r="L218" i="10"/>
  <c r="K218" i="10"/>
  <c r="J218" i="10"/>
  <c r="I218" i="10"/>
  <c r="H218" i="10"/>
  <c r="G218" i="10"/>
  <c r="M214" i="10"/>
  <c r="L214" i="10"/>
  <c r="K214" i="10"/>
  <c r="J214" i="10"/>
  <c r="I214" i="10"/>
  <c r="H214" i="10"/>
  <c r="G214" i="10"/>
  <c r="M210" i="10"/>
  <c r="L210" i="10"/>
  <c r="K210" i="10"/>
  <c r="J210" i="10"/>
  <c r="I210" i="10"/>
  <c r="H210" i="10"/>
  <c r="G210" i="10"/>
  <c r="M206" i="10"/>
  <c r="L206" i="10"/>
  <c r="K206" i="10"/>
  <c r="M202" i="10"/>
  <c r="L202" i="10"/>
  <c r="K202" i="10"/>
  <c r="M198" i="10"/>
  <c r="L198" i="10"/>
  <c r="K198" i="10"/>
  <c r="M194" i="10"/>
  <c r="L194" i="10"/>
  <c r="K194" i="10"/>
  <c r="M190" i="10"/>
  <c r="L190" i="10"/>
  <c r="K190" i="10"/>
  <c r="M186" i="10"/>
  <c r="L186" i="10"/>
  <c r="K186" i="10"/>
  <c r="M182" i="10"/>
  <c r="L182" i="10"/>
  <c r="K182" i="10"/>
  <c r="J182" i="10"/>
  <c r="I182" i="10"/>
  <c r="H182" i="10"/>
  <c r="G182" i="10"/>
  <c r="M178" i="10"/>
  <c r="L178" i="10"/>
  <c r="K178" i="10"/>
  <c r="J178" i="10"/>
  <c r="I178" i="10"/>
  <c r="H178" i="10"/>
  <c r="G178" i="10"/>
  <c r="M174" i="10"/>
  <c r="L174" i="10"/>
  <c r="K174" i="10"/>
  <c r="J174" i="10"/>
  <c r="I174" i="10"/>
  <c r="H174" i="10"/>
  <c r="G174" i="10"/>
  <c r="M170" i="10"/>
  <c r="L170" i="10"/>
  <c r="K170" i="10"/>
  <c r="J170" i="10"/>
  <c r="I170" i="10"/>
  <c r="H170" i="10"/>
  <c r="G170" i="10"/>
  <c r="M166" i="10"/>
  <c r="L166" i="10"/>
  <c r="K166" i="10"/>
  <c r="J166" i="10"/>
  <c r="I166" i="10"/>
  <c r="H166" i="10"/>
  <c r="G166" i="10"/>
  <c r="M162" i="10"/>
  <c r="L162" i="10"/>
  <c r="K162" i="10"/>
  <c r="J162" i="10"/>
  <c r="I162" i="10"/>
  <c r="H162" i="10"/>
  <c r="G162" i="10"/>
  <c r="M158" i="10"/>
  <c r="L158" i="10"/>
  <c r="K158" i="10"/>
  <c r="M154" i="10"/>
  <c r="L154" i="10"/>
  <c r="K154" i="10"/>
  <c r="M150" i="10"/>
  <c r="L150" i="10"/>
  <c r="K150" i="10"/>
  <c r="M146" i="10"/>
  <c r="L146" i="10"/>
  <c r="K146" i="10"/>
  <c r="M142" i="10"/>
  <c r="L142" i="10"/>
  <c r="K142" i="10"/>
  <c r="M138" i="10"/>
  <c r="L138" i="10"/>
  <c r="K138" i="10"/>
  <c r="M134" i="10"/>
  <c r="L134" i="10"/>
  <c r="K134" i="10"/>
  <c r="J134" i="10"/>
  <c r="I134" i="10"/>
  <c r="H134" i="10"/>
  <c r="G134" i="10"/>
  <c r="M130" i="10"/>
  <c r="L130" i="10"/>
  <c r="K130" i="10"/>
  <c r="J130" i="10"/>
  <c r="I130" i="10"/>
  <c r="H130" i="10"/>
  <c r="G130" i="10"/>
  <c r="M126" i="10"/>
  <c r="L126" i="10"/>
  <c r="K126" i="10"/>
  <c r="J126" i="10"/>
  <c r="I126" i="10"/>
  <c r="H126" i="10"/>
  <c r="G126" i="10"/>
  <c r="M122" i="10"/>
  <c r="L122" i="10"/>
  <c r="K122" i="10"/>
  <c r="J122" i="10"/>
  <c r="I122" i="10"/>
  <c r="H122" i="10"/>
  <c r="G122" i="10"/>
  <c r="M118" i="10"/>
  <c r="L118" i="10"/>
  <c r="K118" i="10"/>
  <c r="J118" i="10"/>
  <c r="I118" i="10"/>
  <c r="H118" i="10"/>
  <c r="G118" i="10"/>
  <c r="M114" i="10"/>
  <c r="L114" i="10"/>
  <c r="K114" i="10"/>
  <c r="J114" i="10"/>
  <c r="I114" i="10"/>
  <c r="H114" i="10"/>
  <c r="G114" i="10"/>
  <c r="M86" i="10"/>
  <c r="L86" i="10"/>
  <c r="K86" i="10"/>
  <c r="M82" i="10"/>
  <c r="L82" i="10"/>
  <c r="K82" i="10"/>
  <c r="M78" i="10"/>
  <c r="L78" i="10"/>
  <c r="K78" i="10"/>
  <c r="M74" i="10"/>
  <c r="L74" i="10"/>
  <c r="K74" i="10"/>
  <c r="J74" i="10"/>
  <c r="I74" i="10"/>
  <c r="H74" i="10"/>
  <c r="G74" i="10"/>
  <c r="M70" i="10"/>
  <c r="L70" i="10"/>
  <c r="K70" i="10"/>
  <c r="J70" i="10"/>
  <c r="I70" i="10"/>
  <c r="H70" i="10"/>
  <c r="G70" i="10"/>
  <c r="M66" i="10"/>
  <c r="L66" i="10"/>
  <c r="K66" i="10"/>
  <c r="J66" i="10"/>
  <c r="I66" i="10"/>
  <c r="H66" i="10"/>
  <c r="G66" i="10"/>
  <c r="M62" i="10"/>
  <c r="L62" i="10"/>
  <c r="K62" i="10"/>
  <c r="J62" i="10"/>
  <c r="I62" i="10"/>
  <c r="H62" i="10"/>
  <c r="G62" i="10"/>
  <c r="M58" i="10"/>
  <c r="L58" i="10"/>
  <c r="K58" i="10"/>
  <c r="J58" i="10"/>
  <c r="I58" i="10"/>
  <c r="H58" i="10"/>
  <c r="G58" i="10"/>
  <c r="M54" i="10"/>
  <c r="L54" i="10"/>
  <c r="K54" i="10"/>
  <c r="J54" i="10"/>
  <c r="I54" i="10"/>
  <c r="H54" i="10"/>
  <c r="G54" i="10"/>
  <c r="M50" i="10"/>
  <c r="L50" i="10"/>
  <c r="K50" i="10"/>
  <c r="J50" i="10"/>
  <c r="I50" i="10"/>
  <c r="H50" i="10"/>
  <c r="G50" i="10"/>
  <c r="M46" i="10"/>
  <c r="L46" i="10"/>
  <c r="K46" i="10"/>
  <c r="J46" i="10"/>
  <c r="I46" i="10"/>
  <c r="H46" i="10"/>
  <c r="G46" i="10"/>
  <c r="M42" i="10"/>
  <c r="L42" i="10"/>
  <c r="K42" i="10"/>
  <c r="J42" i="10"/>
  <c r="I42" i="10"/>
  <c r="H42" i="10"/>
  <c r="G42" i="10"/>
  <c r="M38" i="10"/>
  <c r="L38" i="10"/>
  <c r="K38" i="10"/>
  <c r="J38" i="10"/>
  <c r="I38" i="10"/>
  <c r="H38" i="10"/>
  <c r="G38" i="10"/>
  <c r="M34" i="10"/>
  <c r="L34" i="10"/>
  <c r="K34" i="10"/>
  <c r="J34" i="10"/>
  <c r="I34" i="10"/>
  <c r="H34" i="10"/>
  <c r="G34" i="10"/>
  <c r="M30" i="10"/>
  <c r="L30" i="10"/>
  <c r="K30" i="10"/>
  <c r="J30" i="10"/>
  <c r="I30" i="10"/>
  <c r="H30" i="10"/>
  <c r="G30" i="10"/>
  <c r="M110" i="10"/>
  <c r="L110" i="10"/>
  <c r="K110" i="10"/>
  <c r="J110" i="10"/>
  <c r="I110" i="10"/>
  <c r="H110" i="10"/>
  <c r="G110" i="10"/>
  <c r="M106" i="10"/>
  <c r="L106" i="10"/>
  <c r="K106" i="10"/>
  <c r="J106" i="10"/>
  <c r="I106" i="10"/>
  <c r="H106" i="10"/>
  <c r="G106" i="10"/>
  <c r="M102" i="10"/>
  <c r="L102" i="10"/>
  <c r="K102" i="10"/>
  <c r="J102" i="10"/>
  <c r="I102" i="10"/>
  <c r="H102" i="10"/>
  <c r="G102" i="10"/>
  <c r="M98" i="10"/>
  <c r="L98" i="10"/>
  <c r="K98" i="10"/>
  <c r="J98" i="10"/>
  <c r="I98" i="10"/>
  <c r="H98" i="10"/>
  <c r="G98" i="10"/>
  <c r="M94" i="10"/>
  <c r="L94" i="10"/>
  <c r="K94" i="10"/>
  <c r="J94" i="10"/>
  <c r="I94" i="10"/>
  <c r="H94" i="10"/>
  <c r="G94" i="10"/>
  <c r="M90" i="10"/>
  <c r="L90" i="10"/>
  <c r="K90" i="10"/>
  <c r="J90" i="10"/>
  <c r="I90" i="10"/>
  <c r="H90" i="10"/>
  <c r="G90" i="10"/>
  <c r="M26" i="10"/>
  <c r="L26" i="10"/>
  <c r="K26" i="10"/>
  <c r="J26" i="10"/>
  <c r="I26" i="10"/>
  <c r="H26" i="10"/>
  <c r="G26" i="10"/>
  <c r="M22" i="10"/>
  <c r="L22" i="10"/>
  <c r="K22" i="10"/>
  <c r="J22" i="10"/>
  <c r="I22" i="10"/>
  <c r="H22" i="10"/>
  <c r="G22" i="10"/>
  <c r="M18" i="10"/>
  <c r="L18" i="10"/>
  <c r="K18" i="10"/>
  <c r="J18" i="10"/>
  <c r="I18" i="10"/>
  <c r="H18" i="10"/>
  <c r="G18" i="10"/>
  <c r="M14" i="10"/>
  <c r="L14" i="10"/>
  <c r="K14" i="10"/>
  <c r="J14" i="10"/>
  <c r="I14" i="10"/>
  <c r="H14" i="10"/>
  <c r="G14" i="10"/>
  <c r="M10" i="10"/>
  <c r="L10" i="10"/>
  <c r="K10" i="10"/>
  <c r="J10" i="10"/>
  <c r="I10" i="10"/>
  <c r="H10" i="10"/>
  <c r="G10" i="10"/>
  <c r="M6" i="10"/>
  <c r="L6" i="10"/>
  <c r="K6" i="10"/>
  <c r="J6" i="10"/>
  <c r="I6" i="10"/>
  <c r="H6" i="10"/>
  <c r="G6" i="10"/>
  <c r="N245" i="10" l="1"/>
  <c r="O245" i="10"/>
  <c r="P245" i="10"/>
  <c r="O323" i="10"/>
  <c r="O311" i="10"/>
  <c r="N86" i="3"/>
  <c r="N122" i="4"/>
  <c r="M8" i="9" l="1"/>
  <c r="N13" i="9"/>
  <c r="O13" i="9"/>
  <c r="V13" i="9" s="1"/>
  <c r="P13" i="9"/>
  <c r="W13" i="9" s="1"/>
  <c r="Q13" i="9"/>
  <c r="R13" i="9"/>
  <c r="S13" i="9"/>
  <c r="M13" i="9"/>
  <c r="T13" i="9" s="1"/>
  <c r="Z13" i="9"/>
  <c r="Y13" i="9"/>
  <c r="X13" i="9"/>
  <c r="U13" i="9"/>
  <c r="Z8" i="9"/>
  <c r="Y8" i="9"/>
  <c r="X8" i="9"/>
  <c r="W8" i="9"/>
  <c r="V8" i="9"/>
  <c r="U8" i="9"/>
  <c r="T8" i="9"/>
  <c r="U3" i="9"/>
  <c r="V3" i="9"/>
  <c r="W3" i="9"/>
  <c r="X3" i="9"/>
  <c r="Y3" i="9"/>
  <c r="Z3" i="9"/>
  <c r="T3" i="9"/>
  <c r="N8" i="9"/>
  <c r="O8" i="9"/>
  <c r="P8" i="9"/>
  <c r="Q8" i="9"/>
  <c r="R8" i="9"/>
  <c r="S8" i="9"/>
  <c r="N3" i="9"/>
  <c r="O3" i="9"/>
  <c r="P3" i="9"/>
  <c r="Q3" i="9"/>
  <c r="R3" i="9"/>
  <c r="S3" i="9"/>
  <c r="M3" i="9"/>
  <c r="T14" i="10"/>
  <c r="S14" i="10"/>
  <c r="R14" i="10"/>
  <c r="Q14" i="10"/>
  <c r="P14" i="10"/>
  <c r="O14" i="10"/>
  <c r="N14" i="10"/>
  <c r="T10" i="10"/>
  <c r="S10" i="10"/>
  <c r="R10" i="10"/>
  <c r="Q10" i="10"/>
  <c r="P10" i="10"/>
  <c r="O10" i="10"/>
  <c r="N10" i="10"/>
  <c r="T566" i="10"/>
  <c r="S566" i="10"/>
  <c r="R566" i="10"/>
  <c r="Q566" i="10"/>
  <c r="P566" i="10"/>
  <c r="O566" i="10"/>
  <c r="N566" i="10"/>
  <c r="T562" i="10"/>
  <c r="S562" i="10"/>
  <c r="R562" i="10"/>
  <c r="Q562" i="10"/>
  <c r="P562" i="10"/>
  <c r="O562" i="10"/>
  <c r="N562" i="10"/>
  <c r="T558" i="10"/>
  <c r="S558" i="10"/>
  <c r="R558" i="10"/>
  <c r="Q558" i="10"/>
  <c r="P558" i="10"/>
  <c r="O558" i="10"/>
  <c r="N558" i="10"/>
  <c r="T554" i="10"/>
  <c r="S554" i="10"/>
  <c r="R554" i="10"/>
  <c r="Q554" i="10"/>
  <c r="P554" i="10"/>
  <c r="O554" i="10"/>
  <c r="N554" i="10"/>
  <c r="T550" i="10"/>
  <c r="S550" i="10"/>
  <c r="R550" i="10"/>
  <c r="Q550" i="10"/>
  <c r="P550" i="10"/>
  <c r="O550" i="10"/>
  <c r="N550" i="10"/>
  <c r="T546" i="10"/>
  <c r="S546" i="10"/>
  <c r="R546" i="10"/>
  <c r="Q546" i="10"/>
  <c r="P546" i="10"/>
  <c r="O546" i="10"/>
  <c r="N546" i="10"/>
  <c r="T422" i="10"/>
  <c r="S422" i="10"/>
  <c r="R422" i="10"/>
  <c r="Q422" i="10"/>
  <c r="P422" i="10"/>
  <c r="O422" i="10"/>
  <c r="N422" i="10"/>
  <c r="T418" i="10"/>
  <c r="S418" i="10"/>
  <c r="R418" i="10"/>
  <c r="Q418" i="10"/>
  <c r="P418" i="10"/>
  <c r="O418" i="10"/>
  <c r="N418" i="10"/>
  <c r="T414" i="10"/>
  <c r="S414" i="10"/>
  <c r="R414" i="10"/>
  <c r="Q414" i="10"/>
  <c r="P414" i="10"/>
  <c r="O414" i="10"/>
  <c r="N414" i="10"/>
  <c r="T410" i="10"/>
  <c r="S410" i="10"/>
  <c r="R410" i="10"/>
  <c r="Q410" i="10"/>
  <c r="P410" i="10"/>
  <c r="O410" i="10"/>
  <c r="N410" i="10"/>
  <c r="T406" i="10"/>
  <c r="S406" i="10"/>
  <c r="R406" i="10"/>
  <c r="Q406" i="10"/>
  <c r="P406" i="10"/>
  <c r="O406" i="10"/>
  <c r="N406" i="10"/>
  <c r="T402" i="10"/>
  <c r="S402" i="10"/>
  <c r="R402" i="10"/>
  <c r="Q402" i="10"/>
  <c r="P402" i="10"/>
  <c r="O402" i="10"/>
  <c r="N402" i="10"/>
  <c r="T26" i="10"/>
  <c r="S26" i="10"/>
  <c r="R26" i="10"/>
  <c r="Q26" i="10"/>
  <c r="P26" i="10"/>
  <c r="O26" i="10"/>
  <c r="N26" i="10"/>
  <c r="T22" i="10"/>
  <c r="S22" i="10"/>
  <c r="R22" i="10"/>
  <c r="Q22" i="10"/>
  <c r="P22" i="10"/>
  <c r="O22" i="10"/>
  <c r="N22" i="10"/>
  <c r="T18" i="10"/>
  <c r="S18" i="10"/>
  <c r="R18" i="10"/>
  <c r="Q18" i="10"/>
  <c r="P18" i="10"/>
  <c r="O18" i="10"/>
  <c r="N18" i="10"/>
  <c r="T6" i="10"/>
  <c r="S6" i="10"/>
  <c r="R6" i="10"/>
  <c r="Q6" i="10"/>
  <c r="P6" i="10"/>
  <c r="O6" i="10"/>
  <c r="N6" i="10"/>
  <c r="T419" i="10"/>
  <c r="S419" i="10"/>
  <c r="R419" i="10"/>
  <c r="Q419" i="10"/>
  <c r="P419" i="10"/>
  <c r="O419" i="10"/>
  <c r="N419" i="10"/>
  <c r="T415" i="10"/>
  <c r="S415" i="10"/>
  <c r="R415" i="10"/>
  <c r="Q415" i="10"/>
  <c r="P415" i="10"/>
  <c r="O415" i="10"/>
  <c r="N415" i="10"/>
  <c r="T411" i="10"/>
  <c r="S411" i="10"/>
  <c r="R411" i="10"/>
  <c r="Q411" i="10"/>
  <c r="P411" i="10"/>
  <c r="O411" i="10"/>
  <c r="N411" i="10"/>
  <c r="T407" i="10"/>
  <c r="S407" i="10"/>
  <c r="R407" i="10"/>
  <c r="Q407" i="10"/>
  <c r="P407" i="10"/>
  <c r="O407" i="10"/>
  <c r="N407" i="10"/>
  <c r="T403" i="10"/>
  <c r="S403" i="10"/>
  <c r="R403" i="10"/>
  <c r="Q403" i="10"/>
  <c r="P403" i="10"/>
  <c r="O403" i="10"/>
  <c r="N403" i="10"/>
  <c r="T399" i="10"/>
  <c r="S399" i="10"/>
  <c r="R399" i="10"/>
  <c r="Q399" i="10"/>
  <c r="P399" i="10"/>
  <c r="O399" i="10"/>
  <c r="N399" i="10"/>
  <c r="S122" i="3"/>
  <c r="R122" i="3"/>
  <c r="Q122" i="3"/>
  <c r="P122" i="3"/>
  <c r="O122" i="3"/>
  <c r="N122" i="3"/>
  <c r="M122" i="3"/>
  <c r="S121" i="3"/>
  <c r="R121" i="3"/>
  <c r="Q121" i="3"/>
  <c r="P121" i="3"/>
  <c r="O121" i="3"/>
  <c r="N121" i="3"/>
  <c r="M121" i="3"/>
  <c r="S120" i="3"/>
  <c r="R120" i="3"/>
  <c r="Q120" i="3"/>
  <c r="P120" i="3"/>
  <c r="O120" i="3"/>
  <c r="N120" i="3"/>
  <c r="M120" i="3"/>
  <c r="S158" i="4"/>
  <c r="R158" i="4"/>
  <c r="Q158" i="4"/>
  <c r="P158" i="4"/>
  <c r="O158" i="4"/>
  <c r="N158" i="4"/>
  <c r="M158" i="4"/>
  <c r="S157" i="4"/>
  <c r="R157" i="4"/>
  <c r="Q157" i="4"/>
  <c r="P157" i="4"/>
  <c r="O157" i="4"/>
  <c r="N157" i="4"/>
  <c r="M157" i="4"/>
  <c r="S156" i="4"/>
  <c r="R156" i="4"/>
  <c r="Q156" i="4"/>
  <c r="P156" i="4"/>
  <c r="O156" i="4"/>
  <c r="N156" i="4"/>
  <c r="M156" i="4"/>
  <c r="T563" i="10"/>
  <c r="S563" i="10"/>
  <c r="R563" i="10"/>
  <c r="Q563" i="10"/>
  <c r="P563" i="10"/>
  <c r="O563" i="10"/>
  <c r="N563" i="10"/>
  <c r="T559" i="10"/>
  <c r="S559" i="10"/>
  <c r="R559" i="10"/>
  <c r="Q559" i="10"/>
  <c r="P559" i="10"/>
  <c r="O559" i="10"/>
  <c r="N559" i="10"/>
  <c r="T555" i="10"/>
  <c r="S555" i="10"/>
  <c r="R555" i="10"/>
  <c r="Q555" i="10"/>
  <c r="P555" i="10"/>
  <c r="O555" i="10"/>
  <c r="N555" i="10"/>
  <c r="T551" i="10"/>
  <c r="S551" i="10"/>
  <c r="R551" i="10"/>
  <c r="Q551" i="10"/>
  <c r="P551" i="10"/>
  <c r="O551" i="10"/>
  <c r="N551" i="10"/>
  <c r="T547" i="10"/>
  <c r="S547" i="10"/>
  <c r="R547" i="10"/>
  <c r="Q547" i="10"/>
  <c r="P547" i="10"/>
  <c r="O547" i="10"/>
  <c r="N547" i="10"/>
  <c r="T543" i="10"/>
  <c r="S543" i="10"/>
  <c r="R543" i="10"/>
  <c r="Q543" i="10"/>
  <c r="P543" i="10"/>
  <c r="O543" i="10"/>
  <c r="N543" i="10"/>
  <c r="S170" i="3"/>
  <c r="R170" i="3"/>
  <c r="Q170" i="3"/>
  <c r="P170" i="3"/>
  <c r="O170" i="3"/>
  <c r="N170" i="3"/>
  <c r="M170" i="3"/>
  <c r="S169" i="3"/>
  <c r="R169" i="3"/>
  <c r="Q169" i="3"/>
  <c r="P169" i="3"/>
  <c r="O169" i="3"/>
  <c r="N169" i="3"/>
  <c r="M169" i="3"/>
  <c r="S168" i="3"/>
  <c r="R168" i="3"/>
  <c r="Q168" i="3"/>
  <c r="P168" i="3"/>
  <c r="O168" i="3"/>
  <c r="N168" i="3"/>
  <c r="M168" i="3"/>
  <c r="S206" i="4"/>
  <c r="R206" i="4"/>
  <c r="Q206" i="4"/>
  <c r="P206" i="4"/>
  <c r="O206" i="4"/>
  <c r="N206" i="4"/>
  <c r="M206" i="4"/>
  <c r="S205" i="4"/>
  <c r="R205" i="4"/>
  <c r="Q205" i="4"/>
  <c r="P205" i="4"/>
  <c r="O205" i="4"/>
  <c r="N205" i="4"/>
  <c r="M205" i="4"/>
  <c r="S204" i="4"/>
  <c r="R204" i="4"/>
  <c r="Q204" i="4"/>
  <c r="P204" i="4"/>
  <c r="O204" i="4"/>
  <c r="N204" i="4"/>
  <c r="M204" i="4"/>
  <c r="T23" i="10"/>
  <c r="S23" i="10"/>
  <c r="R23" i="10"/>
  <c r="Q23" i="10"/>
  <c r="P23" i="10"/>
  <c r="O23" i="10"/>
  <c r="N23" i="10"/>
  <c r="T19" i="10"/>
  <c r="S19" i="10"/>
  <c r="R19" i="10"/>
  <c r="Q19" i="10"/>
  <c r="P19" i="10"/>
  <c r="O19" i="10"/>
  <c r="N19" i="10"/>
  <c r="T15" i="10"/>
  <c r="S15" i="10"/>
  <c r="R15" i="10"/>
  <c r="Q15" i="10"/>
  <c r="P15" i="10"/>
  <c r="O15" i="10"/>
  <c r="N15" i="10"/>
  <c r="T11" i="10"/>
  <c r="S11" i="10"/>
  <c r="R11" i="10"/>
  <c r="Q11" i="10"/>
  <c r="P11" i="10"/>
  <c r="O11" i="10"/>
  <c r="N11" i="10"/>
  <c r="T7" i="10"/>
  <c r="S7" i="10"/>
  <c r="R7" i="10"/>
  <c r="Q7" i="10"/>
  <c r="P7" i="10"/>
  <c r="O7" i="10"/>
  <c r="N7" i="10"/>
  <c r="T3" i="10"/>
  <c r="S3" i="10"/>
  <c r="R3" i="10"/>
  <c r="Q3" i="10"/>
  <c r="P3" i="10"/>
  <c r="O3" i="10"/>
  <c r="N3" i="10"/>
  <c r="S5" i="3"/>
  <c r="R5" i="3"/>
  <c r="Q5" i="3"/>
  <c r="P5" i="3"/>
  <c r="O5" i="3"/>
  <c r="N5" i="3"/>
  <c r="M5" i="3"/>
  <c r="S4" i="3"/>
  <c r="R4" i="3"/>
  <c r="Q4" i="3"/>
  <c r="P4" i="3"/>
  <c r="O4" i="3"/>
  <c r="N4" i="3"/>
  <c r="M4" i="3"/>
  <c r="S3" i="3"/>
  <c r="R3" i="3"/>
  <c r="Q3" i="3"/>
  <c r="P3" i="3"/>
  <c r="O3" i="3"/>
  <c r="N3" i="3"/>
  <c r="M3" i="3"/>
  <c r="M3" i="4"/>
  <c r="S5" i="4"/>
  <c r="R5" i="4"/>
  <c r="Q5" i="4"/>
  <c r="P5" i="4"/>
  <c r="O5" i="4"/>
  <c r="N5" i="4"/>
  <c r="M5" i="4"/>
  <c r="S4" i="4"/>
  <c r="R4" i="4"/>
  <c r="Q4" i="4"/>
  <c r="P4" i="4"/>
  <c r="O4" i="4"/>
  <c r="N4" i="4"/>
  <c r="M4" i="4"/>
  <c r="S3" i="4"/>
  <c r="R3" i="4"/>
  <c r="Q3" i="4"/>
  <c r="P3" i="4"/>
  <c r="O3" i="4"/>
  <c r="N3" i="4"/>
  <c r="M139" i="3"/>
  <c r="N139" i="3"/>
  <c r="O139" i="3"/>
  <c r="P139" i="3"/>
  <c r="Q139" i="3"/>
  <c r="R139" i="3"/>
  <c r="S139" i="3"/>
  <c r="M140" i="3"/>
  <c r="N140" i="3"/>
  <c r="O140" i="3"/>
  <c r="P140" i="3"/>
  <c r="Q140" i="3"/>
  <c r="R140" i="3"/>
  <c r="S140" i="3"/>
  <c r="M175" i="4"/>
  <c r="N175" i="4"/>
  <c r="O175" i="4"/>
  <c r="P175" i="4"/>
  <c r="Q175" i="4"/>
  <c r="R175" i="4"/>
  <c r="S175" i="4"/>
  <c r="M176" i="4"/>
  <c r="N176" i="4"/>
  <c r="O176" i="4"/>
  <c r="P176" i="4"/>
  <c r="Q176" i="4"/>
  <c r="R176" i="4"/>
  <c r="S176" i="4"/>
  <c r="N447" i="10" l="1"/>
  <c r="O447" i="10"/>
  <c r="P447" i="10"/>
  <c r="Q447" i="10"/>
  <c r="R447" i="10"/>
  <c r="S447" i="10"/>
  <c r="T447" i="10"/>
  <c r="N448" i="10"/>
  <c r="O448" i="10"/>
  <c r="P448" i="10"/>
  <c r="Q448" i="10"/>
  <c r="R448" i="10"/>
  <c r="S448" i="10"/>
  <c r="T448" i="10"/>
  <c r="N449" i="10"/>
  <c r="O449" i="10"/>
  <c r="P449" i="10"/>
  <c r="Q449" i="10"/>
  <c r="R449" i="10"/>
  <c r="S449" i="10"/>
  <c r="T449" i="10"/>
  <c r="N451" i="10"/>
  <c r="O451" i="10"/>
  <c r="P451" i="10"/>
  <c r="Q451" i="10"/>
  <c r="R451" i="10"/>
  <c r="S451" i="10"/>
  <c r="T451" i="10"/>
  <c r="N452" i="10"/>
  <c r="O452" i="10"/>
  <c r="P452" i="10"/>
  <c r="Q452" i="10"/>
  <c r="R452" i="10"/>
  <c r="S452" i="10"/>
  <c r="T452" i="10"/>
  <c r="N453" i="10"/>
  <c r="O453" i="10"/>
  <c r="P453" i="10"/>
  <c r="Q453" i="10"/>
  <c r="R453" i="10"/>
  <c r="S453" i="10"/>
  <c r="T453" i="10"/>
  <c r="N455" i="10"/>
  <c r="O455" i="10"/>
  <c r="P455" i="10"/>
  <c r="Q455" i="10"/>
  <c r="R455" i="10"/>
  <c r="S455" i="10"/>
  <c r="T455" i="10"/>
  <c r="N456" i="10"/>
  <c r="O456" i="10"/>
  <c r="P456" i="10"/>
  <c r="Q456" i="10"/>
  <c r="R456" i="10"/>
  <c r="S456" i="10"/>
  <c r="T456" i="10"/>
  <c r="N457" i="10"/>
  <c r="O457" i="10"/>
  <c r="P457" i="10"/>
  <c r="Q457" i="10"/>
  <c r="R457" i="10"/>
  <c r="S457" i="10"/>
  <c r="T457" i="10"/>
  <c r="N459" i="10"/>
  <c r="O459" i="10"/>
  <c r="P459" i="10"/>
  <c r="Q459" i="10"/>
  <c r="R459" i="10"/>
  <c r="S459" i="10"/>
  <c r="T459" i="10"/>
  <c r="N460" i="10"/>
  <c r="O460" i="10"/>
  <c r="P460" i="10"/>
  <c r="Q460" i="10"/>
  <c r="R460" i="10"/>
  <c r="S460" i="10"/>
  <c r="T460" i="10"/>
  <c r="N461" i="10"/>
  <c r="O461" i="10"/>
  <c r="P461" i="10"/>
  <c r="Q461" i="10"/>
  <c r="R461" i="10"/>
  <c r="S461" i="10"/>
  <c r="T461" i="10"/>
  <c r="N463" i="10"/>
  <c r="O463" i="10"/>
  <c r="P463" i="10"/>
  <c r="Q463" i="10"/>
  <c r="R463" i="10"/>
  <c r="S463" i="10"/>
  <c r="T463" i="10"/>
  <c r="N464" i="10"/>
  <c r="O464" i="10"/>
  <c r="P464" i="10"/>
  <c r="Q464" i="10"/>
  <c r="R464" i="10"/>
  <c r="S464" i="10"/>
  <c r="T464" i="10"/>
  <c r="N465" i="10"/>
  <c r="O465" i="10"/>
  <c r="P465" i="10"/>
  <c r="Q465" i="10"/>
  <c r="R465" i="10"/>
  <c r="S465" i="10"/>
  <c r="T465" i="10"/>
  <c r="N467" i="10"/>
  <c r="O467" i="10"/>
  <c r="P467" i="10"/>
  <c r="Q467" i="10"/>
  <c r="R467" i="10"/>
  <c r="S467" i="10"/>
  <c r="T467" i="10"/>
  <c r="N468" i="10"/>
  <c r="O468" i="10"/>
  <c r="P468" i="10"/>
  <c r="Q468" i="10"/>
  <c r="R468" i="10"/>
  <c r="S468" i="10"/>
  <c r="T468" i="10"/>
  <c r="N469" i="10"/>
  <c r="O469" i="10"/>
  <c r="P469" i="10"/>
  <c r="Q469" i="10"/>
  <c r="R469" i="10"/>
  <c r="S469" i="10"/>
  <c r="T469" i="10"/>
  <c r="N471" i="10"/>
  <c r="O471" i="10"/>
  <c r="P471" i="10"/>
  <c r="Q471" i="10"/>
  <c r="R471" i="10"/>
  <c r="S471" i="10"/>
  <c r="T471" i="10"/>
  <c r="P472" i="10"/>
  <c r="Q472" i="10"/>
  <c r="T470" i="10"/>
  <c r="S470" i="10"/>
  <c r="R470" i="10"/>
  <c r="Q470" i="10"/>
  <c r="P470" i="10"/>
  <c r="O470" i="10"/>
  <c r="N470" i="10"/>
  <c r="T466" i="10"/>
  <c r="S466" i="10"/>
  <c r="R466" i="10"/>
  <c r="Q466" i="10"/>
  <c r="P466" i="10"/>
  <c r="O466" i="10"/>
  <c r="N466" i="10"/>
  <c r="T462" i="10"/>
  <c r="S462" i="10"/>
  <c r="R462" i="10"/>
  <c r="Q462" i="10"/>
  <c r="P462" i="10"/>
  <c r="O462" i="10"/>
  <c r="N462" i="10"/>
  <c r="T458" i="10"/>
  <c r="S458" i="10"/>
  <c r="R458" i="10"/>
  <c r="Q458" i="10"/>
  <c r="P458" i="10"/>
  <c r="O458" i="10"/>
  <c r="N458" i="10"/>
  <c r="T454" i="10"/>
  <c r="S454" i="10"/>
  <c r="R454" i="10"/>
  <c r="Q454" i="10"/>
  <c r="P454" i="10"/>
  <c r="O454" i="10"/>
  <c r="N454" i="10"/>
  <c r="T450" i="10"/>
  <c r="S450" i="10"/>
  <c r="R450" i="10"/>
  <c r="Q450" i="10"/>
  <c r="P450" i="10"/>
  <c r="O450" i="10"/>
  <c r="N450" i="10"/>
  <c r="M6" i="11" l="1"/>
  <c r="N6" i="11"/>
  <c r="O6" i="11"/>
  <c r="M7" i="11"/>
  <c r="N7" i="11"/>
  <c r="O7" i="11"/>
  <c r="M8" i="11"/>
  <c r="N8" i="11"/>
  <c r="O8" i="11"/>
  <c r="O9" i="11"/>
  <c r="P9" i="11"/>
  <c r="O10" i="11"/>
  <c r="P10" i="11"/>
  <c r="O11" i="11"/>
  <c r="P11" i="11"/>
  <c r="M12" i="11"/>
  <c r="N12" i="11"/>
  <c r="O12" i="11"/>
  <c r="M13" i="11"/>
  <c r="N13" i="11"/>
  <c r="O13" i="11"/>
  <c r="M14" i="11"/>
  <c r="N14" i="11"/>
  <c r="O14" i="11"/>
  <c r="M15" i="11"/>
  <c r="N15" i="11"/>
  <c r="O15" i="11"/>
  <c r="M16" i="11"/>
  <c r="N16" i="11"/>
  <c r="O16" i="11"/>
  <c r="N17" i="11"/>
  <c r="O17" i="11"/>
  <c r="R19" i="11"/>
  <c r="S19" i="11"/>
  <c r="R20" i="11"/>
  <c r="S20" i="11"/>
  <c r="D6" i="7"/>
  <c r="S391" i="10" s="1"/>
  <c r="S395" i="10"/>
  <c r="T395" i="10"/>
  <c r="R335" i="10"/>
  <c r="S335" i="10"/>
  <c r="T335" i="10"/>
  <c r="N336" i="10"/>
  <c r="O336" i="10"/>
  <c r="P336" i="10"/>
  <c r="Q336" i="10"/>
  <c r="R336" i="10"/>
  <c r="S336" i="10"/>
  <c r="T336" i="10"/>
  <c r="N337" i="10"/>
  <c r="O337" i="10"/>
  <c r="P337" i="10"/>
  <c r="Q337" i="10"/>
  <c r="R337" i="10"/>
  <c r="S337" i="10"/>
  <c r="T337" i="10"/>
  <c r="R339" i="10"/>
  <c r="S339" i="10"/>
  <c r="T339" i="10"/>
  <c r="N340" i="10"/>
  <c r="O340" i="10"/>
  <c r="P340" i="10"/>
  <c r="Q340" i="10"/>
  <c r="R340" i="10"/>
  <c r="S340" i="10"/>
  <c r="T340" i="10"/>
  <c r="N341" i="10"/>
  <c r="O341" i="10"/>
  <c r="P341" i="10"/>
  <c r="Q341" i="10"/>
  <c r="R341" i="10"/>
  <c r="S341" i="10"/>
  <c r="T341" i="10"/>
  <c r="R343" i="10"/>
  <c r="S343" i="10"/>
  <c r="T343" i="10"/>
  <c r="N344" i="10"/>
  <c r="O344" i="10"/>
  <c r="P344" i="10"/>
  <c r="Q344" i="10"/>
  <c r="R344" i="10"/>
  <c r="S344" i="10"/>
  <c r="T344" i="10"/>
  <c r="N345" i="10"/>
  <c r="O345" i="10"/>
  <c r="P345" i="10"/>
  <c r="Q345" i="10"/>
  <c r="R345" i="10"/>
  <c r="S345" i="10"/>
  <c r="T345" i="10"/>
  <c r="R347" i="10"/>
  <c r="S347" i="10"/>
  <c r="T347" i="10"/>
  <c r="N348" i="10"/>
  <c r="O348" i="10"/>
  <c r="P348" i="10"/>
  <c r="Q348" i="10"/>
  <c r="R348" i="10"/>
  <c r="S348" i="10"/>
  <c r="T348" i="10"/>
  <c r="N349" i="10"/>
  <c r="O349" i="10"/>
  <c r="P349" i="10"/>
  <c r="Q349" i="10"/>
  <c r="R349" i="10"/>
  <c r="S349" i="10"/>
  <c r="T349" i="10"/>
  <c r="N27" i="10"/>
  <c r="O27" i="10"/>
  <c r="P27" i="10"/>
  <c r="Q27" i="10"/>
  <c r="R27" i="10"/>
  <c r="S27" i="10"/>
  <c r="T27" i="10"/>
  <c r="N28" i="10"/>
  <c r="O28" i="10"/>
  <c r="P28" i="10"/>
  <c r="Q28" i="10"/>
  <c r="R28" i="10"/>
  <c r="S28" i="10"/>
  <c r="T28" i="10"/>
  <c r="N29" i="10"/>
  <c r="O29" i="10"/>
  <c r="P29" i="10"/>
  <c r="Q29" i="10"/>
  <c r="R29" i="10"/>
  <c r="S29" i="10"/>
  <c r="T29" i="10"/>
  <c r="N31" i="10"/>
  <c r="O31" i="10"/>
  <c r="P31" i="10"/>
  <c r="Q31" i="10"/>
  <c r="R31" i="10"/>
  <c r="S31" i="10"/>
  <c r="T31" i="10"/>
  <c r="N32" i="10"/>
  <c r="O32" i="10"/>
  <c r="P32" i="10"/>
  <c r="Q32" i="10"/>
  <c r="R32" i="10"/>
  <c r="S32" i="10"/>
  <c r="T32" i="10"/>
  <c r="N33" i="10"/>
  <c r="O33" i="10"/>
  <c r="P33" i="10"/>
  <c r="Q33" i="10"/>
  <c r="R33" i="10"/>
  <c r="S33" i="10"/>
  <c r="T33" i="10"/>
  <c r="N35" i="10"/>
  <c r="O35" i="10"/>
  <c r="P35" i="10"/>
  <c r="Q35" i="10"/>
  <c r="R35" i="10"/>
  <c r="S35" i="10"/>
  <c r="T35" i="10"/>
  <c r="N36" i="10"/>
  <c r="O36" i="10"/>
  <c r="P36" i="10"/>
  <c r="Q36" i="10"/>
  <c r="R36" i="10"/>
  <c r="S36" i="10"/>
  <c r="T36" i="10"/>
  <c r="N37" i="10"/>
  <c r="O37" i="10"/>
  <c r="P37" i="10"/>
  <c r="Q37" i="10"/>
  <c r="R37" i="10"/>
  <c r="S37" i="10"/>
  <c r="T37" i="10"/>
  <c r="N39" i="10"/>
  <c r="O39" i="10"/>
  <c r="P39" i="10"/>
  <c r="Q39" i="10"/>
  <c r="R39" i="10"/>
  <c r="S39" i="10"/>
  <c r="T39" i="10"/>
  <c r="N40" i="10"/>
  <c r="O40" i="10"/>
  <c r="P40" i="10"/>
  <c r="Q40" i="10"/>
  <c r="R40" i="10"/>
  <c r="S40" i="10"/>
  <c r="T40" i="10"/>
  <c r="N41" i="10"/>
  <c r="O41" i="10"/>
  <c r="P41" i="10"/>
  <c r="Q41" i="10"/>
  <c r="R41" i="10"/>
  <c r="S41" i="10"/>
  <c r="T41" i="10"/>
  <c r="N43" i="10"/>
  <c r="O43" i="10"/>
  <c r="P43" i="10"/>
  <c r="Q43" i="10"/>
  <c r="R43" i="10"/>
  <c r="S43" i="10"/>
  <c r="T43" i="10"/>
  <c r="N44" i="10"/>
  <c r="O44" i="10"/>
  <c r="P44" i="10"/>
  <c r="Q44" i="10"/>
  <c r="R44" i="10"/>
  <c r="S44" i="10"/>
  <c r="T44" i="10"/>
  <c r="N45" i="10"/>
  <c r="O45" i="10"/>
  <c r="P45" i="10"/>
  <c r="Q45" i="10"/>
  <c r="R45" i="10"/>
  <c r="S45" i="10"/>
  <c r="T45" i="10"/>
  <c r="N47" i="10"/>
  <c r="O47" i="10"/>
  <c r="P47" i="10"/>
  <c r="Q47" i="10"/>
  <c r="R47" i="10"/>
  <c r="S47" i="10"/>
  <c r="T47" i="10"/>
  <c r="N48" i="10"/>
  <c r="O48" i="10"/>
  <c r="P48" i="10"/>
  <c r="Q48" i="10"/>
  <c r="R48" i="10"/>
  <c r="S48" i="10"/>
  <c r="T48" i="10"/>
  <c r="N49" i="10"/>
  <c r="O49" i="10"/>
  <c r="P49" i="10"/>
  <c r="Q49" i="10"/>
  <c r="R49" i="10"/>
  <c r="S49" i="10"/>
  <c r="T49" i="10"/>
  <c r="N51" i="10"/>
  <c r="O51" i="10"/>
  <c r="P51" i="10"/>
  <c r="Q51" i="10"/>
  <c r="R51" i="10"/>
  <c r="S51" i="10"/>
  <c r="N52" i="10"/>
  <c r="O52" i="10"/>
  <c r="P52" i="10"/>
  <c r="Q52" i="10"/>
  <c r="R52" i="10"/>
  <c r="S52" i="10"/>
  <c r="T52" i="10"/>
  <c r="N53" i="10"/>
  <c r="O53" i="10"/>
  <c r="P53" i="10"/>
  <c r="Q53" i="10"/>
  <c r="R53" i="10"/>
  <c r="S53" i="10"/>
  <c r="T53" i="10"/>
  <c r="N55" i="10"/>
  <c r="O55" i="10"/>
  <c r="P55" i="10"/>
  <c r="Q55" i="10"/>
  <c r="R55" i="10"/>
  <c r="S55" i="10"/>
  <c r="N56" i="10"/>
  <c r="O56" i="10"/>
  <c r="P56" i="10"/>
  <c r="Q56" i="10"/>
  <c r="R56" i="10"/>
  <c r="S56" i="10"/>
  <c r="T56" i="10"/>
  <c r="N57" i="10"/>
  <c r="O57" i="10"/>
  <c r="P57" i="10"/>
  <c r="Q57" i="10"/>
  <c r="R57" i="10"/>
  <c r="S57" i="10"/>
  <c r="T57" i="10"/>
  <c r="N59" i="10"/>
  <c r="O59" i="10"/>
  <c r="P59" i="10"/>
  <c r="Q59" i="10"/>
  <c r="R59" i="10"/>
  <c r="S59" i="10"/>
  <c r="N60" i="10"/>
  <c r="O60" i="10"/>
  <c r="P60" i="10"/>
  <c r="Q60" i="10"/>
  <c r="R60" i="10"/>
  <c r="S60" i="10"/>
  <c r="T60" i="10"/>
  <c r="N61" i="10"/>
  <c r="O61" i="10"/>
  <c r="P61" i="10"/>
  <c r="Q61" i="10"/>
  <c r="R61" i="10"/>
  <c r="S61" i="10"/>
  <c r="T61" i="10"/>
  <c r="N63" i="10"/>
  <c r="O63" i="10"/>
  <c r="P63" i="10"/>
  <c r="Q63" i="10"/>
  <c r="R63" i="10"/>
  <c r="S63" i="10"/>
  <c r="N64" i="10"/>
  <c r="O64" i="10"/>
  <c r="P64" i="10"/>
  <c r="Q64" i="10"/>
  <c r="R64" i="10"/>
  <c r="S64" i="10"/>
  <c r="T64" i="10"/>
  <c r="N65" i="10"/>
  <c r="O65" i="10"/>
  <c r="P65" i="10"/>
  <c r="Q65" i="10"/>
  <c r="R65" i="10"/>
  <c r="S65" i="10"/>
  <c r="T65" i="10"/>
  <c r="N67" i="10"/>
  <c r="O67" i="10"/>
  <c r="P67" i="10"/>
  <c r="Q67" i="10"/>
  <c r="R67" i="10"/>
  <c r="S67" i="10"/>
  <c r="N68" i="10"/>
  <c r="O68" i="10"/>
  <c r="P68" i="10"/>
  <c r="Q68" i="10"/>
  <c r="R68" i="10"/>
  <c r="S68" i="10"/>
  <c r="T68" i="10"/>
  <c r="N69" i="10"/>
  <c r="O69" i="10"/>
  <c r="P69" i="10"/>
  <c r="Q69" i="10"/>
  <c r="R69" i="10"/>
  <c r="S69" i="10"/>
  <c r="T69" i="10"/>
  <c r="N71" i="10"/>
  <c r="O71" i="10"/>
  <c r="P71" i="10"/>
  <c r="Q71" i="10"/>
  <c r="R71" i="10"/>
  <c r="S71" i="10"/>
  <c r="N72" i="10"/>
  <c r="O72" i="10"/>
  <c r="P72" i="10"/>
  <c r="Q72" i="10"/>
  <c r="R72" i="10"/>
  <c r="S72" i="10"/>
  <c r="T72" i="10"/>
  <c r="N73" i="10"/>
  <c r="O73" i="10"/>
  <c r="P73" i="10"/>
  <c r="Q73" i="10"/>
  <c r="R73" i="10"/>
  <c r="S73" i="10"/>
  <c r="T73" i="10"/>
  <c r="R75" i="10"/>
  <c r="S75" i="10"/>
  <c r="T75" i="10"/>
  <c r="R79" i="10"/>
  <c r="S79" i="10"/>
  <c r="T79" i="10"/>
  <c r="R83" i="10"/>
  <c r="S83" i="10"/>
  <c r="T83" i="10"/>
  <c r="N111" i="10"/>
  <c r="O111" i="10"/>
  <c r="P111" i="10"/>
  <c r="Q111" i="10"/>
  <c r="R111" i="10"/>
  <c r="S111" i="10"/>
  <c r="T111" i="10"/>
  <c r="N112" i="10"/>
  <c r="O112" i="10"/>
  <c r="P112" i="10"/>
  <c r="Q112" i="10"/>
  <c r="R112" i="10"/>
  <c r="S112" i="10"/>
  <c r="T112" i="10"/>
  <c r="N113" i="10"/>
  <c r="O113" i="10"/>
  <c r="P113" i="10"/>
  <c r="Q113" i="10"/>
  <c r="R113" i="10"/>
  <c r="S113" i="10"/>
  <c r="T113" i="10"/>
  <c r="N115" i="10"/>
  <c r="O115" i="10"/>
  <c r="P115" i="10"/>
  <c r="Q115" i="10"/>
  <c r="R115" i="10"/>
  <c r="S115" i="10"/>
  <c r="T115" i="10"/>
  <c r="N116" i="10"/>
  <c r="O116" i="10"/>
  <c r="P116" i="10"/>
  <c r="Q116" i="10"/>
  <c r="R116" i="10"/>
  <c r="S116" i="10"/>
  <c r="T116" i="10"/>
  <c r="N117" i="10"/>
  <c r="O117" i="10"/>
  <c r="P117" i="10"/>
  <c r="Q117" i="10"/>
  <c r="R117" i="10"/>
  <c r="S117" i="10"/>
  <c r="T117" i="10"/>
  <c r="N119" i="10"/>
  <c r="O119" i="10"/>
  <c r="P119" i="10"/>
  <c r="Q119" i="10"/>
  <c r="R119" i="10"/>
  <c r="S119" i="10"/>
  <c r="T119" i="10"/>
  <c r="N120" i="10"/>
  <c r="O120" i="10"/>
  <c r="P120" i="10"/>
  <c r="Q120" i="10"/>
  <c r="R120" i="10"/>
  <c r="S120" i="10"/>
  <c r="T120" i="10"/>
  <c r="N121" i="10"/>
  <c r="O121" i="10"/>
  <c r="P121" i="10"/>
  <c r="Q121" i="10"/>
  <c r="R121" i="10"/>
  <c r="S121" i="10"/>
  <c r="T121" i="10"/>
  <c r="N123" i="10"/>
  <c r="O123" i="10"/>
  <c r="P123" i="10"/>
  <c r="Q123" i="10"/>
  <c r="R123" i="10"/>
  <c r="S123" i="10"/>
  <c r="T123" i="10"/>
  <c r="N124" i="10"/>
  <c r="O124" i="10"/>
  <c r="P124" i="10"/>
  <c r="Q124" i="10"/>
  <c r="R124" i="10"/>
  <c r="S124" i="10"/>
  <c r="T124" i="10"/>
  <c r="N125" i="10"/>
  <c r="O125" i="10"/>
  <c r="P125" i="10"/>
  <c r="Q125" i="10"/>
  <c r="R125" i="10"/>
  <c r="S125" i="10"/>
  <c r="T125" i="10"/>
  <c r="N127" i="10"/>
  <c r="O127" i="10"/>
  <c r="P127" i="10"/>
  <c r="Q127" i="10"/>
  <c r="R127" i="10"/>
  <c r="S127" i="10"/>
  <c r="T127" i="10"/>
  <c r="N128" i="10"/>
  <c r="O128" i="10"/>
  <c r="P128" i="10"/>
  <c r="Q128" i="10"/>
  <c r="R128" i="10"/>
  <c r="S128" i="10"/>
  <c r="T128" i="10"/>
  <c r="N129" i="10"/>
  <c r="O129" i="10"/>
  <c r="P129" i="10"/>
  <c r="Q129" i="10"/>
  <c r="R129" i="10"/>
  <c r="S129" i="10"/>
  <c r="T129" i="10"/>
  <c r="N131" i="10"/>
  <c r="O131" i="10"/>
  <c r="P131" i="10"/>
  <c r="Q131" i="10"/>
  <c r="R131" i="10"/>
  <c r="S131" i="10"/>
  <c r="T131" i="10"/>
  <c r="N132" i="10"/>
  <c r="O132" i="10"/>
  <c r="P132" i="10"/>
  <c r="Q132" i="10"/>
  <c r="R132" i="10"/>
  <c r="S132" i="10"/>
  <c r="T132" i="10"/>
  <c r="N133" i="10"/>
  <c r="O133" i="10"/>
  <c r="P133" i="10"/>
  <c r="Q133" i="10"/>
  <c r="R133" i="10"/>
  <c r="S133" i="10"/>
  <c r="T133" i="10"/>
  <c r="R135" i="10"/>
  <c r="S135" i="10"/>
  <c r="T135" i="10"/>
  <c r="R139" i="10"/>
  <c r="S139" i="10"/>
  <c r="T139" i="10"/>
  <c r="R143" i="10"/>
  <c r="S143" i="10"/>
  <c r="T143" i="10"/>
  <c r="R147" i="10"/>
  <c r="S147" i="10"/>
  <c r="T147" i="10"/>
  <c r="R151" i="10"/>
  <c r="S151" i="10"/>
  <c r="T151" i="10"/>
  <c r="R155" i="10"/>
  <c r="S155" i="10"/>
  <c r="T155" i="10"/>
  <c r="R159" i="10"/>
  <c r="S159" i="10"/>
  <c r="T159" i="10"/>
  <c r="N161" i="10"/>
  <c r="O161" i="10"/>
  <c r="P161" i="10"/>
  <c r="Q161" i="10"/>
  <c r="R161" i="10"/>
  <c r="S161" i="10"/>
  <c r="T161" i="10"/>
  <c r="R163" i="10"/>
  <c r="S163" i="10"/>
  <c r="T163" i="10"/>
  <c r="N165" i="10"/>
  <c r="O165" i="10"/>
  <c r="P165" i="10"/>
  <c r="Q165" i="10"/>
  <c r="R165" i="10"/>
  <c r="S165" i="10"/>
  <c r="T165" i="10"/>
  <c r="R167" i="10"/>
  <c r="S167" i="10"/>
  <c r="T167" i="10"/>
  <c r="N169" i="10"/>
  <c r="O169" i="10"/>
  <c r="P169" i="10"/>
  <c r="Q169" i="10"/>
  <c r="R169" i="10"/>
  <c r="S169" i="10"/>
  <c r="T169" i="10"/>
  <c r="R171" i="10"/>
  <c r="S171" i="10"/>
  <c r="T171" i="10"/>
  <c r="N173" i="10"/>
  <c r="O173" i="10"/>
  <c r="P173" i="10"/>
  <c r="Q173" i="10"/>
  <c r="R173" i="10"/>
  <c r="S173" i="10"/>
  <c r="T173" i="10"/>
  <c r="R175" i="10"/>
  <c r="S175" i="10"/>
  <c r="T175" i="10"/>
  <c r="N177" i="10"/>
  <c r="O177" i="10"/>
  <c r="P177" i="10"/>
  <c r="Q177" i="10"/>
  <c r="R177" i="10"/>
  <c r="S177" i="10"/>
  <c r="T177" i="10"/>
  <c r="R179" i="10"/>
  <c r="S179" i="10"/>
  <c r="T179" i="10"/>
  <c r="N181" i="10"/>
  <c r="O181" i="10"/>
  <c r="P181" i="10"/>
  <c r="Q181" i="10"/>
  <c r="R181" i="10"/>
  <c r="S181" i="10"/>
  <c r="T181" i="10"/>
  <c r="R183" i="10"/>
  <c r="S183" i="10"/>
  <c r="T183" i="10"/>
  <c r="R187" i="10"/>
  <c r="S187" i="10"/>
  <c r="T187" i="10"/>
  <c r="R191" i="10"/>
  <c r="S191" i="10"/>
  <c r="T191" i="10"/>
  <c r="R195" i="10"/>
  <c r="S195" i="10"/>
  <c r="T195" i="10"/>
  <c r="R199" i="10"/>
  <c r="S199" i="10"/>
  <c r="T199" i="10"/>
  <c r="R203" i="10"/>
  <c r="S203" i="10"/>
  <c r="T203" i="10"/>
  <c r="R207" i="10"/>
  <c r="S207" i="10"/>
  <c r="T207" i="10"/>
  <c r="N209" i="10"/>
  <c r="O209" i="10"/>
  <c r="P209" i="10"/>
  <c r="Q209" i="10"/>
  <c r="R209" i="10"/>
  <c r="S209" i="10"/>
  <c r="T209" i="10"/>
  <c r="R211" i="10"/>
  <c r="S211" i="10"/>
  <c r="T211" i="10"/>
  <c r="N213" i="10"/>
  <c r="O213" i="10"/>
  <c r="P213" i="10"/>
  <c r="Q213" i="10"/>
  <c r="R213" i="10"/>
  <c r="S213" i="10"/>
  <c r="T213" i="10"/>
  <c r="R215" i="10"/>
  <c r="S215" i="10"/>
  <c r="T215" i="10"/>
  <c r="N217" i="10"/>
  <c r="O217" i="10"/>
  <c r="P217" i="10"/>
  <c r="Q217" i="10"/>
  <c r="R217" i="10"/>
  <c r="S217" i="10"/>
  <c r="T217" i="10"/>
  <c r="R219" i="10"/>
  <c r="S219" i="10"/>
  <c r="T219" i="10"/>
  <c r="N221" i="10"/>
  <c r="O221" i="10"/>
  <c r="P221" i="10"/>
  <c r="Q221" i="10"/>
  <c r="R221" i="10"/>
  <c r="S221" i="10"/>
  <c r="T221" i="10"/>
  <c r="R223" i="10"/>
  <c r="S223" i="10"/>
  <c r="T223" i="10"/>
  <c r="N225" i="10"/>
  <c r="O225" i="10"/>
  <c r="P225" i="10"/>
  <c r="Q225" i="10"/>
  <c r="R225" i="10"/>
  <c r="S225" i="10"/>
  <c r="T225" i="10"/>
  <c r="R227" i="10"/>
  <c r="S227" i="10"/>
  <c r="T227" i="10"/>
  <c r="N229" i="10"/>
  <c r="O229" i="10"/>
  <c r="P229" i="10"/>
  <c r="Q229" i="10"/>
  <c r="R229" i="10"/>
  <c r="S229" i="10"/>
  <c r="T229" i="10"/>
  <c r="R231" i="10"/>
  <c r="S231" i="10"/>
  <c r="T231" i="10"/>
  <c r="N233" i="10"/>
  <c r="O233" i="10"/>
  <c r="P233" i="10"/>
  <c r="Q233" i="10"/>
  <c r="R233" i="10"/>
  <c r="S233" i="10"/>
  <c r="T233" i="10"/>
  <c r="R235" i="10"/>
  <c r="S235" i="10"/>
  <c r="T235" i="10"/>
  <c r="N237" i="10"/>
  <c r="O237" i="10"/>
  <c r="P237" i="10"/>
  <c r="Q237" i="10"/>
  <c r="R237" i="10"/>
  <c r="S237" i="10"/>
  <c r="T237" i="10"/>
  <c r="R239" i="10"/>
  <c r="S239" i="10"/>
  <c r="T239" i="10"/>
  <c r="N241" i="10"/>
  <c r="O241" i="10"/>
  <c r="P241" i="10"/>
  <c r="Q241" i="10"/>
  <c r="R241" i="10"/>
  <c r="S241" i="10"/>
  <c r="T241" i="10"/>
  <c r="R243" i="10"/>
  <c r="S243" i="10"/>
  <c r="T243" i="10"/>
  <c r="Q245" i="10"/>
  <c r="R245" i="10"/>
  <c r="S245" i="10"/>
  <c r="T245" i="10"/>
  <c r="R247" i="10"/>
  <c r="S247" i="10"/>
  <c r="T247" i="10"/>
  <c r="N249" i="10"/>
  <c r="O249" i="10"/>
  <c r="P249" i="10"/>
  <c r="Q249" i="10"/>
  <c r="R249" i="10"/>
  <c r="S249" i="10"/>
  <c r="T249" i="10"/>
  <c r="R251" i="10"/>
  <c r="S251" i="10"/>
  <c r="T251" i="10"/>
  <c r="N253" i="10"/>
  <c r="O253" i="10"/>
  <c r="P253" i="10"/>
  <c r="Q253" i="10"/>
  <c r="R253" i="10"/>
  <c r="S253" i="10"/>
  <c r="T253" i="10"/>
  <c r="R283" i="10"/>
  <c r="S283" i="10"/>
  <c r="T283" i="10"/>
  <c r="R287" i="10"/>
  <c r="S287" i="10"/>
  <c r="T287" i="10"/>
  <c r="R295" i="10"/>
  <c r="S295" i="10"/>
  <c r="T295" i="10"/>
  <c r="R299" i="10"/>
  <c r="S299" i="10"/>
  <c r="T299" i="10"/>
  <c r="N304" i="10"/>
  <c r="O304" i="10"/>
  <c r="P304" i="10"/>
  <c r="Q304" i="10"/>
  <c r="R304" i="10"/>
  <c r="S304" i="10"/>
  <c r="T304" i="10"/>
  <c r="N305" i="10"/>
  <c r="O305" i="10"/>
  <c r="P305" i="10"/>
  <c r="Q305" i="10"/>
  <c r="R305" i="10"/>
  <c r="S305" i="10"/>
  <c r="T305" i="10"/>
  <c r="P307" i="10"/>
  <c r="Q307" i="10"/>
  <c r="R307" i="10"/>
  <c r="S307" i="10"/>
  <c r="T307" i="10"/>
  <c r="N308" i="10"/>
  <c r="O308" i="10"/>
  <c r="P308" i="10"/>
  <c r="Q308" i="10"/>
  <c r="R308" i="10"/>
  <c r="S308" i="10"/>
  <c r="T308" i="10"/>
  <c r="N309" i="10"/>
  <c r="O309" i="10"/>
  <c r="P309" i="10"/>
  <c r="Q309" i="10"/>
  <c r="R309" i="10"/>
  <c r="S309" i="10"/>
  <c r="T309" i="10"/>
  <c r="P311" i="10"/>
  <c r="Q311" i="10"/>
  <c r="R311" i="10"/>
  <c r="S311" i="10"/>
  <c r="T311" i="10"/>
  <c r="N312" i="10"/>
  <c r="O312" i="10"/>
  <c r="P312" i="10"/>
  <c r="Q312" i="10"/>
  <c r="R312" i="10"/>
  <c r="S312" i="10"/>
  <c r="T312" i="10"/>
  <c r="N313" i="10"/>
  <c r="O313" i="10"/>
  <c r="P313" i="10"/>
  <c r="Q313" i="10"/>
  <c r="R313" i="10"/>
  <c r="S313" i="10"/>
  <c r="T313" i="10"/>
  <c r="N316" i="10"/>
  <c r="O316" i="10"/>
  <c r="P316" i="10"/>
  <c r="Q316" i="10"/>
  <c r="R316" i="10"/>
  <c r="S316" i="10"/>
  <c r="T316" i="10"/>
  <c r="N317" i="10"/>
  <c r="O317" i="10"/>
  <c r="P317" i="10"/>
  <c r="Q317" i="10"/>
  <c r="R317" i="10"/>
  <c r="S317" i="10"/>
  <c r="T317" i="10"/>
  <c r="P319" i="10"/>
  <c r="Q319" i="10"/>
  <c r="R319" i="10"/>
  <c r="S319" i="10"/>
  <c r="T319" i="10"/>
  <c r="N320" i="10"/>
  <c r="O320" i="10"/>
  <c r="P320" i="10"/>
  <c r="Q320" i="10"/>
  <c r="R320" i="10"/>
  <c r="S320" i="10"/>
  <c r="T320" i="10"/>
  <c r="N321" i="10"/>
  <c r="O321" i="10"/>
  <c r="P321" i="10"/>
  <c r="Q321" i="10"/>
  <c r="R321" i="10"/>
  <c r="S321" i="10"/>
  <c r="T321" i="10"/>
  <c r="P323" i="10"/>
  <c r="Q323" i="10"/>
  <c r="R323" i="10"/>
  <c r="S323" i="10"/>
  <c r="T323" i="10"/>
  <c r="N324" i="10"/>
  <c r="O324" i="10"/>
  <c r="P324" i="10"/>
  <c r="Q324" i="10"/>
  <c r="R324" i="10"/>
  <c r="S324" i="10"/>
  <c r="T324" i="10"/>
  <c r="N325" i="10"/>
  <c r="O325" i="10"/>
  <c r="P325" i="10"/>
  <c r="Q325" i="10"/>
  <c r="R325" i="10"/>
  <c r="S325" i="10"/>
  <c r="T325" i="10"/>
  <c r="N87" i="10"/>
  <c r="O87" i="10"/>
  <c r="P87" i="10"/>
  <c r="Q87" i="10"/>
  <c r="R87" i="10"/>
  <c r="S87" i="10"/>
  <c r="T87" i="10"/>
  <c r="N91" i="10"/>
  <c r="O91" i="10"/>
  <c r="P91" i="10"/>
  <c r="Q91" i="10"/>
  <c r="R91" i="10"/>
  <c r="S91" i="10"/>
  <c r="T91" i="10"/>
  <c r="N95" i="10"/>
  <c r="O95" i="10"/>
  <c r="P95" i="10"/>
  <c r="Q95" i="10"/>
  <c r="R95" i="10"/>
  <c r="S95" i="10"/>
  <c r="T95" i="10"/>
  <c r="N99" i="10"/>
  <c r="O99" i="10"/>
  <c r="P99" i="10"/>
  <c r="Q99" i="10"/>
  <c r="R99" i="10"/>
  <c r="S99" i="10"/>
  <c r="T99" i="10"/>
  <c r="N103" i="10"/>
  <c r="O103" i="10"/>
  <c r="P103" i="10"/>
  <c r="Q103" i="10"/>
  <c r="R103" i="10"/>
  <c r="S103" i="10"/>
  <c r="T103" i="10"/>
  <c r="N107" i="10"/>
  <c r="O107" i="10"/>
  <c r="P107" i="10"/>
  <c r="Q107" i="10"/>
  <c r="R107" i="10"/>
  <c r="S107" i="10"/>
  <c r="T107" i="10"/>
  <c r="S375" i="10"/>
  <c r="T375" i="10"/>
  <c r="S379" i="10"/>
  <c r="T379" i="10"/>
  <c r="S380" i="10"/>
  <c r="T380" i="10"/>
  <c r="S383" i="10"/>
  <c r="T383" i="10"/>
  <c r="S384" i="10"/>
  <c r="T384" i="10"/>
  <c r="S387" i="10"/>
  <c r="T387" i="10"/>
  <c r="S392" i="10"/>
  <c r="T392" i="10"/>
  <c r="S396" i="10"/>
  <c r="T396" i="10"/>
  <c r="O423" i="10"/>
  <c r="P423" i="10"/>
  <c r="Q423" i="10"/>
  <c r="R423" i="10"/>
  <c r="S423" i="10"/>
  <c r="T423" i="10"/>
  <c r="N424" i="10"/>
  <c r="O424" i="10"/>
  <c r="P424" i="10"/>
  <c r="Q424" i="10"/>
  <c r="R424" i="10"/>
  <c r="S424" i="10"/>
  <c r="T424" i="10"/>
  <c r="N425" i="10"/>
  <c r="O425" i="10"/>
  <c r="P425" i="10"/>
  <c r="Q425" i="10"/>
  <c r="R425" i="10"/>
  <c r="S425" i="10"/>
  <c r="T425" i="10"/>
  <c r="N427" i="10"/>
  <c r="O427" i="10"/>
  <c r="P427" i="10"/>
  <c r="Q427" i="10"/>
  <c r="R427" i="10"/>
  <c r="S427" i="10"/>
  <c r="T427" i="10"/>
  <c r="N428" i="10"/>
  <c r="O428" i="10"/>
  <c r="P428" i="10"/>
  <c r="Q428" i="10"/>
  <c r="R428" i="10"/>
  <c r="S428" i="10"/>
  <c r="T428" i="10"/>
  <c r="N429" i="10"/>
  <c r="O429" i="10"/>
  <c r="P429" i="10"/>
  <c r="Q429" i="10"/>
  <c r="R429" i="10"/>
  <c r="S429" i="10"/>
  <c r="T429" i="10"/>
  <c r="N431" i="10"/>
  <c r="O431" i="10"/>
  <c r="P431" i="10"/>
  <c r="Q431" i="10"/>
  <c r="R431" i="10"/>
  <c r="S431" i="10"/>
  <c r="T431" i="10"/>
  <c r="N432" i="10"/>
  <c r="O432" i="10"/>
  <c r="P432" i="10"/>
  <c r="Q432" i="10"/>
  <c r="R432" i="10"/>
  <c r="S432" i="10"/>
  <c r="T432" i="10"/>
  <c r="N433" i="10"/>
  <c r="O433" i="10"/>
  <c r="P433" i="10"/>
  <c r="Q433" i="10"/>
  <c r="R433" i="10"/>
  <c r="S433" i="10"/>
  <c r="T433" i="10"/>
  <c r="N435" i="10"/>
  <c r="O435" i="10"/>
  <c r="P435" i="10"/>
  <c r="Q435" i="10"/>
  <c r="R435" i="10"/>
  <c r="S435" i="10"/>
  <c r="T435" i="10"/>
  <c r="N436" i="10"/>
  <c r="O436" i="10"/>
  <c r="P436" i="10"/>
  <c r="Q436" i="10"/>
  <c r="R436" i="10"/>
  <c r="S436" i="10"/>
  <c r="T436" i="10"/>
  <c r="N437" i="10"/>
  <c r="O437" i="10"/>
  <c r="P437" i="10"/>
  <c r="Q437" i="10"/>
  <c r="R437" i="10"/>
  <c r="S437" i="10"/>
  <c r="T437" i="10"/>
  <c r="N439" i="10"/>
  <c r="O439" i="10"/>
  <c r="P439" i="10"/>
  <c r="Q439" i="10"/>
  <c r="R439" i="10"/>
  <c r="S439" i="10"/>
  <c r="T439" i="10"/>
  <c r="N440" i="10"/>
  <c r="O440" i="10"/>
  <c r="P440" i="10"/>
  <c r="Q440" i="10"/>
  <c r="R440" i="10"/>
  <c r="S440" i="10"/>
  <c r="T440" i="10"/>
  <c r="N441" i="10"/>
  <c r="O441" i="10"/>
  <c r="P441" i="10"/>
  <c r="Q441" i="10"/>
  <c r="R441" i="10"/>
  <c r="S441" i="10"/>
  <c r="T441" i="10"/>
  <c r="N443" i="10"/>
  <c r="O443" i="10"/>
  <c r="P443" i="10"/>
  <c r="Q443" i="10"/>
  <c r="R443" i="10"/>
  <c r="S443" i="10"/>
  <c r="T443" i="10"/>
  <c r="N444" i="10"/>
  <c r="O444" i="10"/>
  <c r="P444" i="10"/>
  <c r="Q444" i="10"/>
  <c r="R444" i="10"/>
  <c r="S444" i="10"/>
  <c r="T444" i="10"/>
  <c r="N445" i="10"/>
  <c r="O445" i="10"/>
  <c r="P445" i="10"/>
  <c r="Q445" i="10"/>
  <c r="R445" i="10"/>
  <c r="S445" i="10"/>
  <c r="T445" i="10"/>
  <c r="N475" i="10"/>
  <c r="O475" i="10"/>
  <c r="P475" i="10"/>
  <c r="Q475" i="10"/>
  <c r="R475" i="10"/>
  <c r="S475" i="10"/>
  <c r="T475" i="10"/>
  <c r="P476" i="10"/>
  <c r="Q476" i="10"/>
  <c r="N479" i="10"/>
  <c r="O479" i="10"/>
  <c r="P479" i="10"/>
  <c r="Q479" i="10"/>
  <c r="R479" i="10"/>
  <c r="S479" i="10"/>
  <c r="T479" i="10"/>
  <c r="P480" i="10"/>
  <c r="Q480" i="10"/>
  <c r="N483" i="10"/>
  <c r="O483" i="10"/>
  <c r="P483" i="10"/>
  <c r="Q483" i="10"/>
  <c r="R483" i="10"/>
  <c r="S483" i="10"/>
  <c r="T483" i="10"/>
  <c r="P484" i="10"/>
  <c r="Q484" i="10"/>
  <c r="N487" i="10"/>
  <c r="O487" i="10"/>
  <c r="P487" i="10"/>
  <c r="Q487" i="10"/>
  <c r="R487" i="10"/>
  <c r="S487" i="10"/>
  <c r="T487" i="10"/>
  <c r="P488" i="10"/>
  <c r="Q488" i="10"/>
  <c r="N491" i="10"/>
  <c r="O491" i="10"/>
  <c r="P491" i="10"/>
  <c r="Q491" i="10"/>
  <c r="R491" i="10"/>
  <c r="S491" i="10"/>
  <c r="T491" i="10"/>
  <c r="P492" i="10"/>
  <c r="Q492" i="10"/>
  <c r="N495" i="10"/>
  <c r="O495" i="10"/>
  <c r="P495" i="10"/>
  <c r="Q495" i="10"/>
  <c r="R495" i="10"/>
  <c r="S495" i="10"/>
  <c r="T495" i="10"/>
  <c r="N499" i="10"/>
  <c r="O499" i="10"/>
  <c r="P499" i="10"/>
  <c r="Q499" i="10"/>
  <c r="R499" i="10"/>
  <c r="S499" i="10"/>
  <c r="T499" i="10"/>
  <c r="N503" i="10"/>
  <c r="O503" i="10"/>
  <c r="P503" i="10"/>
  <c r="Q503" i="10"/>
  <c r="R503" i="10"/>
  <c r="S503" i="10"/>
  <c r="T503" i="10"/>
  <c r="N507" i="10"/>
  <c r="O507" i="10"/>
  <c r="P507" i="10"/>
  <c r="Q507" i="10"/>
  <c r="R507" i="10"/>
  <c r="S507" i="10"/>
  <c r="T507" i="10"/>
  <c r="N511" i="10"/>
  <c r="O511" i="10"/>
  <c r="P511" i="10"/>
  <c r="Q511" i="10"/>
  <c r="R511" i="10"/>
  <c r="S511" i="10"/>
  <c r="T511" i="10"/>
  <c r="N515" i="10"/>
  <c r="O515" i="10"/>
  <c r="P515" i="10"/>
  <c r="Q515" i="10"/>
  <c r="R515" i="10"/>
  <c r="S515" i="10"/>
  <c r="T515" i="10"/>
  <c r="N519" i="10"/>
  <c r="O519" i="10"/>
  <c r="P519" i="10"/>
  <c r="Q519" i="10"/>
  <c r="R519" i="10"/>
  <c r="S519" i="10"/>
  <c r="T519" i="10"/>
  <c r="N520" i="10"/>
  <c r="O520" i="10"/>
  <c r="P520" i="10"/>
  <c r="Q520" i="10"/>
  <c r="R520" i="10"/>
  <c r="S520" i="10"/>
  <c r="T520" i="10"/>
  <c r="N521" i="10"/>
  <c r="O521" i="10"/>
  <c r="P521" i="10"/>
  <c r="Q521" i="10"/>
  <c r="R521" i="10"/>
  <c r="S521" i="10"/>
  <c r="T521" i="10"/>
  <c r="N523" i="10"/>
  <c r="O523" i="10"/>
  <c r="P523" i="10"/>
  <c r="Q523" i="10"/>
  <c r="R523" i="10"/>
  <c r="S523" i="10"/>
  <c r="T523" i="10"/>
  <c r="N524" i="10"/>
  <c r="O524" i="10"/>
  <c r="P524" i="10"/>
  <c r="Q524" i="10"/>
  <c r="R524" i="10"/>
  <c r="S524" i="10"/>
  <c r="T524" i="10"/>
  <c r="N525" i="10"/>
  <c r="O525" i="10"/>
  <c r="P525" i="10"/>
  <c r="Q525" i="10"/>
  <c r="R525" i="10"/>
  <c r="S525" i="10"/>
  <c r="T525" i="10"/>
  <c r="N527" i="10"/>
  <c r="O527" i="10"/>
  <c r="P527" i="10"/>
  <c r="Q527" i="10"/>
  <c r="R527" i="10"/>
  <c r="S527" i="10"/>
  <c r="T527" i="10"/>
  <c r="N528" i="10"/>
  <c r="O528" i="10"/>
  <c r="P528" i="10"/>
  <c r="Q528" i="10"/>
  <c r="R528" i="10"/>
  <c r="S528" i="10"/>
  <c r="T528" i="10"/>
  <c r="N529" i="10"/>
  <c r="O529" i="10"/>
  <c r="P529" i="10"/>
  <c r="Q529" i="10"/>
  <c r="R529" i="10"/>
  <c r="S529" i="10"/>
  <c r="T529" i="10"/>
  <c r="N531" i="10"/>
  <c r="O531" i="10"/>
  <c r="P531" i="10"/>
  <c r="Q531" i="10"/>
  <c r="R531" i="10"/>
  <c r="S531" i="10"/>
  <c r="T531" i="10"/>
  <c r="N532" i="10"/>
  <c r="O532" i="10"/>
  <c r="P532" i="10"/>
  <c r="Q532" i="10"/>
  <c r="R532" i="10"/>
  <c r="S532" i="10"/>
  <c r="T532" i="10"/>
  <c r="N533" i="10"/>
  <c r="O533" i="10"/>
  <c r="P533" i="10"/>
  <c r="Q533" i="10"/>
  <c r="R533" i="10"/>
  <c r="S533" i="10"/>
  <c r="T533" i="10"/>
  <c r="N535" i="10"/>
  <c r="O535" i="10"/>
  <c r="P535" i="10"/>
  <c r="Q535" i="10"/>
  <c r="R535" i="10"/>
  <c r="S535" i="10"/>
  <c r="T535" i="10"/>
  <c r="N536" i="10"/>
  <c r="O536" i="10"/>
  <c r="P536" i="10"/>
  <c r="Q536" i="10"/>
  <c r="R536" i="10"/>
  <c r="S536" i="10"/>
  <c r="T536" i="10"/>
  <c r="N537" i="10"/>
  <c r="O537" i="10"/>
  <c r="P537" i="10"/>
  <c r="Q537" i="10"/>
  <c r="R537" i="10"/>
  <c r="S537" i="10"/>
  <c r="T537" i="10"/>
  <c r="N539" i="10"/>
  <c r="O539" i="10"/>
  <c r="P539" i="10"/>
  <c r="Q539" i="10"/>
  <c r="R539" i="10"/>
  <c r="S539" i="10"/>
  <c r="T539" i="10"/>
  <c r="N540" i="10"/>
  <c r="O540" i="10"/>
  <c r="P540" i="10"/>
  <c r="Q540" i="10"/>
  <c r="R540" i="10"/>
  <c r="S540" i="10"/>
  <c r="T540" i="10"/>
  <c r="N541" i="10"/>
  <c r="O541" i="10"/>
  <c r="P541" i="10"/>
  <c r="Q541" i="10"/>
  <c r="R541" i="10"/>
  <c r="S541" i="10"/>
  <c r="T541" i="10"/>
  <c r="N567" i="10"/>
  <c r="O567" i="10"/>
  <c r="P567" i="10"/>
  <c r="Q567" i="10"/>
  <c r="R567" i="10"/>
  <c r="S567" i="10"/>
  <c r="N568" i="10"/>
  <c r="O568" i="10"/>
  <c r="P568" i="10"/>
  <c r="Q568" i="10"/>
  <c r="R568" i="10"/>
  <c r="S568" i="10"/>
  <c r="T568" i="10"/>
  <c r="N569" i="10"/>
  <c r="O569" i="10"/>
  <c r="P569" i="10"/>
  <c r="Q569" i="10"/>
  <c r="R569" i="10"/>
  <c r="S569" i="10"/>
  <c r="T569" i="10"/>
  <c r="N571" i="10"/>
  <c r="O571" i="10"/>
  <c r="P571" i="10"/>
  <c r="Q571" i="10"/>
  <c r="R571" i="10"/>
  <c r="S571" i="10"/>
  <c r="N572" i="10"/>
  <c r="O572" i="10"/>
  <c r="P572" i="10"/>
  <c r="Q572" i="10"/>
  <c r="R572" i="10"/>
  <c r="S572" i="10"/>
  <c r="T572" i="10"/>
  <c r="N573" i="10"/>
  <c r="O573" i="10"/>
  <c r="P573" i="10"/>
  <c r="Q573" i="10"/>
  <c r="R573" i="10"/>
  <c r="S573" i="10"/>
  <c r="T573" i="10"/>
  <c r="N575" i="10"/>
  <c r="O575" i="10"/>
  <c r="P575" i="10"/>
  <c r="Q575" i="10"/>
  <c r="R575" i="10"/>
  <c r="S575" i="10"/>
  <c r="N576" i="10"/>
  <c r="O576" i="10"/>
  <c r="P576" i="10"/>
  <c r="Q576" i="10"/>
  <c r="R576" i="10"/>
  <c r="S576" i="10"/>
  <c r="T576" i="10"/>
  <c r="N577" i="10"/>
  <c r="O577" i="10"/>
  <c r="P577" i="10"/>
  <c r="Q577" i="10"/>
  <c r="R577" i="10"/>
  <c r="S577" i="10"/>
  <c r="T577" i="10"/>
  <c r="N579" i="10"/>
  <c r="O579" i="10"/>
  <c r="P579" i="10"/>
  <c r="Q579" i="10"/>
  <c r="R579" i="10"/>
  <c r="S579" i="10"/>
  <c r="N580" i="10"/>
  <c r="O580" i="10"/>
  <c r="P580" i="10"/>
  <c r="Q580" i="10"/>
  <c r="R580" i="10"/>
  <c r="S580" i="10"/>
  <c r="T580" i="10"/>
  <c r="N581" i="10"/>
  <c r="O581" i="10"/>
  <c r="P581" i="10"/>
  <c r="Q581" i="10"/>
  <c r="R581" i="10"/>
  <c r="S581" i="10"/>
  <c r="T581" i="10"/>
  <c r="N583" i="10"/>
  <c r="O583" i="10"/>
  <c r="P583" i="10"/>
  <c r="Q583" i="10"/>
  <c r="R583" i="10"/>
  <c r="S583" i="10"/>
  <c r="N584" i="10"/>
  <c r="O584" i="10"/>
  <c r="P584" i="10"/>
  <c r="Q584" i="10"/>
  <c r="R584" i="10"/>
  <c r="S584" i="10"/>
  <c r="T584" i="10"/>
  <c r="N585" i="10"/>
  <c r="O585" i="10"/>
  <c r="P585" i="10"/>
  <c r="Q585" i="10"/>
  <c r="R585" i="10"/>
  <c r="S585" i="10"/>
  <c r="T585" i="10"/>
  <c r="N587" i="10"/>
  <c r="O587" i="10"/>
  <c r="P587" i="10"/>
  <c r="Q587" i="10"/>
  <c r="R587" i="10"/>
  <c r="S587" i="10"/>
  <c r="N588" i="10"/>
  <c r="O588" i="10"/>
  <c r="P588" i="10"/>
  <c r="Q588" i="10"/>
  <c r="R588" i="10"/>
  <c r="S588" i="10"/>
  <c r="T588" i="10"/>
  <c r="N589" i="10"/>
  <c r="O589" i="10"/>
  <c r="P589" i="10"/>
  <c r="Q589" i="10"/>
  <c r="R589" i="10"/>
  <c r="S589" i="10"/>
  <c r="T589" i="10"/>
  <c r="N591" i="10"/>
  <c r="O591" i="10"/>
  <c r="P591" i="10"/>
  <c r="Q591" i="10"/>
  <c r="R591" i="10"/>
  <c r="S591" i="10"/>
  <c r="N592" i="10"/>
  <c r="O592" i="10"/>
  <c r="P592" i="10"/>
  <c r="Q592" i="10"/>
  <c r="R592" i="10"/>
  <c r="S592" i="10"/>
  <c r="T592" i="10"/>
  <c r="N593" i="10"/>
  <c r="O593" i="10"/>
  <c r="P593" i="10"/>
  <c r="Q593" i="10"/>
  <c r="R593" i="10"/>
  <c r="S593" i="10"/>
  <c r="T593" i="10"/>
  <c r="N595" i="10"/>
  <c r="O595" i="10"/>
  <c r="P595" i="10"/>
  <c r="Q595" i="10"/>
  <c r="R595" i="10"/>
  <c r="S595" i="10"/>
  <c r="N596" i="10"/>
  <c r="O596" i="10"/>
  <c r="P596" i="10"/>
  <c r="Q596" i="10"/>
  <c r="R596" i="10"/>
  <c r="S596" i="10"/>
  <c r="T596" i="10"/>
  <c r="N597" i="10"/>
  <c r="O597" i="10"/>
  <c r="P597" i="10"/>
  <c r="Q597" i="10"/>
  <c r="R597" i="10"/>
  <c r="S597" i="10"/>
  <c r="T597" i="10"/>
  <c r="N599" i="10"/>
  <c r="O599" i="10"/>
  <c r="P599" i="10"/>
  <c r="Q599" i="10"/>
  <c r="R599" i="10"/>
  <c r="S599" i="10"/>
  <c r="N600" i="10"/>
  <c r="O600" i="10"/>
  <c r="P600" i="10"/>
  <c r="Q600" i="10"/>
  <c r="R600" i="10"/>
  <c r="S600" i="10"/>
  <c r="T600" i="10"/>
  <c r="N601" i="10"/>
  <c r="O601" i="10"/>
  <c r="P601" i="10"/>
  <c r="Q601" i="10"/>
  <c r="R601" i="10"/>
  <c r="S601" i="10"/>
  <c r="T601" i="10"/>
  <c r="N603" i="10"/>
  <c r="O603" i="10"/>
  <c r="P603" i="10"/>
  <c r="Q603" i="10"/>
  <c r="R603" i="10"/>
  <c r="S603" i="10"/>
  <c r="N604" i="10"/>
  <c r="O604" i="10"/>
  <c r="P604" i="10"/>
  <c r="Q604" i="10"/>
  <c r="R604" i="10"/>
  <c r="S604" i="10"/>
  <c r="T604" i="10"/>
  <c r="N605" i="10"/>
  <c r="O605" i="10"/>
  <c r="P605" i="10"/>
  <c r="Q605" i="10"/>
  <c r="R605" i="10"/>
  <c r="S605" i="10"/>
  <c r="T605" i="10"/>
  <c r="N607" i="10"/>
  <c r="O607" i="10"/>
  <c r="P607" i="10"/>
  <c r="Q607" i="10"/>
  <c r="R607" i="10"/>
  <c r="S607" i="10"/>
  <c r="N608" i="10"/>
  <c r="O608" i="10"/>
  <c r="P608" i="10"/>
  <c r="Q608" i="10"/>
  <c r="R608" i="10"/>
  <c r="S608" i="10"/>
  <c r="T608" i="10"/>
  <c r="N609" i="10"/>
  <c r="O609" i="10"/>
  <c r="P609" i="10"/>
  <c r="Q609" i="10"/>
  <c r="R609" i="10"/>
  <c r="S609" i="10"/>
  <c r="T609" i="10"/>
  <c r="N611" i="10"/>
  <c r="O611" i="10"/>
  <c r="P611" i="10"/>
  <c r="Q611" i="10"/>
  <c r="R611" i="10"/>
  <c r="S611" i="10"/>
  <c r="N612" i="10"/>
  <c r="O612" i="10"/>
  <c r="P612" i="10"/>
  <c r="Q612" i="10"/>
  <c r="R612" i="10"/>
  <c r="S612" i="10"/>
  <c r="T612" i="10"/>
  <c r="N613" i="10"/>
  <c r="O613" i="10"/>
  <c r="P613" i="10"/>
  <c r="Q613" i="10"/>
  <c r="R613" i="10"/>
  <c r="S613" i="10"/>
  <c r="T613" i="10"/>
  <c r="P615" i="10"/>
  <c r="Q615" i="10"/>
  <c r="R615" i="10"/>
  <c r="S615" i="10"/>
  <c r="T615" i="10"/>
  <c r="P616" i="10"/>
  <c r="Q616" i="10"/>
  <c r="R616" i="10"/>
  <c r="S616" i="10"/>
  <c r="T616" i="10"/>
  <c r="P617" i="10"/>
  <c r="Q617" i="10"/>
  <c r="R617" i="10"/>
  <c r="S617" i="10"/>
  <c r="T617" i="10"/>
  <c r="P619" i="10"/>
  <c r="Q619" i="10"/>
  <c r="R619" i="10"/>
  <c r="S619" i="10"/>
  <c r="T619" i="10"/>
  <c r="P620" i="10"/>
  <c r="Q620" i="10"/>
  <c r="R620" i="10"/>
  <c r="S620" i="10"/>
  <c r="T620" i="10"/>
  <c r="P621" i="10"/>
  <c r="Q621" i="10"/>
  <c r="R621" i="10"/>
  <c r="S621" i="10"/>
  <c r="T621" i="10"/>
  <c r="P623" i="10"/>
  <c r="Q623" i="10"/>
  <c r="R623" i="10"/>
  <c r="S623" i="10"/>
  <c r="T623" i="10"/>
  <c r="P624" i="10"/>
  <c r="Q624" i="10"/>
  <c r="R624" i="10"/>
  <c r="S624" i="10"/>
  <c r="T624" i="10"/>
  <c r="P625" i="10"/>
  <c r="Q625" i="10"/>
  <c r="R625" i="10"/>
  <c r="S625" i="10"/>
  <c r="T625" i="10"/>
  <c r="P627" i="10"/>
  <c r="Q627" i="10"/>
  <c r="R627" i="10"/>
  <c r="S627" i="10"/>
  <c r="T627" i="10"/>
  <c r="P628" i="10"/>
  <c r="Q628" i="10"/>
  <c r="R628" i="10"/>
  <c r="S628" i="10"/>
  <c r="T628" i="10"/>
  <c r="P629" i="10"/>
  <c r="Q629" i="10"/>
  <c r="R629" i="10"/>
  <c r="S629" i="10"/>
  <c r="T629" i="10"/>
  <c r="P631" i="10"/>
  <c r="Q631" i="10"/>
  <c r="R631" i="10"/>
  <c r="S631" i="10"/>
  <c r="T631" i="10"/>
  <c r="P632" i="10"/>
  <c r="Q632" i="10"/>
  <c r="R632" i="10"/>
  <c r="S632" i="10"/>
  <c r="T632" i="10"/>
  <c r="P633" i="10"/>
  <c r="Q633" i="10"/>
  <c r="R633" i="10"/>
  <c r="S633" i="10"/>
  <c r="T633" i="10"/>
  <c r="P635" i="10"/>
  <c r="Q635" i="10"/>
  <c r="R635" i="10"/>
  <c r="S635" i="10"/>
  <c r="T635" i="10"/>
  <c r="P636" i="10"/>
  <c r="Q636" i="10"/>
  <c r="R636" i="10"/>
  <c r="S636" i="10"/>
  <c r="T636" i="10"/>
  <c r="P637" i="10"/>
  <c r="Q637" i="10"/>
  <c r="R637" i="10"/>
  <c r="S637" i="10"/>
  <c r="T637" i="10"/>
  <c r="T638" i="10"/>
  <c r="S638" i="10"/>
  <c r="R638" i="10"/>
  <c r="Q638" i="10"/>
  <c r="P638" i="10"/>
  <c r="T634" i="10"/>
  <c r="S634" i="10"/>
  <c r="R634" i="10"/>
  <c r="Q634" i="10"/>
  <c r="P634" i="10"/>
  <c r="T630" i="10"/>
  <c r="S630" i="10"/>
  <c r="R630" i="10"/>
  <c r="Q630" i="10"/>
  <c r="P630" i="10"/>
  <c r="T626" i="10"/>
  <c r="S626" i="10"/>
  <c r="R626" i="10"/>
  <c r="Q626" i="10"/>
  <c r="P626" i="10"/>
  <c r="T622" i="10"/>
  <c r="S622" i="10"/>
  <c r="R622" i="10"/>
  <c r="Q622" i="10"/>
  <c r="P622" i="10"/>
  <c r="T618" i="10"/>
  <c r="S618" i="10"/>
  <c r="R618" i="10"/>
  <c r="Q618" i="10"/>
  <c r="P618" i="10"/>
  <c r="T614" i="10"/>
  <c r="S614" i="10"/>
  <c r="R614" i="10"/>
  <c r="Q614" i="10"/>
  <c r="P614" i="10"/>
  <c r="O614" i="10"/>
  <c r="N614" i="10"/>
  <c r="T610" i="10"/>
  <c r="S610" i="10"/>
  <c r="R610" i="10"/>
  <c r="Q610" i="10"/>
  <c r="P610" i="10"/>
  <c r="O610" i="10"/>
  <c r="N610" i="10"/>
  <c r="T606" i="10"/>
  <c r="S606" i="10"/>
  <c r="R606" i="10"/>
  <c r="Q606" i="10"/>
  <c r="P606" i="10"/>
  <c r="O606" i="10"/>
  <c r="N606" i="10"/>
  <c r="T602" i="10"/>
  <c r="S602" i="10"/>
  <c r="R602" i="10"/>
  <c r="Q602" i="10"/>
  <c r="P602" i="10"/>
  <c r="O602" i="10"/>
  <c r="N602" i="10"/>
  <c r="T598" i="10"/>
  <c r="S598" i="10"/>
  <c r="R598" i="10"/>
  <c r="Q598" i="10"/>
  <c r="P598" i="10"/>
  <c r="O598" i="10"/>
  <c r="N598" i="10"/>
  <c r="T594" i="10"/>
  <c r="S594" i="10"/>
  <c r="R594" i="10"/>
  <c r="Q594" i="10"/>
  <c r="P594" i="10"/>
  <c r="O594" i="10"/>
  <c r="N594" i="10"/>
  <c r="T590" i="10"/>
  <c r="S590" i="10"/>
  <c r="R590" i="10"/>
  <c r="Q590" i="10"/>
  <c r="P590" i="10"/>
  <c r="O590" i="10"/>
  <c r="N590" i="10"/>
  <c r="T586" i="10"/>
  <c r="S586" i="10"/>
  <c r="R586" i="10"/>
  <c r="Q586" i="10"/>
  <c r="P586" i="10"/>
  <c r="O586" i="10"/>
  <c r="N586" i="10"/>
  <c r="T582" i="10"/>
  <c r="S582" i="10"/>
  <c r="R582" i="10"/>
  <c r="Q582" i="10"/>
  <c r="P582" i="10"/>
  <c r="O582" i="10"/>
  <c r="N582" i="10"/>
  <c r="T578" i="10"/>
  <c r="S578" i="10"/>
  <c r="R578" i="10"/>
  <c r="Q578" i="10"/>
  <c r="P578" i="10"/>
  <c r="O578" i="10"/>
  <c r="N578" i="10"/>
  <c r="T574" i="10"/>
  <c r="S574" i="10"/>
  <c r="R574" i="10"/>
  <c r="Q574" i="10"/>
  <c r="P574" i="10"/>
  <c r="O574" i="10"/>
  <c r="N574" i="10"/>
  <c r="T570" i="10"/>
  <c r="S570" i="10"/>
  <c r="R570" i="10"/>
  <c r="Q570" i="10"/>
  <c r="P570" i="10"/>
  <c r="O570" i="10"/>
  <c r="N570" i="10"/>
  <c r="T542" i="10"/>
  <c r="S542" i="10"/>
  <c r="R542" i="10"/>
  <c r="Q542" i="10"/>
  <c r="P542" i="10"/>
  <c r="O542" i="10"/>
  <c r="N542" i="10"/>
  <c r="T538" i="10"/>
  <c r="S538" i="10"/>
  <c r="R538" i="10"/>
  <c r="Q538" i="10"/>
  <c r="P538" i="10"/>
  <c r="O538" i="10"/>
  <c r="N538" i="10"/>
  <c r="T534" i="10"/>
  <c r="S534" i="10"/>
  <c r="R534" i="10"/>
  <c r="Q534" i="10"/>
  <c r="P534" i="10"/>
  <c r="O534" i="10"/>
  <c r="N534" i="10"/>
  <c r="T530" i="10"/>
  <c r="S530" i="10"/>
  <c r="R530" i="10"/>
  <c r="Q530" i="10"/>
  <c r="P530" i="10"/>
  <c r="O530" i="10"/>
  <c r="N530" i="10"/>
  <c r="T526" i="10"/>
  <c r="S526" i="10"/>
  <c r="R526" i="10"/>
  <c r="Q526" i="10"/>
  <c r="P526" i="10"/>
  <c r="O526" i="10"/>
  <c r="N526" i="10"/>
  <c r="T522" i="10"/>
  <c r="S522" i="10"/>
  <c r="R522" i="10"/>
  <c r="Q522" i="10"/>
  <c r="P522" i="10"/>
  <c r="O522" i="10"/>
  <c r="N522" i="10"/>
  <c r="T518" i="10"/>
  <c r="S518" i="10"/>
  <c r="R518" i="10"/>
  <c r="Q518" i="10"/>
  <c r="P518" i="10"/>
  <c r="O518" i="10"/>
  <c r="N518" i="10"/>
  <c r="T514" i="10"/>
  <c r="S514" i="10"/>
  <c r="R514" i="10"/>
  <c r="Q514" i="10"/>
  <c r="P514" i="10"/>
  <c r="O514" i="10"/>
  <c r="N514" i="10"/>
  <c r="T510" i="10"/>
  <c r="S510" i="10"/>
  <c r="R510" i="10"/>
  <c r="Q510" i="10"/>
  <c r="P510" i="10"/>
  <c r="O510" i="10"/>
  <c r="N510" i="10"/>
  <c r="T506" i="10"/>
  <c r="S506" i="10"/>
  <c r="R506" i="10"/>
  <c r="Q506" i="10"/>
  <c r="P506" i="10"/>
  <c r="O506" i="10"/>
  <c r="N506" i="10"/>
  <c r="T502" i="10"/>
  <c r="S502" i="10"/>
  <c r="R502" i="10"/>
  <c r="Q502" i="10"/>
  <c r="P502" i="10"/>
  <c r="O502" i="10"/>
  <c r="N502" i="10"/>
  <c r="T498" i="10"/>
  <c r="S498" i="10"/>
  <c r="R498" i="10"/>
  <c r="Q498" i="10"/>
  <c r="P498" i="10"/>
  <c r="O498" i="10"/>
  <c r="N498" i="10"/>
  <c r="T494" i="10"/>
  <c r="S494" i="10"/>
  <c r="R494" i="10"/>
  <c r="Q494" i="10"/>
  <c r="P494" i="10"/>
  <c r="O494" i="10"/>
  <c r="N494" i="10"/>
  <c r="T490" i="10"/>
  <c r="S490" i="10"/>
  <c r="R490" i="10"/>
  <c r="Q490" i="10"/>
  <c r="P490" i="10"/>
  <c r="O490" i="10"/>
  <c r="N490" i="10"/>
  <c r="T486" i="10"/>
  <c r="S486" i="10"/>
  <c r="R486" i="10"/>
  <c r="Q486" i="10"/>
  <c r="P486" i="10"/>
  <c r="O486" i="10"/>
  <c r="N486" i="10"/>
  <c r="T482" i="10"/>
  <c r="S482" i="10"/>
  <c r="R482" i="10"/>
  <c r="Q482" i="10"/>
  <c r="P482" i="10"/>
  <c r="O482" i="10"/>
  <c r="N482" i="10"/>
  <c r="T478" i="10"/>
  <c r="S478" i="10"/>
  <c r="R478" i="10"/>
  <c r="Q478" i="10"/>
  <c r="P478" i="10"/>
  <c r="O478" i="10"/>
  <c r="N478" i="10"/>
  <c r="T474" i="10"/>
  <c r="S474" i="10"/>
  <c r="R474" i="10"/>
  <c r="Q474" i="10"/>
  <c r="P474" i="10"/>
  <c r="O474" i="10"/>
  <c r="N474" i="10"/>
  <c r="T446" i="10"/>
  <c r="S446" i="10"/>
  <c r="R446" i="10"/>
  <c r="Q446" i="10"/>
  <c r="P446" i="10"/>
  <c r="O446" i="10"/>
  <c r="N446" i="10"/>
  <c r="T442" i="10"/>
  <c r="S442" i="10"/>
  <c r="R442" i="10"/>
  <c r="Q442" i="10"/>
  <c r="P442" i="10"/>
  <c r="O442" i="10"/>
  <c r="N442" i="10"/>
  <c r="T438" i="10"/>
  <c r="S438" i="10"/>
  <c r="R438" i="10"/>
  <c r="Q438" i="10"/>
  <c r="P438" i="10"/>
  <c r="O438" i="10"/>
  <c r="N438" i="10"/>
  <c r="T434" i="10"/>
  <c r="S434" i="10"/>
  <c r="R434" i="10"/>
  <c r="Q434" i="10"/>
  <c r="P434" i="10"/>
  <c r="O434" i="10"/>
  <c r="N434" i="10"/>
  <c r="T430" i="10"/>
  <c r="S430" i="10"/>
  <c r="R430" i="10"/>
  <c r="Q430" i="10"/>
  <c r="P430" i="10"/>
  <c r="O430" i="10"/>
  <c r="N430" i="10"/>
  <c r="T426" i="10"/>
  <c r="S426" i="10"/>
  <c r="R426" i="10"/>
  <c r="Q426" i="10"/>
  <c r="P426" i="10"/>
  <c r="O426" i="10"/>
  <c r="T398" i="10"/>
  <c r="S398" i="10"/>
  <c r="T394" i="10"/>
  <c r="S394" i="10"/>
  <c r="T390" i="10"/>
  <c r="S390" i="10"/>
  <c r="T386" i="10"/>
  <c r="S386" i="10"/>
  <c r="T382" i="10"/>
  <c r="S382" i="10"/>
  <c r="T378" i="10"/>
  <c r="S378" i="10"/>
  <c r="T110" i="10"/>
  <c r="S110" i="10"/>
  <c r="R110" i="10"/>
  <c r="Q110" i="10"/>
  <c r="P110" i="10"/>
  <c r="O110" i="10"/>
  <c r="N110" i="10"/>
  <c r="T106" i="10"/>
  <c r="S106" i="10"/>
  <c r="R106" i="10"/>
  <c r="Q106" i="10"/>
  <c r="P106" i="10"/>
  <c r="O106" i="10"/>
  <c r="N106" i="10"/>
  <c r="T102" i="10"/>
  <c r="S102" i="10"/>
  <c r="R102" i="10"/>
  <c r="Q102" i="10"/>
  <c r="P102" i="10"/>
  <c r="O102" i="10"/>
  <c r="N102" i="10"/>
  <c r="T98" i="10"/>
  <c r="S98" i="10"/>
  <c r="R98" i="10"/>
  <c r="Q98" i="10"/>
  <c r="P98" i="10"/>
  <c r="O98" i="10"/>
  <c r="N98" i="10"/>
  <c r="T94" i="10"/>
  <c r="S94" i="10"/>
  <c r="R94" i="10"/>
  <c r="Q94" i="10"/>
  <c r="P94" i="10"/>
  <c r="O94" i="10"/>
  <c r="N94" i="10"/>
  <c r="T90" i="10"/>
  <c r="S90" i="10"/>
  <c r="R90" i="10"/>
  <c r="Q90" i="10"/>
  <c r="P90" i="10"/>
  <c r="O90" i="10"/>
  <c r="N90" i="10"/>
  <c r="T326" i="10"/>
  <c r="S326" i="10"/>
  <c r="R326" i="10"/>
  <c r="Q326" i="10"/>
  <c r="P326" i="10"/>
  <c r="O326" i="10"/>
  <c r="N326" i="10"/>
  <c r="T322" i="10"/>
  <c r="S322" i="10"/>
  <c r="R322" i="10"/>
  <c r="Q322" i="10"/>
  <c r="P322" i="10"/>
  <c r="O322" i="10"/>
  <c r="N322" i="10"/>
  <c r="T318" i="10"/>
  <c r="S318" i="10"/>
  <c r="R318" i="10"/>
  <c r="Q318" i="10"/>
  <c r="P318" i="10"/>
  <c r="O318" i="10"/>
  <c r="N318" i="10"/>
  <c r="T314" i="10"/>
  <c r="S314" i="10"/>
  <c r="R314" i="10"/>
  <c r="Q314" i="10"/>
  <c r="P314" i="10"/>
  <c r="O314" i="10"/>
  <c r="N314" i="10"/>
  <c r="T310" i="10"/>
  <c r="S310" i="10"/>
  <c r="R310" i="10"/>
  <c r="Q310" i="10"/>
  <c r="P310" i="10"/>
  <c r="O310" i="10"/>
  <c r="N310" i="10"/>
  <c r="T306" i="10"/>
  <c r="S306" i="10"/>
  <c r="R306" i="10"/>
  <c r="Q306" i="10"/>
  <c r="P306" i="10"/>
  <c r="O306" i="10"/>
  <c r="N306" i="10"/>
  <c r="T302" i="10"/>
  <c r="S302" i="10"/>
  <c r="R302" i="10"/>
  <c r="T298" i="10"/>
  <c r="S298" i="10"/>
  <c r="R298" i="10"/>
  <c r="T290" i="10"/>
  <c r="S290" i="10"/>
  <c r="R290" i="10"/>
  <c r="T286" i="10"/>
  <c r="S286" i="10"/>
  <c r="R286" i="10"/>
  <c r="T254" i="10"/>
  <c r="S254" i="10"/>
  <c r="R254" i="10"/>
  <c r="Q254" i="10"/>
  <c r="P254" i="10"/>
  <c r="O254" i="10"/>
  <c r="N254" i="10"/>
  <c r="T250" i="10"/>
  <c r="S250" i="10"/>
  <c r="R250" i="10"/>
  <c r="Q250" i="10"/>
  <c r="P250" i="10"/>
  <c r="O250" i="10"/>
  <c r="N250" i="10"/>
  <c r="T246" i="10"/>
  <c r="S246" i="10"/>
  <c r="R246" i="10"/>
  <c r="Q246" i="10"/>
  <c r="P246" i="10"/>
  <c r="O246" i="10"/>
  <c r="N246" i="10"/>
  <c r="T242" i="10"/>
  <c r="S242" i="10"/>
  <c r="R242" i="10"/>
  <c r="Q242" i="10"/>
  <c r="P242" i="10"/>
  <c r="O242" i="10"/>
  <c r="N242" i="10"/>
  <c r="T238" i="10"/>
  <c r="S238" i="10"/>
  <c r="R238" i="10"/>
  <c r="Q238" i="10"/>
  <c r="P238" i="10"/>
  <c r="O238" i="10"/>
  <c r="N238" i="10"/>
  <c r="T234" i="10"/>
  <c r="S234" i="10"/>
  <c r="R234" i="10"/>
  <c r="Q234" i="10"/>
  <c r="P234" i="10"/>
  <c r="O234" i="10"/>
  <c r="N234" i="10"/>
  <c r="T230" i="10"/>
  <c r="S230" i="10"/>
  <c r="R230" i="10"/>
  <c r="Q230" i="10"/>
  <c r="P230" i="10"/>
  <c r="O230" i="10"/>
  <c r="N230" i="10"/>
  <c r="T226" i="10"/>
  <c r="S226" i="10"/>
  <c r="R226" i="10"/>
  <c r="Q226" i="10"/>
  <c r="P226" i="10"/>
  <c r="O226" i="10"/>
  <c r="N226" i="10"/>
  <c r="T222" i="10"/>
  <c r="S222" i="10"/>
  <c r="R222" i="10"/>
  <c r="Q222" i="10"/>
  <c r="P222" i="10"/>
  <c r="O222" i="10"/>
  <c r="N222" i="10"/>
  <c r="T218" i="10"/>
  <c r="S218" i="10"/>
  <c r="R218" i="10"/>
  <c r="Q218" i="10"/>
  <c r="P218" i="10"/>
  <c r="O218" i="10"/>
  <c r="N218" i="10"/>
  <c r="T214" i="10"/>
  <c r="S214" i="10"/>
  <c r="R214" i="10"/>
  <c r="Q214" i="10"/>
  <c r="P214" i="10"/>
  <c r="O214" i="10"/>
  <c r="N214" i="10"/>
  <c r="T210" i="10"/>
  <c r="S210" i="10"/>
  <c r="R210" i="10"/>
  <c r="Q210" i="10"/>
  <c r="P210" i="10"/>
  <c r="O210" i="10"/>
  <c r="N210" i="10"/>
  <c r="T206" i="10"/>
  <c r="S206" i="10"/>
  <c r="R206" i="10"/>
  <c r="T202" i="10"/>
  <c r="S202" i="10"/>
  <c r="R202" i="10"/>
  <c r="T198" i="10"/>
  <c r="S198" i="10"/>
  <c r="R198" i="10"/>
  <c r="T194" i="10"/>
  <c r="S194" i="10"/>
  <c r="R194" i="10"/>
  <c r="T190" i="10"/>
  <c r="S190" i="10"/>
  <c r="R190" i="10"/>
  <c r="T186" i="10"/>
  <c r="S186" i="10"/>
  <c r="R186" i="10"/>
  <c r="T182" i="10"/>
  <c r="S182" i="10"/>
  <c r="R182" i="10"/>
  <c r="Q182" i="10"/>
  <c r="P182" i="10"/>
  <c r="O182" i="10"/>
  <c r="N182" i="10"/>
  <c r="T178" i="10"/>
  <c r="S178" i="10"/>
  <c r="R178" i="10"/>
  <c r="Q178" i="10"/>
  <c r="P178" i="10"/>
  <c r="O178" i="10"/>
  <c r="N178" i="10"/>
  <c r="T174" i="10"/>
  <c r="S174" i="10"/>
  <c r="R174" i="10"/>
  <c r="Q174" i="10"/>
  <c r="P174" i="10"/>
  <c r="O174" i="10"/>
  <c r="N174" i="10"/>
  <c r="T170" i="10"/>
  <c r="S170" i="10"/>
  <c r="R170" i="10"/>
  <c r="Q170" i="10"/>
  <c r="P170" i="10"/>
  <c r="O170" i="10"/>
  <c r="N170" i="10"/>
  <c r="T166" i="10"/>
  <c r="S166" i="10"/>
  <c r="R166" i="10"/>
  <c r="Q166" i="10"/>
  <c r="P166" i="10"/>
  <c r="O166" i="10"/>
  <c r="N166" i="10"/>
  <c r="T162" i="10"/>
  <c r="S162" i="10"/>
  <c r="R162" i="10"/>
  <c r="Q162" i="10"/>
  <c r="P162" i="10"/>
  <c r="O162" i="10"/>
  <c r="N162" i="10"/>
  <c r="T158" i="10"/>
  <c r="S158" i="10"/>
  <c r="R158" i="10"/>
  <c r="T154" i="10"/>
  <c r="S154" i="10"/>
  <c r="R154" i="10"/>
  <c r="T150" i="10"/>
  <c r="S150" i="10"/>
  <c r="R150" i="10"/>
  <c r="T146" i="10"/>
  <c r="S146" i="10"/>
  <c r="R146" i="10"/>
  <c r="T142" i="10"/>
  <c r="S142" i="10"/>
  <c r="R142" i="10"/>
  <c r="T138" i="10"/>
  <c r="S138" i="10"/>
  <c r="R138" i="10"/>
  <c r="T134" i="10"/>
  <c r="S134" i="10"/>
  <c r="R134" i="10"/>
  <c r="Q134" i="10"/>
  <c r="P134" i="10"/>
  <c r="O134" i="10"/>
  <c r="N134" i="10"/>
  <c r="T130" i="10"/>
  <c r="S130" i="10"/>
  <c r="R130" i="10"/>
  <c r="Q130" i="10"/>
  <c r="P130" i="10"/>
  <c r="O130" i="10"/>
  <c r="N130" i="10"/>
  <c r="T126" i="10"/>
  <c r="S126" i="10"/>
  <c r="R126" i="10"/>
  <c r="Q126" i="10"/>
  <c r="P126" i="10"/>
  <c r="O126" i="10"/>
  <c r="N126" i="10"/>
  <c r="T122" i="10"/>
  <c r="S122" i="10"/>
  <c r="R122" i="10"/>
  <c r="Q122" i="10"/>
  <c r="P122" i="10"/>
  <c r="O122" i="10"/>
  <c r="N122" i="10"/>
  <c r="T118" i="10"/>
  <c r="S118" i="10"/>
  <c r="R118" i="10"/>
  <c r="Q118" i="10"/>
  <c r="P118" i="10"/>
  <c r="O118" i="10"/>
  <c r="N118" i="10"/>
  <c r="T114" i="10"/>
  <c r="S114" i="10"/>
  <c r="R114" i="10"/>
  <c r="Q114" i="10"/>
  <c r="P114" i="10"/>
  <c r="O114" i="10"/>
  <c r="N114" i="10"/>
  <c r="T86" i="10"/>
  <c r="S86" i="10"/>
  <c r="R86" i="10"/>
  <c r="T82" i="10"/>
  <c r="S82" i="10"/>
  <c r="R82" i="10"/>
  <c r="T78" i="10"/>
  <c r="S78" i="10"/>
  <c r="R78" i="10"/>
  <c r="T74" i="10"/>
  <c r="S74" i="10"/>
  <c r="R74" i="10"/>
  <c r="Q74" i="10"/>
  <c r="P74" i="10"/>
  <c r="O74" i="10"/>
  <c r="N74" i="10"/>
  <c r="T70" i="10"/>
  <c r="S70" i="10"/>
  <c r="R70" i="10"/>
  <c r="Q70" i="10"/>
  <c r="P70" i="10"/>
  <c r="O70" i="10"/>
  <c r="N70" i="10"/>
  <c r="T66" i="10"/>
  <c r="S66" i="10"/>
  <c r="R66" i="10"/>
  <c r="Q66" i="10"/>
  <c r="P66" i="10"/>
  <c r="O66" i="10"/>
  <c r="N66" i="10"/>
  <c r="T62" i="10"/>
  <c r="S62" i="10"/>
  <c r="R62" i="10"/>
  <c r="Q62" i="10"/>
  <c r="P62" i="10"/>
  <c r="O62" i="10"/>
  <c r="N62" i="10"/>
  <c r="T58" i="10"/>
  <c r="S58" i="10"/>
  <c r="R58" i="10"/>
  <c r="Q58" i="10"/>
  <c r="P58" i="10"/>
  <c r="O58" i="10"/>
  <c r="N58" i="10"/>
  <c r="T54" i="10"/>
  <c r="S54" i="10"/>
  <c r="R54" i="10"/>
  <c r="Q54" i="10"/>
  <c r="P54" i="10"/>
  <c r="O54" i="10"/>
  <c r="N54" i="10"/>
  <c r="T50" i="10"/>
  <c r="S50" i="10"/>
  <c r="R50" i="10"/>
  <c r="Q50" i="10"/>
  <c r="P50" i="10"/>
  <c r="O50" i="10"/>
  <c r="N50" i="10"/>
  <c r="T46" i="10"/>
  <c r="S46" i="10"/>
  <c r="R46" i="10"/>
  <c r="Q46" i="10"/>
  <c r="P46" i="10"/>
  <c r="O46" i="10"/>
  <c r="N46" i="10"/>
  <c r="T42" i="10"/>
  <c r="S42" i="10"/>
  <c r="R42" i="10"/>
  <c r="Q42" i="10"/>
  <c r="P42" i="10"/>
  <c r="O42" i="10"/>
  <c r="N42" i="10"/>
  <c r="T38" i="10"/>
  <c r="S38" i="10"/>
  <c r="R38" i="10"/>
  <c r="Q38" i="10"/>
  <c r="P38" i="10"/>
  <c r="O38" i="10"/>
  <c r="N38" i="10"/>
  <c r="T34" i="10"/>
  <c r="S34" i="10"/>
  <c r="R34" i="10"/>
  <c r="Q34" i="10"/>
  <c r="P34" i="10"/>
  <c r="O34" i="10"/>
  <c r="N34" i="10"/>
  <c r="T30" i="10"/>
  <c r="S30" i="10"/>
  <c r="R30" i="10"/>
  <c r="Q30" i="10"/>
  <c r="P30" i="10"/>
  <c r="O30" i="10"/>
  <c r="N30" i="10"/>
  <c r="T350" i="10"/>
  <c r="S350" i="10"/>
  <c r="R350" i="10"/>
  <c r="Q350" i="10"/>
  <c r="P350" i="10"/>
  <c r="O350" i="10"/>
  <c r="N350" i="10"/>
  <c r="T346" i="10"/>
  <c r="S346" i="10"/>
  <c r="R346" i="10"/>
  <c r="Q346" i="10"/>
  <c r="P346" i="10"/>
  <c r="O346" i="10"/>
  <c r="N346" i="10"/>
  <c r="T342" i="10"/>
  <c r="S342" i="10"/>
  <c r="R342" i="10"/>
  <c r="Q342" i="10"/>
  <c r="P342" i="10"/>
  <c r="O342" i="10"/>
  <c r="N342" i="10"/>
  <c r="T338" i="10"/>
  <c r="S338" i="10"/>
  <c r="R338" i="10"/>
  <c r="Q338" i="10"/>
  <c r="P338" i="10"/>
  <c r="O338" i="10"/>
  <c r="N338" i="10"/>
  <c r="T334" i="10"/>
  <c r="S334" i="10"/>
  <c r="R334" i="10"/>
  <c r="Q334" i="10"/>
  <c r="P334" i="10"/>
  <c r="O334" i="10"/>
  <c r="N334" i="10"/>
  <c r="O330" i="10"/>
  <c r="P330" i="10"/>
  <c r="T330" i="10"/>
  <c r="N330" i="10"/>
  <c r="S330" i="10" l="1"/>
  <c r="R330" i="10"/>
  <c r="Q330" i="10"/>
  <c r="T391" i="10"/>
  <c r="T333" i="10"/>
  <c r="S333" i="10"/>
  <c r="R333" i="10"/>
  <c r="Q333" i="10"/>
  <c r="P333" i="10"/>
  <c r="O333" i="10"/>
  <c r="N333" i="10"/>
  <c r="T329" i="10"/>
  <c r="S329" i="10"/>
  <c r="R329" i="10"/>
  <c r="Q329" i="10"/>
  <c r="P329" i="10"/>
  <c r="O329" i="10"/>
  <c r="N329" i="10"/>
  <c r="T332" i="10"/>
  <c r="S332" i="10"/>
  <c r="R332" i="10"/>
  <c r="Q332" i="10"/>
  <c r="P332" i="10"/>
  <c r="O332" i="10"/>
  <c r="N332" i="10"/>
  <c r="T328" i="10"/>
  <c r="S328" i="10"/>
  <c r="R328" i="10"/>
  <c r="Q328" i="10"/>
  <c r="P328" i="10"/>
  <c r="O328" i="10"/>
  <c r="N328" i="10"/>
  <c r="T331" i="10"/>
  <c r="S331" i="10"/>
  <c r="R331" i="10"/>
  <c r="T327" i="10"/>
  <c r="S327" i="10"/>
  <c r="R327" i="10"/>
  <c r="Q57" i="3"/>
  <c r="R57" i="3"/>
  <c r="S57" i="3"/>
  <c r="Q58" i="3"/>
  <c r="R58" i="3"/>
  <c r="S58" i="3"/>
  <c r="Q59" i="3"/>
  <c r="R59" i="3"/>
  <c r="S59" i="3"/>
  <c r="M63" i="3"/>
  <c r="N63" i="3"/>
  <c r="O63" i="3"/>
  <c r="P63" i="3"/>
  <c r="Q63" i="3"/>
  <c r="R63" i="3"/>
  <c r="S63" i="3"/>
  <c r="M64" i="3"/>
  <c r="N64" i="3"/>
  <c r="O64" i="3"/>
  <c r="P64" i="3"/>
  <c r="Q64" i="3"/>
  <c r="R64" i="3"/>
  <c r="S64" i="3"/>
  <c r="M65" i="3"/>
  <c r="N65" i="3"/>
  <c r="O65" i="3"/>
  <c r="P65" i="3"/>
  <c r="Q65" i="3"/>
  <c r="R65" i="3"/>
  <c r="S65" i="3"/>
  <c r="Q76" i="3"/>
  <c r="R76" i="3"/>
  <c r="S76" i="3"/>
  <c r="Q77" i="3"/>
  <c r="R77" i="3"/>
  <c r="S77" i="3"/>
  <c r="O85" i="3"/>
  <c r="P85" i="3"/>
  <c r="Q85" i="3"/>
  <c r="R85" i="3"/>
  <c r="S85" i="3"/>
  <c r="O86" i="3"/>
  <c r="P86" i="3"/>
  <c r="Q86" i="3"/>
  <c r="R86" i="3"/>
  <c r="S86" i="3"/>
  <c r="M87" i="3"/>
  <c r="N87" i="3"/>
  <c r="O87" i="3"/>
  <c r="P87" i="3"/>
  <c r="Q87" i="3"/>
  <c r="R87" i="3"/>
  <c r="S87" i="3"/>
  <c r="M88" i="3"/>
  <c r="N88" i="3"/>
  <c r="O88" i="3"/>
  <c r="P88" i="3"/>
  <c r="Q88" i="3"/>
  <c r="R88" i="3"/>
  <c r="S88" i="3"/>
  <c r="M89" i="3"/>
  <c r="N89" i="3"/>
  <c r="O89" i="3"/>
  <c r="P89" i="3"/>
  <c r="Q89" i="3"/>
  <c r="R89" i="3"/>
  <c r="S89" i="3"/>
  <c r="M90" i="3"/>
  <c r="N90" i="3"/>
  <c r="O90" i="3"/>
  <c r="P90" i="3"/>
  <c r="Q90" i="3"/>
  <c r="R90" i="3"/>
  <c r="S90" i="3"/>
  <c r="M91" i="3"/>
  <c r="N91" i="3"/>
  <c r="O91" i="3"/>
  <c r="P91" i="3"/>
  <c r="Q91" i="3"/>
  <c r="R91" i="3"/>
  <c r="S91" i="3"/>
  <c r="M92" i="3"/>
  <c r="N92" i="3"/>
  <c r="O92" i="3"/>
  <c r="P92" i="3"/>
  <c r="Q92" i="3"/>
  <c r="R92" i="3"/>
  <c r="S92" i="3"/>
  <c r="M12" i="3"/>
  <c r="N12" i="3"/>
  <c r="O12" i="3"/>
  <c r="P12" i="3"/>
  <c r="Q12" i="3"/>
  <c r="R12" i="3"/>
  <c r="S12" i="3"/>
  <c r="M13" i="3"/>
  <c r="N13" i="3"/>
  <c r="O13" i="3"/>
  <c r="P13" i="3"/>
  <c r="Q13" i="3"/>
  <c r="R13" i="3"/>
  <c r="S13" i="3"/>
  <c r="M14" i="3"/>
  <c r="N14" i="3"/>
  <c r="O14" i="3"/>
  <c r="P14" i="3"/>
  <c r="Q14" i="3"/>
  <c r="R14" i="3"/>
  <c r="S14" i="3"/>
  <c r="R111" i="3"/>
  <c r="S111" i="3"/>
  <c r="R112" i="3"/>
  <c r="S112" i="3"/>
  <c r="R113" i="3"/>
  <c r="S113" i="3"/>
  <c r="R115" i="3"/>
  <c r="S115" i="3"/>
  <c r="R116" i="3"/>
  <c r="S116" i="3"/>
  <c r="M130" i="3"/>
  <c r="N130" i="3"/>
  <c r="O130" i="3"/>
  <c r="P130" i="3"/>
  <c r="Q130" i="3"/>
  <c r="R130" i="3"/>
  <c r="S130" i="3"/>
  <c r="M131" i="3"/>
  <c r="N131" i="3"/>
  <c r="O131" i="3"/>
  <c r="P131" i="3"/>
  <c r="Q131" i="3"/>
  <c r="R131" i="3"/>
  <c r="S131" i="3"/>
  <c r="M132" i="3"/>
  <c r="N132" i="3"/>
  <c r="O132" i="3"/>
  <c r="P132" i="3"/>
  <c r="Q132" i="3"/>
  <c r="R132" i="3"/>
  <c r="S132" i="3"/>
  <c r="M133" i="3"/>
  <c r="N133" i="3"/>
  <c r="O133" i="3"/>
  <c r="P133" i="3"/>
  <c r="Q133" i="3"/>
  <c r="R133" i="3"/>
  <c r="S133" i="3"/>
  <c r="M134" i="3"/>
  <c r="N134" i="3"/>
  <c r="O134" i="3"/>
  <c r="P134" i="3"/>
  <c r="Q134" i="3"/>
  <c r="R134" i="3"/>
  <c r="S134" i="3"/>
  <c r="M135" i="3"/>
  <c r="N135" i="3"/>
  <c r="O135" i="3"/>
  <c r="P135" i="3"/>
  <c r="Q135" i="3"/>
  <c r="R135" i="3"/>
  <c r="S135" i="3"/>
  <c r="M136" i="3"/>
  <c r="N136" i="3"/>
  <c r="O136" i="3"/>
  <c r="P136" i="3"/>
  <c r="Q136" i="3"/>
  <c r="R136" i="3"/>
  <c r="S136" i="3"/>
  <c r="M137" i="3"/>
  <c r="N137" i="3"/>
  <c r="O137" i="3"/>
  <c r="P137" i="3"/>
  <c r="Q137" i="3"/>
  <c r="R137" i="3"/>
  <c r="S137" i="3"/>
  <c r="M141" i="3"/>
  <c r="N141" i="3"/>
  <c r="O141" i="3"/>
  <c r="P141" i="3"/>
  <c r="Q141" i="3"/>
  <c r="R141" i="3"/>
  <c r="S141" i="3"/>
  <c r="M142" i="3"/>
  <c r="N142" i="3"/>
  <c r="O142" i="3"/>
  <c r="P142" i="3"/>
  <c r="Q142" i="3"/>
  <c r="R142" i="3"/>
  <c r="S142" i="3"/>
  <c r="M143" i="3"/>
  <c r="N143" i="3"/>
  <c r="O143" i="3"/>
  <c r="P143" i="3"/>
  <c r="Q143" i="3"/>
  <c r="R143" i="3"/>
  <c r="S143" i="3"/>
  <c r="O144" i="3"/>
  <c r="P144" i="3"/>
  <c r="O145" i="3"/>
  <c r="P145" i="3"/>
  <c r="O146" i="3"/>
  <c r="P146" i="3"/>
  <c r="M150" i="3"/>
  <c r="N150" i="3"/>
  <c r="O150" i="3"/>
  <c r="P150" i="3"/>
  <c r="Q150" i="3"/>
  <c r="R150" i="3"/>
  <c r="S150" i="3"/>
  <c r="M151" i="3"/>
  <c r="N151" i="3"/>
  <c r="O151" i="3"/>
  <c r="P151" i="3"/>
  <c r="Q151" i="3"/>
  <c r="R151" i="3"/>
  <c r="S151" i="3"/>
  <c r="M152" i="3"/>
  <c r="N152" i="3"/>
  <c r="O152" i="3"/>
  <c r="P152" i="3"/>
  <c r="Q152" i="3"/>
  <c r="R152" i="3"/>
  <c r="S152" i="3"/>
  <c r="M159" i="3"/>
  <c r="N159" i="3"/>
  <c r="O159" i="3"/>
  <c r="P159" i="3"/>
  <c r="Q159" i="3"/>
  <c r="R159" i="3"/>
  <c r="S159" i="3"/>
  <c r="M160" i="3"/>
  <c r="N160" i="3"/>
  <c r="O160" i="3"/>
  <c r="P160" i="3"/>
  <c r="Q160" i="3"/>
  <c r="R160" i="3"/>
  <c r="S160" i="3"/>
  <c r="M161" i="3"/>
  <c r="N161" i="3"/>
  <c r="O161" i="3"/>
  <c r="P161" i="3"/>
  <c r="Q161" i="3"/>
  <c r="R161" i="3"/>
  <c r="S161" i="3"/>
  <c r="M162" i="3"/>
  <c r="N162" i="3"/>
  <c r="O162" i="3"/>
  <c r="P162" i="3"/>
  <c r="Q162" i="3"/>
  <c r="R162" i="3"/>
  <c r="S162" i="3"/>
  <c r="M163" i="3"/>
  <c r="N163" i="3"/>
  <c r="O163" i="3"/>
  <c r="P163" i="3"/>
  <c r="Q163" i="3"/>
  <c r="R163" i="3"/>
  <c r="S163" i="3"/>
  <c r="M164" i="3"/>
  <c r="N164" i="3"/>
  <c r="O164" i="3"/>
  <c r="P164" i="3"/>
  <c r="Q164" i="3"/>
  <c r="R164" i="3"/>
  <c r="S164" i="3"/>
  <c r="M165" i="3"/>
  <c r="N165" i="3"/>
  <c r="O165" i="3"/>
  <c r="P165" i="3"/>
  <c r="Q165" i="3"/>
  <c r="R165" i="3"/>
  <c r="S165" i="3"/>
  <c r="M166" i="3"/>
  <c r="N166" i="3"/>
  <c r="O166" i="3"/>
  <c r="P166" i="3"/>
  <c r="Q166" i="3"/>
  <c r="R166" i="3"/>
  <c r="S166" i="3"/>
  <c r="M167" i="3"/>
  <c r="N167" i="3"/>
  <c r="O167" i="3"/>
  <c r="P167" i="3"/>
  <c r="Q167" i="3"/>
  <c r="R167" i="3"/>
  <c r="S167" i="3"/>
  <c r="M177" i="3"/>
  <c r="N177" i="3"/>
  <c r="O177" i="3"/>
  <c r="P177" i="3"/>
  <c r="Q177" i="3"/>
  <c r="R177" i="3"/>
  <c r="M178" i="3"/>
  <c r="N178" i="3"/>
  <c r="O178" i="3"/>
  <c r="P178" i="3"/>
  <c r="Q178" i="3"/>
  <c r="R178" i="3"/>
  <c r="M179" i="3"/>
  <c r="N179" i="3"/>
  <c r="O179" i="3"/>
  <c r="P179" i="3"/>
  <c r="Q179" i="3"/>
  <c r="R179" i="3"/>
  <c r="M180" i="3"/>
  <c r="N180" i="3"/>
  <c r="O180" i="3"/>
  <c r="P180" i="3"/>
  <c r="Q180" i="3"/>
  <c r="R180" i="3"/>
  <c r="S180" i="3"/>
  <c r="M181" i="3"/>
  <c r="N181" i="3"/>
  <c r="O181" i="3"/>
  <c r="P181" i="3"/>
  <c r="Q181" i="3"/>
  <c r="R181" i="3"/>
  <c r="S181" i="3"/>
  <c r="M182" i="3"/>
  <c r="N182" i="3"/>
  <c r="O182" i="3"/>
  <c r="P182" i="3"/>
  <c r="Q182" i="3"/>
  <c r="R182" i="3"/>
  <c r="S182" i="3"/>
  <c r="M183" i="3"/>
  <c r="N183" i="3"/>
  <c r="O183" i="3"/>
  <c r="P183" i="3"/>
  <c r="Q183" i="3"/>
  <c r="R183" i="3"/>
  <c r="S183" i="3"/>
  <c r="M184" i="3"/>
  <c r="N184" i="3"/>
  <c r="O184" i="3"/>
  <c r="P184" i="3"/>
  <c r="Q184" i="3"/>
  <c r="R184" i="3"/>
  <c r="S184" i="3"/>
  <c r="M185" i="3"/>
  <c r="N185" i="3"/>
  <c r="O185" i="3"/>
  <c r="P185" i="3"/>
  <c r="Q185" i="3"/>
  <c r="R185" i="3"/>
  <c r="S185" i="3"/>
  <c r="M186" i="3"/>
  <c r="N186" i="3"/>
  <c r="O186" i="3"/>
  <c r="P186" i="3"/>
  <c r="Q186" i="3"/>
  <c r="R186" i="3"/>
  <c r="M187" i="3"/>
  <c r="N187" i="3"/>
  <c r="O187" i="3"/>
  <c r="P187" i="3"/>
  <c r="Q187" i="3"/>
  <c r="R187" i="3"/>
  <c r="M188" i="3"/>
  <c r="N188" i="3"/>
  <c r="O188" i="3"/>
  <c r="P188" i="3"/>
  <c r="Q188" i="3"/>
  <c r="R188" i="3"/>
  <c r="M189" i="3"/>
  <c r="N189" i="3"/>
  <c r="O189" i="3"/>
  <c r="P189" i="3"/>
  <c r="Q189" i="3"/>
  <c r="R189" i="3"/>
  <c r="S189" i="3"/>
  <c r="M190" i="3"/>
  <c r="N190" i="3"/>
  <c r="O190" i="3"/>
  <c r="P190" i="3"/>
  <c r="Q190" i="3"/>
  <c r="R190" i="3"/>
  <c r="S190" i="3"/>
  <c r="M191" i="3"/>
  <c r="N191" i="3"/>
  <c r="O191" i="3"/>
  <c r="P191" i="3"/>
  <c r="Q191" i="3"/>
  <c r="R191" i="3"/>
  <c r="S191" i="3"/>
  <c r="M192" i="3"/>
  <c r="N192" i="3"/>
  <c r="O192" i="3"/>
  <c r="P192" i="3"/>
  <c r="Q192" i="3"/>
  <c r="R192" i="3"/>
  <c r="S192" i="3"/>
  <c r="M193" i="3"/>
  <c r="N193" i="3"/>
  <c r="O193" i="3"/>
  <c r="P193" i="3"/>
  <c r="Q193" i="3"/>
  <c r="R193" i="3"/>
  <c r="S193" i="3"/>
  <c r="M194" i="3"/>
  <c r="N194" i="3"/>
  <c r="O194" i="3"/>
  <c r="P194" i="3"/>
  <c r="Q194" i="3"/>
  <c r="R194" i="3"/>
  <c r="S194" i="3"/>
  <c r="O195" i="3"/>
  <c r="P195" i="3"/>
  <c r="Q195" i="3"/>
  <c r="R195" i="3"/>
  <c r="S195" i="3"/>
  <c r="O196" i="3"/>
  <c r="P196" i="3"/>
  <c r="Q196" i="3"/>
  <c r="R196" i="3"/>
  <c r="S196" i="3"/>
  <c r="O197" i="3"/>
  <c r="P197" i="3"/>
  <c r="Q197" i="3"/>
  <c r="R197" i="3"/>
  <c r="S197" i="3"/>
  <c r="O198" i="3"/>
  <c r="P198" i="3"/>
  <c r="Q198" i="3"/>
  <c r="R198" i="3"/>
  <c r="S198" i="3"/>
  <c r="O199" i="3"/>
  <c r="P199" i="3"/>
  <c r="Q199" i="3"/>
  <c r="R199" i="3"/>
  <c r="S199" i="3"/>
  <c r="O200" i="3"/>
  <c r="P200" i="3"/>
  <c r="Q200" i="3"/>
  <c r="R200" i="3"/>
  <c r="S200" i="3"/>
  <c r="O201" i="3"/>
  <c r="P201" i="3"/>
  <c r="Q201" i="3"/>
  <c r="R201" i="3"/>
  <c r="S201" i="3"/>
  <c r="O202" i="3"/>
  <c r="P202" i="3"/>
  <c r="Q202" i="3"/>
  <c r="R202" i="3"/>
  <c r="S202" i="3"/>
  <c r="O203" i="3"/>
  <c r="P203" i="3"/>
  <c r="Q203" i="3"/>
  <c r="R203" i="3"/>
  <c r="S203" i="3"/>
  <c r="Q102" i="3"/>
  <c r="R102" i="3"/>
  <c r="S102" i="3"/>
  <c r="Q103" i="3"/>
  <c r="R103" i="3"/>
  <c r="S103" i="3"/>
  <c r="Q104" i="3"/>
  <c r="R104" i="3"/>
  <c r="S104" i="3"/>
  <c r="M106" i="3"/>
  <c r="N106" i="3"/>
  <c r="O106" i="3"/>
  <c r="P106" i="3"/>
  <c r="Q106" i="3"/>
  <c r="R106" i="3"/>
  <c r="S106" i="3"/>
  <c r="M107" i="3"/>
  <c r="N107" i="3"/>
  <c r="O107" i="3"/>
  <c r="P107" i="3"/>
  <c r="Q107" i="3"/>
  <c r="R107" i="3"/>
  <c r="S107" i="3"/>
  <c r="M108" i="3"/>
  <c r="N108" i="3"/>
  <c r="O108" i="3"/>
  <c r="P108" i="3"/>
  <c r="Q108" i="3"/>
  <c r="R108" i="3"/>
  <c r="S108" i="3"/>
  <c r="M109" i="3"/>
  <c r="N109" i="3"/>
  <c r="O109" i="3"/>
  <c r="P109" i="3"/>
  <c r="Q109" i="3"/>
  <c r="R109" i="3"/>
  <c r="S109" i="3"/>
  <c r="M110" i="3"/>
  <c r="N110" i="3"/>
  <c r="O110" i="3"/>
  <c r="P110" i="3"/>
  <c r="Q110" i="3"/>
  <c r="R110" i="3"/>
  <c r="S110" i="3"/>
  <c r="M21" i="3"/>
  <c r="N21" i="3"/>
  <c r="O21" i="3"/>
  <c r="P21" i="3"/>
  <c r="Q21" i="3"/>
  <c r="R21" i="3"/>
  <c r="S21" i="3"/>
  <c r="M22" i="3"/>
  <c r="N22" i="3"/>
  <c r="O22" i="3"/>
  <c r="P22" i="3"/>
  <c r="Q22" i="3"/>
  <c r="R22" i="3"/>
  <c r="S22" i="3"/>
  <c r="M23" i="3"/>
  <c r="N23" i="3"/>
  <c r="O23" i="3"/>
  <c r="P23" i="3"/>
  <c r="Q23" i="3"/>
  <c r="R23" i="3"/>
  <c r="S23" i="3"/>
  <c r="M24" i="3"/>
  <c r="N24" i="3"/>
  <c r="O24" i="3"/>
  <c r="P24" i="3"/>
  <c r="Q24" i="3"/>
  <c r="R24" i="3"/>
  <c r="S24" i="3"/>
  <c r="M25" i="3"/>
  <c r="N25" i="3"/>
  <c r="O25" i="3"/>
  <c r="P25" i="3"/>
  <c r="Q25" i="3"/>
  <c r="R25" i="3"/>
  <c r="S25" i="3"/>
  <c r="M26" i="3"/>
  <c r="N26" i="3"/>
  <c r="O26" i="3"/>
  <c r="P26" i="3"/>
  <c r="Q26" i="3"/>
  <c r="R26" i="3"/>
  <c r="S26" i="3"/>
  <c r="M27" i="3"/>
  <c r="N27" i="3"/>
  <c r="O27" i="3"/>
  <c r="P27" i="3"/>
  <c r="Q27" i="3"/>
  <c r="R27" i="3"/>
  <c r="S27" i="3"/>
  <c r="M28" i="3"/>
  <c r="N28" i="3"/>
  <c r="O28" i="3"/>
  <c r="P28" i="3"/>
  <c r="Q28" i="3"/>
  <c r="R28" i="3"/>
  <c r="S28" i="3"/>
  <c r="M29" i="3"/>
  <c r="N29" i="3"/>
  <c r="O29" i="3"/>
  <c r="P29" i="3"/>
  <c r="Q29" i="3"/>
  <c r="R29" i="3"/>
  <c r="S29" i="3"/>
  <c r="M30" i="3"/>
  <c r="N30" i="3"/>
  <c r="O30" i="3"/>
  <c r="P30" i="3"/>
  <c r="Q30" i="3"/>
  <c r="R30" i="3"/>
  <c r="M31" i="3"/>
  <c r="N31" i="3"/>
  <c r="O31" i="3"/>
  <c r="P31" i="3"/>
  <c r="Q31" i="3"/>
  <c r="R31" i="3"/>
  <c r="M32" i="3"/>
  <c r="N32" i="3"/>
  <c r="O32" i="3"/>
  <c r="P32" i="3"/>
  <c r="Q32" i="3"/>
  <c r="R32" i="3"/>
  <c r="M33" i="3"/>
  <c r="N33" i="3"/>
  <c r="O33" i="3"/>
  <c r="P33" i="3"/>
  <c r="Q33" i="3"/>
  <c r="R33" i="3"/>
  <c r="S33" i="3"/>
  <c r="M34" i="3"/>
  <c r="N34" i="3"/>
  <c r="O34" i="3"/>
  <c r="P34" i="3"/>
  <c r="Q34" i="3"/>
  <c r="R34" i="3"/>
  <c r="S34" i="3"/>
  <c r="M35" i="3"/>
  <c r="N35" i="3"/>
  <c r="O35" i="3"/>
  <c r="P35" i="3"/>
  <c r="Q35" i="3"/>
  <c r="R35" i="3"/>
  <c r="S35" i="3"/>
  <c r="M36" i="3"/>
  <c r="N36" i="3"/>
  <c r="O36" i="3"/>
  <c r="P36" i="3"/>
  <c r="Q36" i="3"/>
  <c r="R36" i="3"/>
  <c r="S36" i="3"/>
  <c r="M37" i="3"/>
  <c r="N37" i="3"/>
  <c r="O37" i="3"/>
  <c r="P37" i="3"/>
  <c r="Q37" i="3"/>
  <c r="R37" i="3"/>
  <c r="S37" i="3"/>
  <c r="M38" i="3"/>
  <c r="N38" i="3"/>
  <c r="O38" i="3"/>
  <c r="P38" i="3"/>
  <c r="Q38" i="3"/>
  <c r="R38" i="3"/>
  <c r="S38" i="3"/>
  <c r="M39" i="3"/>
  <c r="N39" i="3"/>
  <c r="O39" i="3"/>
  <c r="P39" i="3"/>
  <c r="Q39" i="3"/>
  <c r="R39" i="3"/>
  <c r="S39" i="3"/>
  <c r="M40" i="3"/>
  <c r="N40" i="3"/>
  <c r="O40" i="3"/>
  <c r="P40" i="3"/>
  <c r="Q40" i="3"/>
  <c r="R40" i="3"/>
  <c r="S40" i="3"/>
  <c r="M41" i="3"/>
  <c r="N41" i="3"/>
  <c r="O41" i="3"/>
  <c r="P41" i="3"/>
  <c r="Q41" i="3"/>
  <c r="R41" i="3"/>
  <c r="S41" i="3"/>
  <c r="M42" i="3"/>
  <c r="N42" i="3"/>
  <c r="O42" i="3"/>
  <c r="P42" i="3"/>
  <c r="Q42" i="3"/>
  <c r="R42" i="3"/>
  <c r="S42" i="3"/>
  <c r="M43" i="3"/>
  <c r="N43" i="3"/>
  <c r="O43" i="3"/>
  <c r="P43" i="3"/>
  <c r="Q43" i="3"/>
  <c r="R43" i="3"/>
  <c r="S43" i="3"/>
  <c r="M44" i="3"/>
  <c r="N44" i="3"/>
  <c r="O44" i="3"/>
  <c r="P44" i="3"/>
  <c r="Q44" i="3"/>
  <c r="R44" i="3"/>
  <c r="S44" i="3"/>
  <c r="M45" i="3"/>
  <c r="N45" i="3"/>
  <c r="O45" i="3"/>
  <c r="P45" i="3"/>
  <c r="Q45" i="3"/>
  <c r="R45" i="3"/>
  <c r="S45" i="3"/>
  <c r="M46" i="3"/>
  <c r="N46" i="3"/>
  <c r="O46" i="3"/>
  <c r="P46" i="3"/>
  <c r="Q46" i="3"/>
  <c r="R46" i="3"/>
  <c r="S46" i="3"/>
  <c r="M47" i="3"/>
  <c r="N47" i="3"/>
  <c r="O47" i="3"/>
  <c r="P47" i="3"/>
  <c r="Q47" i="3"/>
  <c r="R47" i="3"/>
  <c r="S47" i="3"/>
  <c r="Q48" i="3"/>
  <c r="R48" i="3"/>
  <c r="S48" i="3"/>
  <c r="Q49" i="3"/>
  <c r="R49" i="3"/>
  <c r="S49" i="3"/>
  <c r="Q50" i="3"/>
  <c r="R50" i="3"/>
  <c r="S50" i="3"/>
  <c r="N105" i="3"/>
  <c r="O105" i="3"/>
  <c r="P105" i="3"/>
  <c r="Q105" i="3"/>
  <c r="R105" i="3"/>
  <c r="S105" i="3"/>
  <c r="M105" i="3"/>
  <c r="M28" i="1"/>
  <c r="N28" i="1"/>
  <c r="O28" i="1"/>
  <c r="P28" i="1"/>
  <c r="Q28" i="1"/>
  <c r="M29" i="1"/>
  <c r="N29" i="1"/>
  <c r="O29" i="1"/>
  <c r="P29" i="1"/>
  <c r="Q29" i="1"/>
  <c r="M27" i="1"/>
  <c r="N27" i="1"/>
  <c r="O27" i="1"/>
  <c r="P27" i="1"/>
  <c r="M19" i="1"/>
  <c r="N19" i="1"/>
  <c r="O19" i="1"/>
  <c r="P19" i="1"/>
  <c r="Q19" i="1"/>
  <c r="M20" i="1"/>
  <c r="N20" i="1"/>
  <c r="O20" i="1"/>
  <c r="P20" i="1"/>
  <c r="Q20" i="1"/>
  <c r="M18" i="1"/>
  <c r="N18" i="1"/>
  <c r="O18" i="1"/>
  <c r="P18" i="1"/>
  <c r="Q4" i="1"/>
  <c r="R4" i="1"/>
  <c r="S4" i="1"/>
  <c r="Q5" i="1"/>
  <c r="R5" i="1"/>
  <c r="S5" i="1"/>
  <c r="Q12" i="1"/>
  <c r="R12" i="1"/>
  <c r="S12" i="1"/>
  <c r="Q13" i="1"/>
  <c r="R13" i="1"/>
  <c r="S13" i="1"/>
  <c r="Q14" i="1"/>
  <c r="R14" i="1"/>
  <c r="S14" i="1"/>
  <c r="Q18" i="1"/>
  <c r="R18" i="1"/>
  <c r="S18" i="1"/>
  <c r="R19" i="1"/>
  <c r="S19" i="1"/>
  <c r="R20" i="1"/>
  <c r="S20" i="1"/>
  <c r="Q21" i="1"/>
  <c r="R21" i="1"/>
  <c r="S21" i="1"/>
  <c r="Q22" i="1"/>
  <c r="R22" i="1"/>
  <c r="S22" i="1"/>
  <c r="Q23" i="1"/>
  <c r="R23" i="1"/>
  <c r="S23" i="1"/>
  <c r="Q27" i="1"/>
  <c r="R27" i="1"/>
  <c r="S27" i="1"/>
  <c r="R28" i="1"/>
  <c r="S28" i="1"/>
  <c r="R29" i="1"/>
  <c r="S29" i="1"/>
  <c r="R3" i="1"/>
  <c r="S3" i="1"/>
  <c r="Q3" i="1"/>
  <c r="M48" i="4"/>
  <c r="N48" i="4"/>
  <c r="O48" i="4"/>
  <c r="P48" i="4"/>
  <c r="Q48" i="4"/>
  <c r="R48" i="4"/>
  <c r="S48" i="4"/>
  <c r="M49" i="4"/>
  <c r="N49" i="4"/>
  <c r="O49" i="4"/>
  <c r="P49" i="4"/>
  <c r="Q49" i="4"/>
  <c r="R49" i="4"/>
  <c r="S49" i="4"/>
  <c r="M50" i="4"/>
  <c r="N50" i="4"/>
  <c r="O50" i="4"/>
  <c r="P50" i="4"/>
  <c r="Q50" i="4"/>
  <c r="R50" i="4"/>
  <c r="S50" i="4"/>
  <c r="M51" i="4"/>
  <c r="N51" i="4"/>
  <c r="O51" i="4"/>
  <c r="P51" i="4"/>
  <c r="Q51" i="4"/>
  <c r="R51" i="4"/>
  <c r="S51" i="4"/>
  <c r="M52" i="4"/>
  <c r="N52" i="4"/>
  <c r="O52" i="4"/>
  <c r="P52" i="4"/>
  <c r="Q52" i="4"/>
  <c r="R52" i="4"/>
  <c r="S52" i="4"/>
  <c r="M53" i="4"/>
  <c r="N53" i="4"/>
  <c r="O53" i="4"/>
  <c r="P53" i="4"/>
  <c r="Q53" i="4"/>
  <c r="R53" i="4"/>
  <c r="S53" i="4"/>
  <c r="M54" i="4"/>
  <c r="N54" i="4"/>
  <c r="O54" i="4"/>
  <c r="P54" i="4"/>
  <c r="Q54" i="4"/>
  <c r="R54" i="4"/>
  <c r="S54" i="4"/>
  <c r="M55" i="4"/>
  <c r="N55" i="4"/>
  <c r="O55" i="4"/>
  <c r="P55" i="4"/>
  <c r="Q55" i="4"/>
  <c r="R55" i="4"/>
  <c r="S55" i="4"/>
  <c r="M56" i="4"/>
  <c r="N56" i="4"/>
  <c r="O56" i="4"/>
  <c r="P56" i="4"/>
  <c r="Q56" i="4"/>
  <c r="R56" i="4"/>
  <c r="S56" i="4"/>
  <c r="Q57" i="4"/>
  <c r="R57" i="4"/>
  <c r="S57" i="4"/>
  <c r="Q58" i="4"/>
  <c r="R58" i="4"/>
  <c r="S58" i="4"/>
  <c r="Q59" i="4"/>
  <c r="R59" i="4"/>
  <c r="S59" i="4"/>
  <c r="Q66" i="4"/>
  <c r="R66" i="4"/>
  <c r="S66" i="4"/>
  <c r="Q67" i="4"/>
  <c r="R67" i="4"/>
  <c r="S67" i="4"/>
  <c r="Q68" i="4"/>
  <c r="R68" i="4"/>
  <c r="S68" i="4"/>
  <c r="M72" i="4"/>
  <c r="N72" i="4"/>
  <c r="O72" i="4"/>
  <c r="P72" i="4"/>
  <c r="Q72" i="4"/>
  <c r="R72" i="4"/>
  <c r="S72" i="4"/>
  <c r="M73" i="4"/>
  <c r="N73" i="4"/>
  <c r="O73" i="4"/>
  <c r="P73" i="4"/>
  <c r="Q73" i="4"/>
  <c r="R73" i="4"/>
  <c r="S73" i="4"/>
  <c r="M74" i="4"/>
  <c r="N74" i="4"/>
  <c r="O74" i="4"/>
  <c r="P74" i="4"/>
  <c r="Q74" i="4"/>
  <c r="R74" i="4"/>
  <c r="S74" i="4"/>
  <c r="Q75" i="4"/>
  <c r="R75" i="4"/>
  <c r="S75" i="4"/>
  <c r="Q76" i="4"/>
  <c r="R76" i="4"/>
  <c r="S76" i="4"/>
  <c r="Q77" i="4"/>
  <c r="R77" i="4"/>
  <c r="S77" i="4"/>
  <c r="Q84" i="4"/>
  <c r="R84" i="4"/>
  <c r="S84" i="4"/>
  <c r="Q85" i="4"/>
  <c r="R85" i="4"/>
  <c r="S85" i="4"/>
  <c r="Q86" i="4"/>
  <c r="R86" i="4"/>
  <c r="S86" i="4"/>
  <c r="M90" i="4"/>
  <c r="N90" i="4"/>
  <c r="O90" i="4"/>
  <c r="P90" i="4"/>
  <c r="Q90" i="4"/>
  <c r="R90" i="4"/>
  <c r="S90" i="4"/>
  <c r="M91" i="4"/>
  <c r="N91" i="4"/>
  <c r="O91" i="4"/>
  <c r="P91" i="4"/>
  <c r="Q91" i="4"/>
  <c r="R91" i="4"/>
  <c r="S91" i="4"/>
  <c r="M92" i="4"/>
  <c r="N92" i="4"/>
  <c r="O92" i="4"/>
  <c r="P92" i="4"/>
  <c r="Q92" i="4"/>
  <c r="R92" i="4"/>
  <c r="S92" i="4"/>
  <c r="Q93" i="4"/>
  <c r="R93" i="4"/>
  <c r="S93" i="4"/>
  <c r="Q94" i="4"/>
  <c r="R94" i="4"/>
  <c r="S94" i="4"/>
  <c r="Q95" i="4"/>
  <c r="R95" i="4"/>
  <c r="S95" i="4"/>
  <c r="M99" i="4"/>
  <c r="N99" i="4"/>
  <c r="O99" i="4"/>
  <c r="P99" i="4"/>
  <c r="Q99" i="4"/>
  <c r="R99" i="4"/>
  <c r="S99" i="4"/>
  <c r="M100" i="4"/>
  <c r="N100" i="4"/>
  <c r="O100" i="4"/>
  <c r="P100" i="4"/>
  <c r="Q100" i="4"/>
  <c r="R100" i="4"/>
  <c r="S100" i="4"/>
  <c r="M101" i="4"/>
  <c r="N101" i="4"/>
  <c r="O101" i="4"/>
  <c r="P101" i="4"/>
  <c r="Q101" i="4"/>
  <c r="R101" i="4"/>
  <c r="S101" i="4"/>
  <c r="Q112" i="4"/>
  <c r="R112" i="4"/>
  <c r="S112" i="4"/>
  <c r="Q113" i="4"/>
  <c r="R113" i="4"/>
  <c r="S113" i="4"/>
  <c r="O121" i="4"/>
  <c r="P121" i="4"/>
  <c r="Q121" i="4"/>
  <c r="R121" i="4"/>
  <c r="S121" i="4"/>
  <c r="O122" i="4"/>
  <c r="P122" i="4"/>
  <c r="Q122" i="4"/>
  <c r="R122" i="4"/>
  <c r="S122" i="4"/>
  <c r="M123" i="4"/>
  <c r="N123" i="4"/>
  <c r="O123" i="4"/>
  <c r="P123" i="4"/>
  <c r="Q123" i="4"/>
  <c r="R123" i="4"/>
  <c r="S123" i="4"/>
  <c r="M124" i="4"/>
  <c r="N124" i="4"/>
  <c r="O124" i="4"/>
  <c r="P124" i="4"/>
  <c r="Q124" i="4"/>
  <c r="R124" i="4"/>
  <c r="S124" i="4"/>
  <c r="M125" i="4"/>
  <c r="N125" i="4"/>
  <c r="O125" i="4"/>
  <c r="P125" i="4"/>
  <c r="Q125" i="4"/>
  <c r="R125" i="4"/>
  <c r="S125" i="4"/>
  <c r="M126" i="4"/>
  <c r="N126" i="4"/>
  <c r="O126" i="4"/>
  <c r="P126" i="4"/>
  <c r="Q126" i="4"/>
  <c r="R126" i="4"/>
  <c r="S126" i="4"/>
  <c r="M127" i="4"/>
  <c r="N127" i="4"/>
  <c r="O127" i="4"/>
  <c r="P127" i="4"/>
  <c r="Q127" i="4"/>
  <c r="R127" i="4"/>
  <c r="S127" i="4"/>
  <c r="M128" i="4"/>
  <c r="N128" i="4"/>
  <c r="O128" i="4"/>
  <c r="P128" i="4"/>
  <c r="Q128" i="4"/>
  <c r="R128" i="4"/>
  <c r="S128" i="4"/>
  <c r="M12" i="4"/>
  <c r="N12" i="4"/>
  <c r="O12" i="4"/>
  <c r="P12" i="4"/>
  <c r="Q12" i="4"/>
  <c r="R12" i="4"/>
  <c r="S12" i="4"/>
  <c r="M13" i="4"/>
  <c r="N13" i="4"/>
  <c r="O13" i="4"/>
  <c r="P13" i="4"/>
  <c r="Q13" i="4"/>
  <c r="R13" i="4"/>
  <c r="S13" i="4"/>
  <c r="M14" i="4"/>
  <c r="N14" i="4"/>
  <c r="O14" i="4"/>
  <c r="P14" i="4"/>
  <c r="Q14" i="4"/>
  <c r="R14" i="4"/>
  <c r="S14" i="4"/>
  <c r="R147" i="4"/>
  <c r="S147" i="4"/>
  <c r="R148" i="4"/>
  <c r="S148" i="4"/>
  <c r="R149" i="4"/>
  <c r="S149" i="4"/>
  <c r="R151" i="4"/>
  <c r="S151" i="4"/>
  <c r="R152" i="4"/>
  <c r="S152" i="4"/>
  <c r="M166" i="4"/>
  <c r="N166" i="4"/>
  <c r="O166" i="4"/>
  <c r="P166" i="4"/>
  <c r="Q166" i="4"/>
  <c r="R166" i="4"/>
  <c r="S166" i="4"/>
  <c r="M167" i="4"/>
  <c r="N167" i="4"/>
  <c r="O167" i="4"/>
  <c r="P167" i="4"/>
  <c r="Q167" i="4"/>
  <c r="R167" i="4"/>
  <c r="S167" i="4"/>
  <c r="M168" i="4"/>
  <c r="N168" i="4"/>
  <c r="O168" i="4"/>
  <c r="P168" i="4"/>
  <c r="Q168" i="4"/>
  <c r="R168" i="4"/>
  <c r="S168" i="4"/>
  <c r="M169" i="4"/>
  <c r="N169" i="4"/>
  <c r="O169" i="4"/>
  <c r="P169" i="4"/>
  <c r="Q169" i="4"/>
  <c r="R169" i="4"/>
  <c r="S169" i="4"/>
  <c r="M170" i="4"/>
  <c r="N170" i="4"/>
  <c r="O170" i="4"/>
  <c r="P170" i="4"/>
  <c r="Q170" i="4"/>
  <c r="R170" i="4"/>
  <c r="S170" i="4"/>
  <c r="M171" i="4"/>
  <c r="N171" i="4"/>
  <c r="O171" i="4"/>
  <c r="P171" i="4"/>
  <c r="Q171" i="4"/>
  <c r="R171" i="4"/>
  <c r="S171" i="4"/>
  <c r="M172" i="4"/>
  <c r="N172" i="4"/>
  <c r="O172" i="4"/>
  <c r="P172" i="4"/>
  <c r="Q172" i="4"/>
  <c r="R172" i="4"/>
  <c r="S172" i="4"/>
  <c r="M173" i="4"/>
  <c r="N173" i="4"/>
  <c r="O173" i="4"/>
  <c r="P173" i="4"/>
  <c r="Q173" i="4"/>
  <c r="R173" i="4"/>
  <c r="S173" i="4"/>
  <c r="M177" i="4"/>
  <c r="N177" i="4"/>
  <c r="O177" i="4"/>
  <c r="P177" i="4"/>
  <c r="Q177" i="4"/>
  <c r="R177" i="4"/>
  <c r="S177" i="4"/>
  <c r="M178" i="4"/>
  <c r="N178" i="4"/>
  <c r="O178" i="4"/>
  <c r="P178" i="4"/>
  <c r="Q178" i="4"/>
  <c r="R178" i="4"/>
  <c r="S178" i="4"/>
  <c r="M179" i="4"/>
  <c r="N179" i="4"/>
  <c r="O179" i="4"/>
  <c r="P179" i="4"/>
  <c r="Q179" i="4"/>
  <c r="R179" i="4"/>
  <c r="S179" i="4"/>
  <c r="O180" i="4"/>
  <c r="P180" i="4"/>
  <c r="O181" i="4"/>
  <c r="P181" i="4"/>
  <c r="O182" i="4"/>
  <c r="P182" i="4"/>
  <c r="M186" i="4"/>
  <c r="N186" i="4"/>
  <c r="O186" i="4"/>
  <c r="P186" i="4"/>
  <c r="Q186" i="4"/>
  <c r="R186" i="4"/>
  <c r="S186" i="4"/>
  <c r="M187" i="4"/>
  <c r="N187" i="4"/>
  <c r="O187" i="4"/>
  <c r="P187" i="4"/>
  <c r="Q187" i="4"/>
  <c r="R187" i="4"/>
  <c r="S187" i="4"/>
  <c r="M188" i="4"/>
  <c r="N188" i="4"/>
  <c r="O188" i="4"/>
  <c r="P188" i="4"/>
  <c r="Q188" i="4"/>
  <c r="R188" i="4"/>
  <c r="S188" i="4"/>
  <c r="M195" i="4"/>
  <c r="N195" i="4"/>
  <c r="O195" i="4"/>
  <c r="P195" i="4"/>
  <c r="Q195" i="4"/>
  <c r="R195" i="4"/>
  <c r="S195" i="4"/>
  <c r="M196" i="4"/>
  <c r="N196" i="4"/>
  <c r="O196" i="4"/>
  <c r="P196" i="4"/>
  <c r="Q196" i="4"/>
  <c r="R196" i="4"/>
  <c r="S196" i="4"/>
  <c r="M197" i="4"/>
  <c r="N197" i="4"/>
  <c r="O197" i="4"/>
  <c r="P197" i="4"/>
  <c r="Q197" i="4"/>
  <c r="R197" i="4"/>
  <c r="S197" i="4"/>
  <c r="M198" i="4"/>
  <c r="N198" i="4"/>
  <c r="O198" i="4"/>
  <c r="P198" i="4"/>
  <c r="Q198" i="4"/>
  <c r="R198" i="4"/>
  <c r="S198" i="4"/>
  <c r="M199" i="4"/>
  <c r="N199" i="4"/>
  <c r="O199" i="4"/>
  <c r="P199" i="4"/>
  <c r="Q199" i="4"/>
  <c r="R199" i="4"/>
  <c r="S199" i="4"/>
  <c r="M200" i="4"/>
  <c r="N200" i="4"/>
  <c r="O200" i="4"/>
  <c r="P200" i="4"/>
  <c r="Q200" i="4"/>
  <c r="R200" i="4"/>
  <c r="S200" i="4"/>
  <c r="M201" i="4"/>
  <c r="N201" i="4"/>
  <c r="O201" i="4"/>
  <c r="P201" i="4"/>
  <c r="Q201" i="4"/>
  <c r="R201" i="4"/>
  <c r="S201" i="4"/>
  <c r="M202" i="4"/>
  <c r="N202" i="4"/>
  <c r="O202" i="4"/>
  <c r="P202" i="4"/>
  <c r="Q202" i="4"/>
  <c r="R202" i="4"/>
  <c r="S202" i="4"/>
  <c r="M203" i="4"/>
  <c r="N203" i="4"/>
  <c r="O203" i="4"/>
  <c r="P203" i="4"/>
  <c r="Q203" i="4"/>
  <c r="R203" i="4"/>
  <c r="S203" i="4"/>
  <c r="M213" i="4"/>
  <c r="N213" i="4"/>
  <c r="O213" i="4"/>
  <c r="P213" i="4"/>
  <c r="Q213" i="4"/>
  <c r="R213" i="4"/>
  <c r="M214" i="4"/>
  <c r="N214" i="4"/>
  <c r="O214" i="4"/>
  <c r="P214" i="4"/>
  <c r="Q214" i="4"/>
  <c r="R214" i="4"/>
  <c r="M215" i="4"/>
  <c r="N215" i="4"/>
  <c r="O215" i="4"/>
  <c r="P215" i="4"/>
  <c r="Q215" i="4"/>
  <c r="R215" i="4"/>
  <c r="M216" i="4"/>
  <c r="N216" i="4"/>
  <c r="O216" i="4"/>
  <c r="P216" i="4"/>
  <c r="Q216" i="4"/>
  <c r="R216" i="4"/>
  <c r="S216" i="4"/>
  <c r="M217" i="4"/>
  <c r="N217" i="4"/>
  <c r="O217" i="4"/>
  <c r="P217" i="4"/>
  <c r="Q217" i="4"/>
  <c r="R217" i="4"/>
  <c r="S217" i="4"/>
  <c r="M218" i="4"/>
  <c r="N218" i="4"/>
  <c r="O218" i="4"/>
  <c r="P218" i="4"/>
  <c r="Q218" i="4"/>
  <c r="R218" i="4"/>
  <c r="S218" i="4"/>
  <c r="M219" i="4"/>
  <c r="N219" i="4"/>
  <c r="O219" i="4"/>
  <c r="P219" i="4"/>
  <c r="Q219" i="4"/>
  <c r="R219" i="4"/>
  <c r="S219" i="4"/>
  <c r="M220" i="4"/>
  <c r="N220" i="4"/>
  <c r="O220" i="4"/>
  <c r="P220" i="4"/>
  <c r="Q220" i="4"/>
  <c r="R220" i="4"/>
  <c r="S220" i="4"/>
  <c r="M221" i="4"/>
  <c r="N221" i="4"/>
  <c r="O221" i="4"/>
  <c r="P221" i="4"/>
  <c r="Q221" i="4"/>
  <c r="R221" i="4"/>
  <c r="S221" i="4"/>
  <c r="M222" i="4"/>
  <c r="N222" i="4"/>
  <c r="O222" i="4"/>
  <c r="P222" i="4"/>
  <c r="Q222" i="4"/>
  <c r="R222" i="4"/>
  <c r="M223" i="4"/>
  <c r="N223" i="4"/>
  <c r="O223" i="4"/>
  <c r="P223" i="4"/>
  <c r="Q223" i="4"/>
  <c r="R223" i="4"/>
  <c r="M224" i="4"/>
  <c r="N224" i="4"/>
  <c r="O224" i="4"/>
  <c r="P224" i="4"/>
  <c r="Q224" i="4"/>
  <c r="R224" i="4"/>
  <c r="N225" i="4"/>
  <c r="O225" i="4"/>
  <c r="P225" i="4"/>
  <c r="Q225" i="4"/>
  <c r="R225" i="4"/>
  <c r="S225" i="4"/>
  <c r="M226" i="4"/>
  <c r="N226" i="4"/>
  <c r="O226" i="4"/>
  <c r="P226" i="4"/>
  <c r="Q226" i="4"/>
  <c r="R226" i="4"/>
  <c r="S226" i="4"/>
  <c r="M227" i="4"/>
  <c r="N227" i="4"/>
  <c r="O227" i="4"/>
  <c r="P227" i="4"/>
  <c r="Q227" i="4"/>
  <c r="R227" i="4"/>
  <c r="S227" i="4"/>
  <c r="M228" i="4"/>
  <c r="N228" i="4"/>
  <c r="O228" i="4"/>
  <c r="P228" i="4"/>
  <c r="Q228" i="4"/>
  <c r="R228" i="4"/>
  <c r="S228" i="4"/>
  <c r="M229" i="4"/>
  <c r="N229" i="4"/>
  <c r="O229" i="4"/>
  <c r="P229" i="4"/>
  <c r="Q229" i="4"/>
  <c r="R229" i="4"/>
  <c r="S229" i="4"/>
  <c r="M230" i="4"/>
  <c r="N230" i="4"/>
  <c r="O230" i="4"/>
  <c r="P230" i="4"/>
  <c r="Q230" i="4"/>
  <c r="R230" i="4"/>
  <c r="S230" i="4"/>
  <c r="O231" i="4"/>
  <c r="P231" i="4"/>
  <c r="Q231" i="4"/>
  <c r="R231" i="4"/>
  <c r="S231" i="4"/>
  <c r="O232" i="4"/>
  <c r="P232" i="4"/>
  <c r="Q232" i="4"/>
  <c r="R232" i="4"/>
  <c r="S232" i="4"/>
  <c r="O233" i="4"/>
  <c r="P233" i="4"/>
  <c r="Q233" i="4"/>
  <c r="R233" i="4"/>
  <c r="S233" i="4"/>
  <c r="O234" i="4"/>
  <c r="P234" i="4"/>
  <c r="Q234" i="4"/>
  <c r="R234" i="4"/>
  <c r="S234" i="4"/>
  <c r="O235" i="4"/>
  <c r="P235" i="4"/>
  <c r="Q235" i="4"/>
  <c r="R235" i="4"/>
  <c r="S235" i="4"/>
  <c r="O236" i="4"/>
  <c r="P236" i="4"/>
  <c r="Q236" i="4"/>
  <c r="R236" i="4"/>
  <c r="S236" i="4"/>
  <c r="O237" i="4"/>
  <c r="P237" i="4"/>
  <c r="Q237" i="4"/>
  <c r="R237" i="4"/>
  <c r="S237" i="4"/>
  <c r="O238" i="4"/>
  <c r="P238" i="4"/>
  <c r="Q238" i="4"/>
  <c r="R238" i="4"/>
  <c r="S238" i="4"/>
  <c r="O239" i="4"/>
  <c r="P239" i="4"/>
  <c r="Q239" i="4"/>
  <c r="R239" i="4"/>
  <c r="S239" i="4"/>
  <c r="M132" i="4"/>
  <c r="N132" i="4"/>
  <c r="O132" i="4"/>
  <c r="P132" i="4"/>
  <c r="M133" i="4"/>
  <c r="N133" i="4"/>
  <c r="O133" i="4"/>
  <c r="P133" i="4"/>
  <c r="M134" i="4"/>
  <c r="N134" i="4"/>
  <c r="O134" i="4"/>
  <c r="P134" i="4"/>
  <c r="M135" i="4"/>
  <c r="N135" i="4"/>
  <c r="O135" i="4"/>
  <c r="P135" i="4"/>
  <c r="M136" i="4"/>
  <c r="N136" i="4"/>
  <c r="O136" i="4"/>
  <c r="P136" i="4"/>
  <c r="M137" i="4"/>
  <c r="N137" i="4"/>
  <c r="O137" i="4"/>
  <c r="P137" i="4"/>
  <c r="M21" i="4"/>
  <c r="N21" i="4"/>
  <c r="O21" i="4"/>
  <c r="P21" i="4"/>
  <c r="M22" i="4"/>
  <c r="N22" i="4"/>
  <c r="O22" i="4"/>
  <c r="P22" i="4"/>
  <c r="M23" i="4"/>
  <c r="N23" i="4"/>
  <c r="O23" i="4"/>
  <c r="P23" i="4"/>
  <c r="M24" i="4"/>
  <c r="N24" i="4"/>
  <c r="O24" i="4"/>
  <c r="P24" i="4"/>
  <c r="M25" i="4"/>
  <c r="N25" i="4"/>
  <c r="O25" i="4"/>
  <c r="P25" i="4"/>
  <c r="M26" i="4"/>
  <c r="N26" i="4"/>
  <c r="O26" i="4"/>
  <c r="P26" i="4"/>
  <c r="M27" i="4"/>
  <c r="N27" i="4"/>
  <c r="O27" i="4"/>
  <c r="P27" i="4"/>
  <c r="M28" i="4"/>
  <c r="N28" i="4"/>
  <c r="O28" i="4"/>
  <c r="P28" i="4"/>
  <c r="M29" i="4"/>
  <c r="N29" i="4"/>
  <c r="O29" i="4"/>
  <c r="P29" i="4"/>
  <c r="M30" i="4"/>
  <c r="N30" i="4"/>
  <c r="O30" i="4"/>
  <c r="P30" i="4"/>
  <c r="M31" i="4"/>
  <c r="N31" i="4"/>
  <c r="O31" i="4"/>
  <c r="P31" i="4"/>
  <c r="M32" i="4"/>
  <c r="N32" i="4"/>
  <c r="O32" i="4"/>
  <c r="P32" i="4"/>
  <c r="M33" i="4"/>
  <c r="N33" i="4"/>
  <c r="O33" i="4"/>
  <c r="P33" i="4"/>
  <c r="M34" i="4"/>
  <c r="N34" i="4"/>
  <c r="O34" i="4"/>
  <c r="P34" i="4"/>
  <c r="M35" i="4"/>
  <c r="N35" i="4"/>
  <c r="O35" i="4"/>
  <c r="P35" i="4"/>
  <c r="M36" i="4"/>
  <c r="N36" i="4"/>
  <c r="O36" i="4"/>
  <c r="P36" i="4"/>
  <c r="M37" i="4"/>
  <c r="N37" i="4"/>
  <c r="O37" i="4"/>
  <c r="P37" i="4"/>
  <c r="M38" i="4"/>
  <c r="N38" i="4"/>
  <c r="O38" i="4"/>
  <c r="P38" i="4"/>
  <c r="Q130" i="4"/>
  <c r="R130" i="4"/>
  <c r="S130" i="4"/>
  <c r="Q131" i="4"/>
  <c r="R131" i="4"/>
  <c r="S131" i="4"/>
  <c r="Q132" i="4"/>
  <c r="R132" i="4"/>
  <c r="S132" i="4"/>
  <c r="Q133" i="4"/>
  <c r="R133" i="4"/>
  <c r="S133" i="4"/>
  <c r="Q134" i="4"/>
  <c r="R134" i="4"/>
  <c r="S134" i="4"/>
  <c r="Q135" i="4"/>
  <c r="R135" i="4"/>
  <c r="S135" i="4"/>
  <c r="Q136" i="4"/>
  <c r="R136" i="4"/>
  <c r="S136" i="4"/>
  <c r="Q137" i="4"/>
  <c r="R137" i="4"/>
  <c r="S137" i="4"/>
  <c r="Q21" i="4"/>
  <c r="R21" i="4"/>
  <c r="S21" i="4"/>
  <c r="Q22" i="4"/>
  <c r="R22" i="4"/>
  <c r="S22" i="4"/>
  <c r="Q23" i="4"/>
  <c r="R23" i="4"/>
  <c r="S23" i="4"/>
  <c r="Q24" i="4"/>
  <c r="R24" i="4"/>
  <c r="S24" i="4"/>
  <c r="Q25" i="4"/>
  <c r="R25" i="4"/>
  <c r="S25" i="4"/>
  <c r="Q26" i="4"/>
  <c r="R26" i="4"/>
  <c r="S26" i="4"/>
  <c r="Q27" i="4"/>
  <c r="R27" i="4"/>
  <c r="S27" i="4"/>
  <c r="Q28" i="4"/>
  <c r="R28" i="4"/>
  <c r="S28" i="4"/>
  <c r="Q29" i="4"/>
  <c r="R29" i="4"/>
  <c r="S29" i="4"/>
  <c r="Q30" i="4"/>
  <c r="R30" i="4"/>
  <c r="Q31" i="4"/>
  <c r="R31" i="4"/>
  <c r="Q32" i="4"/>
  <c r="R32" i="4"/>
  <c r="Q33" i="4"/>
  <c r="R33" i="4"/>
  <c r="S33" i="4"/>
  <c r="Q34" i="4"/>
  <c r="R34" i="4"/>
  <c r="S34" i="4"/>
  <c r="Q35" i="4"/>
  <c r="R35" i="4"/>
  <c r="S35" i="4"/>
  <c r="Q36" i="4"/>
  <c r="R36" i="4"/>
  <c r="S36" i="4"/>
  <c r="Q37" i="4"/>
  <c r="R37" i="4"/>
  <c r="S37" i="4"/>
  <c r="Q38" i="4"/>
  <c r="R38" i="4"/>
  <c r="S38" i="4"/>
  <c r="Q39" i="4"/>
  <c r="R39" i="4"/>
  <c r="S39" i="4"/>
  <c r="Q40" i="4"/>
  <c r="R40" i="4"/>
  <c r="S40" i="4"/>
  <c r="Q41" i="4"/>
  <c r="R41" i="4"/>
  <c r="S41" i="4"/>
  <c r="R129" i="4"/>
  <c r="S129" i="4"/>
  <c r="Q129" i="4"/>
  <c r="B37" i="9" l="1"/>
  <c r="D37" i="9" s="1"/>
  <c r="E37" i="9"/>
  <c r="B38" i="9"/>
  <c r="D38" i="9" s="1"/>
  <c r="B39" i="9"/>
  <c r="D39" i="9" s="1"/>
  <c r="E39" i="9"/>
  <c r="B40" i="9"/>
  <c r="D40" i="9"/>
  <c r="E40" i="9"/>
  <c r="B41" i="9"/>
  <c r="E41" i="9" s="1"/>
  <c r="D41" i="9"/>
  <c r="B42" i="9"/>
  <c r="D42" i="9"/>
  <c r="E42" i="9"/>
  <c r="B43" i="9"/>
  <c r="D43" i="9"/>
  <c r="E43" i="9"/>
  <c r="E38" i="9" l="1"/>
</calcChain>
</file>

<file path=xl/sharedStrings.xml><?xml version="1.0" encoding="utf-8"?>
<sst xmlns="http://schemas.openxmlformats.org/spreadsheetml/2006/main" count="15851" uniqueCount="154">
  <si>
    <t>Consumer Risk Calculator for Diethylhexyl Phthalate (DEHP)</t>
  </si>
  <si>
    <t>CASRN: 117-81-7</t>
  </si>
  <si>
    <t>December 2025</t>
  </si>
  <si>
    <t>This worksheet contains DEHP CEM output results of inhalation and ingestion consumer exposure scenarios for acute, intermediate, and chronic doses and subsequent risk estimate calculations (MOE).</t>
  </si>
  <si>
    <r>
      <t xml:space="preserve">It also contains DEHP dermal consumer exposure scenario doses for acute, intermediate, and chronic calculated using CEM equations in an external spreadsheet, see </t>
    </r>
    <r>
      <rPr>
        <i/>
        <sz val="11"/>
        <color theme="1"/>
        <rFont val="Times New Roman"/>
        <family val="1"/>
      </rPr>
      <t xml:space="preserve">Consumer Exposure Analysis for Diethylhexyl Phthalate (DEHP) </t>
    </r>
    <r>
      <rPr>
        <sz val="11"/>
        <color theme="1"/>
        <rFont val="Times New Roman"/>
        <family val="1"/>
      </rPr>
      <t>and C</t>
    </r>
    <r>
      <rPr>
        <i/>
        <sz val="11"/>
        <color theme="1"/>
        <rFont val="Times New Roman"/>
        <family val="1"/>
      </rPr>
      <t>onsumer and Indoor Dust Exposure Assessment for Diethylhexyl Phthalate (DEHP)</t>
    </r>
    <r>
      <rPr>
        <sz val="11"/>
        <color theme="1"/>
        <rFont val="Times New Roman"/>
        <family val="1"/>
      </rPr>
      <t xml:space="preserve">. </t>
    </r>
  </si>
  <si>
    <t>Tabs</t>
  </si>
  <si>
    <t>Description</t>
  </si>
  <si>
    <t>Equations and POD</t>
  </si>
  <si>
    <t>Contains equations and points of departure (POD) values used in margin of exposure (MOE) risk calculation</t>
  </si>
  <si>
    <t>Acute</t>
  </si>
  <si>
    <t>Dermal, inhalation, and ingestion Acute Daily Dose (ADD) ug/kg bw day and MOE values by individual lifestage by COU</t>
  </si>
  <si>
    <t>Intermediate</t>
  </si>
  <si>
    <t>Dermal, inhalation, and ingestion intermediate dose ug/kg bw day and MOE values by lifestage by COU</t>
  </si>
  <si>
    <t>Chronic</t>
  </si>
  <si>
    <t>Dermal, inhalation, and ingestion Chronic Daily Dose (CADD) ug/kg bw day and MOE values by lifestage by COU</t>
  </si>
  <si>
    <t>Aggregate</t>
  </si>
  <si>
    <t>MOEs from all tabs are merged and aggregation across exposure routes is calculated by COU by exposure duration (acute, intermediate, chronic)</t>
  </si>
  <si>
    <t>Ing Settled Dust Chronic</t>
  </si>
  <si>
    <t>Summary of settled dust ingestion Chronic Daily Dose (CADD) ug/kg bw day by lifestage by COU</t>
  </si>
  <si>
    <t>Mouthing Chronic</t>
  </si>
  <si>
    <t>Summary of ingestion via mouthing Chronic Daily Dose (CADD) ug/kg bw day by lifestage by COU</t>
  </si>
  <si>
    <t>Highlighted</t>
  </si>
  <si>
    <t>Considered a missuse for the highlighted lifestage, plausible use for Potentially Exposed or Susceptible Subpopulations (PESS)</t>
  </si>
  <si>
    <t>Bystander</t>
  </si>
  <si>
    <t>Not used for risk characterization, before refinement</t>
  </si>
  <si>
    <t>Non-cancer HECs and HEDs Used to Estimate Risks for Acute, Intermediate, and Chronic Exposure Scenarios</t>
  </si>
  <si>
    <t>Target Organ System</t>
  </si>
  <si>
    <t>Species</t>
  </si>
  <si>
    <t>Duration</t>
  </si>
  <si>
    <r>
      <t>HED</t>
    </r>
    <r>
      <rPr>
        <b/>
        <i/>
        <vertAlign val="superscript"/>
        <sz val="10"/>
        <color rgb="FF000000"/>
        <rFont val="Times New Roman"/>
        <family val="1"/>
      </rPr>
      <t>a</t>
    </r>
    <r>
      <rPr>
        <b/>
        <sz val="10"/>
        <color rgb="FF000000"/>
        <rFont val="Times New Roman"/>
        <family val="1"/>
      </rPr>
      <t xml:space="preserve"> </t>
    </r>
  </si>
  <si>
    <t>POD</t>
  </si>
  <si>
    <t>Effect</t>
  </si>
  <si>
    <t xml:space="preserve">HEC </t>
  </si>
  <si>
    <t>Benchmark MOE</t>
  </si>
  <si>
    <t>Reference</t>
  </si>
  <si>
    <t>(mg/kg-day)</t>
  </si>
  <si>
    <r>
      <t>(mg/m</t>
    </r>
    <r>
      <rPr>
        <b/>
        <vertAlign val="superscript"/>
        <sz val="10"/>
        <color rgb="FF000000"/>
        <rFont val="Times New Roman"/>
        <family val="1"/>
      </rPr>
      <t>3</t>
    </r>
    <r>
      <rPr>
        <b/>
        <sz val="10"/>
        <color rgb="FF000000"/>
        <rFont val="Times New Roman"/>
        <family val="1"/>
      </rPr>
      <t>)</t>
    </r>
  </si>
  <si>
    <t>[ppm]</t>
  </si>
  <si>
    <t xml:space="preserve">Development /Reproductive </t>
  </si>
  <si>
    <t>Rat</t>
  </si>
  <si>
    <t>Continuous exposure for 3-generations</t>
  </si>
  <si>
    <t>NOAEL = 4.8</t>
  </si>
  <si>
    <t>↑total reproductive tract malformations in F1 &amp; F2 males at 14 mg/kg-d</t>
  </si>
  <si>
    <t>6.2 [0.39]</t>
  </si>
  <si>
    <r>
      <t>UF</t>
    </r>
    <r>
      <rPr>
        <vertAlign val="subscript"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= 3
UFH=10
Total UF=30</t>
    </r>
  </si>
  <si>
    <t>{TherImmune Research Corporation, 2004, 3108900; Blystone, 2010 5556685}</t>
  </si>
  <si>
    <r>
      <t>(</t>
    </r>
    <r>
      <rPr>
        <b/>
        <sz val="10"/>
        <color rgb="FF000000"/>
        <rFont val="Calibri"/>
        <family val="2"/>
      </rPr>
      <t>µ</t>
    </r>
    <r>
      <rPr>
        <b/>
        <sz val="10"/>
        <color rgb="FF000000"/>
        <rFont val="Times New Roman"/>
        <family val="1"/>
      </rPr>
      <t>g/kg-day)</t>
    </r>
  </si>
  <si>
    <r>
      <t>(</t>
    </r>
    <r>
      <rPr>
        <u/>
        <sz val="12"/>
        <color theme="1"/>
        <rFont val="Times New Roman"/>
        <family val="1"/>
      </rPr>
      <t>&gt;</t>
    </r>
    <r>
      <rPr>
        <sz val="12"/>
        <color theme="1"/>
        <rFont val="Times New Roman"/>
        <family val="1"/>
      </rPr>
      <t xml:space="preserve">21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Adult</t>
    </r>
  </si>
  <si>
    <r>
      <t xml:space="preserve">(16–20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Teenager</t>
    </r>
  </si>
  <si>
    <r>
      <t xml:space="preserve">(11–15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Young teen</t>
    </r>
  </si>
  <si>
    <r>
      <t xml:space="preserve">(6–10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Middle childhood</t>
    </r>
  </si>
  <si>
    <r>
      <t xml:space="preserve">(3–5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Preschooler</t>
    </r>
  </si>
  <si>
    <r>
      <t xml:space="preserve">(1–2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Toddler</t>
    </r>
  </si>
  <si>
    <r>
      <t xml:space="preserve">(&lt;1 year)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Infant</t>
    </r>
  </si>
  <si>
    <t>Consumer Condition of Use Category</t>
  </si>
  <si>
    <t>Consumer Condition of Use Subcategory</t>
  </si>
  <si>
    <t>Product or Article</t>
  </si>
  <si>
    <t>Route</t>
  </si>
  <si>
    <t>Exposure Level</t>
  </si>
  <si>
    <t>Acute  Daily Dose  ug/kg bw day - By Individual Age Group</t>
  </si>
  <si>
    <t xml:space="preserve"> Acute Daily Dose MOE </t>
  </si>
  <si>
    <t xml:space="preserve"> Acute Daily Dose MOE To be Reported in Risk Evaluation (Using two significant figures and expressed in extended format)</t>
  </si>
  <si>
    <t>Infant</t>
  </si>
  <si>
    <t>Toddler</t>
  </si>
  <si>
    <t>Preschooler</t>
  </si>
  <si>
    <t>Middle childhood</t>
  </si>
  <si>
    <t>Young teen</t>
  </si>
  <si>
    <t>Teenager</t>
  </si>
  <si>
    <t>Adult</t>
  </si>
  <si>
    <t>Automotive, fuel, agriculture, outdoor use products</t>
  </si>
  <si>
    <t>Lawn and garden care products</t>
  </si>
  <si>
    <t>Small articles with the potential for semi-routine contact: garden hose</t>
  </si>
  <si>
    <t>Dermal</t>
  </si>
  <si>
    <t>High</t>
  </si>
  <si>
    <t>Med</t>
  </si>
  <si>
    <t>Low</t>
  </si>
  <si>
    <t>Ingestion</t>
  </si>
  <si>
    <t>-</t>
  </si>
  <si>
    <t>Inhalation</t>
  </si>
  <si>
    <t>Construction, paint, electrical, and metal products</t>
  </si>
  <si>
    <t>Machinery, mechanical appliances, electrical/electronic articles</t>
  </si>
  <si>
    <t>Small articles with the potential for semi-routine contact: phone charge, wireless earbuds, electrical tape</t>
  </si>
  <si>
    <t>Construction, paint, electrical, and metal products  </t>
  </si>
  <si>
    <t>Floor coverings; construction and building materials covering large surface areas including stone, plaster, cement, glass and ceramic articles; Fabrics, textiles, and apparel</t>
  </si>
  <si>
    <t>Vinyl Flooring</t>
  </si>
  <si>
    <t>Wallpaper (In Place)</t>
  </si>
  <si>
    <t>Wallpaper (Installation)</t>
  </si>
  <si>
    <t>Insulated Cords</t>
  </si>
  <si>
    <t>Construction, paint, electrical, and metal products </t>
  </si>
  <si>
    <t>Adhesives and sealants</t>
  </si>
  <si>
    <t>Auto Repair Putty</t>
  </si>
  <si>
    <t>Flooring Adhesive</t>
  </si>
  <si>
    <t>Inductance Loop Sealant</t>
  </si>
  <si>
    <t>Paints and coatings  </t>
  </si>
  <si>
    <t>Auto Coatings</t>
  </si>
  <si>
    <t>Concrete Sealant</t>
  </si>
  <si>
    <t>Furnishing, cleaning, treatment care products</t>
  </si>
  <si>
    <t>Fabric, textile, and leather products; furniture and furnishings</t>
  </si>
  <si>
    <t>Small articles with the potential for semi-routine contact: Outdoor furniture, children’s bags, wallets, footwear, interior and exterior components of jackets, handbags</t>
  </si>
  <si>
    <t>Furnishing, cleaning, treatment care products </t>
  </si>
  <si>
    <t>Fabric, textile, and leather products; furniture and furnishings </t>
  </si>
  <si>
    <t>Clothing</t>
  </si>
  <si>
    <t>Furniture Components (Textile)</t>
  </si>
  <si>
    <t>Other</t>
  </si>
  <si>
    <t>Automotive Articles</t>
  </si>
  <si>
    <t>Car Mats</t>
  </si>
  <si>
    <t>Tire replacement</t>
  </si>
  <si>
    <t>Novelty Articles</t>
  </si>
  <si>
    <t>Adult Toys</t>
  </si>
  <si>
    <t>Packaging, paper, plastic, toys, hobby products</t>
  </si>
  <si>
    <t>Packaging (Excluding Food Packaging), Including Paper Articles</t>
  </si>
  <si>
    <t>Small articles with the potential for semi-routine contact: Packaging, paper, hobby products: pencils, labels, covers, lampshade, stickers</t>
  </si>
  <si>
    <t>Packaging, paper, plastic, toys, hobby products </t>
  </si>
  <si>
    <t>Packaging (Excluding Food Packaging) and Other Articles with Routine Direct Contact During Normal Use, Including Rubber Articles; Plastic Articles (Hard); Plastic Articles (Soft)</t>
  </si>
  <si>
    <t>Air Beds (article concentration and barrier refinement)</t>
  </si>
  <si>
    <t>Air Beds (flux-limited screening direct contact)</t>
  </si>
  <si>
    <t>Erasers</t>
  </si>
  <si>
    <t>Mobile Phone Covers</t>
  </si>
  <si>
    <t>Shower Curtains</t>
  </si>
  <si>
    <t>Small articles with the potential for semi-routine contact: Packaging, paper, plastic, toys, hobby products: cutting board, pencils, pouches, bags, hose, labels, covers, chewy toys, jewelry, gloves, packaging, mats, lampshade, vinyl floor runner, diving goggles, silly straws, stickers, diving goggles</t>
  </si>
  <si>
    <t>Toys, playground, and sporting equipment</t>
  </si>
  <si>
    <t>Children's Toys (Legacy)</t>
  </si>
  <si>
    <t>Children's Toys (New)</t>
  </si>
  <si>
    <t>Tire crumb, artificial turf</t>
  </si>
  <si>
    <t>Intermediate  Daily Dose  ug/kg bw day - By Individual Age Group</t>
  </si>
  <si>
    <t xml:space="preserve"> Intermediate Daily Dose MOE </t>
  </si>
  <si>
    <t xml:space="preserve"> Intermediate Daily Dose MOE To be Reported in Risk Evaluation (Using two significant figures and expressed in extended format)</t>
  </si>
  <si>
    <t>Chronic  Daily Dose  ug/kg bw day - By Individual Age Group</t>
  </si>
  <si>
    <t xml:space="preserve">Chonic Daily Dose MOE </t>
  </si>
  <si>
    <t xml:space="preserve"> Chronic Daily Dose MOE To be Reported in Risk Evaluation (Using two significant figures and expressed in extended format)</t>
  </si>
  <si>
    <t xml:space="preserve">Machinery, mechanical appliances, electrical/electronic articles </t>
  </si>
  <si>
    <t>Automotive Articles </t>
  </si>
  <si>
    <t>Exposure Duration</t>
  </si>
  <si>
    <t>Daily Dose  ug/kg bw day - By Individual Age Group</t>
  </si>
  <si>
    <t xml:space="preserve">  Daily Dose MOE </t>
  </si>
  <si>
    <t xml:space="preserve"> Daily Dose MOE To be Reported in Risk Evaluation (Using two significant figures and expressed in extended format)</t>
  </si>
  <si>
    <t>Chronic  Daily Dose  µg/kg bw day - By Individual Age Group</t>
  </si>
  <si>
    <t>Medium Intensity Sum of Indoor Articles µg/kg bw day - By Individual Age Group</t>
  </si>
  <si>
    <t xml:space="preserve"> Chronic Daily Dose MOE (DO NOT USE THESE FOR SUMMARY TABLES)</t>
  </si>
  <si>
    <t>Ingestion Dust (Settled)</t>
  </si>
  <si>
    <t>High Intensity Sum of Indoor Articles µg/kg bw day - By Individual Age Group</t>
  </si>
  <si>
    <t>Low Intensity Sum of Indoor Articles µg/kg bw day - By Individual Age Group</t>
  </si>
  <si>
    <t>Packaging (excluding food packaging) and other articles with routine direct contact during normal use, including paper articles, rubber articles; plastic articles (hard); plastic articles (soft)</t>
  </si>
  <si>
    <t>Air Beds</t>
  </si>
  <si>
    <t>Chronic Settled Dust Ingestion Dose  µg/kg bw day</t>
  </si>
  <si>
    <t>Lifestage</t>
  </si>
  <si>
    <t>Modeled Residential Aggregate Medium Exposure Level</t>
  </si>
  <si>
    <t>Monitoring Central Tendency</t>
  </si>
  <si>
    <t>Modeled vs Monitoring</t>
  </si>
  <si>
    <t>Monitoring vs Modeled</t>
  </si>
  <si>
    <t>Mouthing</t>
  </si>
  <si>
    <t>high</t>
  </si>
  <si>
    <t>med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</si>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</sst>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E+00"/>
    <numFmt numFmtId="165" formatCode="0.0"/>
    <numFmt numFmtId="166" formatCode="0.00000000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Wingdings"/>
      <charset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vertAlign val="superscript"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sz val="10"/>
      <color rgb="FF9C0006"/>
      <name val="Times New Roman"/>
      <family val="1"/>
    </font>
    <font>
      <sz val="12"/>
      <color rgb="FFFF0000"/>
      <name val="Times New Roman"/>
      <family val="1"/>
    </font>
    <font>
      <b/>
      <sz val="18"/>
      <color theme="1"/>
      <name val="Times New Roman"/>
      <family val="1"/>
    </font>
    <font>
      <i/>
      <sz val="11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 applyProtection="1"/>
    <xf numFmtId="0" fontId="0" fillId="0" borderId="0" xfId="0" applyProtection="1"/>
    <xf numFmtId="0" fontId="6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Protection="1"/>
    <xf numFmtId="0" fontId="3" fillId="0" borderId="26" xfId="0" applyFont="1" applyBorder="1" applyProtection="1"/>
    <xf numFmtId="0" fontId="3" fillId="12" borderId="1" xfId="0" applyFont="1" applyFill="1" applyBorder="1" applyProtection="1"/>
    <xf numFmtId="0" fontId="3" fillId="13" borderId="1" xfId="0" applyFont="1" applyFill="1" applyBorder="1" applyProtection="1"/>
    <xf numFmtId="0" fontId="0" fillId="19" borderId="1" xfId="0" applyFill="1" applyBorder="1" applyProtection="1"/>
    <xf numFmtId="0" fontId="3" fillId="0" borderId="1" xfId="0" applyFont="1" applyFill="1" applyBorder="1" applyProtection="1"/>
    <xf numFmtId="0" fontId="10" fillId="4" borderId="13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vertical="center" wrapText="1"/>
    </xf>
    <xf numFmtId="0" fontId="14" fillId="0" borderId="20" xfId="0" applyFont="1" applyBorder="1" applyAlignment="1" applyProtection="1">
      <alignment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vertical="center" wrapText="1"/>
    </xf>
    <xf numFmtId="0" fontId="10" fillId="8" borderId="4" xfId="0" applyFont="1" applyFill="1" applyBorder="1" applyAlignment="1" applyProtection="1">
      <alignment horizontal="center" vertical="center" wrapText="1"/>
    </xf>
    <xf numFmtId="0" fontId="0" fillId="8" borderId="0" xfId="0" applyFill="1" applyProtection="1"/>
    <xf numFmtId="0" fontId="7" fillId="0" borderId="0" xfId="0" applyFont="1" applyAlignment="1" applyProtection="1">
      <alignment vertical="top"/>
    </xf>
    <xf numFmtId="0" fontId="14" fillId="0" borderId="0" xfId="0" applyFont="1" applyProtection="1"/>
    <xf numFmtId="0" fontId="16" fillId="6" borderId="1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66" fontId="14" fillId="0" borderId="0" xfId="0" applyNumberFormat="1" applyFont="1" applyProtection="1"/>
    <xf numFmtId="164" fontId="14" fillId="0" borderId="0" xfId="0" quotePrefix="1" applyNumberFormat="1" applyFont="1" applyProtection="1"/>
    <xf numFmtId="3" fontId="11" fillId="0" borderId="0" xfId="0" applyNumberFormat="1" applyFont="1" applyAlignment="1" applyProtection="1">
      <alignment horizontal="right" vertical="center"/>
    </xf>
    <xf numFmtId="164" fontId="14" fillId="0" borderId="0" xfId="0" applyNumberFormat="1" applyFont="1" applyProtection="1"/>
    <xf numFmtId="3" fontId="11" fillId="0" borderId="0" xfId="0" applyNumberFormat="1" applyFont="1" applyAlignment="1" applyProtection="1">
      <alignment vertical="center"/>
    </xf>
    <xf numFmtId="164" fontId="11" fillId="0" borderId="0" xfId="0" applyNumberFormat="1" applyFont="1" applyAlignment="1" applyProtection="1">
      <alignment horizontal="right" vertical="center"/>
    </xf>
    <xf numFmtId="166" fontId="14" fillId="13" borderId="0" xfId="0" applyNumberFormat="1" applyFont="1" applyFill="1" applyProtection="1"/>
    <xf numFmtId="164" fontId="14" fillId="13" borderId="0" xfId="0" quotePrefix="1" applyNumberFormat="1" applyFont="1" applyFill="1" applyProtection="1"/>
    <xf numFmtId="3" fontId="11" fillId="14" borderId="0" xfId="0" applyNumberFormat="1" applyFont="1" applyFill="1" applyAlignment="1" applyProtection="1">
      <alignment horizontal="right" vertical="center"/>
    </xf>
    <xf numFmtId="0" fontId="14" fillId="5" borderId="0" xfId="0" applyFont="1" applyFill="1" applyProtection="1"/>
    <xf numFmtId="0" fontId="11" fillId="5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164" fontId="11" fillId="5" borderId="0" xfId="0" applyNumberFormat="1" applyFont="1" applyFill="1" applyAlignment="1" applyProtection="1">
      <alignment horizontal="center" vertical="center" wrapText="1"/>
    </xf>
    <xf numFmtId="164" fontId="11" fillId="0" borderId="0" xfId="0" applyNumberFormat="1" applyFont="1" applyAlignment="1" applyProtection="1">
      <alignment horizontal="center" vertical="center" wrapText="1"/>
    </xf>
    <xf numFmtId="0" fontId="14" fillId="19" borderId="0" xfId="0" applyFont="1" applyFill="1" applyProtection="1"/>
    <xf numFmtId="3" fontId="20" fillId="18" borderId="0" xfId="0" applyNumberFormat="1" applyFont="1" applyFill="1" applyAlignment="1" applyProtection="1">
      <alignment horizontal="right" vertical="center"/>
    </xf>
    <xf numFmtId="1" fontId="14" fillId="0" borderId="0" xfId="0" applyNumberFormat="1" applyFont="1" applyProtection="1"/>
    <xf numFmtId="165" fontId="14" fillId="0" borderId="0" xfId="0" applyNumberFormat="1" applyFont="1" applyProtection="1"/>
    <xf numFmtId="11" fontId="14" fillId="0" borderId="0" xfId="0" applyNumberFormat="1" applyFont="1" applyProtection="1"/>
    <xf numFmtId="0" fontId="16" fillId="11" borderId="1" xfId="0" applyFont="1" applyFill="1" applyBorder="1" applyAlignment="1" applyProtection="1">
      <alignment horizontal="center"/>
    </xf>
    <xf numFmtId="164" fontId="14" fillId="13" borderId="0" xfId="0" applyNumberFormat="1" applyFont="1" applyFill="1" applyProtection="1"/>
    <xf numFmtId="0" fontId="11" fillId="0" borderId="0" xfId="0" applyFont="1" applyProtection="1"/>
    <xf numFmtId="164" fontId="11" fillId="0" borderId="0" xfId="0" applyNumberFormat="1" applyFont="1" applyProtection="1"/>
    <xf numFmtId="164" fontId="11" fillId="13" borderId="0" xfId="0" applyNumberFormat="1" applyFont="1" applyFill="1" applyProtection="1"/>
    <xf numFmtId="165" fontId="14" fillId="5" borderId="0" xfId="0" applyNumberFormat="1" applyFont="1" applyFill="1" applyProtection="1"/>
    <xf numFmtId="164" fontId="14" fillId="0" borderId="0" xfId="0" applyNumberFormat="1" applyFont="1" applyFill="1" applyProtection="1"/>
    <xf numFmtId="164" fontId="14" fillId="5" borderId="0" xfId="0" applyNumberFormat="1" applyFont="1" applyFill="1" applyProtection="1"/>
    <xf numFmtId="164" fontId="14" fillId="0" borderId="0" xfId="0" quotePrefix="1" applyNumberFormat="1" applyFont="1" applyAlignment="1" applyProtection="1">
      <alignment horizontal="right" vertical="center"/>
    </xf>
    <xf numFmtId="11" fontId="11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9" fillId="0" borderId="0" xfId="0" applyFont="1" applyProtection="1"/>
    <xf numFmtId="0" fontId="11" fillId="13" borderId="0" xfId="0" applyFont="1" applyFill="1" applyProtection="1"/>
    <xf numFmtId="3" fontId="14" fillId="0" borderId="0" xfId="0" quotePrefix="1" applyNumberFormat="1" applyFont="1" applyAlignment="1" applyProtection="1">
      <alignment horizontal="right" vertical="center"/>
    </xf>
    <xf numFmtId="164" fontId="14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11" fontId="11" fillId="0" borderId="0" xfId="0" applyNumberFormat="1" applyFont="1" applyAlignment="1" applyProtection="1">
      <alignment horizontal="center" vertical="center" wrapText="1"/>
    </xf>
    <xf numFmtId="1" fontId="14" fillId="5" borderId="0" xfId="0" applyNumberFormat="1" applyFont="1" applyFill="1" applyProtection="1"/>
    <xf numFmtId="3" fontId="14" fillId="0" borderId="0" xfId="0" applyNumberFormat="1" applyFont="1" applyProtection="1"/>
    <xf numFmtId="0" fontId="16" fillId="15" borderId="1" xfId="0" applyFont="1" applyFill="1" applyBorder="1" applyAlignment="1" applyProtection="1">
      <alignment horizontal="center" vertical="center" wrapText="1"/>
    </xf>
    <xf numFmtId="164" fontId="16" fillId="16" borderId="1" xfId="0" applyNumberFormat="1" applyFont="1" applyFill="1" applyBorder="1" applyAlignment="1" applyProtection="1">
      <alignment horizontal="center" vertical="center" wrapText="1"/>
    </xf>
    <xf numFmtId="164" fontId="16" fillId="16" borderId="25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Alignment="1" applyProtection="1">
      <alignment horizontal="center" vertical="center"/>
    </xf>
    <xf numFmtId="165" fontId="14" fillId="15" borderId="0" xfId="0" applyNumberFormat="1" applyFont="1" applyFill="1" applyProtection="1"/>
    <xf numFmtId="0" fontId="14" fillId="7" borderId="0" xfId="0" applyFont="1" applyFill="1" applyProtection="1"/>
    <xf numFmtId="164" fontId="14" fillId="7" borderId="0" xfId="0" applyNumberFormat="1" applyFont="1" applyFill="1" applyAlignment="1" applyProtection="1">
      <alignment horizontal="center" vertical="center"/>
    </xf>
    <xf numFmtId="0" fontId="16" fillId="17" borderId="1" xfId="0" applyFont="1" applyFill="1" applyBorder="1" applyAlignment="1" applyProtection="1">
      <alignment horizontal="center" vertical="center" wrapText="1"/>
    </xf>
    <xf numFmtId="165" fontId="14" fillId="17" borderId="0" xfId="0" applyNumberFormat="1" applyFont="1" applyFill="1" applyProtection="1"/>
    <xf numFmtId="0" fontId="16" fillId="11" borderId="1" xfId="0" applyFont="1" applyFill="1" applyBorder="1" applyAlignment="1" applyProtection="1">
      <alignment horizontal="center" vertical="center" wrapText="1"/>
    </xf>
    <xf numFmtId="164" fontId="14" fillId="11" borderId="0" xfId="0" applyNumberFormat="1" applyFont="1" applyFill="1" applyProtection="1"/>
    <xf numFmtId="0" fontId="14" fillId="0" borderId="0" xfId="0" applyFont="1" applyAlignment="1" applyProtection="1">
      <alignment horizontal="center" vertical="center"/>
    </xf>
    <xf numFmtId="0" fontId="14" fillId="8" borderId="1" xfId="0" applyFont="1" applyFill="1" applyBorder="1" applyAlignment="1" applyProtection="1">
      <alignment horizontal="center" vertical="center" wrapText="1"/>
    </xf>
    <xf numFmtId="11" fontId="14" fillId="0" borderId="1" xfId="0" applyNumberFormat="1" applyFont="1" applyBorder="1" applyAlignment="1" applyProtection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 wrapText="1"/>
    </xf>
    <xf numFmtId="165" fontId="14" fillId="0" borderId="1" xfId="1" applyNumberFormat="1" applyFont="1" applyBorder="1" applyAlignment="1" applyProtection="1">
      <alignment horizontal="center" vertical="center"/>
    </xf>
    <xf numFmtId="2" fontId="14" fillId="0" borderId="1" xfId="0" applyNumberFormat="1" applyFont="1" applyBorder="1" applyAlignment="1" applyProtection="1">
      <alignment horizontal="center" vertical="center"/>
    </xf>
    <xf numFmtId="1" fontId="14" fillId="0" borderId="1" xfId="1" applyNumberFormat="1" applyFont="1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/>
    </xf>
    <xf numFmtId="0" fontId="14" fillId="0" borderId="0" xfId="0" quotePrefix="1" applyFont="1" applyProtection="1"/>
    <xf numFmtId="0" fontId="4" fillId="2" borderId="0" xfId="0" applyFont="1" applyFill="1" applyAlignment="1" applyProtection="1">
      <alignment horizontal="center" vertical="center" wrapText="1"/>
    </xf>
    <xf numFmtId="0" fontId="0" fillId="2" borderId="0" xfId="0" applyFill="1" applyProtection="1"/>
    <xf numFmtId="0" fontId="10" fillId="4" borderId="12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11" fontId="16" fillId="3" borderId="1" xfId="0" applyNumberFormat="1" applyFont="1" applyFill="1" applyBorder="1" applyAlignment="1" applyProtection="1">
      <alignment horizontal="center"/>
    </xf>
    <xf numFmtId="0" fontId="16" fillId="6" borderId="1" xfId="0" applyFont="1" applyFill="1" applyBorder="1" applyAlignment="1" applyProtection="1">
      <alignment horizontal="center" vertical="center" wrapText="1"/>
    </xf>
    <xf numFmtId="11" fontId="16" fillId="11" borderId="1" xfId="0" applyNumberFormat="1" applyFont="1" applyFill="1" applyBorder="1" applyAlignment="1" applyProtection="1">
      <alignment horizontal="center"/>
    </xf>
    <xf numFmtId="0" fontId="21" fillId="2" borderId="0" xfId="0" applyFont="1" applyFill="1" applyAlignment="1" applyProtection="1">
      <alignment horizontal="center"/>
    </xf>
    <xf numFmtId="17" fontId="21" fillId="2" borderId="0" xfId="0" quotePrefix="1" applyNumberFormat="1" applyFont="1" applyFill="1" applyAlignment="1" applyProtection="1">
      <alignment horizontal="center"/>
    </xf>
    <xf numFmtId="0" fontId="22" fillId="2" borderId="0" xfId="0" applyFont="1" applyFill="1" applyAlignment="1" applyProtection="1">
      <alignment horizontal="center" vertical="center" wrapText="1"/>
    </xf>
    <xf numFmtId="49" fontId="5" fillId="2" borderId="0" xfId="0" quotePrefix="1" applyNumberFormat="1" applyFont="1" applyFill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 wrapText="1"/>
    </xf>
    <xf numFmtId="0" fontId="1" fillId="5" borderId="7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" fillId="5" borderId="9" xfId="0" applyFont="1" applyFill="1" applyBorder="1" applyAlignment="1" applyProtection="1">
      <alignment horizontal="center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11" fontId="16" fillId="3" borderId="1" xfId="0" applyNumberFormat="1" applyFont="1" applyFill="1" applyBorder="1" applyAlignment="1" applyProtection="1">
      <alignment horizontal="center"/>
    </xf>
    <xf numFmtId="0" fontId="16" fillId="6" borderId="1" xfId="0" applyFont="1" applyFill="1" applyBorder="1" applyAlignment="1" applyProtection="1">
      <alignment horizontal="center" vertical="center" wrapText="1"/>
    </xf>
    <xf numFmtId="11" fontId="16" fillId="11" borderId="1" xfId="0" applyNumberFormat="1" applyFont="1" applyFill="1" applyBorder="1" applyAlignment="1" applyProtection="1">
      <alignment horizontal="center"/>
    </xf>
    <xf numFmtId="0" fontId="16" fillId="10" borderId="1" xfId="0" applyFont="1" applyFill="1" applyBorder="1" applyAlignment="1" applyProtection="1">
      <alignment horizontal="center" vertical="center" wrapText="1"/>
    </xf>
    <xf numFmtId="164" fontId="16" fillId="11" borderId="1" xfId="0" applyNumberFormat="1" applyFont="1" applyFill="1" applyBorder="1" applyAlignment="1" applyProtection="1">
      <alignment horizontal="center"/>
    </xf>
    <xf numFmtId="0" fontId="16" fillId="9" borderId="1" xfId="0" applyFont="1" applyFill="1" applyBorder="1" applyAlignment="1" applyProtection="1">
      <alignment horizontal="center" vertical="center" wrapText="1"/>
    </xf>
    <xf numFmtId="3" fontId="16" fillId="3" borderId="1" xfId="0" applyNumberFormat="1" applyFont="1" applyFill="1" applyBorder="1" applyAlignment="1" applyProtection="1">
      <alignment horizontal="center"/>
    </xf>
    <xf numFmtId="0" fontId="14" fillId="8" borderId="1" xfId="0" applyFont="1" applyFill="1" applyBorder="1" applyAlignment="1" applyProtection="1">
      <alignment horizont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0" fontId="16" fillId="0" borderId="23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15" borderId="24" xfId="0" applyFont="1" applyFill="1" applyBorder="1" applyAlignment="1" applyProtection="1">
      <alignment horizontal="center"/>
    </xf>
    <xf numFmtId="0" fontId="16" fillId="15" borderId="10" xfId="0" applyFont="1" applyFill="1" applyBorder="1" applyAlignment="1" applyProtection="1">
      <alignment horizontal="center"/>
    </xf>
    <xf numFmtId="164" fontId="16" fillId="16" borderId="10" xfId="0" applyNumberFormat="1" applyFont="1" applyFill="1" applyBorder="1" applyAlignment="1" applyProtection="1">
      <alignment horizontal="center"/>
    </xf>
    <xf numFmtId="0" fontId="16" fillId="17" borderId="24" xfId="0" applyFont="1" applyFill="1" applyBorder="1" applyAlignment="1" applyProtection="1">
      <alignment horizontal="center"/>
    </xf>
    <xf numFmtId="0" fontId="16" fillId="17" borderId="10" xfId="0" applyFont="1" applyFill="1" applyBorder="1" applyAlignment="1" applyProtection="1">
      <alignment horizontal="center"/>
    </xf>
    <xf numFmtId="0" fontId="16" fillId="11" borderId="24" xfId="0" applyFont="1" applyFill="1" applyBorder="1" applyAlignment="1" applyProtection="1">
      <alignment horizontal="center"/>
    </xf>
    <xf numFmtId="0" fontId="16" fillId="11" borderId="10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105"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65" formatCode="0.0"/>
    </dxf>
    <dxf>
      <numFmt numFmtId="164" formatCode="0.0E+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165" formatCode="0.0"/>
    </dxf>
    <dxf>
      <numFmt numFmtId="164" formatCode="0.0E+00"/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165" formatCode="0.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  <dxf>
      <numFmt numFmtId="165" formatCode="0.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  <dxf>
      <numFmt numFmtId="164" formatCode="0.0E+00"/>
    </dxf>
    <dxf>
      <numFmt numFmtId="165" formatCode="0.0"/>
    </dxf>
    <dxf>
      <numFmt numFmtId="1" formatCode="0"/>
    </dxf>
    <dxf>
      <numFmt numFmtId="164" formatCode="0.0E+00"/>
    </dxf>
    <dxf>
      <numFmt numFmtId="165" formatCode="0.0"/>
    </dxf>
    <dxf>
      <numFmt numFmtId="1" formatCode="0"/>
    </dxf>
    <dxf>
      <numFmt numFmtId="164" formatCode="0.0E+00"/>
    </dxf>
    <dxf>
      <numFmt numFmtId="165" formatCode="0.0"/>
    </dxf>
    <dxf>
      <numFmt numFmtId="1" formatCode="0"/>
    </dxf>
    <dxf>
      <numFmt numFmtId="165" formatCode="0.0"/>
    </dxf>
    <dxf>
      <numFmt numFmtId="164" formatCode="0.0E+00"/>
    </dxf>
    <dxf>
      <numFmt numFmtId="1" formatCode="0"/>
    </dxf>
    <dxf>
      <numFmt numFmtId="3" formatCode="#,##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  <dxf>
      <numFmt numFmtId="1" formatCode="0"/>
    </dxf>
    <dxf>
      <numFmt numFmtId="165" formatCode="0.0"/>
    </dxf>
    <dxf>
      <numFmt numFmtId="165" formatCode="0.0"/>
    </dxf>
    <dxf>
      <numFmt numFmtId="3" formatCode="#,##0"/>
    </dxf>
    <dxf>
      <numFmt numFmtId="164" formatCode="0.0E+00"/>
    </dxf>
    <dxf>
      <numFmt numFmtId="1" formatCode="0"/>
    </dxf>
    <dxf>
      <numFmt numFmtId="3" formatCode="#,##0"/>
    </dxf>
    <dxf>
      <numFmt numFmtId="1" formatCode="0"/>
    </dxf>
    <dxf>
      <numFmt numFmtId="165" formatCode="0.0"/>
    </dxf>
    <dxf>
      <numFmt numFmtId="164" formatCode="0.0E+00"/>
    </dxf>
    <dxf>
      <numFmt numFmtId="3" formatCode="#,##0"/>
    </dxf>
    <dxf>
      <numFmt numFmtId="3" formatCode="#,##0"/>
    </dxf>
    <dxf>
      <numFmt numFmtId="1" formatCode="0"/>
    </dxf>
    <dxf>
      <numFmt numFmtId="165" formatCode="0.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  <dxf>
      <numFmt numFmtId="3" formatCode="#,##0"/>
    </dxf>
    <dxf>
      <numFmt numFmtId="164" formatCode="0.0E+00"/>
    </dxf>
    <dxf>
      <numFmt numFmtId="165" formatCode="0.0"/>
    </dxf>
    <dxf>
      <numFmt numFmtId="1" formatCode="0"/>
    </dxf>
    <dxf>
      <numFmt numFmtId="3" formatCode="#,##0"/>
    </dxf>
    <dxf>
      <numFmt numFmtId="1" formatCode="0"/>
    </dxf>
    <dxf>
      <numFmt numFmtId="3" formatCode="#,##0"/>
    </dxf>
    <dxf>
      <numFmt numFmtId="1" formatCode="0"/>
    </dxf>
    <dxf>
      <numFmt numFmtId="3" formatCode="#,##0"/>
    </dxf>
    <dxf>
      <numFmt numFmtId="1" formatCode="0"/>
    </dxf>
    <dxf>
      <numFmt numFmtId="1" formatCode="0"/>
    </dxf>
    <dxf>
      <numFmt numFmtId="1" formatCode="0"/>
    </dxf>
    <dxf>
      <numFmt numFmtId="165" formatCode="0.0"/>
    </dxf>
    <dxf>
      <numFmt numFmtId="164" formatCode="0.0E+00"/>
    </dxf>
    <dxf>
      <numFmt numFmtId="3" formatCode="#,##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65" formatCode="0.0"/>
    </dxf>
    <dxf>
      <numFmt numFmtId="164" formatCode="0.0E+00"/>
    </dxf>
    <dxf>
      <numFmt numFmtId="1" formatCode="0"/>
    </dxf>
    <dxf>
      <numFmt numFmtId="165" formatCode="0.0"/>
    </dxf>
    <dxf>
      <numFmt numFmtId="164" formatCode="0.0E+00"/>
    </dxf>
    <dxf>
      <numFmt numFmtId="1" formatCode="0"/>
    </dxf>
    <dxf>
      <numFmt numFmtId="3" formatCode="#,##0"/>
    </dxf>
    <dxf>
      <numFmt numFmtId="1" formatCode="0"/>
    </dxf>
    <dxf>
      <numFmt numFmtId="165" formatCode="0.0"/>
    </dxf>
    <dxf>
      <numFmt numFmtId="164" formatCode="0.0E+00"/>
    </dxf>
    <dxf>
      <numFmt numFmtId="165" formatCode="0.0"/>
    </dxf>
    <dxf>
      <numFmt numFmtId="164" formatCode="0.0E+0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165" formatCode="0.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7</xdr:row>
      <xdr:rowOff>63500</xdr:rowOff>
    </xdr:from>
    <xdr:ext cx="3541114" cy="593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409F5D4-8CE1-4B26-BF7E-5C4A2BB217E6}"/>
                </a:ext>
              </a:extLst>
            </xdr:cNvPr>
            <xdr:cNvSpPr txBox="1"/>
          </xdr:nvSpPr>
          <xdr:spPr>
            <a:xfrm>
              <a:off x="120650" y="1720850"/>
              <a:ext cx="3541114" cy="593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𝑀𝑂𝐸</m:t>
                    </m:r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𝑁𝑜𝑛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𝐶𝑎𝑛𝑐𝑒𝑟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𝐻𝑎𝑧𝑎𝑟𝑑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𝑣𝑎𝑙𝑢𝑒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𝑃𝑂𝐷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𝐻𝑢𝑚𝑎𝑛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𝐸𝑥𝑝𝑜𝑠𝑢𝑟𝑒</m:t>
                        </m:r>
                      </m:den>
                    </m:f>
                  </m:oMath>
                </m:oMathPara>
              </a14:m>
              <a:endParaRPr lang="en-US" sz="14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409F5D4-8CE1-4B26-BF7E-5C4A2BB217E6}"/>
                </a:ext>
              </a:extLst>
            </xdr:cNvPr>
            <xdr:cNvSpPr txBox="1"/>
          </xdr:nvSpPr>
          <xdr:spPr>
            <a:xfrm>
              <a:off x="120650" y="1720850"/>
              <a:ext cx="3541114" cy="593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𝑀𝑂𝐸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=(𝑁𝑜𝑛−𝐶𝑎𝑛𝑐𝑒𝑟 𝐻𝑎𝑧𝑎𝑟𝑑 𝑣𝑎𝑙𝑢𝑒 (𝑃𝑂𝐷))/( 𝐻𝑢𝑚𝑎𝑛 𝐸𝑥𝑝𝑜𝑠𝑢𝑟𝑒)</a:t>
              </a:r>
              <a:endParaRPr lang="en-US" sz="14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microsoft.com/office/2006/relationships/xlExternalLinkPath/xlPathMissing" Target="20.%20DEHP%20.%20Draft%20Occupational%20Risk%20Calculator%20.%20Public%20Release%20.%20May%202025.xlsx" TargetMode="External"/><Relationship Id="rId2" Type="http://schemas.microsoft.com/office/2019/04/relationships/externalLinkLongPath" Target="20.%20DEHP%20.%20Draft%20Occupational%20Risk%20Calculator%20.%20Public%20Release%20.%20May%202025.xlsx?30CAE4EA" TargetMode="External"/><Relationship Id="rId1" Type="http://schemas.openxmlformats.org/officeDocument/2006/relationships/externalLinkPath" Target="file:///\\30CAE4EA\20.%20DEHP%20.%20Draft%20Occupational%20Risk%20Calculator%20.%20Public%20Release%20.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 Page"/>
      <sheetName val="Read Me"/>
      <sheetName val="Calculation Summary"/>
      <sheetName val="Dashboard"/>
      <sheetName val="Aggregate RR"/>
      <sheetName val="RR"/>
      <sheetName val="Inhalation Exposure"/>
      <sheetName val="Dermal Exposure"/>
      <sheetName val="Tables for RE (Risk only)"/>
      <sheetName val="Tables for RE"/>
      <sheetName val="Tables for Report"/>
      <sheetName val="Hazard Values"/>
      <sheetName val="List Values"/>
      <sheetName val="Exposure 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D2F1-C0EE-4678-BBA9-831F6454DFEE}">
  <sheetPr codeName="Sheet10"/>
  <dimension ref="A1:P36"/>
  <sheetViews>
    <sheetView tabSelected="1" workbookViewId="0">
      <selection activeCell="O15" sqref="O15"/>
    </sheetView>
  </sheetViews>
  <sheetFormatPr defaultColWidth="0" defaultRowHeight="15" zeroHeight="1"/>
  <cols>
    <col min="1" max="16" width="8.7109375" style="2" customWidth="1"/>
    <col min="17" max="16384" width="8.7109375" style="2" hidden="1"/>
  </cols>
  <sheetData>
    <row r="1" spans="1:16">
      <c r="A1" s="1"/>
      <c r="B1" s="1"/>
      <c r="C1" s="1"/>
      <c r="D1" s="1"/>
      <c r="E1" s="1"/>
      <c r="F1" s="1"/>
      <c r="G1" s="1"/>
      <c r="H1" s="1"/>
      <c r="I1" s="87"/>
      <c r="J1" s="87"/>
      <c r="K1" s="87"/>
      <c r="L1" s="87"/>
      <c r="M1" s="87"/>
      <c r="N1" s="87"/>
      <c r="O1" s="87"/>
      <c r="P1" s="87"/>
    </row>
    <row r="2" spans="1:16" ht="15.75">
      <c r="A2" s="1"/>
      <c r="B2" s="94"/>
      <c r="C2" s="94"/>
      <c r="D2" s="94"/>
      <c r="E2" s="94"/>
      <c r="F2" s="94"/>
      <c r="G2" s="1"/>
      <c r="H2" s="1"/>
      <c r="I2" s="87"/>
      <c r="J2" s="87"/>
      <c r="K2" s="87"/>
      <c r="L2" s="87"/>
      <c r="M2" s="87"/>
      <c r="N2" s="87"/>
      <c r="O2" s="87"/>
      <c r="P2" s="87"/>
    </row>
    <row r="3" spans="1:16" ht="15.75">
      <c r="A3" s="1"/>
      <c r="B3" s="1"/>
      <c r="C3" s="95"/>
      <c r="D3" s="95"/>
      <c r="E3" s="95"/>
      <c r="F3" s="1"/>
      <c r="G3" s="1"/>
      <c r="H3" s="1"/>
      <c r="I3" s="87"/>
      <c r="J3" s="87"/>
      <c r="K3" s="87"/>
      <c r="L3" s="87"/>
      <c r="M3" s="87"/>
      <c r="N3" s="87"/>
      <c r="O3" s="87"/>
      <c r="P3" s="87"/>
    </row>
    <row r="4" spans="1:16">
      <c r="A4" s="1"/>
      <c r="B4" s="1"/>
      <c r="C4" s="1"/>
      <c r="D4" s="1"/>
      <c r="E4" s="1"/>
      <c r="F4" s="1"/>
      <c r="G4" s="1"/>
      <c r="H4" s="1"/>
      <c r="I4" s="87"/>
      <c r="J4" s="87"/>
      <c r="K4" s="87"/>
      <c r="L4" s="87"/>
      <c r="M4" s="87"/>
      <c r="N4" s="87"/>
      <c r="O4" s="87"/>
      <c r="P4" s="87"/>
    </row>
    <row r="5" spans="1:16">
      <c r="A5" s="1"/>
      <c r="B5" s="1"/>
      <c r="C5" s="1"/>
      <c r="D5" s="1"/>
      <c r="E5" s="1"/>
      <c r="F5" s="1"/>
      <c r="G5" s="1"/>
      <c r="H5" s="1"/>
      <c r="I5" s="87"/>
      <c r="J5" s="87"/>
      <c r="K5" s="87"/>
      <c r="L5" s="87"/>
      <c r="M5" s="87"/>
      <c r="N5" s="87"/>
      <c r="O5" s="87"/>
      <c r="P5" s="87"/>
    </row>
    <row r="6" spans="1:16">
      <c r="A6" s="1"/>
      <c r="B6" s="96" t="s">
        <v>0</v>
      </c>
      <c r="C6" s="96"/>
      <c r="D6" s="96"/>
      <c r="E6" s="96"/>
      <c r="F6" s="96"/>
      <c r="G6" s="1"/>
      <c r="H6" s="1"/>
      <c r="I6" s="87"/>
      <c r="J6" s="87"/>
      <c r="K6" s="87"/>
      <c r="L6" s="87"/>
      <c r="M6" s="87"/>
      <c r="N6" s="87"/>
      <c r="O6" s="87"/>
      <c r="P6" s="87"/>
    </row>
    <row r="7" spans="1:16" ht="66.599999999999994" customHeight="1">
      <c r="A7" s="1"/>
      <c r="B7" s="96"/>
      <c r="C7" s="96"/>
      <c r="D7" s="96"/>
      <c r="E7" s="96"/>
      <c r="F7" s="96"/>
      <c r="G7" s="1"/>
      <c r="H7" s="1"/>
      <c r="I7" s="87"/>
      <c r="J7" s="87"/>
      <c r="K7" s="87"/>
      <c r="L7" s="87"/>
      <c r="M7" s="87"/>
      <c r="N7" s="87"/>
      <c r="O7" s="87"/>
      <c r="P7" s="87"/>
    </row>
    <row r="8" spans="1:16" ht="20.25">
      <c r="A8" s="1"/>
      <c r="B8" s="86"/>
      <c r="C8" s="86"/>
      <c r="D8" s="86"/>
      <c r="E8" s="86"/>
      <c r="F8" s="86"/>
      <c r="G8" s="1"/>
      <c r="H8" s="1"/>
      <c r="I8" s="87"/>
      <c r="J8" s="87"/>
      <c r="K8" s="87"/>
      <c r="L8" s="87"/>
      <c r="M8" s="87"/>
      <c r="N8" s="87"/>
      <c r="O8" s="87"/>
      <c r="P8" s="87"/>
    </row>
    <row r="9" spans="1:16">
      <c r="A9" s="1"/>
      <c r="B9" s="1"/>
      <c r="C9" s="1"/>
      <c r="D9" s="1"/>
      <c r="E9" s="1"/>
      <c r="F9" s="1"/>
      <c r="G9" s="1"/>
      <c r="H9" s="1"/>
      <c r="I9" s="87"/>
      <c r="J9" s="87"/>
      <c r="K9" s="87"/>
      <c r="L9" s="87"/>
      <c r="M9" s="87"/>
      <c r="N9" s="87"/>
      <c r="O9" s="87"/>
      <c r="P9" s="87"/>
    </row>
    <row r="10" spans="1:16" ht="22.5">
      <c r="A10" s="1"/>
      <c r="B10" s="96" t="s">
        <v>1</v>
      </c>
      <c r="C10" s="96"/>
      <c r="D10" s="96"/>
      <c r="E10" s="96"/>
      <c r="F10" s="96"/>
      <c r="G10" s="1"/>
      <c r="H10" s="1"/>
      <c r="I10" s="87"/>
      <c r="J10" s="87"/>
      <c r="K10" s="87"/>
      <c r="L10" s="87"/>
      <c r="M10" s="87"/>
      <c r="N10" s="87"/>
      <c r="O10" s="87"/>
      <c r="P10" s="87"/>
    </row>
    <row r="11" spans="1:16">
      <c r="A11" s="1"/>
      <c r="B11" s="1"/>
      <c r="C11" s="1"/>
      <c r="D11" s="1"/>
      <c r="E11" s="1"/>
      <c r="F11" s="1"/>
      <c r="G11" s="1"/>
      <c r="H11" s="1"/>
      <c r="I11" s="87"/>
      <c r="J11" s="87"/>
      <c r="K11" s="87"/>
      <c r="L11" s="87"/>
      <c r="M11" s="87"/>
      <c r="N11" s="87"/>
      <c r="O11" s="87"/>
      <c r="P11" s="87"/>
    </row>
    <row r="12" spans="1:16">
      <c r="A12" s="1"/>
      <c r="B12" s="1"/>
      <c r="C12" s="1"/>
      <c r="D12" s="1"/>
      <c r="E12" s="1"/>
      <c r="F12" s="1"/>
      <c r="G12" s="1"/>
      <c r="H12" s="1"/>
      <c r="I12" s="87"/>
      <c r="J12" s="87"/>
      <c r="K12" s="87"/>
      <c r="L12" s="87"/>
      <c r="M12" s="87"/>
      <c r="N12" s="87"/>
      <c r="O12" s="87"/>
      <c r="P12" s="87"/>
    </row>
    <row r="13" spans="1:16" ht="19.5">
      <c r="A13" s="1"/>
      <c r="B13" s="97" t="s">
        <v>2</v>
      </c>
      <c r="C13" s="97"/>
      <c r="D13" s="97"/>
      <c r="E13" s="97"/>
      <c r="F13" s="97"/>
      <c r="G13" s="1"/>
      <c r="H13" s="1"/>
      <c r="I13" s="87"/>
      <c r="J13" s="87"/>
      <c r="K13" s="87"/>
      <c r="L13" s="87"/>
      <c r="M13" s="87"/>
      <c r="N13" s="87"/>
      <c r="O13" s="87"/>
      <c r="P13" s="87"/>
    </row>
    <row r="14" spans="1:16">
      <c r="A14" s="1"/>
      <c r="B14" s="1"/>
      <c r="C14" s="1"/>
      <c r="D14" s="1"/>
      <c r="E14" s="1"/>
      <c r="F14" s="1"/>
      <c r="G14" s="1"/>
      <c r="H14" s="1"/>
      <c r="I14" s="87"/>
      <c r="J14" s="87"/>
      <c r="K14" s="87"/>
      <c r="L14" s="87"/>
      <c r="M14" s="87"/>
      <c r="N14" s="87"/>
      <c r="O14" s="87"/>
      <c r="P14" s="87"/>
    </row>
    <row r="15" spans="1:16">
      <c r="A15" s="1"/>
      <c r="B15" s="1"/>
      <c r="C15" s="1"/>
      <c r="D15" s="1"/>
      <c r="E15" s="1"/>
      <c r="F15" s="1"/>
      <c r="G15" s="1"/>
      <c r="H15" s="1"/>
      <c r="I15" s="87"/>
      <c r="J15" s="87"/>
      <c r="K15" s="87"/>
      <c r="L15" s="87"/>
      <c r="M15" s="87"/>
      <c r="N15" s="87"/>
      <c r="O15" s="87"/>
      <c r="P15" s="87"/>
    </row>
    <row r="16" spans="1:16">
      <c r="A16" s="1"/>
      <c r="B16" s="1"/>
      <c r="C16" s="1"/>
      <c r="D16" s="1"/>
      <c r="E16" s="1"/>
      <c r="F16" s="1"/>
      <c r="G16" s="1"/>
      <c r="H16" s="1"/>
      <c r="I16" s="87"/>
      <c r="J16" s="87"/>
      <c r="K16" s="87"/>
      <c r="L16" s="87"/>
      <c r="M16" s="87"/>
      <c r="N16" s="87"/>
      <c r="O16" s="87"/>
      <c r="P16" s="87"/>
    </row>
    <row r="17" spans="1:16">
      <c r="A17" s="1"/>
      <c r="B17" s="1"/>
      <c r="C17" s="1"/>
      <c r="D17" s="1"/>
      <c r="E17" s="1"/>
      <c r="F17" s="1"/>
      <c r="G17" s="1"/>
      <c r="H17" s="1"/>
      <c r="I17" s="87"/>
      <c r="J17" s="87"/>
      <c r="K17" s="87"/>
      <c r="L17" s="87"/>
      <c r="M17" s="87"/>
      <c r="N17" s="87"/>
      <c r="O17" s="87"/>
      <c r="P17" s="87"/>
    </row>
    <row r="18" spans="1:16">
      <c r="A18" s="1"/>
      <c r="B18" s="1"/>
      <c r="C18" s="1"/>
      <c r="D18" s="1"/>
      <c r="E18" s="1"/>
      <c r="F18" s="1"/>
      <c r="G18" s="1"/>
      <c r="H18" s="1"/>
      <c r="I18" s="87"/>
      <c r="J18" s="87"/>
      <c r="K18" s="87"/>
      <c r="L18" s="87"/>
      <c r="M18" s="87"/>
      <c r="N18" s="87"/>
      <c r="O18" s="87"/>
      <c r="P18" s="87"/>
    </row>
    <row r="19" spans="1:16">
      <c r="A19" s="1"/>
      <c r="B19" s="1"/>
      <c r="C19" s="1"/>
      <c r="D19" s="1"/>
      <c r="E19" s="1"/>
      <c r="F19" s="1"/>
      <c r="G19" s="1"/>
      <c r="H19" s="1"/>
      <c r="I19" s="87"/>
      <c r="J19" s="87"/>
      <c r="K19" s="87"/>
      <c r="L19" s="87"/>
      <c r="M19" s="87"/>
      <c r="N19" s="87"/>
      <c r="O19" s="87"/>
      <c r="P19" s="87"/>
    </row>
    <row r="20" spans="1:16">
      <c r="A20" s="1"/>
      <c r="B20" s="1"/>
      <c r="C20" s="1"/>
      <c r="D20" s="1"/>
      <c r="E20" s="1"/>
      <c r="F20" s="1"/>
      <c r="G20" s="1"/>
      <c r="H20" s="1"/>
      <c r="I20" s="87"/>
      <c r="J20" s="87"/>
      <c r="K20" s="87"/>
      <c r="L20" s="87"/>
      <c r="M20" s="87"/>
      <c r="N20" s="87"/>
      <c r="O20" s="87"/>
      <c r="P20" s="87"/>
    </row>
    <row r="21" spans="1:16">
      <c r="A21" s="1"/>
      <c r="B21" s="1"/>
      <c r="C21" s="1"/>
      <c r="D21" s="1"/>
      <c r="E21" s="1"/>
      <c r="F21" s="1"/>
      <c r="G21" s="1"/>
      <c r="H21" s="1"/>
      <c r="I21" s="87"/>
      <c r="J21" s="87"/>
      <c r="K21" s="87"/>
      <c r="L21" s="87"/>
      <c r="M21" s="87"/>
      <c r="N21" s="87"/>
      <c r="O21" s="87"/>
      <c r="P21" s="87"/>
    </row>
    <row r="22" spans="1:16">
      <c r="A22" s="1"/>
      <c r="B22" s="1"/>
      <c r="C22" s="1"/>
      <c r="D22" s="1"/>
      <c r="E22" s="1"/>
      <c r="F22" s="1"/>
      <c r="G22" s="1"/>
      <c r="H22" s="1"/>
      <c r="I22" s="87"/>
      <c r="J22" s="87"/>
      <c r="K22" s="87"/>
      <c r="L22" s="87"/>
      <c r="M22" s="87"/>
      <c r="N22" s="87"/>
      <c r="O22" s="87"/>
      <c r="P22" s="87"/>
    </row>
    <row r="23" spans="1:16">
      <c r="A23" s="1"/>
      <c r="B23" s="1"/>
      <c r="C23" s="1"/>
      <c r="D23" s="1"/>
      <c r="E23" s="1"/>
      <c r="F23" s="1"/>
      <c r="G23" s="1"/>
      <c r="H23" s="1"/>
      <c r="I23" s="87"/>
      <c r="J23" s="87"/>
      <c r="K23" s="87"/>
      <c r="L23" s="87"/>
      <c r="M23" s="87"/>
      <c r="N23" s="87"/>
      <c r="O23" s="87"/>
      <c r="P23" s="87"/>
    </row>
    <row r="24" spans="1:16">
      <c r="A24" s="1"/>
      <c r="B24" s="1"/>
      <c r="C24" s="1"/>
      <c r="D24" s="1"/>
      <c r="E24" s="1"/>
      <c r="F24" s="1"/>
      <c r="G24" s="1"/>
      <c r="H24" s="1"/>
      <c r="I24" s="87"/>
      <c r="J24" s="87"/>
      <c r="K24" s="87"/>
      <c r="L24" s="87"/>
      <c r="M24" s="87"/>
      <c r="N24" s="87"/>
      <c r="O24" s="87"/>
      <c r="P24" s="87"/>
    </row>
    <row r="25" spans="1:16">
      <c r="A25" s="1"/>
      <c r="B25" s="1"/>
      <c r="C25" s="1"/>
      <c r="D25" s="1"/>
      <c r="E25" s="1"/>
      <c r="F25" s="1"/>
      <c r="G25" s="1"/>
      <c r="H25" s="1"/>
      <c r="I25" s="87"/>
      <c r="J25" s="87"/>
      <c r="K25" s="87"/>
      <c r="L25" s="87"/>
      <c r="M25" s="87"/>
      <c r="N25" s="87"/>
      <c r="O25" s="87"/>
      <c r="P25" s="87"/>
    </row>
    <row r="26" spans="1:16">
      <c r="A26" s="1"/>
      <c r="B26" s="1"/>
      <c r="C26" s="1"/>
      <c r="D26" s="1"/>
      <c r="E26" s="1"/>
      <c r="F26" s="1"/>
      <c r="G26" s="1"/>
      <c r="H26" s="1"/>
      <c r="I26" s="87"/>
      <c r="J26" s="87"/>
      <c r="K26" s="87"/>
      <c r="L26" s="87"/>
      <c r="M26" s="87"/>
      <c r="N26" s="87"/>
      <c r="O26" s="87"/>
      <c r="P26" s="87"/>
    </row>
    <row r="27" spans="1:16">
      <c r="A27" s="1"/>
      <c r="B27" s="1"/>
      <c r="C27" s="1"/>
      <c r="D27" s="1"/>
      <c r="E27" s="1"/>
      <c r="F27" s="1"/>
      <c r="G27" s="1"/>
      <c r="H27" s="1"/>
      <c r="I27" s="87"/>
      <c r="J27" s="87"/>
      <c r="K27" s="87"/>
      <c r="L27" s="87"/>
      <c r="M27" s="87"/>
      <c r="N27" s="87"/>
      <c r="O27" s="87"/>
      <c r="P27" s="87"/>
    </row>
    <row r="28" spans="1:16">
      <c r="A28" s="1"/>
      <c r="B28" s="1"/>
      <c r="C28" s="1"/>
      <c r="D28" s="1"/>
      <c r="E28" s="1"/>
      <c r="F28" s="1"/>
      <c r="G28" s="1"/>
      <c r="H28" s="1"/>
      <c r="I28" s="87"/>
      <c r="J28" s="87"/>
      <c r="K28" s="87"/>
      <c r="L28" s="87"/>
      <c r="M28" s="87"/>
      <c r="N28" s="87"/>
      <c r="O28" s="87"/>
      <c r="P28" s="87"/>
    </row>
    <row r="29" spans="1:16">
      <c r="A29" s="1"/>
      <c r="B29" s="1"/>
      <c r="C29" s="1"/>
      <c r="D29" s="1"/>
      <c r="E29" s="1"/>
      <c r="F29" s="1"/>
      <c r="G29" s="1"/>
      <c r="H29" s="1"/>
      <c r="I29" s="87"/>
      <c r="J29" s="87"/>
      <c r="K29" s="87"/>
      <c r="L29" s="87"/>
      <c r="M29" s="87"/>
      <c r="N29" s="87"/>
      <c r="O29" s="87"/>
      <c r="P29" s="87"/>
    </row>
    <row r="30" spans="1:16">
      <c r="A30" s="1"/>
      <c r="B30" s="1"/>
      <c r="C30" s="1"/>
      <c r="D30" s="1"/>
      <c r="E30" s="1"/>
      <c r="F30" s="1"/>
      <c r="G30" s="1"/>
      <c r="H30" s="1"/>
      <c r="I30" s="87"/>
      <c r="J30" s="87"/>
      <c r="K30" s="87"/>
      <c r="L30" s="87"/>
      <c r="M30" s="87"/>
      <c r="N30" s="87"/>
      <c r="O30" s="87"/>
      <c r="P30" s="87"/>
    </row>
    <row r="31" spans="1:16">
      <c r="A31" s="1"/>
      <c r="B31" s="1"/>
      <c r="C31" s="1"/>
      <c r="D31" s="1"/>
      <c r="E31" s="1"/>
      <c r="F31" s="1"/>
      <c r="G31" s="1"/>
      <c r="H31" s="1"/>
      <c r="I31" s="87"/>
      <c r="J31" s="87"/>
      <c r="K31" s="87"/>
      <c r="L31" s="87"/>
      <c r="M31" s="87"/>
      <c r="N31" s="87"/>
      <c r="O31" s="87"/>
      <c r="P31" s="87"/>
    </row>
    <row r="32" spans="1:16">
      <c r="A32" s="1"/>
      <c r="B32" s="1"/>
      <c r="C32" s="1"/>
      <c r="D32" s="1"/>
      <c r="E32" s="1"/>
      <c r="F32" s="1"/>
      <c r="G32" s="1"/>
      <c r="H32" s="1"/>
      <c r="I32" s="87"/>
      <c r="J32" s="87"/>
      <c r="K32" s="87"/>
      <c r="L32" s="87"/>
      <c r="M32" s="87"/>
      <c r="N32" s="87"/>
      <c r="O32" s="87"/>
      <c r="P32" s="87"/>
    </row>
    <row r="33" spans="1:16">
      <c r="A33" s="1"/>
      <c r="B33" s="1"/>
      <c r="C33" s="1"/>
      <c r="D33" s="1"/>
      <c r="E33" s="1"/>
      <c r="F33" s="1"/>
      <c r="G33" s="1"/>
      <c r="H33" s="1"/>
      <c r="I33" s="87"/>
      <c r="J33" s="87"/>
      <c r="K33" s="87"/>
      <c r="L33" s="87"/>
      <c r="M33" s="87"/>
      <c r="N33" s="87"/>
      <c r="O33" s="87"/>
      <c r="P33" s="87"/>
    </row>
    <row r="34" spans="1:16">
      <c r="A34" s="1"/>
      <c r="B34" s="1"/>
      <c r="C34" s="1"/>
      <c r="D34" s="1"/>
      <c r="E34" s="1"/>
      <c r="F34" s="1"/>
      <c r="G34" s="1"/>
      <c r="H34" s="1"/>
      <c r="I34" s="87"/>
      <c r="J34" s="87"/>
      <c r="K34" s="87"/>
      <c r="L34" s="87"/>
      <c r="M34" s="87"/>
      <c r="N34" s="87"/>
      <c r="O34" s="87"/>
      <c r="P34" s="87"/>
    </row>
    <row r="35" spans="1:16">
      <c r="A35" s="1"/>
      <c r="B35" s="1"/>
      <c r="C35" s="1"/>
      <c r="D35" s="1"/>
      <c r="E35" s="1"/>
      <c r="F35" s="1"/>
      <c r="G35" s="1"/>
      <c r="H35" s="1"/>
      <c r="I35" s="87"/>
      <c r="J35" s="87"/>
      <c r="K35" s="87"/>
      <c r="L35" s="87"/>
      <c r="M35" s="87"/>
      <c r="N35" s="87"/>
      <c r="O35" s="87"/>
      <c r="P35" s="87"/>
    </row>
    <row r="36" spans="1:16">
      <c r="A36" s="1"/>
      <c r="B36" s="1"/>
      <c r="C36" s="1"/>
      <c r="D36" s="1"/>
      <c r="E36" s="1"/>
      <c r="F36" s="1"/>
      <c r="G36" s="1"/>
      <c r="H36" s="1"/>
      <c r="I36" s="87"/>
      <c r="J36" s="87"/>
      <c r="K36" s="87"/>
      <c r="L36" s="87"/>
      <c r="M36" s="87"/>
      <c r="N36" s="87"/>
      <c r="O36" s="87"/>
      <c r="P36" s="87"/>
    </row>
  </sheetData>
  <sheetProtection sheet="1" objects="1" scenarios="1" formatCells="0" formatColumns="0" formatRows="0" sort="0" autoFilter="0"/>
  <mergeCells count="5">
    <mergeCell ref="B2:F2"/>
    <mergeCell ref="C3:E3"/>
    <mergeCell ref="B6:F7"/>
    <mergeCell ref="B10:F10"/>
    <mergeCell ref="B13:F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1FC3-1975-478B-AF1D-CE0800E4E9FB}">
  <sheetPr codeName="Sheet2">
    <tabColor theme="4"/>
  </sheetPr>
  <dimension ref="A1:B13"/>
  <sheetViews>
    <sheetView zoomScale="130" zoomScaleNormal="130" workbookViewId="0">
      <selection activeCell="B19" sqref="B19"/>
    </sheetView>
  </sheetViews>
  <sheetFormatPr defaultColWidth="8.7109375" defaultRowHeight="15"/>
  <cols>
    <col min="1" max="1" width="31.28515625" style="2" customWidth="1"/>
    <col min="2" max="2" width="125" style="2" customWidth="1"/>
    <col min="3" max="16384" width="8.7109375" style="2"/>
  </cols>
  <sheetData>
    <row r="1" spans="1:2" ht="31.5" customHeight="1">
      <c r="A1" s="98" t="s">
        <v>3</v>
      </c>
      <c r="B1" s="98"/>
    </row>
    <row r="2" spans="1:2" ht="45.6" customHeight="1">
      <c r="A2" s="98" t="s">
        <v>4</v>
      </c>
      <c r="B2" s="98"/>
    </row>
    <row r="3" spans="1:2">
      <c r="A3" s="3" t="s">
        <v>5</v>
      </c>
      <c r="B3" s="3" t="s">
        <v>6</v>
      </c>
    </row>
    <row r="4" spans="1:2">
      <c r="A4" s="4" t="s">
        <v>7</v>
      </c>
      <c r="B4" s="4" t="s">
        <v>8</v>
      </c>
    </row>
    <row r="5" spans="1:2">
      <c r="A5" s="4" t="s">
        <v>9</v>
      </c>
      <c r="B5" s="4" t="s">
        <v>10</v>
      </c>
    </row>
    <row r="6" spans="1:2">
      <c r="A6" s="4" t="s">
        <v>11</v>
      </c>
      <c r="B6" s="4" t="s">
        <v>12</v>
      </c>
    </row>
    <row r="7" spans="1:2">
      <c r="A7" s="4" t="s">
        <v>13</v>
      </c>
      <c r="B7" s="4" t="s">
        <v>14</v>
      </c>
    </row>
    <row r="8" spans="1:2">
      <c r="A8" s="4" t="s">
        <v>15</v>
      </c>
      <c r="B8" s="5" t="s">
        <v>16</v>
      </c>
    </row>
    <row r="9" spans="1:2">
      <c r="A9" s="4" t="s">
        <v>17</v>
      </c>
      <c r="B9" s="4" t="s">
        <v>18</v>
      </c>
    </row>
    <row r="10" spans="1:2">
      <c r="A10" s="4" t="s">
        <v>19</v>
      </c>
      <c r="B10" s="4" t="s">
        <v>20</v>
      </c>
    </row>
    <row r="11" spans="1:2">
      <c r="A11" s="6" t="s">
        <v>21</v>
      </c>
      <c r="B11" s="4" t="s">
        <v>22</v>
      </c>
    </row>
    <row r="12" spans="1:2">
      <c r="A12" s="7" t="s">
        <v>21</v>
      </c>
      <c r="B12" s="4" t="s">
        <v>23</v>
      </c>
    </row>
    <row r="13" spans="1:2">
      <c r="A13" s="8" t="s">
        <v>21</v>
      </c>
      <c r="B13" s="9" t="s">
        <v>24</v>
      </c>
    </row>
  </sheetData>
  <sheetProtection formatCells="0" formatColumns="0" formatRows="0" sort="0" autoFilter="0"/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E6C3-2F09-4B6E-86AF-2E83E3AAE3D7}">
  <sheetPr codeName="Sheet3">
    <tabColor theme="4"/>
  </sheetPr>
  <dimension ref="A1:I19"/>
  <sheetViews>
    <sheetView workbookViewId="0">
      <selection sqref="A1:I1"/>
    </sheetView>
  </sheetViews>
  <sheetFormatPr defaultColWidth="8.7109375" defaultRowHeight="15"/>
  <cols>
    <col min="1" max="9" width="12.140625" style="2" customWidth="1"/>
    <col min="10" max="16384" width="8.7109375" style="2"/>
  </cols>
  <sheetData>
    <row r="1" spans="1:9" ht="15.75" thickBot="1">
      <c r="A1" s="99" t="s">
        <v>25</v>
      </c>
      <c r="B1" s="100"/>
      <c r="C1" s="100"/>
      <c r="D1" s="100"/>
      <c r="E1" s="100"/>
      <c r="F1" s="100"/>
      <c r="G1" s="100"/>
      <c r="H1" s="100"/>
      <c r="I1" s="101"/>
    </row>
    <row r="2" spans="1:9" ht="15.95" customHeight="1">
      <c r="A2" s="102" t="s">
        <v>26</v>
      </c>
      <c r="B2" s="105" t="s">
        <v>27</v>
      </c>
      <c r="C2" s="105" t="s">
        <v>28</v>
      </c>
      <c r="D2" s="10" t="s">
        <v>29</v>
      </c>
      <c r="E2" s="10" t="s">
        <v>30</v>
      </c>
      <c r="F2" s="88" t="s">
        <v>31</v>
      </c>
      <c r="G2" s="10" t="s">
        <v>32</v>
      </c>
      <c r="H2" s="88" t="s">
        <v>33</v>
      </c>
      <c r="I2" s="11" t="s">
        <v>34</v>
      </c>
    </row>
    <row r="3" spans="1:9" ht="15.75">
      <c r="A3" s="103"/>
      <c r="B3" s="106"/>
      <c r="C3" s="106"/>
      <c r="D3" s="12" t="s">
        <v>35</v>
      </c>
      <c r="E3" s="12" t="s">
        <v>35</v>
      </c>
      <c r="F3" s="89"/>
      <c r="G3" s="12" t="s">
        <v>36</v>
      </c>
      <c r="H3" s="89"/>
      <c r="I3" s="13"/>
    </row>
    <row r="4" spans="1:9" ht="15.75" thickBot="1">
      <c r="A4" s="104"/>
      <c r="B4" s="107"/>
      <c r="C4" s="107"/>
      <c r="D4" s="14"/>
      <c r="E4" s="15"/>
      <c r="F4" s="90"/>
      <c r="G4" s="14" t="s">
        <v>37</v>
      </c>
      <c r="H4" s="90"/>
      <c r="I4" s="16"/>
    </row>
    <row r="5" spans="1:9" ht="96.95" customHeight="1" thickTop="1" thickBot="1">
      <c r="A5" s="17" t="s">
        <v>38</v>
      </c>
      <c r="B5" s="18" t="s">
        <v>39</v>
      </c>
      <c r="C5" s="18" t="s">
        <v>40</v>
      </c>
      <c r="D5" s="19">
        <v>1.1000000000000001</v>
      </c>
      <c r="E5" s="18" t="s">
        <v>41</v>
      </c>
      <c r="F5" s="18" t="s">
        <v>42</v>
      </c>
      <c r="G5" s="19" t="s">
        <v>43</v>
      </c>
      <c r="H5" s="20" t="s">
        <v>44</v>
      </c>
      <c r="I5" s="21" t="s">
        <v>45</v>
      </c>
    </row>
    <row r="6" spans="1:9">
      <c r="C6" s="22" t="s">
        <v>46</v>
      </c>
      <c r="D6" s="23">
        <f>1.1*1000</f>
        <v>1100</v>
      </c>
    </row>
    <row r="13" spans="1:9" ht="15.75">
      <c r="A13" s="24" t="s">
        <v>47</v>
      </c>
    </row>
    <row r="14" spans="1:9" ht="15.75">
      <c r="A14" s="24" t="s">
        <v>48</v>
      </c>
    </row>
    <row r="15" spans="1:9" ht="15.75">
      <c r="A15" s="24" t="s">
        <v>49</v>
      </c>
    </row>
    <row r="16" spans="1:9" ht="15.75">
      <c r="A16" s="24" t="s">
        <v>50</v>
      </c>
    </row>
    <row r="17" spans="1:1" ht="15.75">
      <c r="A17" s="24" t="s">
        <v>51</v>
      </c>
    </row>
    <row r="18" spans="1:1" ht="15.75">
      <c r="A18" s="24" t="s">
        <v>52</v>
      </c>
    </row>
    <row r="19" spans="1:1" ht="15.75">
      <c r="A19" s="24" t="s">
        <v>53</v>
      </c>
    </row>
  </sheetData>
  <sheetProtection sheet="1" objects="1" scenarios="1" formatCells="0" formatColumns="0" formatRows="0" sort="0" autoFilter="0"/>
  <mergeCells count="4">
    <mergeCell ref="A1:I1"/>
    <mergeCell ref="A2:A4"/>
    <mergeCell ref="B2:B4"/>
    <mergeCell ref="C2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239"/>
  <sheetViews>
    <sheetView zoomScale="90" zoomScaleNormal="90" workbookViewId="0">
      <pane ySplit="2" topLeftCell="A153" activePane="bottomLeft" state="frozen"/>
      <selection pane="bottomLeft" activeCell="F1" sqref="F1:L1"/>
    </sheetView>
  </sheetViews>
  <sheetFormatPr defaultColWidth="8.7109375" defaultRowHeight="12.75"/>
  <cols>
    <col min="1" max="1" width="17.140625" style="25" customWidth="1"/>
    <col min="2" max="2" width="20.28515625" style="25" customWidth="1"/>
    <col min="3" max="3" width="28.5703125" style="25" customWidth="1"/>
    <col min="4" max="4" width="9.28515625" style="25" bestFit="1" customWidth="1"/>
    <col min="5" max="5" width="13.85546875" style="25" bestFit="1" customWidth="1"/>
    <col min="6" max="6" width="14.140625" style="25" customWidth="1"/>
    <col min="7" max="7" width="14.85546875" style="25" customWidth="1"/>
    <col min="8" max="8" width="15.140625" style="25" customWidth="1"/>
    <col min="9" max="9" width="15.5703125" style="25" customWidth="1"/>
    <col min="10" max="10" width="14.140625" style="25" customWidth="1"/>
    <col min="11" max="11" width="13.7109375" style="25" customWidth="1"/>
    <col min="12" max="12" width="14.140625" style="25" customWidth="1"/>
    <col min="13" max="13" width="12.42578125" style="46" customWidth="1"/>
    <col min="14" max="15" width="11.7109375" style="46" customWidth="1"/>
    <col min="16" max="16" width="15.5703125" style="46" bestFit="1" customWidth="1"/>
    <col min="17" max="17" width="13.42578125" style="46" customWidth="1"/>
    <col min="18" max="18" width="14.7109375" style="46" customWidth="1"/>
    <col min="19" max="19" width="13.85546875" style="46" customWidth="1"/>
    <col min="20" max="21" width="11.5703125" style="25" bestFit="1" customWidth="1"/>
    <col min="22" max="25" width="12.5703125" style="25" bestFit="1" customWidth="1"/>
    <col min="26" max="26" width="13.42578125" style="25" bestFit="1" customWidth="1"/>
    <col min="27" max="16384" width="8.7109375" style="25"/>
  </cols>
  <sheetData>
    <row r="1" spans="1:26">
      <c r="A1" s="111" t="s">
        <v>54</v>
      </c>
      <c r="B1" s="111" t="s">
        <v>55</v>
      </c>
      <c r="C1" s="111" t="s">
        <v>56</v>
      </c>
      <c r="D1" s="111" t="s">
        <v>57</v>
      </c>
      <c r="E1" s="111" t="s">
        <v>58</v>
      </c>
      <c r="F1" s="109" t="s">
        <v>59</v>
      </c>
      <c r="G1" s="109"/>
      <c r="H1" s="109"/>
      <c r="I1" s="109"/>
      <c r="J1" s="109"/>
      <c r="K1" s="109"/>
      <c r="L1" s="109"/>
      <c r="M1" s="110" t="s">
        <v>60</v>
      </c>
      <c r="N1" s="110"/>
      <c r="O1" s="110"/>
      <c r="P1" s="110"/>
      <c r="Q1" s="110"/>
      <c r="R1" s="110"/>
      <c r="S1" s="110"/>
      <c r="T1" s="108" t="s">
        <v>61</v>
      </c>
      <c r="U1" s="108"/>
      <c r="V1" s="108"/>
      <c r="W1" s="108"/>
      <c r="X1" s="108"/>
      <c r="Y1" s="108"/>
      <c r="Z1" s="108"/>
    </row>
    <row r="2" spans="1:26" s="27" customFormat="1">
      <c r="A2" s="111"/>
      <c r="B2" s="111"/>
      <c r="C2" s="111"/>
      <c r="D2" s="111"/>
      <c r="E2" s="111"/>
      <c r="F2" s="26" t="s">
        <v>62</v>
      </c>
      <c r="G2" s="26" t="s">
        <v>63</v>
      </c>
      <c r="H2" s="26" t="s">
        <v>64</v>
      </c>
      <c r="I2" s="26" t="s">
        <v>65</v>
      </c>
      <c r="J2" s="26" t="s">
        <v>66</v>
      </c>
      <c r="K2" s="26" t="s">
        <v>67</v>
      </c>
      <c r="L2" s="26" t="s">
        <v>68</v>
      </c>
      <c r="M2" s="93" t="s">
        <v>62</v>
      </c>
      <c r="N2" s="93" t="s">
        <v>63</v>
      </c>
      <c r="O2" s="93" t="s">
        <v>64</v>
      </c>
      <c r="P2" s="93" t="s">
        <v>65</v>
      </c>
      <c r="Q2" s="93" t="s">
        <v>66</v>
      </c>
      <c r="R2" s="93" t="s">
        <v>67</v>
      </c>
      <c r="S2" s="93" t="s">
        <v>68</v>
      </c>
      <c r="T2" s="91" t="s">
        <v>62</v>
      </c>
      <c r="U2" s="91" t="s">
        <v>63</v>
      </c>
      <c r="V2" s="91" t="s">
        <v>64</v>
      </c>
      <c r="W2" s="91" t="s">
        <v>65</v>
      </c>
      <c r="X2" s="91" t="s">
        <v>66</v>
      </c>
      <c r="Y2" s="91" t="s">
        <v>67</v>
      </c>
      <c r="Z2" s="91" t="s">
        <v>68</v>
      </c>
    </row>
    <row r="3" spans="1:26">
      <c r="A3" s="25" t="s">
        <v>69</v>
      </c>
      <c r="B3" s="25" t="s">
        <v>70</v>
      </c>
      <c r="C3" s="25" t="s">
        <v>71</v>
      </c>
      <c r="D3" s="25" t="s">
        <v>72</v>
      </c>
      <c r="E3" s="25" t="s">
        <v>73</v>
      </c>
      <c r="F3" s="28">
        <v>0.64595744680851075</v>
      </c>
      <c r="G3" s="28">
        <v>0.55238095238095231</v>
      </c>
      <c r="H3" s="28">
        <v>0.47741935483870968</v>
      </c>
      <c r="I3" s="28">
        <v>0.38490566037735852</v>
      </c>
      <c r="J3" s="28">
        <v>0.3042253521126761</v>
      </c>
      <c r="K3" s="28">
        <v>0.27821229050279328</v>
      </c>
      <c r="L3" s="28">
        <v>0.29730700179533232</v>
      </c>
      <c r="M3" s="29">
        <f>'Equations and POD'!$D$6/F3</f>
        <v>1702.8985507246373</v>
      </c>
      <c r="N3" s="29">
        <f>'Equations and POD'!$D$6/G3</f>
        <v>1991.3793103448279</v>
      </c>
      <c r="O3" s="29">
        <f>'Equations and POD'!$D$6/H3</f>
        <v>2304.0540540540542</v>
      </c>
      <c r="P3" s="29">
        <f>'Equations and POD'!$D$6/I3</f>
        <v>2857.8431372549016</v>
      </c>
      <c r="Q3" s="29">
        <f>'Equations and POD'!$D$6/J3</f>
        <v>3615.7407407407404</v>
      </c>
      <c r="R3" s="29">
        <f>'Equations and POD'!$D$6/K3</f>
        <v>3953.8152610441771</v>
      </c>
      <c r="S3" s="29">
        <f>'Equations and POD'!$D$6/L3</f>
        <v>3699.879227053138</v>
      </c>
      <c r="T3" s="30">
        <v>1700</v>
      </c>
      <c r="U3" s="30">
        <v>2000</v>
      </c>
      <c r="V3" s="30">
        <v>2300</v>
      </c>
      <c r="W3" s="30">
        <v>2900</v>
      </c>
      <c r="X3" s="30">
        <v>3600</v>
      </c>
      <c r="Y3" s="30">
        <v>4000</v>
      </c>
      <c r="Z3" s="30">
        <v>3700</v>
      </c>
    </row>
    <row r="4" spans="1:26">
      <c r="A4" s="25" t="s">
        <v>69</v>
      </c>
      <c r="B4" s="25" t="s">
        <v>70</v>
      </c>
      <c r="C4" s="25" t="s">
        <v>71</v>
      </c>
      <c r="D4" s="25" t="s">
        <v>72</v>
      </c>
      <c r="E4" s="25" t="s">
        <v>74</v>
      </c>
      <c r="F4" s="28">
        <v>0.32297872340425537</v>
      </c>
      <c r="G4" s="28">
        <v>0.27619047619047621</v>
      </c>
      <c r="H4" s="28">
        <v>0.23870967741935481</v>
      </c>
      <c r="I4" s="28">
        <v>0.1924528301886792</v>
      </c>
      <c r="J4" s="28">
        <v>0.15211267605633799</v>
      </c>
      <c r="K4" s="28">
        <v>0.1391061452513967</v>
      </c>
      <c r="L4" s="28">
        <v>0.1486535008976661</v>
      </c>
      <c r="M4" s="29">
        <f>'Equations and POD'!$D$6/F4</f>
        <v>3405.7971014492746</v>
      </c>
      <c r="N4" s="29">
        <f>'Equations and POD'!$D$6/G4</f>
        <v>3982.7586206896549</v>
      </c>
      <c r="O4" s="29">
        <f>'Equations and POD'!$D$6/H4</f>
        <v>4608.1081081081084</v>
      </c>
      <c r="P4" s="29">
        <f>'Equations and POD'!$D$6/I4</f>
        <v>5715.6862745098051</v>
      </c>
      <c r="Q4" s="29">
        <f>'Equations and POD'!$D$6/J4</f>
        <v>7231.4814814814836</v>
      </c>
      <c r="R4" s="29">
        <f>'Equations and POD'!$D$6/K4</f>
        <v>7907.6305220883505</v>
      </c>
      <c r="S4" s="29">
        <f>'Equations and POD'!$D$6/L4</f>
        <v>7399.7584541062788</v>
      </c>
      <c r="T4" s="30">
        <v>3400</v>
      </c>
      <c r="U4" s="30">
        <v>4000</v>
      </c>
      <c r="V4" s="30">
        <v>4600</v>
      </c>
      <c r="W4" s="30">
        <v>5700</v>
      </c>
      <c r="X4" s="30">
        <v>7200</v>
      </c>
      <c r="Y4" s="30">
        <v>7900</v>
      </c>
      <c r="Z4" s="30">
        <v>7400</v>
      </c>
    </row>
    <row r="5" spans="1:26">
      <c r="A5" s="25" t="s">
        <v>69</v>
      </c>
      <c r="B5" s="25" t="s">
        <v>70</v>
      </c>
      <c r="C5" s="25" t="s">
        <v>71</v>
      </c>
      <c r="D5" s="25" t="s">
        <v>72</v>
      </c>
      <c r="E5" s="25" t="s">
        <v>75</v>
      </c>
      <c r="F5" s="28">
        <v>0.16148936170212769</v>
      </c>
      <c r="G5" s="28">
        <v>0.1380952380952381</v>
      </c>
      <c r="H5" s="28">
        <v>0.1193548387096774</v>
      </c>
      <c r="I5" s="28">
        <v>9.6226415094339615E-2</v>
      </c>
      <c r="J5" s="28">
        <v>7.6056338028169024E-2</v>
      </c>
      <c r="K5" s="28">
        <v>6.9553072625698334E-2</v>
      </c>
      <c r="L5" s="28">
        <v>7.4326750448833065E-2</v>
      </c>
      <c r="M5" s="29">
        <f>'Equations and POD'!$D$6/F5</f>
        <v>6811.5942028985492</v>
      </c>
      <c r="N5" s="29">
        <f>'Equations and POD'!$D$6/G5</f>
        <v>7965.5172413793098</v>
      </c>
      <c r="O5" s="29">
        <f>'Equations and POD'!$D$6/H5</f>
        <v>9216.2162162162167</v>
      </c>
      <c r="P5" s="29">
        <f>'Equations and POD'!$D$6/I5</f>
        <v>11431.372549019608</v>
      </c>
      <c r="Q5" s="29">
        <f>'Equations and POD'!$D$6/J5</f>
        <v>14462.962962962962</v>
      </c>
      <c r="R5" s="29">
        <f>'Equations and POD'!$D$6/K5</f>
        <v>15815.261044176705</v>
      </c>
      <c r="S5" s="29">
        <f>'Equations and POD'!$D$6/L5</f>
        <v>14799.516908212554</v>
      </c>
      <c r="T5" s="30">
        <v>6800</v>
      </c>
      <c r="U5" s="30">
        <v>8000</v>
      </c>
      <c r="V5" s="30">
        <v>9200</v>
      </c>
      <c r="W5" s="30">
        <v>11000</v>
      </c>
      <c r="X5" s="30">
        <v>14000</v>
      </c>
      <c r="Y5" s="30">
        <v>16000</v>
      </c>
      <c r="Z5" s="30">
        <v>15000</v>
      </c>
    </row>
    <row r="6" spans="1:26">
      <c r="A6" s="25" t="s">
        <v>69</v>
      </c>
      <c r="B6" s="25" t="s">
        <v>70</v>
      </c>
      <c r="C6" s="25" t="s">
        <v>71</v>
      </c>
      <c r="D6" s="25" t="s">
        <v>76</v>
      </c>
      <c r="E6" s="25" t="s">
        <v>73</v>
      </c>
      <c r="F6" s="28" t="s">
        <v>77</v>
      </c>
      <c r="G6" s="28" t="s">
        <v>77</v>
      </c>
      <c r="H6" s="28" t="s">
        <v>77</v>
      </c>
      <c r="I6" s="28" t="s">
        <v>77</v>
      </c>
      <c r="J6" s="28" t="s">
        <v>77</v>
      </c>
      <c r="K6" s="28" t="s">
        <v>77</v>
      </c>
      <c r="L6" s="28" t="s">
        <v>77</v>
      </c>
      <c r="M6" s="31" t="s">
        <v>77</v>
      </c>
      <c r="N6" s="31" t="s">
        <v>77</v>
      </c>
      <c r="O6" s="31" t="s">
        <v>77</v>
      </c>
      <c r="P6" s="31" t="s">
        <v>77</v>
      </c>
      <c r="Q6" s="31" t="s">
        <v>77</v>
      </c>
      <c r="R6" s="31" t="s">
        <v>77</v>
      </c>
      <c r="S6" s="31" t="s">
        <v>77</v>
      </c>
      <c r="T6" s="32" t="s">
        <v>77</v>
      </c>
      <c r="U6" s="32" t="s">
        <v>77</v>
      </c>
      <c r="V6" s="32" t="s">
        <v>77</v>
      </c>
      <c r="W6" s="32" t="s">
        <v>77</v>
      </c>
      <c r="X6" s="32" t="s">
        <v>77</v>
      </c>
      <c r="Y6" s="32" t="s">
        <v>77</v>
      </c>
      <c r="Z6" s="32" t="s">
        <v>77</v>
      </c>
    </row>
    <row r="7" spans="1:26">
      <c r="A7" s="25" t="s">
        <v>69</v>
      </c>
      <c r="B7" s="25" t="s">
        <v>70</v>
      </c>
      <c r="C7" s="25" t="s">
        <v>71</v>
      </c>
      <c r="D7" s="25" t="s">
        <v>76</v>
      </c>
      <c r="E7" s="25" t="s">
        <v>74</v>
      </c>
      <c r="F7" s="28" t="s">
        <v>77</v>
      </c>
      <c r="G7" s="28" t="s">
        <v>77</v>
      </c>
      <c r="H7" s="28" t="s">
        <v>77</v>
      </c>
      <c r="I7" s="28" t="s">
        <v>77</v>
      </c>
      <c r="J7" s="28" t="s">
        <v>77</v>
      </c>
      <c r="K7" s="28" t="s">
        <v>77</v>
      </c>
      <c r="L7" s="28" t="s">
        <v>77</v>
      </c>
      <c r="M7" s="31" t="s">
        <v>77</v>
      </c>
      <c r="N7" s="31" t="s">
        <v>77</v>
      </c>
      <c r="O7" s="31" t="s">
        <v>77</v>
      </c>
      <c r="P7" s="31" t="s">
        <v>77</v>
      </c>
      <c r="Q7" s="31" t="s">
        <v>77</v>
      </c>
      <c r="R7" s="31" t="s">
        <v>77</v>
      </c>
      <c r="S7" s="31" t="s">
        <v>77</v>
      </c>
      <c r="T7" s="32" t="s">
        <v>77</v>
      </c>
      <c r="U7" s="32" t="s">
        <v>77</v>
      </c>
      <c r="V7" s="32" t="s">
        <v>77</v>
      </c>
      <c r="W7" s="32" t="s">
        <v>77</v>
      </c>
      <c r="X7" s="32" t="s">
        <v>77</v>
      </c>
      <c r="Y7" s="32" t="s">
        <v>77</v>
      </c>
      <c r="Z7" s="32" t="s">
        <v>77</v>
      </c>
    </row>
    <row r="8" spans="1:26">
      <c r="A8" s="25" t="s">
        <v>69</v>
      </c>
      <c r="B8" s="25" t="s">
        <v>70</v>
      </c>
      <c r="C8" s="25" t="s">
        <v>71</v>
      </c>
      <c r="D8" s="25" t="s">
        <v>76</v>
      </c>
      <c r="E8" s="25" t="s">
        <v>75</v>
      </c>
      <c r="F8" s="28" t="s">
        <v>77</v>
      </c>
      <c r="G8" s="28" t="s">
        <v>77</v>
      </c>
      <c r="H8" s="28" t="s">
        <v>77</v>
      </c>
      <c r="I8" s="28" t="s">
        <v>77</v>
      </c>
      <c r="J8" s="28" t="s">
        <v>77</v>
      </c>
      <c r="K8" s="28" t="s">
        <v>77</v>
      </c>
      <c r="L8" s="28" t="s">
        <v>77</v>
      </c>
      <c r="M8" s="31" t="s">
        <v>77</v>
      </c>
      <c r="N8" s="31" t="s">
        <v>77</v>
      </c>
      <c r="O8" s="31" t="s">
        <v>77</v>
      </c>
      <c r="P8" s="31" t="s">
        <v>77</v>
      </c>
      <c r="Q8" s="31" t="s">
        <v>77</v>
      </c>
      <c r="R8" s="31" t="s">
        <v>77</v>
      </c>
      <c r="S8" s="31" t="s">
        <v>77</v>
      </c>
      <c r="T8" s="32" t="s">
        <v>77</v>
      </c>
      <c r="U8" s="32" t="s">
        <v>77</v>
      </c>
      <c r="V8" s="32" t="s">
        <v>77</v>
      </c>
      <c r="W8" s="32" t="s">
        <v>77</v>
      </c>
      <c r="X8" s="32" t="s">
        <v>77</v>
      </c>
      <c r="Y8" s="32" t="s">
        <v>77</v>
      </c>
      <c r="Z8" s="32" t="s">
        <v>77</v>
      </c>
    </row>
    <row r="9" spans="1:26">
      <c r="A9" s="25" t="s">
        <v>69</v>
      </c>
      <c r="B9" s="25" t="s">
        <v>70</v>
      </c>
      <c r="C9" s="25" t="s">
        <v>71</v>
      </c>
      <c r="D9" s="25" t="s">
        <v>78</v>
      </c>
      <c r="E9" s="25" t="s">
        <v>73</v>
      </c>
      <c r="F9" s="28" t="s">
        <v>77</v>
      </c>
      <c r="G9" s="28" t="s">
        <v>77</v>
      </c>
      <c r="H9" s="28" t="s">
        <v>77</v>
      </c>
      <c r="I9" s="28" t="s">
        <v>77</v>
      </c>
      <c r="J9" s="28" t="s">
        <v>77</v>
      </c>
      <c r="K9" s="28" t="s">
        <v>77</v>
      </c>
      <c r="L9" s="28" t="s">
        <v>77</v>
      </c>
      <c r="M9" s="31" t="s">
        <v>77</v>
      </c>
      <c r="N9" s="31" t="s">
        <v>77</v>
      </c>
      <c r="O9" s="31" t="s">
        <v>77</v>
      </c>
      <c r="P9" s="31" t="s">
        <v>77</v>
      </c>
      <c r="Q9" s="31" t="s">
        <v>77</v>
      </c>
      <c r="R9" s="31" t="s">
        <v>77</v>
      </c>
      <c r="S9" s="31" t="s">
        <v>77</v>
      </c>
      <c r="T9" s="32" t="s">
        <v>77</v>
      </c>
      <c r="U9" s="32" t="s">
        <v>77</v>
      </c>
      <c r="V9" s="32" t="s">
        <v>77</v>
      </c>
      <c r="W9" s="32" t="s">
        <v>77</v>
      </c>
      <c r="X9" s="32" t="s">
        <v>77</v>
      </c>
      <c r="Y9" s="32" t="s">
        <v>77</v>
      </c>
      <c r="Z9" s="32" t="s">
        <v>77</v>
      </c>
    </row>
    <row r="10" spans="1:26">
      <c r="A10" s="25" t="s">
        <v>69</v>
      </c>
      <c r="B10" s="25" t="s">
        <v>70</v>
      </c>
      <c r="C10" s="25" t="s">
        <v>71</v>
      </c>
      <c r="D10" s="25" t="s">
        <v>78</v>
      </c>
      <c r="E10" s="25" t="s">
        <v>74</v>
      </c>
      <c r="F10" s="28" t="s">
        <v>77</v>
      </c>
      <c r="G10" s="28" t="s">
        <v>77</v>
      </c>
      <c r="H10" s="28" t="s">
        <v>77</v>
      </c>
      <c r="I10" s="28" t="s">
        <v>77</v>
      </c>
      <c r="J10" s="28" t="s">
        <v>77</v>
      </c>
      <c r="K10" s="28" t="s">
        <v>77</v>
      </c>
      <c r="L10" s="28" t="s">
        <v>77</v>
      </c>
      <c r="M10" s="31" t="s">
        <v>77</v>
      </c>
      <c r="N10" s="31" t="s">
        <v>77</v>
      </c>
      <c r="O10" s="31" t="s">
        <v>77</v>
      </c>
      <c r="P10" s="31" t="s">
        <v>77</v>
      </c>
      <c r="Q10" s="31" t="s">
        <v>77</v>
      </c>
      <c r="R10" s="31" t="s">
        <v>77</v>
      </c>
      <c r="S10" s="31" t="s">
        <v>77</v>
      </c>
      <c r="T10" s="32" t="s">
        <v>77</v>
      </c>
      <c r="U10" s="32" t="s">
        <v>77</v>
      </c>
      <c r="V10" s="32" t="s">
        <v>77</v>
      </c>
      <c r="W10" s="32" t="s">
        <v>77</v>
      </c>
      <c r="X10" s="32" t="s">
        <v>77</v>
      </c>
      <c r="Y10" s="32" t="s">
        <v>77</v>
      </c>
      <c r="Z10" s="32" t="s">
        <v>77</v>
      </c>
    </row>
    <row r="11" spans="1:26">
      <c r="A11" s="25" t="s">
        <v>69</v>
      </c>
      <c r="B11" s="25" t="s">
        <v>70</v>
      </c>
      <c r="C11" s="25" t="s">
        <v>71</v>
      </c>
      <c r="D11" s="25" t="s">
        <v>78</v>
      </c>
      <c r="E11" s="25" t="s">
        <v>75</v>
      </c>
      <c r="F11" s="28" t="s">
        <v>77</v>
      </c>
      <c r="G11" s="28" t="s">
        <v>77</v>
      </c>
      <c r="H11" s="28" t="s">
        <v>77</v>
      </c>
      <c r="I11" s="28" t="s">
        <v>77</v>
      </c>
      <c r="J11" s="28" t="s">
        <v>77</v>
      </c>
      <c r="K11" s="28" t="s">
        <v>77</v>
      </c>
      <c r="L11" s="28" t="s">
        <v>77</v>
      </c>
      <c r="M11" s="31" t="s">
        <v>77</v>
      </c>
      <c r="N11" s="31" t="s">
        <v>77</v>
      </c>
      <c r="O11" s="31" t="s">
        <v>77</v>
      </c>
      <c r="P11" s="31" t="s">
        <v>77</v>
      </c>
      <c r="Q11" s="31" t="s">
        <v>77</v>
      </c>
      <c r="R11" s="31" t="s">
        <v>77</v>
      </c>
      <c r="S11" s="31" t="s">
        <v>77</v>
      </c>
      <c r="T11" s="32" t="s">
        <v>77</v>
      </c>
      <c r="U11" s="32" t="s">
        <v>77</v>
      </c>
      <c r="V11" s="32" t="s">
        <v>77</v>
      </c>
      <c r="W11" s="32" t="s">
        <v>77</v>
      </c>
      <c r="X11" s="32" t="s">
        <v>77</v>
      </c>
      <c r="Y11" s="32" t="s">
        <v>77</v>
      </c>
      <c r="Z11" s="32" t="s">
        <v>77</v>
      </c>
    </row>
    <row r="12" spans="1:26">
      <c r="A12" s="25" t="s">
        <v>79</v>
      </c>
      <c r="B12" s="25" t="s">
        <v>80</v>
      </c>
      <c r="C12" s="25" t="s">
        <v>81</v>
      </c>
      <c r="D12" s="25" t="s">
        <v>72</v>
      </c>
      <c r="E12" s="25" t="s">
        <v>73</v>
      </c>
      <c r="F12" s="28">
        <v>0.64595744680851075</v>
      </c>
      <c r="G12" s="28">
        <v>0.55238095238095231</v>
      </c>
      <c r="H12" s="28">
        <v>0.47741935483870968</v>
      </c>
      <c r="I12" s="28">
        <v>0.38490566037735852</v>
      </c>
      <c r="J12" s="28">
        <v>0.3042253521126761</v>
      </c>
      <c r="K12" s="28">
        <v>0.27821229050279328</v>
      </c>
      <c r="L12" s="28">
        <v>0.29730700179533232</v>
      </c>
      <c r="M12" s="29">
        <f>'Equations and POD'!$D$6/F12</f>
        <v>1702.8985507246373</v>
      </c>
      <c r="N12" s="29">
        <f>'Equations and POD'!$D$6/G12</f>
        <v>1991.3793103448279</v>
      </c>
      <c r="O12" s="29">
        <f>'Equations and POD'!$D$6/H12</f>
        <v>2304.0540540540542</v>
      </c>
      <c r="P12" s="29">
        <f>'Equations and POD'!$D$6/I12</f>
        <v>2857.8431372549016</v>
      </c>
      <c r="Q12" s="29">
        <f>'Equations and POD'!$D$6/J12</f>
        <v>3615.7407407407404</v>
      </c>
      <c r="R12" s="29">
        <f>'Equations and POD'!$D$6/K12</f>
        <v>3953.8152610441771</v>
      </c>
      <c r="S12" s="29">
        <f>'Equations and POD'!$D$6/L12</f>
        <v>3699.879227053138</v>
      </c>
      <c r="T12" s="30">
        <v>1700</v>
      </c>
      <c r="U12" s="30">
        <v>2000</v>
      </c>
      <c r="V12" s="30">
        <v>2300</v>
      </c>
      <c r="W12" s="30">
        <v>2900</v>
      </c>
      <c r="X12" s="30">
        <v>3600</v>
      </c>
      <c r="Y12" s="30">
        <v>4000</v>
      </c>
      <c r="Z12" s="30">
        <v>3700</v>
      </c>
    </row>
    <row r="13" spans="1:26">
      <c r="A13" s="25" t="s">
        <v>79</v>
      </c>
      <c r="B13" s="25" t="s">
        <v>80</v>
      </c>
      <c r="C13" s="25" t="s">
        <v>81</v>
      </c>
      <c r="D13" s="25" t="s">
        <v>72</v>
      </c>
      <c r="E13" s="25" t="s">
        <v>74</v>
      </c>
      <c r="F13" s="28">
        <v>0.32297872340425537</v>
      </c>
      <c r="G13" s="28">
        <v>0.27619047619047621</v>
      </c>
      <c r="H13" s="28">
        <v>0.23870967741935481</v>
      </c>
      <c r="I13" s="28">
        <v>0.1924528301886792</v>
      </c>
      <c r="J13" s="28">
        <v>0.15211267605633799</v>
      </c>
      <c r="K13" s="28">
        <v>0.1391061452513967</v>
      </c>
      <c r="L13" s="28">
        <v>0.1486535008976661</v>
      </c>
      <c r="M13" s="29">
        <f>'Equations and POD'!$D$6/F13</f>
        <v>3405.7971014492746</v>
      </c>
      <c r="N13" s="29">
        <f>'Equations and POD'!$D$6/G13</f>
        <v>3982.7586206896549</v>
      </c>
      <c r="O13" s="29">
        <f>'Equations and POD'!$D$6/H13</f>
        <v>4608.1081081081084</v>
      </c>
      <c r="P13" s="29">
        <f>'Equations and POD'!$D$6/I13</f>
        <v>5715.6862745098051</v>
      </c>
      <c r="Q13" s="29">
        <f>'Equations and POD'!$D$6/J13</f>
        <v>7231.4814814814836</v>
      </c>
      <c r="R13" s="29">
        <f>'Equations and POD'!$D$6/K13</f>
        <v>7907.6305220883505</v>
      </c>
      <c r="S13" s="29">
        <f>'Equations and POD'!$D$6/L13</f>
        <v>7399.7584541062788</v>
      </c>
      <c r="T13" s="30">
        <v>3400</v>
      </c>
      <c r="U13" s="30">
        <v>4000</v>
      </c>
      <c r="V13" s="30">
        <v>4600</v>
      </c>
      <c r="W13" s="30">
        <v>5700</v>
      </c>
      <c r="X13" s="30">
        <v>7200</v>
      </c>
      <c r="Y13" s="30">
        <v>7900</v>
      </c>
      <c r="Z13" s="30">
        <v>7400</v>
      </c>
    </row>
    <row r="14" spans="1:26">
      <c r="A14" s="25" t="s">
        <v>79</v>
      </c>
      <c r="B14" s="25" t="s">
        <v>80</v>
      </c>
      <c r="C14" s="25" t="s">
        <v>81</v>
      </c>
      <c r="D14" s="25" t="s">
        <v>72</v>
      </c>
      <c r="E14" s="25" t="s">
        <v>75</v>
      </c>
      <c r="F14" s="28">
        <v>0.16148936170212769</v>
      </c>
      <c r="G14" s="28">
        <v>0.1380952380952381</v>
      </c>
      <c r="H14" s="28">
        <v>0.1193548387096774</v>
      </c>
      <c r="I14" s="28">
        <v>9.6226415094339615E-2</v>
      </c>
      <c r="J14" s="28">
        <v>7.6056338028169024E-2</v>
      </c>
      <c r="K14" s="28">
        <v>6.9553072625698334E-2</v>
      </c>
      <c r="L14" s="28">
        <v>7.4326750448833065E-2</v>
      </c>
      <c r="M14" s="29">
        <f>'Equations and POD'!$D$6/F14</f>
        <v>6811.5942028985492</v>
      </c>
      <c r="N14" s="29">
        <f>'Equations and POD'!$D$6/G14</f>
        <v>7965.5172413793098</v>
      </c>
      <c r="O14" s="29">
        <f>'Equations and POD'!$D$6/H14</f>
        <v>9216.2162162162167</v>
      </c>
      <c r="P14" s="29">
        <f>'Equations and POD'!$D$6/I14</f>
        <v>11431.372549019608</v>
      </c>
      <c r="Q14" s="29">
        <f>'Equations and POD'!$D$6/J14</f>
        <v>14462.962962962962</v>
      </c>
      <c r="R14" s="29">
        <f>'Equations and POD'!$D$6/K14</f>
        <v>15815.261044176705</v>
      </c>
      <c r="S14" s="29">
        <f>'Equations and POD'!$D$6/L14</f>
        <v>14799.516908212554</v>
      </c>
      <c r="T14" s="30">
        <v>6800</v>
      </c>
      <c r="U14" s="30">
        <v>8000</v>
      </c>
      <c r="V14" s="30">
        <v>9200</v>
      </c>
      <c r="W14" s="30">
        <v>11000</v>
      </c>
      <c r="X14" s="30">
        <v>14000</v>
      </c>
      <c r="Y14" s="30">
        <v>16000</v>
      </c>
      <c r="Z14" s="30">
        <v>15000</v>
      </c>
    </row>
    <row r="15" spans="1:26">
      <c r="A15" s="25" t="s">
        <v>79</v>
      </c>
      <c r="B15" s="25" t="s">
        <v>80</v>
      </c>
      <c r="C15" s="25" t="s">
        <v>81</v>
      </c>
      <c r="D15" s="25" t="s">
        <v>76</v>
      </c>
      <c r="E15" s="25" t="s">
        <v>73</v>
      </c>
      <c r="F15" s="28" t="s">
        <v>77</v>
      </c>
      <c r="G15" s="28" t="s">
        <v>77</v>
      </c>
      <c r="H15" s="28" t="s">
        <v>77</v>
      </c>
      <c r="I15" s="28" t="s">
        <v>77</v>
      </c>
      <c r="J15" s="28" t="s">
        <v>77</v>
      </c>
      <c r="K15" s="28" t="s">
        <v>77</v>
      </c>
      <c r="L15" s="28" t="s">
        <v>77</v>
      </c>
      <c r="M15" s="31" t="s">
        <v>77</v>
      </c>
      <c r="N15" s="31" t="s">
        <v>77</v>
      </c>
      <c r="O15" s="31" t="s">
        <v>77</v>
      </c>
      <c r="P15" s="31" t="s">
        <v>77</v>
      </c>
      <c r="Q15" s="31" t="s">
        <v>77</v>
      </c>
      <c r="R15" s="31" t="s">
        <v>77</v>
      </c>
      <c r="S15" s="31" t="s">
        <v>77</v>
      </c>
      <c r="T15" s="32" t="s">
        <v>77</v>
      </c>
      <c r="U15" s="32" t="s">
        <v>77</v>
      </c>
      <c r="V15" s="32" t="s">
        <v>77</v>
      </c>
      <c r="W15" s="32" t="s">
        <v>77</v>
      </c>
      <c r="X15" s="32" t="s">
        <v>77</v>
      </c>
      <c r="Y15" s="32" t="s">
        <v>77</v>
      </c>
      <c r="Z15" s="32" t="s">
        <v>77</v>
      </c>
    </row>
    <row r="16" spans="1:26">
      <c r="A16" s="25" t="s">
        <v>79</v>
      </c>
      <c r="B16" s="25" t="s">
        <v>80</v>
      </c>
      <c r="C16" s="25" t="s">
        <v>81</v>
      </c>
      <c r="D16" s="25" t="s">
        <v>76</v>
      </c>
      <c r="E16" s="25" t="s">
        <v>74</v>
      </c>
      <c r="F16" s="28" t="s">
        <v>77</v>
      </c>
      <c r="G16" s="28" t="s">
        <v>77</v>
      </c>
      <c r="H16" s="28" t="s">
        <v>77</v>
      </c>
      <c r="I16" s="28" t="s">
        <v>77</v>
      </c>
      <c r="J16" s="28" t="s">
        <v>77</v>
      </c>
      <c r="K16" s="28" t="s">
        <v>77</v>
      </c>
      <c r="L16" s="28" t="s">
        <v>77</v>
      </c>
      <c r="M16" s="31" t="s">
        <v>77</v>
      </c>
      <c r="N16" s="31" t="s">
        <v>77</v>
      </c>
      <c r="O16" s="31" t="s">
        <v>77</v>
      </c>
      <c r="P16" s="31" t="s">
        <v>77</v>
      </c>
      <c r="Q16" s="31" t="s">
        <v>77</v>
      </c>
      <c r="R16" s="31" t="s">
        <v>77</v>
      </c>
      <c r="S16" s="31" t="s">
        <v>77</v>
      </c>
      <c r="T16" s="32" t="s">
        <v>77</v>
      </c>
      <c r="U16" s="32" t="s">
        <v>77</v>
      </c>
      <c r="V16" s="32" t="s">
        <v>77</v>
      </c>
      <c r="W16" s="32" t="s">
        <v>77</v>
      </c>
      <c r="X16" s="32" t="s">
        <v>77</v>
      </c>
      <c r="Y16" s="32" t="s">
        <v>77</v>
      </c>
      <c r="Z16" s="32" t="s">
        <v>77</v>
      </c>
    </row>
    <row r="17" spans="1:26">
      <c r="A17" s="25" t="s">
        <v>79</v>
      </c>
      <c r="B17" s="25" t="s">
        <v>80</v>
      </c>
      <c r="C17" s="25" t="s">
        <v>81</v>
      </c>
      <c r="D17" s="25" t="s">
        <v>76</v>
      </c>
      <c r="E17" s="25" t="s">
        <v>75</v>
      </c>
      <c r="F17" s="28" t="s">
        <v>77</v>
      </c>
      <c r="G17" s="28" t="s">
        <v>77</v>
      </c>
      <c r="H17" s="28" t="s">
        <v>77</v>
      </c>
      <c r="I17" s="28" t="s">
        <v>77</v>
      </c>
      <c r="J17" s="28" t="s">
        <v>77</v>
      </c>
      <c r="K17" s="28" t="s">
        <v>77</v>
      </c>
      <c r="L17" s="28" t="s">
        <v>77</v>
      </c>
      <c r="M17" s="31" t="s">
        <v>77</v>
      </c>
      <c r="N17" s="31" t="s">
        <v>77</v>
      </c>
      <c r="O17" s="31" t="s">
        <v>77</v>
      </c>
      <c r="P17" s="31" t="s">
        <v>77</v>
      </c>
      <c r="Q17" s="31" t="s">
        <v>77</v>
      </c>
      <c r="R17" s="31" t="s">
        <v>77</v>
      </c>
      <c r="S17" s="31" t="s">
        <v>77</v>
      </c>
      <c r="T17" s="32" t="s">
        <v>77</v>
      </c>
      <c r="U17" s="32" t="s">
        <v>77</v>
      </c>
      <c r="V17" s="32" t="s">
        <v>77</v>
      </c>
      <c r="W17" s="32" t="s">
        <v>77</v>
      </c>
      <c r="X17" s="32" t="s">
        <v>77</v>
      </c>
      <c r="Y17" s="32" t="s">
        <v>77</v>
      </c>
      <c r="Z17" s="32" t="s">
        <v>77</v>
      </c>
    </row>
    <row r="18" spans="1:26">
      <c r="A18" s="25" t="s">
        <v>79</v>
      </c>
      <c r="B18" s="25" t="s">
        <v>80</v>
      </c>
      <c r="C18" s="25" t="s">
        <v>81</v>
      </c>
      <c r="D18" s="25" t="s">
        <v>78</v>
      </c>
      <c r="E18" s="25" t="s">
        <v>73</v>
      </c>
      <c r="F18" s="28" t="s">
        <v>77</v>
      </c>
      <c r="G18" s="28" t="s">
        <v>77</v>
      </c>
      <c r="H18" s="28" t="s">
        <v>77</v>
      </c>
      <c r="I18" s="28" t="s">
        <v>77</v>
      </c>
      <c r="J18" s="28" t="s">
        <v>77</v>
      </c>
      <c r="K18" s="28" t="s">
        <v>77</v>
      </c>
      <c r="L18" s="28" t="s">
        <v>77</v>
      </c>
      <c r="M18" s="31" t="s">
        <v>77</v>
      </c>
      <c r="N18" s="31" t="s">
        <v>77</v>
      </c>
      <c r="O18" s="31" t="s">
        <v>77</v>
      </c>
      <c r="P18" s="31" t="s">
        <v>77</v>
      </c>
      <c r="Q18" s="31" t="s">
        <v>77</v>
      </c>
      <c r="R18" s="31" t="s">
        <v>77</v>
      </c>
      <c r="S18" s="31" t="s">
        <v>77</v>
      </c>
      <c r="T18" s="32" t="s">
        <v>77</v>
      </c>
      <c r="U18" s="32" t="s">
        <v>77</v>
      </c>
      <c r="V18" s="32" t="s">
        <v>77</v>
      </c>
      <c r="W18" s="32" t="s">
        <v>77</v>
      </c>
      <c r="X18" s="32" t="s">
        <v>77</v>
      </c>
      <c r="Y18" s="32" t="s">
        <v>77</v>
      </c>
      <c r="Z18" s="32" t="s">
        <v>77</v>
      </c>
    </row>
    <row r="19" spans="1:26">
      <c r="A19" s="25" t="s">
        <v>79</v>
      </c>
      <c r="B19" s="25" t="s">
        <v>80</v>
      </c>
      <c r="C19" s="25" t="s">
        <v>81</v>
      </c>
      <c r="D19" s="25" t="s">
        <v>78</v>
      </c>
      <c r="E19" s="25" t="s">
        <v>74</v>
      </c>
      <c r="F19" s="28" t="s">
        <v>77</v>
      </c>
      <c r="G19" s="28" t="s">
        <v>77</v>
      </c>
      <c r="H19" s="28" t="s">
        <v>77</v>
      </c>
      <c r="I19" s="28" t="s">
        <v>77</v>
      </c>
      <c r="J19" s="28" t="s">
        <v>77</v>
      </c>
      <c r="K19" s="28" t="s">
        <v>77</v>
      </c>
      <c r="L19" s="28" t="s">
        <v>77</v>
      </c>
      <c r="M19" s="31" t="s">
        <v>77</v>
      </c>
      <c r="N19" s="31" t="s">
        <v>77</v>
      </c>
      <c r="O19" s="31" t="s">
        <v>77</v>
      </c>
      <c r="P19" s="31" t="s">
        <v>77</v>
      </c>
      <c r="Q19" s="31" t="s">
        <v>77</v>
      </c>
      <c r="R19" s="31" t="s">
        <v>77</v>
      </c>
      <c r="S19" s="31" t="s">
        <v>77</v>
      </c>
      <c r="T19" s="32" t="s">
        <v>77</v>
      </c>
      <c r="U19" s="32" t="s">
        <v>77</v>
      </c>
      <c r="V19" s="32" t="s">
        <v>77</v>
      </c>
      <c r="W19" s="32" t="s">
        <v>77</v>
      </c>
      <c r="X19" s="32" t="s">
        <v>77</v>
      </c>
      <c r="Y19" s="32" t="s">
        <v>77</v>
      </c>
      <c r="Z19" s="32" t="s">
        <v>77</v>
      </c>
    </row>
    <row r="20" spans="1:26">
      <c r="A20" s="25" t="s">
        <v>79</v>
      </c>
      <c r="B20" s="25" t="s">
        <v>80</v>
      </c>
      <c r="C20" s="25" t="s">
        <v>81</v>
      </c>
      <c r="D20" s="25" t="s">
        <v>78</v>
      </c>
      <c r="E20" s="25" t="s">
        <v>75</v>
      </c>
      <c r="F20" s="28" t="s">
        <v>77</v>
      </c>
      <c r="G20" s="28" t="s">
        <v>77</v>
      </c>
      <c r="H20" s="28" t="s">
        <v>77</v>
      </c>
      <c r="I20" s="28" t="s">
        <v>77</v>
      </c>
      <c r="J20" s="28" t="s">
        <v>77</v>
      </c>
      <c r="K20" s="28" t="s">
        <v>77</v>
      </c>
      <c r="L20" s="28" t="s">
        <v>77</v>
      </c>
      <c r="M20" s="31" t="s">
        <v>77</v>
      </c>
      <c r="N20" s="31" t="s">
        <v>77</v>
      </c>
      <c r="O20" s="31" t="s">
        <v>77</v>
      </c>
      <c r="P20" s="31" t="s">
        <v>77</v>
      </c>
      <c r="Q20" s="31" t="s">
        <v>77</v>
      </c>
      <c r="R20" s="31" t="s">
        <v>77</v>
      </c>
      <c r="S20" s="31" t="s">
        <v>77</v>
      </c>
      <c r="T20" s="32" t="s">
        <v>77</v>
      </c>
      <c r="U20" s="32" t="s">
        <v>77</v>
      </c>
      <c r="V20" s="32" t="s">
        <v>77</v>
      </c>
      <c r="W20" s="32" t="s">
        <v>77</v>
      </c>
      <c r="X20" s="32" t="s">
        <v>77</v>
      </c>
      <c r="Y20" s="32" t="s">
        <v>77</v>
      </c>
      <c r="Z20" s="32" t="s">
        <v>77</v>
      </c>
    </row>
    <row r="21" spans="1:26">
      <c r="A21" s="25" t="s">
        <v>82</v>
      </c>
      <c r="B21" s="25" t="s">
        <v>83</v>
      </c>
      <c r="C21" s="25" t="s">
        <v>84</v>
      </c>
      <c r="D21" s="25" t="s">
        <v>72</v>
      </c>
      <c r="E21" s="25" t="s">
        <v>73</v>
      </c>
      <c r="F21" s="28">
        <v>2.583829787234043</v>
      </c>
      <c r="G21" s="28">
        <v>2.2095238095238088</v>
      </c>
      <c r="H21" s="28">
        <v>1.9096774193548389</v>
      </c>
      <c r="I21" s="28">
        <v>1.5396226415094341</v>
      </c>
      <c r="J21" s="28">
        <v>1.2169014084507039</v>
      </c>
      <c r="K21" s="28">
        <v>1.1128491620111729</v>
      </c>
      <c r="L21" s="28">
        <v>1.189228007181329</v>
      </c>
      <c r="M21" s="29">
        <f>'Equations and POD'!$D$6/F21</f>
        <v>425.72463768115932</v>
      </c>
      <c r="N21" s="29">
        <f>'Equations and POD'!$D$6/G21</f>
        <v>497.84482758620709</v>
      </c>
      <c r="O21" s="29">
        <f>'Equations and POD'!$D$6/H21</f>
        <v>576.01351351351343</v>
      </c>
      <c r="P21" s="29">
        <f>'Equations and POD'!$D$6/I21</f>
        <v>714.46078431372541</v>
      </c>
      <c r="Q21" s="29">
        <f>'Equations and POD'!$D$6/J21</f>
        <v>903.93518518518545</v>
      </c>
      <c r="R21" s="29">
        <f>'Equations and POD'!$D$6/K21</f>
        <v>988.45381526104438</v>
      </c>
      <c r="S21" s="29">
        <f>'Equations and POD'!$D$6/L21</f>
        <v>924.96980676328462</v>
      </c>
      <c r="T21" s="30">
        <v>430</v>
      </c>
      <c r="U21" s="30">
        <v>500</v>
      </c>
      <c r="V21" s="30">
        <v>580</v>
      </c>
      <c r="W21" s="30">
        <v>710</v>
      </c>
      <c r="X21" s="30">
        <v>900</v>
      </c>
      <c r="Y21" s="30">
        <v>990</v>
      </c>
      <c r="Z21" s="30">
        <v>920</v>
      </c>
    </row>
    <row r="22" spans="1:26">
      <c r="A22" s="25" t="s">
        <v>82</v>
      </c>
      <c r="B22" s="25" t="s">
        <v>83</v>
      </c>
      <c r="C22" s="25" t="s">
        <v>84</v>
      </c>
      <c r="D22" s="25" t="s">
        <v>72</v>
      </c>
      <c r="E22" s="25" t="s">
        <v>74</v>
      </c>
      <c r="F22" s="28">
        <v>0.64595744680851075</v>
      </c>
      <c r="G22" s="28">
        <v>0.55238095238095231</v>
      </c>
      <c r="H22" s="28">
        <v>0.47741935483870968</v>
      </c>
      <c r="I22" s="28">
        <v>0.38490566037735852</v>
      </c>
      <c r="J22" s="28">
        <v>0.3042253521126761</v>
      </c>
      <c r="K22" s="28">
        <v>0.27821229050279328</v>
      </c>
      <c r="L22" s="28">
        <v>0.29730700179533232</v>
      </c>
      <c r="M22" s="29">
        <f>'Equations and POD'!$D$6/F22</f>
        <v>1702.8985507246373</v>
      </c>
      <c r="N22" s="29">
        <f>'Equations and POD'!$D$6/G22</f>
        <v>1991.3793103448279</v>
      </c>
      <c r="O22" s="29">
        <f>'Equations and POD'!$D$6/H22</f>
        <v>2304.0540540540542</v>
      </c>
      <c r="P22" s="29">
        <f>'Equations and POD'!$D$6/I22</f>
        <v>2857.8431372549016</v>
      </c>
      <c r="Q22" s="29">
        <f>'Equations and POD'!$D$6/J22</f>
        <v>3615.7407407407404</v>
      </c>
      <c r="R22" s="29">
        <f>'Equations and POD'!$D$6/K22</f>
        <v>3953.8152610441771</v>
      </c>
      <c r="S22" s="29">
        <f>'Equations and POD'!$D$6/L22</f>
        <v>3699.879227053138</v>
      </c>
      <c r="T22" s="30">
        <v>1700</v>
      </c>
      <c r="U22" s="30">
        <v>2000</v>
      </c>
      <c r="V22" s="30">
        <v>2300</v>
      </c>
      <c r="W22" s="30">
        <v>2900</v>
      </c>
      <c r="X22" s="30">
        <v>3600</v>
      </c>
      <c r="Y22" s="30">
        <v>4000</v>
      </c>
      <c r="Z22" s="30">
        <v>3700</v>
      </c>
    </row>
    <row r="23" spans="1:26">
      <c r="A23" s="25" t="s">
        <v>82</v>
      </c>
      <c r="B23" s="25" t="s">
        <v>83</v>
      </c>
      <c r="C23" s="25" t="s">
        <v>84</v>
      </c>
      <c r="D23" s="25" t="s">
        <v>72</v>
      </c>
      <c r="E23" s="25" t="s">
        <v>75</v>
      </c>
      <c r="F23" s="28">
        <v>6.4595744680851067E-2</v>
      </c>
      <c r="G23" s="28">
        <v>5.5238095238095239E-2</v>
      </c>
      <c r="H23" s="28">
        <v>4.7741935483870963E-2</v>
      </c>
      <c r="I23" s="28">
        <v>3.8490566037735853E-2</v>
      </c>
      <c r="J23" s="28">
        <v>3.0422535211267612E-2</v>
      </c>
      <c r="K23" s="28">
        <v>2.7821229050279339E-2</v>
      </c>
      <c r="L23" s="28">
        <v>2.973070017953322E-2</v>
      </c>
      <c r="M23" s="29">
        <f>'Equations and POD'!$D$6/F23</f>
        <v>17028.985507246376</v>
      </c>
      <c r="N23" s="29">
        <f>'Equations and POD'!$D$6/G23</f>
        <v>19913.793103448275</v>
      </c>
      <c r="O23" s="29">
        <f>'Equations and POD'!$D$6/H23</f>
        <v>23040.540540540544</v>
      </c>
      <c r="P23" s="29">
        <f>'Equations and POD'!$D$6/I23</f>
        <v>28578.431372549017</v>
      </c>
      <c r="Q23" s="29">
        <f>'Equations and POD'!$D$6/J23</f>
        <v>36157.407407407401</v>
      </c>
      <c r="R23" s="29">
        <f>'Equations and POD'!$D$6/K23</f>
        <v>39538.152610441757</v>
      </c>
      <c r="S23" s="29">
        <f>'Equations and POD'!$D$6/L23</f>
        <v>36998.79227053139</v>
      </c>
      <c r="T23" s="30">
        <v>17000</v>
      </c>
      <c r="U23" s="30">
        <v>20000</v>
      </c>
      <c r="V23" s="30">
        <v>23000</v>
      </c>
      <c r="W23" s="30">
        <v>29000</v>
      </c>
      <c r="X23" s="30">
        <v>36000</v>
      </c>
      <c r="Y23" s="30">
        <v>40000</v>
      </c>
      <c r="Z23" s="30">
        <v>37000</v>
      </c>
    </row>
    <row r="24" spans="1:26">
      <c r="A24" s="25" t="s">
        <v>82</v>
      </c>
      <c r="B24" s="25" t="s">
        <v>83</v>
      </c>
      <c r="C24" s="25" t="s">
        <v>84</v>
      </c>
      <c r="D24" s="25" t="s">
        <v>76</v>
      </c>
      <c r="E24" s="25" t="s">
        <v>73</v>
      </c>
      <c r="F24" s="28">
        <v>0.38171107472389032</v>
      </c>
      <c r="G24" s="28">
        <v>0.47257794976742262</v>
      </c>
      <c r="H24" s="28">
        <v>0.53353893753061066</v>
      </c>
      <c r="I24" s="28">
        <v>0.18725689770472331</v>
      </c>
      <c r="J24" s="28">
        <v>0.1048418703572557</v>
      </c>
      <c r="K24" s="28">
        <v>8.3171982722611976E-2</v>
      </c>
      <c r="L24" s="28">
        <v>3.7225923817034122E-2</v>
      </c>
      <c r="M24" s="29">
        <f>'Equations and POD'!$D$6/F24</f>
        <v>2881.7607683918577</v>
      </c>
      <c r="N24" s="29">
        <f>'Equations and POD'!$D$6/G24</f>
        <v>2327.6583271423492</v>
      </c>
      <c r="O24" s="29">
        <f>'Equations and POD'!$D$6/H24</f>
        <v>2061.7051964213761</v>
      </c>
      <c r="P24" s="29">
        <f>'Equations and POD'!$D$6/I24</f>
        <v>5874.2829422205787</v>
      </c>
      <c r="Q24" s="29">
        <f>'Equations and POD'!$D$6/J24</f>
        <v>10491.991379509696</v>
      </c>
      <c r="R24" s="29">
        <f>'Equations and POD'!$D$6/K24</f>
        <v>13225.607518202676</v>
      </c>
      <c r="S24" s="29">
        <f>'Equations and POD'!$D$6/L24</f>
        <v>29549.300251258064</v>
      </c>
      <c r="T24" s="30">
        <v>2900</v>
      </c>
      <c r="U24" s="30">
        <v>2300</v>
      </c>
      <c r="V24" s="30">
        <v>2100</v>
      </c>
      <c r="W24" s="30">
        <v>5900</v>
      </c>
      <c r="X24" s="30">
        <v>10000</v>
      </c>
      <c r="Y24" s="30">
        <v>13000</v>
      </c>
      <c r="Z24" s="30">
        <v>30000</v>
      </c>
    </row>
    <row r="25" spans="1:26">
      <c r="A25" s="25" t="s">
        <v>82</v>
      </c>
      <c r="B25" s="25" t="s">
        <v>83</v>
      </c>
      <c r="C25" s="25" t="s">
        <v>84</v>
      </c>
      <c r="D25" s="25" t="s">
        <v>76</v>
      </c>
      <c r="E25" s="25" t="s">
        <v>74</v>
      </c>
      <c r="F25" s="28">
        <v>9.6163898129394937E-2</v>
      </c>
      <c r="G25" s="28">
        <v>0.1190551711367077</v>
      </c>
      <c r="H25" s="28">
        <v>0.13441220678956059</v>
      </c>
      <c r="I25" s="28">
        <v>4.7175447504254862E-2</v>
      </c>
      <c r="J25" s="28">
        <v>2.6412888997178158E-2</v>
      </c>
      <c r="K25" s="28">
        <v>2.0953632958249278E-2</v>
      </c>
      <c r="L25" s="28">
        <v>9.3786424208542555E-3</v>
      </c>
      <c r="M25" s="29">
        <f>'Equations and POD'!$D$6/F25</f>
        <v>11438.804181168662</v>
      </c>
      <c r="N25" s="29">
        <f>'Equations and POD'!$D$6/G25</f>
        <v>9239.4138742356772</v>
      </c>
      <c r="O25" s="29">
        <f>'Equations and POD'!$D$6/H25</f>
        <v>8183.7805231647599</v>
      </c>
      <c r="P25" s="29">
        <f>'Equations and POD'!$D$6/I25</f>
        <v>23317.213893960168</v>
      </c>
      <c r="Q25" s="29">
        <f>'Equations and POD'!$D$6/J25</f>
        <v>41646.334110498829</v>
      </c>
      <c r="R25" s="29">
        <f>'Equations and POD'!$D$6/K25</f>
        <v>52496.863059106836</v>
      </c>
      <c r="S25" s="29">
        <f>'Equations and POD'!$D$6/L25</f>
        <v>117287.76411754978</v>
      </c>
      <c r="T25" s="30">
        <v>11000</v>
      </c>
      <c r="U25" s="30">
        <v>9200</v>
      </c>
      <c r="V25" s="30">
        <v>8200</v>
      </c>
      <c r="W25" s="30">
        <v>23000</v>
      </c>
      <c r="X25" s="30">
        <v>42000</v>
      </c>
      <c r="Y25" s="30">
        <v>52000</v>
      </c>
      <c r="Z25" s="30">
        <v>120000</v>
      </c>
    </row>
    <row r="26" spans="1:26">
      <c r="A26" s="25" t="s">
        <v>82</v>
      </c>
      <c r="B26" s="25" t="s">
        <v>83</v>
      </c>
      <c r="C26" s="25" t="s">
        <v>84</v>
      </c>
      <c r="D26" s="25" t="s">
        <v>76</v>
      </c>
      <c r="E26" s="25" t="s">
        <v>75</v>
      </c>
      <c r="F26" s="28">
        <v>1.7086329235969301E-4</v>
      </c>
      <c r="G26" s="28">
        <v>2.115339641662663E-4</v>
      </c>
      <c r="H26" s="28">
        <v>2.3881753985618439E-4</v>
      </c>
      <c r="I26" s="28">
        <v>8.3821322521979212E-5</v>
      </c>
      <c r="J26" s="28">
        <v>4.6931035496638352E-5</v>
      </c>
      <c r="K26" s="28">
        <v>3.7231091975470951E-5</v>
      </c>
      <c r="L26" s="28">
        <v>1.6665191082362881E-5</v>
      </c>
      <c r="M26" s="29">
        <f>'Equations and POD'!$D$6/F26</f>
        <v>6437895.3771084668</v>
      </c>
      <c r="N26" s="29">
        <f>'Equations and POD'!$D$6/G26</f>
        <v>5200110.5559360525</v>
      </c>
      <c r="O26" s="29">
        <f>'Equations and POD'!$D$6/H26</f>
        <v>4606026.8465306973</v>
      </c>
      <c r="P26" s="29">
        <f>'Equations and POD'!$D$6/I26</f>
        <v>13123152.521383367</v>
      </c>
      <c r="Q26" s="29">
        <f>'Equations and POD'!$D$6/J26</f>
        <v>23438647.546542894</v>
      </c>
      <c r="R26" s="29">
        <f>'Equations and POD'!$D$6/K26</f>
        <v>29545198.425141964</v>
      </c>
      <c r="S26" s="29">
        <f>'Equations and POD'!$D$6/L26</f>
        <v>66005843.83122693</v>
      </c>
      <c r="T26" s="30">
        <v>6400000</v>
      </c>
      <c r="U26" s="30">
        <v>5200000</v>
      </c>
      <c r="V26" s="30">
        <v>4600000</v>
      </c>
      <c r="W26" s="30">
        <v>13000000</v>
      </c>
      <c r="X26" s="30">
        <v>23000000</v>
      </c>
      <c r="Y26" s="30">
        <v>30000000</v>
      </c>
      <c r="Z26" s="30">
        <v>66000000</v>
      </c>
    </row>
    <row r="27" spans="1:26">
      <c r="A27" s="25" t="s">
        <v>82</v>
      </c>
      <c r="B27" s="25" t="s">
        <v>83</v>
      </c>
      <c r="C27" s="25" t="s">
        <v>84</v>
      </c>
      <c r="D27" s="25" t="s">
        <v>78</v>
      </c>
      <c r="E27" s="25" t="s">
        <v>73</v>
      </c>
      <c r="F27" s="28">
        <v>4.1719654400499229</v>
      </c>
      <c r="G27" s="28">
        <v>3.9301123710615209</v>
      </c>
      <c r="H27" s="28">
        <v>3.1948010242177518</v>
      </c>
      <c r="I27" s="28">
        <v>2.2245919081480312</v>
      </c>
      <c r="J27" s="28">
        <v>1.5692772636562551</v>
      </c>
      <c r="K27" s="28">
        <v>1.3437032240724309</v>
      </c>
      <c r="L27" s="28">
        <v>1.078815845856387</v>
      </c>
      <c r="M27" s="29">
        <f>'Equations and POD'!$D$6/F27</f>
        <v>263.66469612625485</v>
      </c>
      <c r="N27" s="29">
        <f>'Equations and POD'!$D$6/G27</f>
        <v>279.89021588787057</v>
      </c>
      <c r="O27" s="29">
        <f>'Equations and POD'!$D$6/H27</f>
        <v>344.30939256047577</v>
      </c>
      <c r="P27" s="29">
        <f>'Equations and POD'!$D$6/I27</f>
        <v>494.4727147352379</v>
      </c>
      <c r="Q27" s="29">
        <f>'Equations and POD'!$D$6/J27</f>
        <v>700.95962356397922</v>
      </c>
      <c r="R27" s="29">
        <f>'Equations and POD'!$D$6/K27</f>
        <v>818.63314777661469</v>
      </c>
      <c r="S27" s="29">
        <f>'Equations and POD'!$D$6/L27</f>
        <v>1019.6364877518058</v>
      </c>
      <c r="T27" s="30">
        <v>260</v>
      </c>
      <c r="U27" s="30">
        <v>280</v>
      </c>
      <c r="V27" s="30">
        <v>340</v>
      </c>
      <c r="W27" s="30">
        <v>490</v>
      </c>
      <c r="X27" s="30">
        <v>700</v>
      </c>
      <c r="Y27" s="30">
        <v>820</v>
      </c>
      <c r="Z27" s="30">
        <v>1000</v>
      </c>
    </row>
    <row r="28" spans="1:26">
      <c r="A28" s="25" t="s">
        <v>82</v>
      </c>
      <c r="B28" s="25" t="s">
        <v>83</v>
      </c>
      <c r="C28" s="25" t="s">
        <v>84</v>
      </c>
      <c r="D28" s="25" t="s">
        <v>78</v>
      </c>
      <c r="E28" s="25" t="s">
        <v>74</v>
      </c>
      <c r="F28" s="28">
        <v>1.0430094786764399</v>
      </c>
      <c r="G28" s="28">
        <v>0.98254516107200818</v>
      </c>
      <c r="H28" s="28">
        <v>0.79871413093595478</v>
      </c>
      <c r="I28" s="28">
        <v>0.55615763834264609</v>
      </c>
      <c r="J28" s="28">
        <v>0.39232613121678078</v>
      </c>
      <c r="K28" s="28">
        <v>0.33593164166260842</v>
      </c>
      <c r="L28" s="28">
        <v>0.26970864671426609</v>
      </c>
      <c r="M28" s="29">
        <f>'Equations and POD'!$D$6/F28</f>
        <v>1054.6404634748669</v>
      </c>
      <c r="N28" s="29">
        <f>'Equations and POD'!$D$6/G28</f>
        <v>1119.5414150733209</v>
      </c>
      <c r="O28" s="29">
        <f>'Equations and POD'!$D$6/H28</f>
        <v>1377.2136455267046</v>
      </c>
      <c r="P28" s="29">
        <f>'Equations and POD'!$D$6/I28</f>
        <v>1977.856499962867</v>
      </c>
      <c r="Q28" s="29">
        <f>'Equations and POD'!$D$6/J28</f>
        <v>2803.7897873088455</v>
      </c>
      <c r="R28" s="29">
        <f>'Equations and POD'!$D$6/K28</f>
        <v>3274.475707485693</v>
      </c>
      <c r="S28" s="29">
        <f>'Equations and POD'!$D$6/L28</f>
        <v>4078.4751004492587</v>
      </c>
      <c r="T28" s="30">
        <v>1100</v>
      </c>
      <c r="U28" s="30">
        <v>1100</v>
      </c>
      <c r="V28" s="30">
        <v>1400</v>
      </c>
      <c r="W28" s="30">
        <v>2000</v>
      </c>
      <c r="X28" s="30">
        <v>2800</v>
      </c>
      <c r="Y28" s="30">
        <v>3300</v>
      </c>
      <c r="Z28" s="30">
        <v>4100</v>
      </c>
    </row>
    <row r="29" spans="1:26">
      <c r="A29" s="25" t="s">
        <v>82</v>
      </c>
      <c r="B29" s="25" t="s">
        <v>83</v>
      </c>
      <c r="C29" s="25" t="s">
        <v>84</v>
      </c>
      <c r="D29" s="25" t="s">
        <v>78</v>
      </c>
      <c r="E29" s="25" t="s">
        <v>75</v>
      </c>
      <c r="F29" s="28">
        <v>1.825330003022569E-3</v>
      </c>
      <c r="G29" s="28">
        <v>1.7195137709632899E-3</v>
      </c>
      <c r="H29" s="28">
        <v>1.3977982912346751E-3</v>
      </c>
      <c r="I29" s="28">
        <v>9.7330968167733383E-4</v>
      </c>
      <c r="J29" s="28">
        <v>6.8659458319449693E-4</v>
      </c>
      <c r="K29" s="28">
        <v>5.879007976701305E-4</v>
      </c>
      <c r="L29" s="28">
        <v>4.7200653012942302E-4</v>
      </c>
      <c r="M29" s="29">
        <f>'Equations and POD'!$D$6/F29</f>
        <v>602630.75618025614</v>
      </c>
      <c r="N29" s="29">
        <f>'Equations and POD'!$D$6/G29</f>
        <v>639715.72579134873</v>
      </c>
      <c r="O29" s="29">
        <f>'Equations and POD'!$D$6/H29</f>
        <v>786951.88490205561</v>
      </c>
      <c r="P29" s="29">
        <f>'Equations and POD'!$D$6/I29</f>
        <v>1130164.4488980495</v>
      </c>
      <c r="Q29" s="29">
        <f>'Equations and POD'!$D$6/J29</f>
        <v>1602109.9305532891</v>
      </c>
      <c r="R29" s="29">
        <f>'Equations and POD'!$D$6/K29</f>
        <v>1871063.9692263301</v>
      </c>
      <c r="S29" s="29">
        <f>'Equations and POD'!$D$6/L29</f>
        <v>2330476.2323910706</v>
      </c>
      <c r="T29" s="30">
        <v>600000</v>
      </c>
      <c r="U29" s="30">
        <v>640000</v>
      </c>
      <c r="V29" s="30">
        <v>790000</v>
      </c>
      <c r="W29" s="30">
        <v>1100000</v>
      </c>
      <c r="X29" s="30">
        <v>1600000</v>
      </c>
      <c r="Y29" s="30">
        <v>1900000</v>
      </c>
      <c r="Z29" s="30">
        <v>2300000</v>
      </c>
    </row>
    <row r="30" spans="1:26">
      <c r="A30" s="25" t="s">
        <v>82</v>
      </c>
      <c r="B30" s="25" t="s">
        <v>83</v>
      </c>
      <c r="C30" s="25" t="s">
        <v>85</v>
      </c>
      <c r="D30" s="25" t="s">
        <v>72</v>
      </c>
      <c r="E30" s="25" t="s">
        <v>73</v>
      </c>
      <c r="F30" s="28">
        <v>0.32297872340425537</v>
      </c>
      <c r="G30" s="28">
        <v>0.27619047619047621</v>
      </c>
      <c r="H30" s="28">
        <v>0.23870967741935481</v>
      </c>
      <c r="I30" s="28">
        <v>0.1924528301886792</v>
      </c>
      <c r="J30" s="28">
        <v>0.15211267605633799</v>
      </c>
      <c r="K30" s="28">
        <v>0.1391061452513967</v>
      </c>
      <c r="L30" s="28" t="s">
        <v>77</v>
      </c>
      <c r="M30" s="29">
        <f>'Equations and POD'!$D$6/F30</f>
        <v>3405.7971014492746</v>
      </c>
      <c r="N30" s="29">
        <f>'Equations and POD'!$D$6/G30</f>
        <v>3982.7586206896549</v>
      </c>
      <c r="O30" s="29">
        <f>'Equations and POD'!$D$6/H30</f>
        <v>4608.1081081081084</v>
      </c>
      <c r="P30" s="29">
        <f>'Equations and POD'!$D$6/I30</f>
        <v>5715.6862745098051</v>
      </c>
      <c r="Q30" s="29">
        <f>'Equations and POD'!$D$6/J30</f>
        <v>7231.4814814814836</v>
      </c>
      <c r="R30" s="29">
        <f>'Equations and POD'!$D$6/K30</f>
        <v>7907.6305220883505</v>
      </c>
      <c r="S30" s="31" t="s">
        <v>77</v>
      </c>
      <c r="T30" s="30">
        <v>3400</v>
      </c>
      <c r="U30" s="30">
        <v>4000</v>
      </c>
      <c r="V30" s="30">
        <v>4600</v>
      </c>
      <c r="W30" s="30">
        <v>5700</v>
      </c>
      <c r="X30" s="30">
        <v>7200</v>
      </c>
      <c r="Y30" s="30">
        <v>7900</v>
      </c>
      <c r="Z30" s="32" t="s">
        <v>77</v>
      </c>
    </row>
    <row r="31" spans="1:26">
      <c r="A31" s="25" t="s">
        <v>82</v>
      </c>
      <c r="B31" s="25" t="s">
        <v>83</v>
      </c>
      <c r="C31" s="25" t="s">
        <v>85</v>
      </c>
      <c r="D31" s="25" t="s">
        <v>72</v>
      </c>
      <c r="E31" s="25" t="s">
        <v>74</v>
      </c>
      <c r="F31" s="28">
        <v>0.16148936170212769</v>
      </c>
      <c r="G31" s="28">
        <v>0.1380952380952381</v>
      </c>
      <c r="H31" s="28">
        <v>0.1193548387096774</v>
      </c>
      <c r="I31" s="28">
        <v>9.6226415094339615E-2</v>
      </c>
      <c r="J31" s="28">
        <v>7.6056338028169024E-2</v>
      </c>
      <c r="K31" s="28">
        <v>6.9553072625698334E-2</v>
      </c>
      <c r="L31" s="28" t="s">
        <v>77</v>
      </c>
      <c r="M31" s="29">
        <f>'Equations and POD'!$D$6/F31</f>
        <v>6811.5942028985492</v>
      </c>
      <c r="N31" s="29">
        <f>'Equations and POD'!$D$6/G31</f>
        <v>7965.5172413793098</v>
      </c>
      <c r="O31" s="29">
        <f>'Equations and POD'!$D$6/H31</f>
        <v>9216.2162162162167</v>
      </c>
      <c r="P31" s="29">
        <f>'Equations and POD'!$D$6/I31</f>
        <v>11431.372549019608</v>
      </c>
      <c r="Q31" s="29">
        <f>'Equations and POD'!$D$6/J31</f>
        <v>14462.962962962962</v>
      </c>
      <c r="R31" s="29">
        <f>'Equations and POD'!$D$6/K31</f>
        <v>15815.261044176705</v>
      </c>
      <c r="S31" s="31" t="s">
        <v>77</v>
      </c>
      <c r="T31" s="30">
        <v>6800</v>
      </c>
      <c r="U31" s="30">
        <v>8000</v>
      </c>
      <c r="V31" s="30">
        <v>9200</v>
      </c>
      <c r="W31" s="30">
        <v>11000</v>
      </c>
      <c r="X31" s="30">
        <v>14000</v>
      </c>
      <c r="Y31" s="30">
        <v>16000</v>
      </c>
      <c r="Z31" s="32" t="s">
        <v>77</v>
      </c>
    </row>
    <row r="32" spans="1:26">
      <c r="A32" s="25" t="s">
        <v>82</v>
      </c>
      <c r="B32" s="25" t="s">
        <v>83</v>
      </c>
      <c r="C32" s="25" t="s">
        <v>85</v>
      </c>
      <c r="D32" s="25" t="s">
        <v>72</v>
      </c>
      <c r="E32" s="25" t="s">
        <v>75</v>
      </c>
      <c r="F32" s="28">
        <v>8.0744680851063844E-2</v>
      </c>
      <c r="G32" s="28">
        <v>6.9047619047619038E-2</v>
      </c>
      <c r="H32" s="28">
        <v>5.9677419354838709E-2</v>
      </c>
      <c r="I32" s="28">
        <v>4.8113207547169808E-2</v>
      </c>
      <c r="J32" s="28">
        <v>3.8028169014084512E-2</v>
      </c>
      <c r="K32" s="28">
        <v>3.4776536312849167E-2</v>
      </c>
      <c r="L32" s="28" t="s">
        <v>77</v>
      </c>
      <c r="M32" s="29">
        <f>'Equations and POD'!$D$6/F32</f>
        <v>13623.188405797098</v>
      </c>
      <c r="N32" s="29">
        <f>'Equations and POD'!$D$6/G32</f>
        <v>15931.034482758623</v>
      </c>
      <c r="O32" s="29">
        <f>'Equations and POD'!$D$6/H32</f>
        <v>18432.432432432433</v>
      </c>
      <c r="P32" s="29">
        <f>'Equations and POD'!$D$6/I32</f>
        <v>22862.745098039217</v>
      </c>
      <c r="Q32" s="29">
        <f>'Equations and POD'!$D$6/J32</f>
        <v>28925.925925925923</v>
      </c>
      <c r="R32" s="29">
        <f>'Equations and POD'!$D$6/K32</f>
        <v>31630.522088353409</v>
      </c>
      <c r="S32" s="31" t="s">
        <v>77</v>
      </c>
      <c r="T32" s="30">
        <v>14000</v>
      </c>
      <c r="U32" s="30">
        <v>16000</v>
      </c>
      <c r="V32" s="30">
        <v>18000</v>
      </c>
      <c r="W32" s="30">
        <v>23000</v>
      </c>
      <c r="X32" s="30">
        <v>29000</v>
      </c>
      <c r="Y32" s="30">
        <v>32000</v>
      </c>
      <c r="Z32" s="32" t="s">
        <v>77</v>
      </c>
    </row>
    <row r="33" spans="1:26">
      <c r="A33" s="25" t="s">
        <v>82</v>
      </c>
      <c r="B33" s="25" t="s">
        <v>83</v>
      </c>
      <c r="C33" s="25" t="s">
        <v>85</v>
      </c>
      <c r="D33" s="25" t="s">
        <v>76</v>
      </c>
      <c r="E33" s="25" t="s">
        <v>73</v>
      </c>
      <c r="F33" s="28">
        <v>5.3994416749053901E-4</v>
      </c>
      <c r="G33" s="28">
        <v>6.6847862118661595E-4</v>
      </c>
      <c r="H33" s="28">
        <v>7.5471010683149787E-4</v>
      </c>
      <c r="I33" s="28">
        <v>2.6488168291875558E-4</v>
      </c>
      <c r="J33" s="28">
        <v>1.4830264356865291E-4</v>
      </c>
      <c r="K33" s="28">
        <v>1.176498014616551E-4</v>
      </c>
      <c r="L33" s="28">
        <v>5.265744117605464E-5</v>
      </c>
      <c r="M33" s="29">
        <f>'Equations and POD'!$D$6/F33</f>
        <v>2037247.675277971</v>
      </c>
      <c r="N33" s="29">
        <f>'Equations and POD'!$D$6/G33</f>
        <v>1645527.5683273023</v>
      </c>
      <c r="O33" s="29">
        <f>'Equations and POD'!$D$6/H33</f>
        <v>1457513.2756842675</v>
      </c>
      <c r="P33" s="29">
        <f>'Equations and POD'!$D$6/I33</f>
        <v>4152797.5354090137</v>
      </c>
      <c r="Q33" s="29">
        <f>'Equations and POD'!$D$6/J33</f>
        <v>7417264.949095686</v>
      </c>
      <c r="R33" s="29">
        <f>'Equations and POD'!$D$6/K33</f>
        <v>9349782.0339162797</v>
      </c>
      <c r="S33" s="29">
        <f>'Equations and POD'!$D$6/L33</f>
        <v>20889735.152953316</v>
      </c>
      <c r="T33" s="30">
        <v>2000000</v>
      </c>
      <c r="U33" s="30">
        <v>1600000</v>
      </c>
      <c r="V33" s="30">
        <v>1500000</v>
      </c>
      <c r="W33" s="30">
        <v>4200000</v>
      </c>
      <c r="X33" s="30">
        <v>7400000</v>
      </c>
      <c r="Y33" s="30">
        <v>9300000</v>
      </c>
      <c r="Z33" s="30">
        <v>21000000</v>
      </c>
    </row>
    <row r="34" spans="1:26">
      <c r="A34" s="25" t="s">
        <v>82</v>
      </c>
      <c r="B34" s="25" t="s">
        <v>83</v>
      </c>
      <c r="C34" s="25" t="s">
        <v>85</v>
      </c>
      <c r="D34" s="25" t="s">
        <v>76</v>
      </c>
      <c r="E34" s="25" t="s">
        <v>74</v>
      </c>
      <c r="F34" s="28">
        <v>1.7004707404170589E-4</v>
      </c>
      <c r="G34" s="28">
        <v>2.105257959829771E-4</v>
      </c>
      <c r="H34" s="28">
        <v>2.376816872900183E-4</v>
      </c>
      <c r="I34" s="28">
        <v>8.3420569491758517E-5</v>
      </c>
      <c r="J34" s="28">
        <v>4.6706044241138642E-5</v>
      </c>
      <c r="K34" s="28">
        <v>3.7052416290234777E-5</v>
      </c>
      <c r="L34" s="28">
        <v>1.6584310600059259E-5</v>
      </c>
      <c r="M34" s="29">
        <f>'Equations and POD'!$D$6/F34</f>
        <v>6468796.985770029</v>
      </c>
      <c r="N34" s="29">
        <f>'Equations and POD'!$D$6/G34</f>
        <v>5225012.900979341</v>
      </c>
      <c r="O34" s="29">
        <f>'Equations and POD'!$D$6/H34</f>
        <v>4628038.5020061899</v>
      </c>
      <c r="P34" s="29">
        <f>'Equations and POD'!$D$6/I34</f>
        <v>13186196.242746506</v>
      </c>
      <c r="Q34" s="29">
        <f>'Equations and POD'!$D$6/J34</f>
        <v>23551555.647076637</v>
      </c>
      <c r="R34" s="29">
        <f>'Equations and POD'!$D$6/K34</f>
        <v>29687672.495731588</v>
      </c>
      <c r="S34" s="29">
        <f>'Equations and POD'!$D$6/L34</f>
        <v>66327749.553609394</v>
      </c>
      <c r="T34" s="30">
        <v>6500000</v>
      </c>
      <c r="U34" s="30">
        <v>5200000</v>
      </c>
      <c r="V34" s="30">
        <v>4600000</v>
      </c>
      <c r="W34" s="30">
        <v>13000000</v>
      </c>
      <c r="X34" s="30">
        <v>24000000</v>
      </c>
      <c r="Y34" s="30">
        <v>30000000</v>
      </c>
      <c r="Z34" s="30">
        <v>66000000</v>
      </c>
    </row>
    <row r="35" spans="1:26">
      <c r="A35" s="25" t="s">
        <v>82</v>
      </c>
      <c r="B35" s="25" t="s">
        <v>83</v>
      </c>
      <c r="C35" s="25" t="s">
        <v>85</v>
      </c>
      <c r="D35" s="25" t="s">
        <v>76</v>
      </c>
      <c r="E35" s="25" t="s">
        <v>75</v>
      </c>
      <c r="F35" s="28">
        <v>3.4535224512263382E-5</v>
      </c>
      <c r="G35" s="28">
        <v>4.2755651208677477E-5</v>
      </c>
      <c r="H35" s="28">
        <v>4.8270250450760557E-5</v>
      </c>
      <c r="I35" s="28">
        <v>1.69421318323393E-5</v>
      </c>
      <c r="J35" s="28">
        <v>9.4857963797342069E-6</v>
      </c>
      <c r="K35" s="28">
        <v>7.5252248144588564E-6</v>
      </c>
      <c r="L35" s="28">
        <v>3.3684063128490432E-6</v>
      </c>
      <c r="M35" s="29">
        <f>'Equations and POD'!$D$6/F35</f>
        <v>31851537.539864331</v>
      </c>
      <c r="N35" s="29">
        <f>'Equations and POD'!$D$6/G35</f>
        <v>25727593.169642787</v>
      </c>
      <c r="O35" s="29">
        <f>'Equations and POD'!$D$6/H35</f>
        <v>22788363.220159512</v>
      </c>
      <c r="P35" s="29">
        <f>'Equations and POD'!$D$6/I35</f>
        <v>64926894.140931524</v>
      </c>
      <c r="Q35" s="29">
        <f>'Equations and POD'!$D$6/J35</f>
        <v>115962851.82233925</v>
      </c>
      <c r="R35" s="29">
        <f>'Equations and POD'!$D$6/K35</f>
        <v>146175034.91543218</v>
      </c>
      <c r="S35" s="29">
        <f>'Equations and POD'!$D$6/L35</f>
        <v>326563929.00226021</v>
      </c>
      <c r="T35" s="30">
        <v>32000000</v>
      </c>
      <c r="U35" s="30">
        <v>26000000</v>
      </c>
      <c r="V35" s="30">
        <v>23000000</v>
      </c>
      <c r="W35" s="30">
        <v>65000000</v>
      </c>
      <c r="X35" s="30">
        <v>120000000</v>
      </c>
      <c r="Y35" s="30">
        <v>150000000</v>
      </c>
      <c r="Z35" s="30">
        <v>330000000</v>
      </c>
    </row>
    <row r="36" spans="1:26">
      <c r="A36" s="25" t="s">
        <v>82</v>
      </c>
      <c r="B36" s="25" t="s">
        <v>83</v>
      </c>
      <c r="C36" s="25" t="s">
        <v>85</v>
      </c>
      <c r="D36" s="25" t="s">
        <v>78</v>
      </c>
      <c r="E36" s="25" t="s">
        <v>73</v>
      </c>
      <c r="F36" s="28">
        <v>5.9009422416229744E-3</v>
      </c>
      <c r="G36" s="28">
        <v>5.5588586334129452E-3</v>
      </c>
      <c r="H36" s="28">
        <v>4.5188141149034248E-3</v>
      </c>
      <c r="I36" s="28">
        <v>3.146523754762045E-3</v>
      </c>
      <c r="J36" s="28">
        <v>2.2196287641867191E-3</v>
      </c>
      <c r="K36" s="28">
        <v>1.9005706612562701E-3</v>
      </c>
      <c r="L36" s="28">
        <v>1.5259066948718539E-3</v>
      </c>
      <c r="M36" s="29">
        <f>'Equations and POD'!$D$6/F36</f>
        <v>186410.90777690103</v>
      </c>
      <c r="N36" s="29">
        <f>'Equations and POD'!$D$6/G36</f>
        <v>197882.34825547962</v>
      </c>
      <c r="O36" s="29">
        <f>'Equations and POD'!$D$6/H36</f>
        <v>243426.69825078853</v>
      </c>
      <c r="P36" s="29">
        <f>'Equations and POD'!$D$6/I36</f>
        <v>349592.14858468063</v>
      </c>
      <c r="Q36" s="29">
        <f>'Equations and POD'!$D$6/J36</f>
        <v>495578.36776504578</v>
      </c>
      <c r="R36" s="29">
        <f>'Equations and POD'!$D$6/K36</f>
        <v>578773.53493024257</v>
      </c>
      <c r="S36" s="29">
        <f>'Equations and POD'!$D$6/L36</f>
        <v>720882.87160466146</v>
      </c>
      <c r="T36" s="30">
        <v>190000</v>
      </c>
      <c r="U36" s="30">
        <v>200000</v>
      </c>
      <c r="V36" s="30">
        <v>240000</v>
      </c>
      <c r="W36" s="30">
        <v>350000</v>
      </c>
      <c r="X36" s="30">
        <v>500000</v>
      </c>
      <c r="Y36" s="30">
        <v>580000</v>
      </c>
      <c r="Z36" s="30">
        <v>720000</v>
      </c>
    </row>
    <row r="37" spans="1:26">
      <c r="A37" s="25" t="s">
        <v>82</v>
      </c>
      <c r="B37" s="25" t="s">
        <v>83</v>
      </c>
      <c r="C37" s="25" t="s">
        <v>85</v>
      </c>
      <c r="D37" s="25" t="s">
        <v>78</v>
      </c>
      <c r="E37" s="25" t="s">
        <v>74</v>
      </c>
      <c r="F37" s="28">
        <v>1.8440768052625689E-3</v>
      </c>
      <c r="G37" s="28">
        <v>1.7371738020589421E-3</v>
      </c>
      <c r="H37" s="28">
        <v>1.4121541874801719E-3</v>
      </c>
      <c r="I37" s="28">
        <v>9.8330592569374048E-4</v>
      </c>
      <c r="J37" s="28">
        <v>6.9364615899114102E-4</v>
      </c>
      <c r="K37" s="28">
        <v>5.9393875243579479E-4</v>
      </c>
      <c r="L37" s="28">
        <v>4.7685420866517962E-4</v>
      </c>
      <c r="M37" s="29">
        <f>'Equations and POD'!$D$6/F37</f>
        <v>596504.43889368069</v>
      </c>
      <c r="N37" s="29">
        <f>'Equations and POD'!$D$6/G37</f>
        <v>633212.40436406096</v>
      </c>
      <c r="O37" s="29">
        <f>'Equations and POD'!$D$6/H37</f>
        <v>778951.7672732498</v>
      </c>
      <c r="P37" s="29">
        <f>'Equations and POD'!$D$6/I37</f>
        <v>1118675.2477098415</v>
      </c>
      <c r="Q37" s="29">
        <f>'Equations and POD'!$D$6/J37</f>
        <v>1585822.952728336</v>
      </c>
      <c r="R37" s="29">
        <f>'Equations and POD'!$D$6/K37</f>
        <v>1852042.8166857336</v>
      </c>
      <c r="S37" s="29">
        <f>'Equations and POD'!$D$6/L37</f>
        <v>2306784.7153517702</v>
      </c>
      <c r="T37" s="30">
        <v>600000</v>
      </c>
      <c r="U37" s="30">
        <v>630000</v>
      </c>
      <c r="V37" s="30">
        <v>780000</v>
      </c>
      <c r="W37" s="30">
        <v>1100000</v>
      </c>
      <c r="X37" s="30">
        <v>1600000</v>
      </c>
      <c r="Y37" s="30">
        <v>1900000</v>
      </c>
      <c r="Z37" s="30">
        <v>2300000</v>
      </c>
    </row>
    <row r="38" spans="1:26">
      <c r="A38" s="25" t="s">
        <v>82</v>
      </c>
      <c r="B38" s="25" t="s">
        <v>83</v>
      </c>
      <c r="C38" s="25" t="s">
        <v>85</v>
      </c>
      <c r="D38" s="25" t="s">
        <v>78</v>
      </c>
      <c r="E38" s="25" t="s">
        <v>75</v>
      </c>
      <c r="F38" s="28">
        <v>3.6882830295577041E-4</v>
      </c>
      <c r="G38" s="28">
        <v>3.4744695205978372E-4</v>
      </c>
      <c r="H38" s="28">
        <v>2.8244074812601769E-4</v>
      </c>
      <c r="I38" s="28">
        <v>1.966680860715757E-4</v>
      </c>
      <c r="J38" s="28">
        <v>1.3873409987175871E-4</v>
      </c>
      <c r="K38" s="28">
        <v>1.1879191880479759E-4</v>
      </c>
      <c r="L38" s="28">
        <v>9.5374188340410608E-5</v>
      </c>
      <c r="M38" s="29">
        <f>'Equations and POD'!$D$6/F38</f>
        <v>2982417.5400441303</v>
      </c>
      <c r="N38" s="29">
        <f>'Equations and POD'!$D$6/G38</f>
        <v>3165950.9271237692</v>
      </c>
      <c r="O38" s="29">
        <f>'Equations and POD'!$D$6/H38</f>
        <v>3894622.1722554308</v>
      </c>
      <c r="P38" s="29">
        <f>'Equations and POD'!$D$6/I38</f>
        <v>5593179.9712519916</v>
      </c>
      <c r="Q38" s="29">
        <f>'Equations and POD'!$D$6/J38</f>
        <v>7928836.5370648187</v>
      </c>
      <c r="R38" s="29">
        <f>'Equations and POD'!$D$6/K38</f>
        <v>9259889.1495940275</v>
      </c>
      <c r="S38" s="29">
        <f>'Equations and POD'!$D$6/L38</f>
        <v>11533518.860195883</v>
      </c>
      <c r="T38" s="30">
        <v>3000000</v>
      </c>
      <c r="U38" s="30">
        <v>3200000</v>
      </c>
      <c r="V38" s="30">
        <v>3900000</v>
      </c>
      <c r="W38" s="30">
        <v>5600000</v>
      </c>
      <c r="X38" s="30">
        <v>7900000</v>
      </c>
      <c r="Y38" s="30">
        <v>9300000</v>
      </c>
      <c r="Z38" s="30">
        <v>12000000</v>
      </c>
    </row>
    <row r="39" spans="1:26">
      <c r="A39" s="25" t="s">
        <v>82</v>
      </c>
      <c r="B39" s="25" t="s">
        <v>83</v>
      </c>
      <c r="C39" s="25" t="s">
        <v>86</v>
      </c>
      <c r="D39" s="25" t="s">
        <v>72</v>
      </c>
      <c r="E39" s="25" t="s">
        <v>73</v>
      </c>
      <c r="F39" s="28" t="s">
        <v>77</v>
      </c>
      <c r="G39" s="28" t="s">
        <v>77</v>
      </c>
      <c r="H39" s="28" t="s">
        <v>77</v>
      </c>
      <c r="I39" s="28" t="s">
        <v>77</v>
      </c>
      <c r="J39" s="28">
        <v>2.4338028169014092</v>
      </c>
      <c r="K39" s="28">
        <v>2.2256983240223471</v>
      </c>
      <c r="L39" s="28">
        <v>2.3784560143626581</v>
      </c>
      <c r="M39" s="31" t="s">
        <v>77</v>
      </c>
      <c r="N39" s="31" t="s">
        <v>77</v>
      </c>
      <c r="O39" s="31" t="s">
        <v>77</v>
      </c>
      <c r="P39" s="31" t="s">
        <v>77</v>
      </c>
      <c r="Q39" s="29">
        <f>'Equations and POD'!$D$6/J39</f>
        <v>451.96759259259244</v>
      </c>
      <c r="R39" s="29">
        <f>'Equations and POD'!$D$6/K39</f>
        <v>494.22690763052191</v>
      </c>
      <c r="S39" s="29">
        <f>'Equations and POD'!$D$6/L39</f>
        <v>462.48490338164231</v>
      </c>
      <c r="T39" s="32" t="s">
        <v>77</v>
      </c>
      <c r="U39" s="32" t="s">
        <v>77</v>
      </c>
      <c r="V39" s="32" t="s">
        <v>77</v>
      </c>
      <c r="W39" s="32" t="s">
        <v>77</v>
      </c>
      <c r="X39" s="30">
        <v>450</v>
      </c>
      <c r="Y39" s="30">
        <v>490</v>
      </c>
      <c r="Z39" s="30">
        <v>460</v>
      </c>
    </row>
    <row r="40" spans="1:26">
      <c r="A40" s="25" t="s">
        <v>82</v>
      </c>
      <c r="B40" s="25" t="s">
        <v>83</v>
      </c>
      <c r="C40" s="25" t="s">
        <v>86</v>
      </c>
      <c r="D40" s="25" t="s">
        <v>72</v>
      </c>
      <c r="E40" s="25" t="s">
        <v>74</v>
      </c>
      <c r="F40" s="28" t="s">
        <v>77</v>
      </c>
      <c r="G40" s="28" t="s">
        <v>77</v>
      </c>
      <c r="H40" s="28" t="s">
        <v>77</v>
      </c>
      <c r="I40" s="28" t="s">
        <v>77</v>
      </c>
      <c r="J40" s="28">
        <v>1.2169014084507039</v>
      </c>
      <c r="K40" s="28">
        <v>1.1128491620111729</v>
      </c>
      <c r="L40" s="28">
        <v>1.189228007181329</v>
      </c>
      <c r="M40" s="31" t="s">
        <v>77</v>
      </c>
      <c r="N40" s="31" t="s">
        <v>77</v>
      </c>
      <c r="O40" s="31" t="s">
        <v>77</v>
      </c>
      <c r="P40" s="31" t="s">
        <v>77</v>
      </c>
      <c r="Q40" s="29">
        <f>'Equations and POD'!$D$6/J40</f>
        <v>903.93518518518545</v>
      </c>
      <c r="R40" s="29">
        <f>'Equations and POD'!$D$6/K40</f>
        <v>988.45381526104438</v>
      </c>
      <c r="S40" s="29">
        <f>'Equations and POD'!$D$6/L40</f>
        <v>924.96980676328462</v>
      </c>
      <c r="T40" s="32" t="s">
        <v>77</v>
      </c>
      <c r="U40" s="32" t="s">
        <v>77</v>
      </c>
      <c r="V40" s="32" t="s">
        <v>77</v>
      </c>
      <c r="W40" s="32" t="s">
        <v>77</v>
      </c>
      <c r="X40" s="30">
        <v>900</v>
      </c>
      <c r="Y40" s="30">
        <v>990</v>
      </c>
      <c r="Z40" s="30">
        <v>920</v>
      </c>
    </row>
    <row r="41" spans="1:26">
      <c r="A41" s="25" t="s">
        <v>82</v>
      </c>
      <c r="B41" s="25" t="s">
        <v>83</v>
      </c>
      <c r="C41" s="25" t="s">
        <v>86</v>
      </c>
      <c r="D41" s="25" t="s">
        <v>72</v>
      </c>
      <c r="E41" s="25" t="s">
        <v>75</v>
      </c>
      <c r="F41" s="28" t="s">
        <v>77</v>
      </c>
      <c r="G41" s="28" t="s">
        <v>77</v>
      </c>
      <c r="H41" s="28" t="s">
        <v>77</v>
      </c>
      <c r="I41" s="28" t="s">
        <v>77</v>
      </c>
      <c r="J41" s="28">
        <v>0.60845070422535219</v>
      </c>
      <c r="K41" s="28">
        <v>0.55642458100558667</v>
      </c>
      <c r="L41" s="28">
        <v>0.59461400359066452</v>
      </c>
      <c r="M41" s="31" t="s">
        <v>77</v>
      </c>
      <c r="N41" s="31" t="s">
        <v>77</v>
      </c>
      <c r="O41" s="31" t="s">
        <v>77</v>
      </c>
      <c r="P41" s="31" t="s">
        <v>77</v>
      </c>
      <c r="Q41" s="29">
        <f>'Equations and POD'!$D$6/J41</f>
        <v>1807.8703703703702</v>
      </c>
      <c r="R41" s="29">
        <f>'Equations and POD'!$D$6/K41</f>
        <v>1976.9076305220881</v>
      </c>
      <c r="S41" s="29">
        <f>'Equations and POD'!$D$6/L41</f>
        <v>1849.9396135265692</v>
      </c>
      <c r="T41" s="32" t="s">
        <v>77</v>
      </c>
      <c r="U41" s="32" t="s">
        <v>77</v>
      </c>
      <c r="V41" s="32" t="s">
        <v>77</v>
      </c>
      <c r="W41" s="32" t="s">
        <v>77</v>
      </c>
      <c r="X41" s="30">
        <v>1800</v>
      </c>
      <c r="Y41" s="30">
        <v>2000</v>
      </c>
      <c r="Z41" s="30">
        <v>1800</v>
      </c>
    </row>
    <row r="42" spans="1:26">
      <c r="A42" s="25" t="s">
        <v>82</v>
      </c>
      <c r="B42" s="25" t="s">
        <v>83</v>
      </c>
      <c r="C42" s="25" t="s">
        <v>86</v>
      </c>
      <c r="D42" s="25" t="s">
        <v>76</v>
      </c>
      <c r="E42" s="25" t="s">
        <v>73</v>
      </c>
      <c r="F42" s="28" t="s">
        <v>77</v>
      </c>
      <c r="G42" s="28" t="s">
        <v>77</v>
      </c>
      <c r="H42" s="28" t="s">
        <v>77</v>
      </c>
      <c r="I42" s="28" t="s">
        <v>77</v>
      </c>
      <c r="J42" s="28" t="s">
        <v>77</v>
      </c>
      <c r="K42" s="28" t="s">
        <v>77</v>
      </c>
      <c r="L42" s="28" t="s">
        <v>77</v>
      </c>
      <c r="M42" s="31" t="s">
        <v>77</v>
      </c>
      <c r="N42" s="31" t="s">
        <v>77</v>
      </c>
      <c r="O42" s="31" t="s">
        <v>77</v>
      </c>
      <c r="P42" s="31" t="s">
        <v>77</v>
      </c>
      <c r="Q42" s="31" t="s">
        <v>77</v>
      </c>
      <c r="R42" s="31" t="s">
        <v>77</v>
      </c>
      <c r="S42" s="31" t="s">
        <v>77</v>
      </c>
      <c r="T42" s="32" t="s">
        <v>77</v>
      </c>
      <c r="U42" s="32" t="s">
        <v>77</v>
      </c>
      <c r="V42" s="32" t="s">
        <v>77</v>
      </c>
      <c r="W42" s="32" t="s">
        <v>77</v>
      </c>
      <c r="X42" s="32" t="s">
        <v>77</v>
      </c>
      <c r="Y42" s="32" t="s">
        <v>77</v>
      </c>
      <c r="Z42" s="32" t="s">
        <v>77</v>
      </c>
    </row>
    <row r="43" spans="1:26">
      <c r="A43" s="25" t="s">
        <v>82</v>
      </c>
      <c r="B43" s="25" t="s">
        <v>83</v>
      </c>
      <c r="C43" s="25" t="s">
        <v>86</v>
      </c>
      <c r="D43" s="25" t="s">
        <v>76</v>
      </c>
      <c r="E43" s="25" t="s">
        <v>74</v>
      </c>
      <c r="F43" s="28" t="s">
        <v>77</v>
      </c>
      <c r="G43" s="28" t="s">
        <v>77</v>
      </c>
      <c r="H43" s="28" t="s">
        <v>77</v>
      </c>
      <c r="I43" s="28" t="s">
        <v>77</v>
      </c>
      <c r="J43" s="28" t="s">
        <v>77</v>
      </c>
      <c r="K43" s="28" t="s">
        <v>77</v>
      </c>
      <c r="L43" s="28" t="s">
        <v>77</v>
      </c>
      <c r="M43" s="31" t="s">
        <v>77</v>
      </c>
      <c r="N43" s="31" t="s">
        <v>77</v>
      </c>
      <c r="O43" s="31" t="s">
        <v>77</v>
      </c>
      <c r="P43" s="31" t="s">
        <v>77</v>
      </c>
      <c r="Q43" s="31" t="s">
        <v>77</v>
      </c>
      <c r="R43" s="31" t="s">
        <v>77</v>
      </c>
      <c r="S43" s="31" t="s">
        <v>77</v>
      </c>
      <c r="T43" s="32" t="s">
        <v>77</v>
      </c>
      <c r="U43" s="32" t="s">
        <v>77</v>
      </c>
      <c r="V43" s="32" t="s">
        <v>77</v>
      </c>
      <c r="W43" s="32" t="s">
        <v>77</v>
      </c>
      <c r="X43" s="32" t="s">
        <v>77</v>
      </c>
      <c r="Y43" s="32" t="s">
        <v>77</v>
      </c>
      <c r="Z43" s="32" t="s">
        <v>77</v>
      </c>
    </row>
    <row r="44" spans="1:26">
      <c r="A44" s="25" t="s">
        <v>82</v>
      </c>
      <c r="B44" s="25" t="s">
        <v>83</v>
      </c>
      <c r="C44" s="25" t="s">
        <v>86</v>
      </c>
      <c r="D44" s="25" t="s">
        <v>76</v>
      </c>
      <c r="E44" s="25" t="s">
        <v>75</v>
      </c>
      <c r="F44" s="28" t="s">
        <v>77</v>
      </c>
      <c r="G44" s="28" t="s">
        <v>77</v>
      </c>
      <c r="H44" s="28" t="s">
        <v>77</v>
      </c>
      <c r="I44" s="28" t="s">
        <v>77</v>
      </c>
      <c r="J44" s="28" t="s">
        <v>77</v>
      </c>
      <c r="K44" s="28" t="s">
        <v>77</v>
      </c>
      <c r="L44" s="28" t="s">
        <v>77</v>
      </c>
      <c r="M44" s="31" t="s">
        <v>77</v>
      </c>
      <c r="N44" s="31" t="s">
        <v>77</v>
      </c>
      <c r="O44" s="31" t="s">
        <v>77</v>
      </c>
      <c r="P44" s="31" t="s">
        <v>77</v>
      </c>
      <c r="Q44" s="31" t="s">
        <v>77</v>
      </c>
      <c r="R44" s="31" t="s">
        <v>77</v>
      </c>
      <c r="S44" s="31" t="s">
        <v>77</v>
      </c>
      <c r="T44" s="32" t="s">
        <v>77</v>
      </c>
      <c r="U44" s="32" t="s">
        <v>77</v>
      </c>
      <c r="V44" s="32" t="s">
        <v>77</v>
      </c>
      <c r="W44" s="32" t="s">
        <v>77</v>
      </c>
      <c r="X44" s="32" t="s">
        <v>77</v>
      </c>
      <c r="Y44" s="32" t="s">
        <v>77</v>
      </c>
      <c r="Z44" s="32" t="s">
        <v>77</v>
      </c>
    </row>
    <row r="45" spans="1:26">
      <c r="A45" s="25" t="s">
        <v>82</v>
      </c>
      <c r="B45" s="25" t="s">
        <v>83</v>
      </c>
      <c r="C45" s="25" t="s">
        <v>86</v>
      </c>
      <c r="D45" s="25" t="s">
        <v>78</v>
      </c>
      <c r="E45" s="25" t="s">
        <v>73</v>
      </c>
      <c r="F45" s="28" t="s">
        <v>77</v>
      </c>
      <c r="G45" s="28" t="s">
        <v>77</v>
      </c>
      <c r="H45" s="28" t="s">
        <v>77</v>
      </c>
      <c r="I45" s="28" t="s">
        <v>77</v>
      </c>
      <c r="J45" s="28" t="s">
        <v>77</v>
      </c>
      <c r="K45" s="28" t="s">
        <v>77</v>
      </c>
      <c r="L45" s="28" t="s">
        <v>77</v>
      </c>
      <c r="M45" s="31" t="s">
        <v>77</v>
      </c>
      <c r="N45" s="31" t="s">
        <v>77</v>
      </c>
      <c r="O45" s="31" t="s">
        <v>77</v>
      </c>
      <c r="P45" s="31" t="s">
        <v>77</v>
      </c>
      <c r="Q45" s="31" t="s">
        <v>77</v>
      </c>
      <c r="R45" s="31" t="s">
        <v>77</v>
      </c>
      <c r="S45" s="31" t="s">
        <v>77</v>
      </c>
      <c r="T45" s="32" t="s">
        <v>77</v>
      </c>
      <c r="U45" s="32" t="s">
        <v>77</v>
      </c>
      <c r="V45" s="32" t="s">
        <v>77</v>
      </c>
      <c r="W45" s="32" t="s">
        <v>77</v>
      </c>
      <c r="X45" s="32" t="s">
        <v>77</v>
      </c>
      <c r="Y45" s="32" t="s">
        <v>77</v>
      </c>
      <c r="Z45" s="32" t="s">
        <v>77</v>
      </c>
    </row>
    <row r="46" spans="1:26">
      <c r="A46" s="25" t="s">
        <v>82</v>
      </c>
      <c r="B46" s="25" t="s">
        <v>83</v>
      </c>
      <c r="C46" s="25" t="s">
        <v>86</v>
      </c>
      <c r="D46" s="25" t="s">
        <v>78</v>
      </c>
      <c r="E46" s="25" t="s">
        <v>74</v>
      </c>
      <c r="F46" s="28" t="s">
        <v>77</v>
      </c>
      <c r="G46" s="28" t="s">
        <v>77</v>
      </c>
      <c r="H46" s="28" t="s">
        <v>77</v>
      </c>
      <c r="I46" s="28" t="s">
        <v>77</v>
      </c>
      <c r="J46" s="28" t="s">
        <v>77</v>
      </c>
      <c r="K46" s="28" t="s">
        <v>77</v>
      </c>
      <c r="L46" s="28" t="s">
        <v>77</v>
      </c>
      <c r="M46" s="31" t="s">
        <v>77</v>
      </c>
      <c r="N46" s="31" t="s">
        <v>77</v>
      </c>
      <c r="O46" s="31" t="s">
        <v>77</v>
      </c>
      <c r="P46" s="31" t="s">
        <v>77</v>
      </c>
      <c r="Q46" s="31" t="s">
        <v>77</v>
      </c>
      <c r="R46" s="31" t="s">
        <v>77</v>
      </c>
      <c r="S46" s="31" t="s">
        <v>77</v>
      </c>
      <c r="T46" s="32" t="s">
        <v>77</v>
      </c>
      <c r="U46" s="32" t="s">
        <v>77</v>
      </c>
      <c r="V46" s="32" t="s">
        <v>77</v>
      </c>
      <c r="W46" s="32" t="s">
        <v>77</v>
      </c>
      <c r="X46" s="32" t="s">
        <v>77</v>
      </c>
      <c r="Y46" s="32" t="s">
        <v>77</v>
      </c>
      <c r="Z46" s="32" t="s">
        <v>77</v>
      </c>
    </row>
    <row r="47" spans="1:26">
      <c r="A47" s="25" t="s">
        <v>82</v>
      </c>
      <c r="B47" s="25" t="s">
        <v>83</v>
      </c>
      <c r="C47" s="25" t="s">
        <v>86</v>
      </c>
      <c r="D47" s="25" t="s">
        <v>78</v>
      </c>
      <c r="E47" s="25" t="s">
        <v>75</v>
      </c>
      <c r="F47" s="28" t="s">
        <v>77</v>
      </c>
      <c r="G47" s="28" t="s">
        <v>77</v>
      </c>
      <c r="H47" s="28" t="s">
        <v>77</v>
      </c>
      <c r="I47" s="28" t="s">
        <v>77</v>
      </c>
      <c r="J47" s="28" t="s">
        <v>77</v>
      </c>
      <c r="K47" s="28" t="s">
        <v>77</v>
      </c>
      <c r="L47" s="28" t="s">
        <v>77</v>
      </c>
      <c r="M47" s="31" t="s">
        <v>77</v>
      </c>
      <c r="N47" s="31" t="s">
        <v>77</v>
      </c>
      <c r="O47" s="31" t="s">
        <v>77</v>
      </c>
      <c r="P47" s="31" t="s">
        <v>77</v>
      </c>
      <c r="Q47" s="31" t="s">
        <v>77</v>
      </c>
      <c r="R47" s="31" t="s">
        <v>77</v>
      </c>
      <c r="S47" s="31" t="s">
        <v>77</v>
      </c>
      <c r="T47" s="32" t="s">
        <v>77</v>
      </c>
      <c r="U47" s="32" t="s">
        <v>77</v>
      </c>
      <c r="V47" s="32" t="s">
        <v>77</v>
      </c>
      <c r="W47" s="32" t="s">
        <v>77</v>
      </c>
      <c r="X47" s="32" t="s">
        <v>77</v>
      </c>
      <c r="Y47" s="32" t="s">
        <v>77</v>
      </c>
      <c r="Z47" s="32" t="s">
        <v>77</v>
      </c>
    </row>
    <row r="48" spans="1:26">
      <c r="A48" s="25" t="s">
        <v>82</v>
      </c>
      <c r="B48" s="25" t="s">
        <v>80</v>
      </c>
      <c r="C48" s="25" t="s">
        <v>87</v>
      </c>
      <c r="D48" s="25" t="s">
        <v>72</v>
      </c>
      <c r="E48" s="25" t="s">
        <v>73</v>
      </c>
      <c r="F48" s="28">
        <v>0.12919148936170211</v>
      </c>
      <c r="G48" s="28">
        <v>0.11047619047619051</v>
      </c>
      <c r="H48" s="28">
        <v>9.5483870967741927E-2</v>
      </c>
      <c r="I48" s="28">
        <v>7.6981132075471692E-2</v>
      </c>
      <c r="J48" s="28">
        <v>6.0845070422535223E-2</v>
      </c>
      <c r="K48" s="28">
        <v>5.5642458100558671E-2</v>
      </c>
      <c r="L48" s="28">
        <v>5.9461400359066448E-2</v>
      </c>
      <c r="M48" s="29">
        <f>'Equations and POD'!$D$6/F48</f>
        <v>8514.4927536231899</v>
      </c>
      <c r="N48" s="29">
        <f>'Equations and POD'!$D$6/G48</f>
        <v>9956.8965517241359</v>
      </c>
      <c r="O48" s="29">
        <f>'Equations and POD'!$D$6/H48</f>
        <v>11520.270270270272</v>
      </c>
      <c r="P48" s="29">
        <f>'Equations and POD'!$D$6/I48</f>
        <v>14289.215686274511</v>
      </c>
      <c r="Q48" s="29">
        <f>'Equations and POD'!$D$6/J48</f>
        <v>18078.703703703701</v>
      </c>
      <c r="R48" s="29">
        <f>'Equations and POD'!$D$6/K48</f>
        <v>19769.076305220879</v>
      </c>
      <c r="S48" s="29">
        <f>'Equations and POD'!$D$6/L48</f>
        <v>18499.396135265695</v>
      </c>
      <c r="T48" s="30">
        <v>8500</v>
      </c>
      <c r="U48" s="30">
        <v>10000</v>
      </c>
      <c r="V48" s="30">
        <v>12000</v>
      </c>
      <c r="W48" s="30">
        <v>14000</v>
      </c>
      <c r="X48" s="30">
        <v>18000</v>
      </c>
      <c r="Y48" s="30">
        <v>20000</v>
      </c>
      <c r="Z48" s="30">
        <v>18000</v>
      </c>
    </row>
    <row r="49" spans="1:26">
      <c r="A49" s="25" t="s">
        <v>82</v>
      </c>
      <c r="B49" s="25" t="s">
        <v>80</v>
      </c>
      <c r="C49" s="25" t="s">
        <v>87</v>
      </c>
      <c r="D49" s="25" t="s">
        <v>72</v>
      </c>
      <c r="E49" s="25" t="s">
        <v>74</v>
      </c>
      <c r="F49" s="28">
        <v>6.4595744680851067E-2</v>
      </c>
      <c r="G49" s="28">
        <v>5.5238095238095239E-2</v>
      </c>
      <c r="H49" s="28">
        <v>4.7741935483870963E-2</v>
      </c>
      <c r="I49" s="28">
        <v>3.8490566037735853E-2</v>
      </c>
      <c r="J49" s="28">
        <v>3.0422535211267612E-2</v>
      </c>
      <c r="K49" s="28">
        <v>2.7821229050279339E-2</v>
      </c>
      <c r="L49" s="28">
        <v>2.973070017953322E-2</v>
      </c>
      <c r="M49" s="29">
        <f>'Equations and POD'!$D$6/F49</f>
        <v>17028.985507246376</v>
      </c>
      <c r="N49" s="29">
        <f>'Equations and POD'!$D$6/G49</f>
        <v>19913.793103448275</v>
      </c>
      <c r="O49" s="29">
        <f>'Equations and POD'!$D$6/H49</f>
        <v>23040.540540540544</v>
      </c>
      <c r="P49" s="29">
        <f>'Equations and POD'!$D$6/I49</f>
        <v>28578.431372549017</v>
      </c>
      <c r="Q49" s="29">
        <f>'Equations and POD'!$D$6/J49</f>
        <v>36157.407407407401</v>
      </c>
      <c r="R49" s="29">
        <f>'Equations and POD'!$D$6/K49</f>
        <v>39538.152610441757</v>
      </c>
      <c r="S49" s="29">
        <f>'Equations and POD'!$D$6/L49</f>
        <v>36998.79227053139</v>
      </c>
      <c r="T49" s="30">
        <v>17000</v>
      </c>
      <c r="U49" s="30">
        <v>20000</v>
      </c>
      <c r="V49" s="30">
        <v>23000</v>
      </c>
      <c r="W49" s="30">
        <v>29000</v>
      </c>
      <c r="X49" s="30">
        <v>36000</v>
      </c>
      <c r="Y49" s="30">
        <v>40000</v>
      </c>
      <c r="Z49" s="30">
        <v>37000</v>
      </c>
    </row>
    <row r="50" spans="1:26">
      <c r="A50" s="25" t="s">
        <v>82</v>
      </c>
      <c r="B50" s="25" t="s">
        <v>80</v>
      </c>
      <c r="C50" s="25" t="s">
        <v>87</v>
      </c>
      <c r="D50" s="25" t="s">
        <v>72</v>
      </c>
      <c r="E50" s="25" t="s">
        <v>75</v>
      </c>
      <c r="F50" s="28">
        <v>3.2297872340425533E-2</v>
      </c>
      <c r="G50" s="28">
        <v>2.7619047619047619E-2</v>
      </c>
      <c r="H50" s="28">
        <v>2.3870967741935482E-2</v>
      </c>
      <c r="I50" s="28">
        <v>1.924528301886792E-2</v>
      </c>
      <c r="J50" s="28">
        <v>1.5211267605633801E-2</v>
      </c>
      <c r="K50" s="28">
        <v>1.391061452513967E-2</v>
      </c>
      <c r="L50" s="28">
        <v>1.486535008976661E-2</v>
      </c>
      <c r="M50" s="29">
        <f>'Equations and POD'!$D$6/F50</f>
        <v>34057.971014492752</v>
      </c>
      <c r="N50" s="29">
        <f>'Equations and POD'!$D$6/G50</f>
        <v>39827.586206896551</v>
      </c>
      <c r="O50" s="29">
        <f>'Equations and POD'!$D$6/H50</f>
        <v>46081.081081081087</v>
      </c>
      <c r="P50" s="29">
        <f>'Equations and POD'!$D$6/I50</f>
        <v>57156.862745098057</v>
      </c>
      <c r="Q50" s="29">
        <f>'Equations and POD'!$D$6/J50</f>
        <v>72314.814814814832</v>
      </c>
      <c r="R50" s="29">
        <f>'Equations and POD'!$D$6/K50</f>
        <v>79076.305220883514</v>
      </c>
      <c r="S50" s="29">
        <f>'Equations and POD'!$D$6/L50</f>
        <v>73997.584541062781</v>
      </c>
      <c r="T50" s="30">
        <v>34000</v>
      </c>
      <c r="U50" s="30">
        <v>40000</v>
      </c>
      <c r="V50" s="30">
        <v>46000</v>
      </c>
      <c r="W50" s="30">
        <v>57000</v>
      </c>
      <c r="X50" s="30">
        <v>72000</v>
      </c>
      <c r="Y50" s="30">
        <v>79000</v>
      </c>
      <c r="Z50" s="30">
        <v>74000</v>
      </c>
    </row>
    <row r="51" spans="1:26">
      <c r="A51" s="25" t="s">
        <v>82</v>
      </c>
      <c r="B51" s="25" t="s">
        <v>80</v>
      </c>
      <c r="C51" s="25" t="s">
        <v>87</v>
      </c>
      <c r="D51" s="25" t="s">
        <v>76</v>
      </c>
      <c r="E51" s="25" t="s">
        <v>73</v>
      </c>
      <c r="F51" s="28">
        <v>11.765141779586358</v>
      </c>
      <c r="G51" s="28">
        <v>6.8724123091175047</v>
      </c>
      <c r="H51" s="28">
        <v>4.4304723800669557</v>
      </c>
      <c r="I51" s="28">
        <v>2.2553828979472699E-2</v>
      </c>
      <c r="J51" s="28">
        <v>1.26269676328738E-2</v>
      </c>
      <c r="K51" s="28">
        <v>1.00169240439557E-2</v>
      </c>
      <c r="L51" s="28">
        <v>4.4825735096701898E-3</v>
      </c>
      <c r="M51" s="29">
        <f>'Equations and POD'!$D$6/F51</f>
        <v>93.496535835089105</v>
      </c>
      <c r="N51" s="29">
        <f>'Equations and POD'!$D$6/G51</f>
        <v>160.06024529998732</v>
      </c>
      <c r="O51" s="29">
        <f>'Equations and POD'!$D$6/H51</f>
        <v>248.28052307672354</v>
      </c>
      <c r="P51" s="29">
        <f>'Equations and POD'!$D$6/I51</f>
        <v>48772.206307016066</v>
      </c>
      <c r="Q51" s="29">
        <f>'Equations and POD'!$D$6/J51</f>
        <v>87115.135793663911</v>
      </c>
      <c r="R51" s="29">
        <f>'Equations and POD'!$D$6/K51</f>
        <v>109814.15004976001</v>
      </c>
      <c r="S51" s="29">
        <f>'Equations and POD'!$D$6/L51</f>
        <v>245394.74871454673</v>
      </c>
      <c r="T51" s="30">
        <v>93</v>
      </c>
      <c r="U51" s="30">
        <v>160</v>
      </c>
      <c r="V51" s="30">
        <v>250</v>
      </c>
      <c r="W51" s="33">
        <v>49000</v>
      </c>
      <c r="X51" s="33">
        <v>87000</v>
      </c>
      <c r="Y51" s="33">
        <v>110000</v>
      </c>
      <c r="Z51" s="33">
        <v>250000</v>
      </c>
    </row>
    <row r="52" spans="1:26">
      <c r="A52" s="25" t="s">
        <v>82</v>
      </c>
      <c r="B52" s="25" t="s">
        <v>80</v>
      </c>
      <c r="C52" s="25" t="s">
        <v>87</v>
      </c>
      <c r="D52" s="25" t="s">
        <v>76</v>
      </c>
      <c r="E52" s="25" t="s">
        <v>74</v>
      </c>
      <c r="F52" s="28">
        <v>1.4046856199171172</v>
      </c>
      <c r="G52" s="28">
        <v>1.0207826700737497</v>
      </c>
      <c r="H52" s="28">
        <v>0.61050944381086436</v>
      </c>
      <c r="I52" s="28">
        <v>1.5022837303854701E-2</v>
      </c>
      <c r="J52" s="28">
        <v>8.4106729975806198E-3</v>
      </c>
      <c r="K52" s="28">
        <v>6.6721539980807102E-3</v>
      </c>
      <c r="L52" s="28">
        <v>2.9857889141411201E-3</v>
      </c>
      <c r="M52" s="29">
        <f>'Equations and POD'!$D$6/F52</f>
        <v>783.09337292490045</v>
      </c>
      <c r="N52" s="29">
        <f>'Equations and POD'!$D$6/G52</f>
        <v>1077.6045011819481</v>
      </c>
      <c r="O52" s="29">
        <f>'Equations and POD'!$D$6/H52</f>
        <v>1801.7739302011184</v>
      </c>
      <c r="P52" s="29">
        <f>'Equations and POD'!$D$6/I52</f>
        <v>73221.854018065656</v>
      </c>
      <c r="Q52" s="29">
        <f>'Equations and POD'!$D$6/J52</f>
        <v>130786.20466119911</v>
      </c>
      <c r="R52" s="29">
        <f>'Equations and POD'!$D$6/K52</f>
        <v>164864.30024193422</v>
      </c>
      <c r="S52" s="29">
        <f>'Equations and POD'!$D$6/L52</f>
        <v>368411.84411605384</v>
      </c>
      <c r="T52" s="30">
        <v>780</v>
      </c>
      <c r="U52" s="30">
        <v>1100</v>
      </c>
      <c r="V52" s="30">
        <v>1800</v>
      </c>
      <c r="W52" s="30">
        <v>73000</v>
      </c>
      <c r="X52" s="30">
        <v>130000</v>
      </c>
      <c r="Y52" s="30">
        <v>160000</v>
      </c>
      <c r="Z52" s="30">
        <v>370000</v>
      </c>
    </row>
    <row r="53" spans="1:26">
      <c r="A53" s="25" t="s">
        <v>82</v>
      </c>
      <c r="B53" s="25" t="s">
        <v>80</v>
      </c>
      <c r="C53" s="25" t="s">
        <v>87</v>
      </c>
      <c r="D53" s="25" t="s">
        <v>76</v>
      </c>
      <c r="E53" s="25" t="s">
        <v>75</v>
      </c>
      <c r="F53" s="28">
        <v>3.8737978409106651E-2</v>
      </c>
      <c r="G53" s="28">
        <v>5.0255354220798798E-2</v>
      </c>
      <c r="H53" s="28">
        <v>4.6765453690149179E-2</v>
      </c>
      <c r="I53" s="28">
        <v>1.29308950686184E-2</v>
      </c>
      <c r="J53" s="28">
        <v>7.2394799855997304E-3</v>
      </c>
      <c r="K53" s="28">
        <v>5.7430511617606803E-3</v>
      </c>
      <c r="L53" s="28">
        <v>2.5700153948878999E-3</v>
      </c>
      <c r="M53" s="29">
        <f>'Equations and POD'!$D$6/F53</f>
        <v>28395.906166889916</v>
      </c>
      <c r="N53" s="29">
        <f>'Equations and POD'!$D$6/G53</f>
        <v>21888.215038085462</v>
      </c>
      <c r="O53" s="29">
        <f>'Equations and POD'!$D$6/H53</f>
        <v>23521.636447455388</v>
      </c>
      <c r="P53" s="29">
        <f>'Equations and POD'!$D$6/I53</f>
        <v>85067.583810927128</v>
      </c>
      <c r="Q53" s="29">
        <f>'Equations and POD'!$D$6/J53</f>
        <v>151944.61510882596</v>
      </c>
      <c r="R53" s="29">
        <f>'Equations and POD'!$D$6/K53</f>
        <v>191535.81763718202</v>
      </c>
      <c r="S53" s="29">
        <f>'Equations and POD'!$D$6/L53</f>
        <v>428013.00030655274</v>
      </c>
      <c r="T53" s="30">
        <v>28000</v>
      </c>
      <c r="U53" s="30">
        <v>22000</v>
      </c>
      <c r="V53" s="30">
        <v>24000</v>
      </c>
      <c r="W53" s="30">
        <v>85000</v>
      </c>
      <c r="X53" s="30">
        <v>150000</v>
      </c>
      <c r="Y53" s="30">
        <v>190000</v>
      </c>
      <c r="Z53" s="30">
        <v>430000</v>
      </c>
    </row>
    <row r="54" spans="1:26">
      <c r="A54" s="25" t="s">
        <v>82</v>
      </c>
      <c r="B54" s="25" t="s">
        <v>80</v>
      </c>
      <c r="C54" s="25" t="s">
        <v>87</v>
      </c>
      <c r="D54" s="25" t="s">
        <v>78</v>
      </c>
      <c r="E54" s="25" t="s">
        <v>73</v>
      </c>
      <c r="F54" s="28">
        <v>0.3824416795046709</v>
      </c>
      <c r="G54" s="28">
        <v>0.36027114735947252</v>
      </c>
      <c r="H54" s="28">
        <v>0.29286557785350681</v>
      </c>
      <c r="I54" s="28">
        <v>0.2039270645430977</v>
      </c>
      <c r="J54" s="28">
        <v>0.14385474686818381</v>
      </c>
      <c r="K54" s="28">
        <v>0.1231765040134063</v>
      </c>
      <c r="L54" s="28">
        <v>9.8894429950175222E-2</v>
      </c>
      <c r="M54" s="29">
        <f>'Equations and POD'!$D$6/F54</f>
        <v>2876.2555415630773</v>
      </c>
      <c r="N54" s="29">
        <f>'Equations and POD'!$D$6/G54</f>
        <v>3053.2558825823439</v>
      </c>
      <c r="O54" s="29">
        <f>'Equations and POD'!$D$6/H54</f>
        <v>3755.9893793671677</v>
      </c>
      <c r="P54" s="29">
        <f>'Equations and POD'!$D$6/I54</f>
        <v>5394.0853925621404</v>
      </c>
      <c r="Q54" s="29">
        <f>'Equations and POD'!$D$6/J54</f>
        <v>7646.60203398047</v>
      </c>
      <c r="R54" s="29">
        <f>'Equations and POD'!$D$6/K54</f>
        <v>8930.2745585333232</v>
      </c>
      <c r="S54" s="29">
        <f>'Equations and POD'!$D$6/L54</f>
        <v>11122.972249844603</v>
      </c>
      <c r="T54" s="30">
        <v>2900</v>
      </c>
      <c r="U54" s="30">
        <v>3100</v>
      </c>
      <c r="V54" s="30">
        <v>3800</v>
      </c>
      <c r="W54" s="30">
        <v>5400</v>
      </c>
      <c r="X54" s="30">
        <v>7600</v>
      </c>
      <c r="Y54" s="30">
        <v>8900</v>
      </c>
      <c r="Z54" s="30">
        <v>11000</v>
      </c>
    </row>
    <row r="55" spans="1:26">
      <c r="A55" s="25" t="s">
        <v>82</v>
      </c>
      <c r="B55" s="25" t="s">
        <v>80</v>
      </c>
      <c r="C55" s="25" t="s">
        <v>87</v>
      </c>
      <c r="D55" s="25" t="s">
        <v>78</v>
      </c>
      <c r="E55" s="25" t="s">
        <v>74</v>
      </c>
      <c r="F55" s="28">
        <v>0.19656526025262591</v>
      </c>
      <c r="G55" s="28">
        <v>0.18517017270174899</v>
      </c>
      <c r="H55" s="28">
        <v>0.1505254307123895</v>
      </c>
      <c r="I55" s="28">
        <v>0.1048133053028768</v>
      </c>
      <c r="J55" s="28">
        <v>7.3937667550627945E-2</v>
      </c>
      <c r="K55" s="28">
        <v>6.3309578599704139E-2</v>
      </c>
      <c r="L55" s="28">
        <v>5.0829212406630089E-2</v>
      </c>
      <c r="M55" s="29">
        <f>'Equations and POD'!$D$6/F55</f>
        <v>5596.1058357223383</v>
      </c>
      <c r="N55" s="29">
        <f>'Equations and POD'!$D$6/G55</f>
        <v>5940.4815794590995</v>
      </c>
      <c r="O55" s="29">
        <f>'Equations and POD'!$D$6/H55</f>
        <v>7307.7352763187337</v>
      </c>
      <c r="P55" s="29">
        <f>'Equations and POD'!$D$6/I55</f>
        <v>10494.850790377741</v>
      </c>
      <c r="Q55" s="29">
        <f>'Equations and POD'!$D$6/J55</f>
        <v>14877.396548204446</v>
      </c>
      <c r="R55" s="29">
        <f>'Equations and POD'!$D$6/K55</f>
        <v>17374.937952993114</v>
      </c>
      <c r="S55" s="29">
        <f>'Equations and POD'!$D$6/L55</f>
        <v>21641.098650124226</v>
      </c>
      <c r="T55" s="30">
        <v>5600</v>
      </c>
      <c r="U55" s="30">
        <v>5900</v>
      </c>
      <c r="V55" s="30">
        <v>7300</v>
      </c>
      <c r="W55" s="30">
        <v>10000</v>
      </c>
      <c r="X55" s="30">
        <v>15000</v>
      </c>
      <c r="Y55" s="30">
        <v>17000</v>
      </c>
      <c r="Z55" s="30">
        <v>22000</v>
      </c>
    </row>
    <row r="56" spans="1:26">
      <c r="A56" s="25" t="s">
        <v>82</v>
      </c>
      <c r="B56" s="25" t="s">
        <v>80</v>
      </c>
      <c r="C56" s="25" t="s">
        <v>87</v>
      </c>
      <c r="D56" s="25" t="s">
        <v>78</v>
      </c>
      <c r="E56" s="25" t="s">
        <v>75</v>
      </c>
      <c r="F56" s="28">
        <v>0.144932921571368</v>
      </c>
      <c r="G56" s="28">
        <v>0.1365310130744771</v>
      </c>
      <c r="H56" s="28">
        <v>0.1109865009508653</v>
      </c>
      <c r="I56" s="28">
        <v>7.7281705513854965E-2</v>
      </c>
      <c r="J56" s="28">
        <v>5.4516256629034178E-2</v>
      </c>
      <c r="K56" s="28">
        <v>4.6679877095854742E-2</v>
      </c>
      <c r="L56" s="28">
        <v>3.7477763088943968E-2</v>
      </c>
      <c r="M56" s="29">
        <f>'Equations and POD'!$D$6/F56</f>
        <v>7589.7179748656135</v>
      </c>
      <c r="N56" s="29">
        <f>'Equations and POD'!$D$6/G56</f>
        <v>8056.777542549652</v>
      </c>
      <c r="O56" s="29">
        <f>'Equations and POD'!$D$6/H56</f>
        <v>9911.115230914249</v>
      </c>
      <c r="P56" s="29">
        <f>'Equations and POD'!$D$6/I56</f>
        <v>14233.640325171051</v>
      </c>
      <c r="Q56" s="29">
        <f>'Equations and POD'!$D$6/J56</f>
        <v>20177.467566879193</v>
      </c>
      <c r="R56" s="29">
        <f>'Equations and POD'!$D$6/K56</f>
        <v>23564.757845039014</v>
      </c>
      <c r="S56" s="29">
        <f>'Equations and POD'!$D$6/L56</f>
        <v>29350.73785992587</v>
      </c>
      <c r="T56" s="30">
        <v>7600</v>
      </c>
      <c r="U56" s="30">
        <v>8100</v>
      </c>
      <c r="V56" s="30">
        <v>9900</v>
      </c>
      <c r="W56" s="30">
        <v>14000</v>
      </c>
      <c r="X56" s="30">
        <v>20000</v>
      </c>
      <c r="Y56" s="30">
        <v>24000</v>
      </c>
      <c r="Z56" s="30">
        <v>29000</v>
      </c>
    </row>
    <row r="57" spans="1:26">
      <c r="A57" s="25" t="s">
        <v>88</v>
      </c>
      <c r="B57" s="25" t="s">
        <v>89</v>
      </c>
      <c r="C57" s="25" t="s">
        <v>90</v>
      </c>
      <c r="D57" s="25" t="s">
        <v>72</v>
      </c>
      <c r="E57" s="25" t="s">
        <v>73</v>
      </c>
      <c r="F57" s="28" t="s">
        <v>77</v>
      </c>
      <c r="G57" s="28" t="s">
        <v>77</v>
      </c>
      <c r="H57" s="28" t="s">
        <v>77</v>
      </c>
      <c r="I57" s="28" t="s">
        <v>77</v>
      </c>
      <c r="J57" s="28">
        <v>6.3380281690140858E-2</v>
      </c>
      <c r="K57" s="28">
        <v>5.7960893854748619E-2</v>
      </c>
      <c r="L57" s="28">
        <v>6.193895870736088E-2</v>
      </c>
      <c r="M57" s="31" t="s">
        <v>77</v>
      </c>
      <c r="N57" s="31" t="s">
        <v>77</v>
      </c>
      <c r="O57" s="31" t="s">
        <v>77</v>
      </c>
      <c r="P57" s="31" t="s">
        <v>77</v>
      </c>
      <c r="Q57" s="29">
        <f>'Equations and POD'!$D$6/J57</f>
        <v>17355.555555555551</v>
      </c>
      <c r="R57" s="29">
        <f>'Equations and POD'!$D$6/K57</f>
        <v>18978.313253012042</v>
      </c>
      <c r="S57" s="29">
        <f>'Equations and POD'!$D$6/L57</f>
        <v>17759.420289855068</v>
      </c>
      <c r="T57" s="32" t="s">
        <v>77</v>
      </c>
      <c r="U57" s="32" t="s">
        <v>77</v>
      </c>
      <c r="V57" s="32" t="s">
        <v>77</v>
      </c>
      <c r="W57" s="32" t="s">
        <v>77</v>
      </c>
      <c r="X57" s="30">
        <v>17000</v>
      </c>
      <c r="Y57" s="30">
        <v>19000</v>
      </c>
      <c r="Z57" s="30">
        <v>18000</v>
      </c>
    </row>
    <row r="58" spans="1:26">
      <c r="A58" s="25" t="s">
        <v>88</v>
      </c>
      <c r="B58" s="25" t="s">
        <v>89</v>
      </c>
      <c r="C58" s="25" t="s">
        <v>90</v>
      </c>
      <c r="D58" s="25" t="s">
        <v>72</v>
      </c>
      <c r="E58" s="25" t="s">
        <v>74</v>
      </c>
      <c r="F58" s="28" t="s">
        <v>77</v>
      </c>
      <c r="G58" s="28" t="s">
        <v>77</v>
      </c>
      <c r="H58" s="28" t="s">
        <v>77</v>
      </c>
      <c r="I58" s="28" t="s">
        <v>77</v>
      </c>
      <c r="J58" s="28">
        <v>3.1690140845070429E-2</v>
      </c>
      <c r="K58" s="28">
        <v>2.8980446927374309E-2</v>
      </c>
      <c r="L58" s="28">
        <v>3.096947935368044E-2</v>
      </c>
      <c r="M58" s="31" t="s">
        <v>77</v>
      </c>
      <c r="N58" s="31" t="s">
        <v>77</v>
      </c>
      <c r="O58" s="31" t="s">
        <v>77</v>
      </c>
      <c r="P58" s="31" t="s">
        <v>77</v>
      </c>
      <c r="Q58" s="29">
        <f>'Equations and POD'!$D$6/J58</f>
        <v>34711.111111111102</v>
      </c>
      <c r="R58" s="29">
        <f>'Equations and POD'!$D$6/K58</f>
        <v>37956.626506024084</v>
      </c>
      <c r="S58" s="29">
        <f>'Equations and POD'!$D$6/L58</f>
        <v>35518.840579710137</v>
      </c>
      <c r="T58" s="32" t="s">
        <v>77</v>
      </c>
      <c r="U58" s="32" t="s">
        <v>77</v>
      </c>
      <c r="V58" s="32" t="s">
        <v>77</v>
      </c>
      <c r="W58" s="32" t="s">
        <v>77</v>
      </c>
      <c r="X58" s="30">
        <v>35000</v>
      </c>
      <c r="Y58" s="30">
        <v>38000</v>
      </c>
      <c r="Z58" s="30">
        <v>36000</v>
      </c>
    </row>
    <row r="59" spans="1:26">
      <c r="A59" s="25" t="s">
        <v>88</v>
      </c>
      <c r="B59" s="25" t="s">
        <v>89</v>
      </c>
      <c r="C59" s="25" t="s">
        <v>90</v>
      </c>
      <c r="D59" s="25" t="s">
        <v>72</v>
      </c>
      <c r="E59" s="25" t="s">
        <v>75</v>
      </c>
      <c r="F59" s="28" t="s">
        <v>77</v>
      </c>
      <c r="G59" s="28" t="s">
        <v>77</v>
      </c>
      <c r="H59" s="28" t="s">
        <v>77</v>
      </c>
      <c r="I59" s="28" t="s">
        <v>77</v>
      </c>
      <c r="J59" s="28">
        <v>1.5845070422535211E-2</v>
      </c>
      <c r="K59" s="28">
        <v>1.4490223463687149E-2</v>
      </c>
      <c r="L59" s="28">
        <v>1.548473967684022E-2</v>
      </c>
      <c r="M59" s="31" t="s">
        <v>77</v>
      </c>
      <c r="N59" s="31" t="s">
        <v>77</v>
      </c>
      <c r="O59" s="31" t="s">
        <v>77</v>
      </c>
      <c r="P59" s="31" t="s">
        <v>77</v>
      </c>
      <c r="Q59" s="29">
        <f>'Equations and POD'!$D$6/J59</f>
        <v>69422.222222222219</v>
      </c>
      <c r="R59" s="29">
        <f>'Equations and POD'!$D$6/K59</f>
        <v>75913.253012048197</v>
      </c>
      <c r="S59" s="29">
        <f>'Equations and POD'!$D$6/L59</f>
        <v>71037.681159420274</v>
      </c>
      <c r="T59" s="32" t="s">
        <v>77</v>
      </c>
      <c r="U59" s="32" t="s">
        <v>77</v>
      </c>
      <c r="V59" s="32" t="s">
        <v>77</v>
      </c>
      <c r="W59" s="32" t="s">
        <v>77</v>
      </c>
      <c r="X59" s="30">
        <v>69000</v>
      </c>
      <c r="Y59" s="30">
        <v>76000</v>
      </c>
      <c r="Z59" s="30">
        <v>71000</v>
      </c>
    </row>
    <row r="60" spans="1:26">
      <c r="A60" s="25" t="s">
        <v>88</v>
      </c>
      <c r="B60" s="25" t="s">
        <v>89</v>
      </c>
      <c r="C60" s="25" t="s">
        <v>90</v>
      </c>
      <c r="D60" s="25" t="s">
        <v>76</v>
      </c>
      <c r="E60" s="25" t="s">
        <v>73</v>
      </c>
      <c r="F60" s="28" t="s">
        <v>77</v>
      </c>
      <c r="G60" s="28" t="s">
        <v>77</v>
      </c>
      <c r="H60" s="28" t="s">
        <v>77</v>
      </c>
      <c r="I60" s="28" t="s">
        <v>77</v>
      </c>
      <c r="J60" s="28" t="s">
        <v>77</v>
      </c>
      <c r="K60" s="28" t="s">
        <v>77</v>
      </c>
      <c r="L60" s="28" t="s">
        <v>77</v>
      </c>
      <c r="M60" s="31" t="s">
        <v>77</v>
      </c>
      <c r="N60" s="31" t="s">
        <v>77</v>
      </c>
      <c r="O60" s="31" t="s">
        <v>77</v>
      </c>
      <c r="P60" s="31" t="s">
        <v>77</v>
      </c>
      <c r="Q60" s="31" t="s">
        <v>77</v>
      </c>
      <c r="R60" s="31" t="s">
        <v>77</v>
      </c>
      <c r="S60" s="31" t="s">
        <v>77</v>
      </c>
      <c r="T60" s="32" t="s">
        <v>77</v>
      </c>
      <c r="U60" s="32" t="s">
        <v>77</v>
      </c>
      <c r="V60" s="32" t="s">
        <v>77</v>
      </c>
      <c r="W60" s="32" t="s">
        <v>77</v>
      </c>
      <c r="X60" s="32" t="s">
        <v>77</v>
      </c>
      <c r="Y60" s="32" t="s">
        <v>77</v>
      </c>
      <c r="Z60" s="32" t="s">
        <v>77</v>
      </c>
    </row>
    <row r="61" spans="1:26">
      <c r="A61" s="25" t="s">
        <v>88</v>
      </c>
      <c r="B61" s="25" t="s">
        <v>89</v>
      </c>
      <c r="C61" s="25" t="s">
        <v>90</v>
      </c>
      <c r="D61" s="25" t="s">
        <v>76</v>
      </c>
      <c r="E61" s="25" t="s">
        <v>74</v>
      </c>
      <c r="F61" s="28" t="s">
        <v>77</v>
      </c>
      <c r="G61" s="28" t="s">
        <v>77</v>
      </c>
      <c r="H61" s="28" t="s">
        <v>77</v>
      </c>
      <c r="I61" s="28" t="s">
        <v>77</v>
      </c>
      <c r="J61" s="28" t="s">
        <v>77</v>
      </c>
      <c r="K61" s="28" t="s">
        <v>77</v>
      </c>
      <c r="L61" s="28" t="s">
        <v>77</v>
      </c>
      <c r="M61" s="31" t="s">
        <v>77</v>
      </c>
      <c r="N61" s="31" t="s">
        <v>77</v>
      </c>
      <c r="O61" s="31" t="s">
        <v>77</v>
      </c>
      <c r="P61" s="31" t="s">
        <v>77</v>
      </c>
      <c r="Q61" s="31" t="s">
        <v>77</v>
      </c>
      <c r="R61" s="31" t="s">
        <v>77</v>
      </c>
      <c r="S61" s="31" t="s">
        <v>77</v>
      </c>
      <c r="T61" s="32" t="s">
        <v>77</v>
      </c>
      <c r="U61" s="32" t="s">
        <v>77</v>
      </c>
      <c r="V61" s="32" t="s">
        <v>77</v>
      </c>
      <c r="W61" s="32" t="s">
        <v>77</v>
      </c>
      <c r="X61" s="32" t="s">
        <v>77</v>
      </c>
      <c r="Y61" s="32" t="s">
        <v>77</v>
      </c>
      <c r="Z61" s="32" t="s">
        <v>77</v>
      </c>
    </row>
    <row r="62" spans="1:26">
      <c r="A62" s="25" t="s">
        <v>88</v>
      </c>
      <c r="B62" s="25" t="s">
        <v>89</v>
      </c>
      <c r="C62" s="25" t="s">
        <v>90</v>
      </c>
      <c r="D62" s="25" t="s">
        <v>76</v>
      </c>
      <c r="E62" s="25" t="s">
        <v>75</v>
      </c>
      <c r="F62" s="28" t="s">
        <v>77</v>
      </c>
      <c r="G62" s="28" t="s">
        <v>77</v>
      </c>
      <c r="H62" s="28" t="s">
        <v>77</v>
      </c>
      <c r="I62" s="28" t="s">
        <v>77</v>
      </c>
      <c r="J62" s="28" t="s">
        <v>77</v>
      </c>
      <c r="K62" s="28" t="s">
        <v>77</v>
      </c>
      <c r="L62" s="28" t="s">
        <v>77</v>
      </c>
      <c r="M62" s="31" t="s">
        <v>77</v>
      </c>
      <c r="N62" s="31" t="s">
        <v>77</v>
      </c>
      <c r="O62" s="31" t="s">
        <v>77</v>
      </c>
      <c r="P62" s="31" t="s">
        <v>77</v>
      </c>
      <c r="Q62" s="31" t="s">
        <v>77</v>
      </c>
      <c r="R62" s="31" t="s">
        <v>77</v>
      </c>
      <c r="S62" s="31" t="s">
        <v>77</v>
      </c>
      <c r="T62" s="32" t="s">
        <v>77</v>
      </c>
      <c r="U62" s="32" t="s">
        <v>77</v>
      </c>
      <c r="V62" s="32" t="s">
        <v>77</v>
      </c>
      <c r="W62" s="32" t="s">
        <v>77</v>
      </c>
      <c r="X62" s="32" t="s">
        <v>77</v>
      </c>
      <c r="Y62" s="32" t="s">
        <v>77</v>
      </c>
      <c r="Z62" s="32" t="s">
        <v>77</v>
      </c>
    </row>
    <row r="63" spans="1:26">
      <c r="A63" s="25" t="s">
        <v>88</v>
      </c>
      <c r="B63" s="25" t="s">
        <v>89</v>
      </c>
      <c r="C63" s="25" t="s">
        <v>90</v>
      </c>
      <c r="D63" s="25" t="s">
        <v>78</v>
      </c>
      <c r="E63" s="25" t="s">
        <v>73</v>
      </c>
      <c r="F63" s="28" t="s">
        <v>77</v>
      </c>
      <c r="G63" s="28" t="s">
        <v>77</v>
      </c>
      <c r="H63" s="28" t="s">
        <v>77</v>
      </c>
      <c r="I63" s="28" t="s">
        <v>77</v>
      </c>
      <c r="J63" s="28" t="s">
        <v>77</v>
      </c>
      <c r="K63" s="28" t="s">
        <v>77</v>
      </c>
      <c r="L63" s="28" t="s">
        <v>77</v>
      </c>
      <c r="M63" s="31" t="s">
        <v>77</v>
      </c>
      <c r="N63" s="31" t="s">
        <v>77</v>
      </c>
      <c r="O63" s="31" t="s">
        <v>77</v>
      </c>
      <c r="P63" s="31" t="s">
        <v>77</v>
      </c>
      <c r="Q63" s="31" t="s">
        <v>77</v>
      </c>
      <c r="R63" s="31" t="s">
        <v>77</v>
      </c>
      <c r="S63" s="31" t="s">
        <v>77</v>
      </c>
      <c r="T63" s="32" t="s">
        <v>77</v>
      </c>
      <c r="U63" s="32" t="s">
        <v>77</v>
      </c>
      <c r="V63" s="32" t="s">
        <v>77</v>
      </c>
      <c r="W63" s="32" t="s">
        <v>77</v>
      </c>
      <c r="X63" s="32" t="s">
        <v>77</v>
      </c>
      <c r="Y63" s="32" t="s">
        <v>77</v>
      </c>
      <c r="Z63" s="32" t="s">
        <v>77</v>
      </c>
    </row>
    <row r="64" spans="1:26">
      <c r="A64" s="25" t="s">
        <v>88</v>
      </c>
      <c r="B64" s="25" t="s">
        <v>89</v>
      </c>
      <c r="C64" s="25" t="s">
        <v>90</v>
      </c>
      <c r="D64" s="25" t="s">
        <v>78</v>
      </c>
      <c r="E64" s="25" t="s">
        <v>74</v>
      </c>
      <c r="F64" s="28" t="s">
        <v>77</v>
      </c>
      <c r="G64" s="28" t="s">
        <v>77</v>
      </c>
      <c r="H64" s="28" t="s">
        <v>77</v>
      </c>
      <c r="I64" s="28" t="s">
        <v>77</v>
      </c>
      <c r="J64" s="28" t="s">
        <v>77</v>
      </c>
      <c r="K64" s="28" t="s">
        <v>77</v>
      </c>
      <c r="L64" s="28" t="s">
        <v>77</v>
      </c>
      <c r="M64" s="31" t="s">
        <v>77</v>
      </c>
      <c r="N64" s="31" t="s">
        <v>77</v>
      </c>
      <c r="O64" s="31" t="s">
        <v>77</v>
      </c>
      <c r="P64" s="31" t="s">
        <v>77</v>
      </c>
      <c r="Q64" s="31" t="s">
        <v>77</v>
      </c>
      <c r="R64" s="31" t="s">
        <v>77</v>
      </c>
      <c r="S64" s="31" t="s">
        <v>77</v>
      </c>
      <c r="T64" s="32" t="s">
        <v>77</v>
      </c>
      <c r="U64" s="32" t="s">
        <v>77</v>
      </c>
      <c r="V64" s="32" t="s">
        <v>77</v>
      </c>
      <c r="W64" s="32" t="s">
        <v>77</v>
      </c>
      <c r="X64" s="32" t="s">
        <v>77</v>
      </c>
      <c r="Y64" s="32" t="s">
        <v>77</v>
      </c>
      <c r="Z64" s="32" t="s">
        <v>77</v>
      </c>
    </row>
    <row r="65" spans="1:26">
      <c r="A65" s="25" t="s">
        <v>88</v>
      </c>
      <c r="B65" s="25" t="s">
        <v>89</v>
      </c>
      <c r="C65" s="25" t="s">
        <v>90</v>
      </c>
      <c r="D65" s="25" t="s">
        <v>78</v>
      </c>
      <c r="E65" s="25" t="s">
        <v>75</v>
      </c>
      <c r="F65" s="28" t="s">
        <v>77</v>
      </c>
      <c r="G65" s="28" t="s">
        <v>77</v>
      </c>
      <c r="H65" s="28" t="s">
        <v>77</v>
      </c>
      <c r="I65" s="28" t="s">
        <v>77</v>
      </c>
      <c r="J65" s="28" t="s">
        <v>77</v>
      </c>
      <c r="K65" s="28" t="s">
        <v>77</v>
      </c>
      <c r="L65" s="28" t="s">
        <v>77</v>
      </c>
      <c r="M65" s="31" t="s">
        <v>77</v>
      </c>
      <c r="N65" s="31" t="s">
        <v>77</v>
      </c>
      <c r="O65" s="31" t="s">
        <v>77</v>
      </c>
      <c r="P65" s="31" t="s">
        <v>77</v>
      </c>
      <c r="Q65" s="31" t="s">
        <v>77</v>
      </c>
      <c r="R65" s="31" t="s">
        <v>77</v>
      </c>
      <c r="S65" s="31" t="s">
        <v>77</v>
      </c>
      <c r="T65" s="32" t="s">
        <v>77</v>
      </c>
      <c r="U65" s="32" t="s">
        <v>77</v>
      </c>
      <c r="V65" s="32" t="s">
        <v>77</v>
      </c>
      <c r="W65" s="32" t="s">
        <v>77</v>
      </c>
      <c r="X65" s="32" t="s">
        <v>77</v>
      </c>
      <c r="Y65" s="32" t="s">
        <v>77</v>
      </c>
      <c r="Z65" s="32" t="s">
        <v>77</v>
      </c>
    </row>
    <row r="66" spans="1:26">
      <c r="A66" s="25" t="s">
        <v>88</v>
      </c>
      <c r="B66" s="25" t="s">
        <v>89</v>
      </c>
      <c r="C66" s="25" t="s">
        <v>91</v>
      </c>
      <c r="D66" s="25" t="s">
        <v>72</v>
      </c>
      <c r="E66" s="25" t="s">
        <v>73</v>
      </c>
      <c r="F66" s="28" t="s">
        <v>77</v>
      </c>
      <c r="G66" s="28" t="s">
        <v>77</v>
      </c>
      <c r="H66" s="28" t="s">
        <v>77</v>
      </c>
      <c r="I66" s="28" t="s">
        <v>77</v>
      </c>
      <c r="J66" s="28">
        <v>0.25352112676056338</v>
      </c>
      <c r="K66" s="28">
        <v>0.2318435754189945</v>
      </c>
      <c r="L66" s="28">
        <v>0.24775583482944349</v>
      </c>
      <c r="M66" s="31" t="s">
        <v>77</v>
      </c>
      <c r="N66" s="31" t="s">
        <v>77</v>
      </c>
      <c r="O66" s="31" t="s">
        <v>77</v>
      </c>
      <c r="P66" s="31" t="s">
        <v>77</v>
      </c>
      <c r="Q66" s="29">
        <f>'Equations and POD'!$D$6/J66</f>
        <v>4338.8888888888887</v>
      </c>
      <c r="R66" s="29">
        <f>'Equations and POD'!$D$6/K66</f>
        <v>4744.5783132530105</v>
      </c>
      <c r="S66" s="29">
        <f>'Equations and POD'!$D$6/L66</f>
        <v>4439.8550724637671</v>
      </c>
      <c r="T66" s="32" t="s">
        <v>77</v>
      </c>
      <c r="U66" s="32" t="s">
        <v>77</v>
      </c>
      <c r="V66" s="32" t="s">
        <v>77</v>
      </c>
      <c r="W66" s="32" t="s">
        <v>77</v>
      </c>
      <c r="X66" s="30">
        <v>4300</v>
      </c>
      <c r="Y66" s="30">
        <v>4700</v>
      </c>
      <c r="Z66" s="30">
        <v>4400</v>
      </c>
    </row>
    <row r="67" spans="1:26">
      <c r="A67" s="25" t="s">
        <v>88</v>
      </c>
      <c r="B67" s="25" t="s">
        <v>89</v>
      </c>
      <c r="C67" s="25" t="s">
        <v>91</v>
      </c>
      <c r="D67" s="25" t="s">
        <v>72</v>
      </c>
      <c r="E67" s="25" t="s">
        <v>74</v>
      </c>
      <c r="F67" s="28" t="s">
        <v>77</v>
      </c>
      <c r="G67" s="28" t="s">
        <v>77</v>
      </c>
      <c r="H67" s="28" t="s">
        <v>77</v>
      </c>
      <c r="I67" s="28" t="s">
        <v>77</v>
      </c>
      <c r="J67" s="28">
        <v>0.12676056338028169</v>
      </c>
      <c r="K67" s="28">
        <v>0.1159217877094972</v>
      </c>
      <c r="L67" s="28">
        <v>0.1238779174147218</v>
      </c>
      <c r="M67" s="31" t="s">
        <v>77</v>
      </c>
      <c r="N67" s="31" t="s">
        <v>77</v>
      </c>
      <c r="O67" s="31" t="s">
        <v>77</v>
      </c>
      <c r="P67" s="31" t="s">
        <v>77</v>
      </c>
      <c r="Q67" s="29">
        <f>'Equations and POD'!$D$6/J67</f>
        <v>8677.7777777777774</v>
      </c>
      <c r="R67" s="29">
        <f>'Equations and POD'!$D$6/K67</f>
        <v>9489.1566265060246</v>
      </c>
      <c r="S67" s="29">
        <f>'Equations and POD'!$D$6/L67</f>
        <v>8879.7101449275306</v>
      </c>
      <c r="T67" s="32" t="s">
        <v>77</v>
      </c>
      <c r="U67" s="32" t="s">
        <v>77</v>
      </c>
      <c r="V67" s="32" t="s">
        <v>77</v>
      </c>
      <c r="W67" s="32" t="s">
        <v>77</v>
      </c>
      <c r="X67" s="30">
        <v>8700</v>
      </c>
      <c r="Y67" s="30">
        <v>9500</v>
      </c>
      <c r="Z67" s="30">
        <v>8900</v>
      </c>
    </row>
    <row r="68" spans="1:26">
      <c r="A68" s="25" t="s">
        <v>88</v>
      </c>
      <c r="B68" s="25" t="s">
        <v>89</v>
      </c>
      <c r="C68" s="25" t="s">
        <v>91</v>
      </c>
      <c r="D68" s="25" t="s">
        <v>72</v>
      </c>
      <c r="E68" s="25" t="s">
        <v>75</v>
      </c>
      <c r="F68" s="28" t="s">
        <v>77</v>
      </c>
      <c r="G68" s="28" t="s">
        <v>77</v>
      </c>
      <c r="H68" s="28" t="s">
        <v>77</v>
      </c>
      <c r="I68" s="28" t="s">
        <v>77</v>
      </c>
      <c r="J68" s="28">
        <v>6.3380281690140858E-2</v>
      </c>
      <c r="K68" s="28">
        <v>5.7960893854748619E-2</v>
      </c>
      <c r="L68" s="28">
        <v>6.193895870736088E-2</v>
      </c>
      <c r="M68" s="31" t="s">
        <v>77</v>
      </c>
      <c r="N68" s="31" t="s">
        <v>77</v>
      </c>
      <c r="O68" s="31" t="s">
        <v>77</v>
      </c>
      <c r="P68" s="31" t="s">
        <v>77</v>
      </c>
      <c r="Q68" s="29">
        <f>'Equations and POD'!$D$6/J68</f>
        <v>17355.555555555551</v>
      </c>
      <c r="R68" s="29">
        <f>'Equations and POD'!$D$6/K68</f>
        <v>18978.313253012042</v>
      </c>
      <c r="S68" s="29">
        <f>'Equations and POD'!$D$6/L68</f>
        <v>17759.420289855068</v>
      </c>
      <c r="T68" s="32" t="s">
        <v>77</v>
      </c>
      <c r="U68" s="32" t="s">
        <v>77</v>
      </c>
      <c r="V68" s="32" t="s">
        <v>77</v>
      </c>
      <c r="W68" s="32" t="s">
        <v>77</v>
      </c>
      <c r="X68" s="30">
        <v>17000</v>
      </c>
      <c r="Y68" s="30">
        <v>19000</v>
      </c>
      <c r="Z68" s="30">
        <v>18000</v>
      </c>
    </row>
    <row r="69" spans="1:26">
      <c r="A69" s="25" t="s">
        <v>88</v>
      </c>
      <c r="B69" s="25" t="s">
        <v>89</v>
      </c>
      <c r="C69" s="25" t="s">
        <v>91</v>
      </c>
      <c r="D69" s="25" t="s">
        <v>76</v>
      </c>
      <c r="E69" s="25" t="s">
        <v>73</v>
      </c>
      <c r="F69" s="28" t="s">
        <v>77</v>
      </c>
      <c r="G69" s="28" t="s">
        <v>77</v>
      </c>
      <c r="H69" s="28" t="s">
        <v>77</v>
      </c>
      <c r="I69" s="28" t="s">
        <v>77</v>
      </c>
      <c r="J69" s="28" t="s">
        <v>77</v>
      </c>
      <c r="K69" s="28" t="s">
        <v>77</v>
      </c>
      <c r="L69" s="28" t="s">
        <v>77</v>
      </c>
      <c r="M69" s="31" t="s">
        <v>77</v>
      </c>
      <c r="N69" s="31" t="s">
        <v>77</v>
      </c>
      <c r="O69" s="31" t="s">
        <v>77</v>
      </c>
      <c r="P69" s="31" t="s">
        <v>77</v>
      </c>
      <c r="Q69" s="31" t="s">
        <v>77</v>
      </c>
      <c r="R69" s="31" t="s">
        <v>77</v>
      </c>
      <c r="S69" s="31" t="s">
        <v>77</v>
      </c>
      <c r="T69" s="32" t="s">
        <v>77</v>
      </c>
      <c r="U69" s="32" t="s">
        <v>77</v>
      </c>
      <c r="V69" s="32" t="s">
        <v>77</v>
      </c>
      <c r="W69" s="32" t="s">
        <v>77</v>
      </c>
      <c r="X69" s="32" t="s">
        <v>77</v>
      </c>
      <c r="Y69" s="32" t="s">
        <v>77</v>
      </c>
      <c r="Z69" s="32" t="s">
        <v>77</v>
      </c>
    </row>
    <row r="70" spans="1:26">
      <c r="A70" s="25" t="s">
        <v>88</v>
      </c>
      <c r="B70" s="25" t="s">
        <v>89</v>
      </c>
      <c r="C70" s="25" t="s">
        <v>91</v>
      </c>
      <c r="D70" s="25" t="s">
        <v>76</v>
      </c>
      <c r="E70" s="25" t="s">
        <v>74</v>
      </c>
      <c r="F70" s="28" t="s">
        <v>77</v>
      </c>
      <c r="G70" s="28" t="s">
        <v>77</v>
      </c>
      <c r="H70" s="28" t="s">
        <v>77</v>
      </c>
      <c r="I70" s="28" t="s">
        <v>77</v>
      </c>
      <c r="J70" s="28" t="s">
        <v>77</v>
      </c>
      <c r="K70" s="28" t="s">
        <v>77</v>
      </c>
      <c r="L70" s="28" t="s">
        <v>77</v>
      </c>
      <c r="M70" s="31" t="s">
        <v>77</v>
      </c>
      <c r="N70" s="31" t="s">
        <v>77</v>
      </c>
      <c r="O70" s="31" t="s">
        <v>77</v>
      </c>
      <c r="P70" s="31" t="s">
        <v>77</v>
      </c>
      <c r="Q70" s="31" t="s">
        <v>77</v>
      </c>
      <c r="R70" s="31" t="s">
        <v>77</v>
      </c>
      <c r="S70" s="31" t="s">
        <v>77</v>
      </c>
      <c r="T70" s="32" t="s">
        <v>77</v>
      </c>
      <c r="U70" s="32" t="s">
        <v>77</v>
      </c>
      <c r="V70" s="32" t="s">
        <v>77</v>
      </c>
      <c r="W70" s="32" t="s">
        <v>77</v>
      </c>
      <c r="X70" s="32" t="s">
        <v>77</v>
      </c>
      <c r="Y70" s="32" t="s">
        <v>77</v>
      </c>
      <c r="Z70" s="32" t="s">
        <v>77</v>
      </c>
    </row>
    <row r="71" spans="1:26">
      <c r="A71" s="25" t="s">
        <v>88</v>
      </c>
      <c r="B71" s="25" t="s">
        <v>89</v>
      </c>
      <c r="C71" s="25" t="s">
        <v>91</v>
      </c>
      <c r="D71" s="25" t="s">
        <v>76</v>
      </c>
      <c r="E71" s="25" t="s">
        <v>75</v>
      </c>
      <c r="F71" s="28" t="s">
        <v>77</v>
      </c>
      <c r="G71" s="28" t="s">
        <v>77</v>
      </c>
      <c r="H71" s="28" t="s">
        <v>77</v>
      </c>
      <c r="I71" s="28" t="s">
        <v>77</v>
      </c>
      <c r="J71" s="28" t="s">
        <v>77</v>
      </c>
      <c r="K71" s="28" t="s">
        <v>77</v>
      </c>
      <c r="L71" s="28" t="s">
        <v>77</v>
      </c>
      <c r="M71" s="31" t="s">
        <v>77</v>
      </c>
      <c r="N71" s="31" t="s">
        <v>77</v>
      </c>
      <c r="O71" s="31" t="s">
        <v>77</v>
      </c>
      <c r="P71" s="31" t="s">
        <v>77</v>
      </c>
      <c r="Q71" s="31" t="s">
        <v>77</v>
      </c>
      <c r="R71" s="31" t="s">
        <v>77</v>
      </c>
      <c r="S71" s="31" t="s">
        <v>77</v>
      </c>
      <c r="T71" s="32" t="s">
        <v>77</v>
      </c>
      <c r="U71" s="32" t="s">
        <v>77</v>
      </c>
      <c r="V71" s="32" t="s">
        <v>77</v>
      </c>
      <c r="W71" s="32" t="s">
        <v>77</v>
      </c>
      <c r="X71" s="32" t="s">
        <v>77</v>
      </c>
      <c r="Y71" s="32" t="s">
        <v>77</v>
      </c>
      <c r="Z71" s="32" t="s">
        <v>77</v>
      </c>
    </row>
    <row r="72" spans="1:26">
      <c r="A72" s="25" t="s">
        <v>88</v>
      </c>
      <c r="B72" s="25" t="s">
        <v>89</v>
      </c>
      <c r="C72" s="25" t="s">
        <v>91</v>
      </c>
      <c r="D72" s="25" t="s">
        <v>78</v>
      </c>
      <c r="E72" s="25" t="s">
        <v>73</v>
      </c>
      <c r="F72" s="34">
        <v>0.65361184291891017</v>
      </c>
      <c r="G72" s="34">
        <v>0.61572130130042246</v>
      </c>
      <c r="H72" s="34">
        <v>0.50052183202485956</v>
      </c>
      <c r="I72" s="34">
        <v>0.40208750211493471</v>
      </c>
      <c r="J72" s="28">
        <v>0.30387789122107361</v>
      </c>
      <c r="K72" s="28">
        <v>0.23836314468138009</v>
      </c>
      <c r="L72" s="28">
        <v>0.2064612957836979</v>
      </c>
      <c r="M72" s="35">
        <f>'Equations and POD'!$D$6/F72</f>
        <v>1682.9560417504103</v>
      </c>
      <c r="N72" s="35">
        <f>'Equations and POD'!$D$6/G72</f>
        <v>1786.5225673965899</v>
      </c>
      <c r="O72" s="35">
        <f>'Equations and POD'!$D$6/H72</f>
        <v>2197.7063329085036</v>
      </c>
      <c r="P72" s="35">
        <f>'Equations and POD'!$D$6/I72</f>
        <v>2735.7229314866158</v>
      </c>
      <c r="Q72" s="29">
        <f>'Equations and POD'!$D$6/J72</f>
        <v>3619.8750609327517</v>
      </c>
      <c r="R72" s="29">
        <f>'Equations and POD'!$D$6/K72</f>
        <v>4614.8073833745129</v>
      </c>
      <c r="S72" s="29">
        <f>'Equations and POD'!$D$6/L72</f>
        <v>5327.8751149195077</v>
      </c>
      <c r="T72" s="36">
        <v>1700</v>
      </c>
      <c r="U72" s="36">
        <v>1800</v>
      </c>
      <c r="V72" s="36">
        <v>2200</v>
      </c>
      <c r="W72" s="36">
        <v>2700</v>
      </c>
      <c r="X72" s="30">
        <v>3600</v>
      </c>
      <c r="Y72" s="30">
        <v>4600</v>
      </c>
      <c r="Z72" s="30">
        <v>5300</v>
      </c>
    </row>
    <row r="73" spans="1:26">
      <c r="A73" s="25" t="s">
        <v>88</v>
      </c>
      <c r="B73" s="25" t="s">
        <v>89</v>
      </c>
      <c r="C73" s="25" t="s">
        <v>91</v>
      </c>
      <c r="D73" s="25" t="s">
        <v>78</v>
      </c>
      <c r="E73" s="25" t="s">
        <v>74</v>
      </c>
      <c r="F73" s="34">
        <v>0.64753641512164561</v>
      </c>
      <c r="G73" s="34">
        <v>0.60999807221604285</v>
      </c>
      <c r="H73" s="34">
        <v>0.49586940064013812</v>
      </c>
      <c r="I73" s="34">
        <v>0.36886458253875509</v>
      </c>
      <c r="J73" s="28">
        <v>0.25874985874206807</v>
      </c>
      <c r="K73" s="28">
        <v>0.21322860709879651</v>
      </c>
      <c r="L73" s="28">
        <v>0.17694861684156821</v>
      </c>
      <c r="M73" s="35">
        <f>'Equations and POD'!$D$6/F73</f>
        <v>1698.7461620878187</v>
      </c>
      <c r="N73" s="35">
        <f>'Equations and POD'!$D$6/G73</f>
        <v>1803.2843874470693</v>
      </c>
      <c r="O73" s="35">
        <f>'Equations and POD'!$D$6/H73</f>
        <v>2218.3260321769499</v>
      </c>
      <c r="P73" s="35">
        <f>'Equations and POD'!$D$6/I73</f>
        <v>2982.1242051191712</v>
      </c>
      <c r="Q73" s="29">
        <f>'Equations and POD'!$D$6/J73</f>
        <v>4251.2100503077872</v>
      </c>
      <c r="R73" s="29">
        <f>'Equations and POD'!$D$6/K73</f>
        <v>5158.7824681063094</v>
      </c>
      <c r="S73" s="29">
        <f>'Equations and POD'!$D$6/L73</f>
        <v>6216.4939157726803</v>
      </c>
      <c r="T73" s="36">
        <v>1700</v>
      </c>
      <c r="U73" s="36">
        <v>1800</v>
      </c>
      <c r="V73" s="36">
        <v>2200</v>
      </c>
      <c r="W73" s="36">
        <v>3000</v>
      </c>
      <c r="X73" s="30">
        <v>4300</v>
      </c>
      <c r="Y73" s="30">
        <v>5200</v>
      </c>
      <c r="Z73" s="30">
        <v>6200</v>
      </c>
    </row>
    <row r="74" spans="1:26">
      <c r="A74" s="25" t="s">
        <v>88</v>
      </c>
      <c r="B74" s="25" t="s">
        <v>89</v>
      </c>
      <c r="C74" s="25" t="s">
        <v>91</v>
      </c>
      <c r="D74" s="25" t="s">
        <v>78</v>
      </c>
      <c r="E74" s="25" t="s">
        <v>75</v>
      </c>
      <c r="F74" s="34">
        <v>0.63476046322950075</v>
      </c>
      <c r="G74" s="34">
        <v>0.59796275521619624</v>
      </c>
      <c r="H74" s="34">
        <v>0.48608585262735959</v>
      </c>
      <c r="I74" s="34">
        <v>0.34274366502841902</v>
      </c>
      <c r="J74" s="28">
        <v>0.24287545360489829</v>
      </c>
      <c r="K74" s="28">
        <v>0.2062856481578895</v>
      </c>
      <c r="L74" s="28">
        <v>0.1667795169372287</v>
      </c>
      <c r="M74" s="35">
        <f>'Equations and POD'!$D$6/F74</f>
        <v>1732.9371687761995</v>
      </c>
      <c r="N74" s="35">
        <f>'Equations and POD'!$D$6/G74</f>
        <v>1839.5794560855045</v>
      </c>
      <c r="O74" s="35">
        <f>'Equations and POD'!$D$6/H74</f>
        <v>2262.9747277242313</v>
      </c>
      <c r="P74" s="35">
        <f>'Equations and POD'!$D$6/I74</f>
        <v>3209.3955694521505</v>
      </c>
      <c r="Q74" s="29">
        <f>'Equations and POD'!$D$6/J74</f>
        <v>4529.0702855029695</v>
      </c>
      <c r="R74" s="29">
        <f>'Equations and POD'!$D$6/K74</f>
        <v>5332.4116816797077</v>
      </c>
      <c r="S74" s="29">
        <f>'Equations and POD'!$D$6/L74</f>
        <v>6595.5341531179174</v>
      </c>
      <c r="T74" s="36">
        <v>1700</v>
      </c>
      <c r="U74" s="36">
        <v>1800</v>
      </c>
      <c r="V74" s="36">
        <v>2300</v>
      </c>
      <c r="W74" s="36">
        <v>3200</v>
      </c>
      <c r="X74" s="30">
        <v>4500</v>
      </c>
      <c r="Y74" s="30">
        <v>5300</v>
      </c>
      <c r="Z74" s="30">
        <v>6600</v>
      </c>
    </row>
    <row r="75" spans="1:26">
      <c r="A75" s="25" t="s">
        <v>88</v>
      </c>
      <c r="B75" s="25" t="s">
        <v>89</v>
      </c>
      <c r="C75" s="25" t="s">
        <v>92</v>
      </c>
      <c r="D75" s="25" t="s">
        <v>72</v>
      </c>
      <c r="E75" s="25" t="s">
        <v>73</v>
      </c>
      <c r="F75" s="28" t="s">
        <v>77</v>
      </c>
      <c r="G75" s="28" t="s">
        <v>77</v>
      </c>
      <c r="H75" s="28" t="s">
        <v>77</v>
      </c>
      <c r="I75" s="28" t="s">
        <v>77</v>
      </c>
      <c r="J75" s="28">
        <v>1.267605633802817</v>
      </c>
      <c r="K75" s="28">
        <v>1.1592178770949719</v>
      </c>
      <c r="L75" s="28">
        <v>1.2387791741472181</v>
      </c>
      <c r="M75" s="31" t="s">
        <v>77</v>
      </c>
      <c r="N75" s="31" t="s">
        <v>77</v>
      </c>
      <c r="O75" s="31" t="s">
        <v>77</v>
      </c>
      <c r="P75" s="31" t="s">
        <v>77</v>
      </c>
      <c r="Q75" s="29">
        <f>'Equations and POD'!$D$6/J75</f>
        <v>867.77777777777771</v>
      </c>
      <c r="R75" s="29">
        <f>'Equations and POD'!$D$6/K75</f>
        <v>948.91566265060248</v>
      </c>
      <c r="S75" s="29">
        <f>'Equations and POD'!$D$6/L75</f>
        <v>887.97101449275306</v>
      </c>
      <c r="T75" s="32" t="s">
        <v>77</v>
      </c>
      <c r="U75" s="32" t="s">
        <v>77</v>
      </c>
      <c r="V75" s="32" t="s">
        <v>77</v>
      </c>
      <c r="W75" s="32" t="s">
        <v>77</v>
      </c>
      <c r="X75" s="30">
        <v>870</v>
      </c>
      <c r="Y75" s="30">
        <v>950</v>
      </c>
      <c r="Z75" s="30">
        <v>890</v>
      </c>
    </row>
    <row r="76" spans="1:26">
      <c r="A76" s="25" t="s">
        <v>88</v>
      </c>
      <c r="B76" s="25" t="s">
        <v>89</v>
      </c>
      <c r="C76" s="25" t="s">
        <v>92</v>
      </c>
      <c r="D76" s="25" t="s">
        <v>72</v>
      </c>
      <c r="E76" s="25" t="s">
        <v>74</v>
      </c>
      <c r="F76" s="28" t="s">
        <v>77</v>
      </c>
      <c r="G76" s="28" t="s">
        <v>77</v>
      </c>
      <c r="H76" s="28" t="s">
        <v>77</v>
      </c>
      <c r="I76" s="28" t="s">
        <v>77</v>
      </c>
      <c r="J76" s="28">
        <v>0.31690140845070419</v>
      </c>
      <c r="K76" s="28">
        <v>0.28980446927374309</v>
      </c>
      <c r="L76" s="28">
        <v>0.3096947935368044</v>
      </c>
      <c r="M76" s="31" t="s">
        <v>77</v>
      </c>
      <c r="N76" s="31" t="s">
        <v>77</v>
      </c>
      <c r="O76" s="31" t="s">
        <v>77</v>
      </c>
      <c r="P76" s="31" t="s">
        <v>77</v>
      </c>
      <c r="Q76" s="29">
        <f>'Equations and POD'!$D$6/J76</f>
        <v>3471.1111111111113</v>
      </c>
      <c r="R76" s="29">
        <f>'Equations and POD'!$D$6/K76</f>
        <v>3795.6626506024086</v>
      </c>
      <c r="S76" s="29">
        <f>'Equations and POD'!$D$6/L76</f>
        <v>3551.8840579710136</v>
      </c>
      <c r="T76" s="32" t="s">
        <v>77</v>
      </c>
      <c r="U76" s="32" t="s">
        <v>77</v>
      </c>
      <c r="V76" s="32" t="s">
        <v>77</v>
      </c>
      <c r="W76" s="32" t="s">
        <v>77</v>
      </c>
      <c r="X76" s="30">
        <v>3500</v>
      </c>
      <c r="Y76" s="30">
        <v>3800</v>
      </c>
      <c r="Z76" s="30">
        <v>3600</v>
      </c>
    </row>
    <row r="77" spans="1:26">
      <c r="A77" s="25" t="s">
        <v>88</v>
      </c>
      <c r="B77" s="25" t="s">
        <v>89</v>
      </c>
      <c r="C77" s="25" t="s">
        <v>92</v>
      </c>
      <c r="D77" s="25" t="s">
        <v>72</v>
      </c>
      <c r="E77" s="25" t="s">
        <v>75</v>
      </c>
      <c r="F77" s="28" t="s">
        <v>77</v>
      </c>
      <c r="G77" s="28" t="s">
        <v>77</v>
      </c>
      <c r="H77" s="28" t="s">
        <v>77</v>
      </c>
      <c r="I77" s="28" t="s">
        <v>77</v>
      </c>
      <c r="J77" s="28">
        <v>6.3380281690140858E-2</v>
      </c>
      <c r="K77" s="28">
        <v>5.7960893854748619E-2</v>
      </c>
      <c r="L77" s="28">
        <v>6.193895870736088E-2</v>
      </c>
      <c r="M77" s="31" t="s">
        <v>77</v>
      </c>
      <c r="N77" s="31" t="s">
        <v>77</v>
      </c>
      <c r="O77" s="31" t="s">
        <v>77</v>
      </c>
      <c r="P77" s="31" t="s">
        <v>77</v>
      </c>
      <c r="Q77" s="29">
        <f>'Equations and POD'!$D$6/J77</f>
        <v>17355.555555555551</v>
      </c>
      <c r="R77" s="29">
        <f>'Equations and POD'!$D$6/K77</f>
        <v>18978.313253012042</v>
      </c>
      <c r="S77" s="29">
        <f>'Equations and POD'!$D$6/L77</f>
        <v>17759.420289855068</v>
      </c>
      <c r="T77" s="32" t="s">
        <v>77</v>
      </c>
      <c r="U77" s="32" t="s">
        <v>77</v>
      </c>
      <c r="V77" s="32" t="s">
        <v>77</v>
      </c>
      <c r="W77" s="32" t="s">
        <v>77</v>
      </c>
      <c r="X77" s="30">
        <v>17000</v>
      </c>
      <c r="Y77" s="30">
        <v>19000</v>
      </c>
      <c r="Z77" s="30">
        <v>18000</v>
      </c>
    </row>
    <row r="78" spans="1:26">
      <c r="A78" s="25" t="s">
        <v>88</v>
      </c>
      <c r="B78" s="25" t="s">
        <v>89</v>
      </c>
      <c r="C78" s="25" t="s">
        <v>92</v>
      </c>
      <c r="D78" s="25" t="s">
        <v>76</v>
      </c>
      <c r="E78" s="25" t="s">
        <v>73</v>
      </c>
      <c r="F78" s="28" t="s">
        <v>77</v>
      </c>
      <c r="G78" s="28" t="s">
        <v>77</v>
      </c>
      <c r="H78" s="28" t="s">
        <v>77</v>
      </c>
      <c r="I78" s="28" t="s">
        <v>77</v>
      </c>
      <c r="J78" s="28" t="s">
        <v>77</v>
      </c>
      <c r="K78" s="28" t="s">
        <v>77</v>
      </c>
      <c r="L78" s="28" t="s">
        <v>77</v>
      </c>
      <c r="M78" s="31" t="s">
        <v>77</v>
      </c>
      <c r="N78" s="31" t="s">
        <v>77</v>
      </c>
      <c r="O78" s="31" t="s">
        <v>77</v>
      </c>
      <c r="P78" s="31" t="s">
        <v>77</v>
      </c>
      <c r="Q78" s="31" t="s">
        <v>77</v>
      </c>
      <c r="R78" s="31" t="s">
        <v>77</v>
      </c>
      <c r="S78" s="31" t="s">
        <v>77</v>
      </c>
      <c r="T78" s="32" t="s">
        <v>77</v>
      </c>
      <c r="U78" s="32" t="s">
        <v>77</v>
      </c>
      <c r="V78" s="32" t="s">
        <v>77</v>
      </c>
      <c r="W78" s="32" t="s">
        <v>77</v>
      </c>
      <c r="X78" s="32" t="s">
        <v>77</v>
      </c>
      <c r="Y78" s="32" t="s">
        <v>77</v>
      </c>
      <c r="Z78" s="32" t="s">
        <v>77</v>
      </c>
    </row>
    <row r="79" spans="1:26">
      <c r="A79" s="25" t="s">
        <v>88</v>
      </c>
      <c r="B79" s="25" t="s">
        <v>89</v>
      </c>
      <c r="C79" s="25" t="s">
        <v>92</v>
      </c>
      <c r="D79" s="25" t="s">
        <v>76</v>
      </c>
      <c r="E79" s="25" t="s">
        <v>74</v>
      </c>
      <c r="F79" s="28" t="s">
        <v>77</v>
      </c>
      <c r="G79" s="28" t="s">
        <v>77</v>
      </c>
      <c r="H79" s="28" t="s">
        <v>77</v>
      </c>
      <c r="I79" s="28" t="s">
        <v>77</v>
      </c>
      <c r="J79" s="28" t="s">
        <v>77</v>
      </c>
      <c r="K79" s="28" t="s">
        <v>77</v>
      </c>
      <c r="L79" s="28" t="s">
        <v>77</v>
      </c>
      <c r="M79" s="31" t="s">
        <v>77</v>
      </c>
      <c r="N79" s="31" t="s">
        <v>77</v>
      </c>
      <c r="O79" s="31" t="s">
        <v>77</v>
      </c>
      <c r="P79" s="31" t="s">
        <v>77</v>
      </c>
      <c r="Q79" s="31" t="s">
        <v>77</v>
      </c>
      <c r="R79" s="31" t="s">
        <v>77</v>
      </c>
      <c r="S79" s="31" t="s">
        <v>77</v>
      </c>
      <c r="T79" s="32" t="s">
        <v>77</v>
      </c>
      <c r="U79" s="32" t="s">
        <v>77</v>
      </c>
      <c r="V79" s="32" t="s">
        <v>77</v>
      </c>
      <c r="W79" s="32" t="s">
        <v>77</v>
      </c>
      <c r="X79" s="32" t="s">
        <v>77</v>
      </c>
      <c r="Y79" s="32" t="s">
        <v>77</v>
      </c>
      <c r="Z79" s="32" t="s">
        <v>77</v>
      </c>
    </row>
    <row r="80" spans="1:26">
      <c r="A80" s="25" t="s">
        <v>88</v>
      </c>
      <c r="B80" s="25" t="s">
        <v>89</v>
      </c>
      <c r="C80" s="25" t="s">
        <v>92</v>
      </c>
      <c r="D80" s="25" t="s">
        <v>76</v>
      </c>
      <c r="E80" s="25" t="s">
        <v>75</v>
      </c>
      <c r="F80" s="28" t="s">
        <v>77</v>
      </c>
      <c r="G80" s="28" t="s">
        <v>77</v>
      </c>
      <c r="H80" s="28" t="s">
        <v>77</v>
      </c>
      <c r="I80" s="28" t="s">
        <v>77</v>
      </c>
      <c r="J80" s="28" t="s">
        <v>77</v>
      </c>
      <c r="K80" s="28" t="s">
        <v>77</v>
      </c>
      <c r="L80" s="28" t="s">
        <v>77</v>
      </c>
      <c r="M80" s="31" t="s">
        <v>77</v>
      </c>
      <c r="N80" s="31" t="s">
        <v>77</v>
      </c>
      <c r="O80" s="31" t="s">
        <v>77</v>
      </c>
      <c r="P80" s="31" t="s">
        <v>77</v>
      </c>
      <c r="Q80" s="31" t="s">
        <v>77</v>
      </c>
      <c r="R80" s="31" t="s">
        <v>77</v>
      </c>
      <c r="S80" s="31" t="s">
        <v>77</v>
      </c>
      <c r="T80" s="32" t="s">
        <v>77</v>
      </c>
      <c r="U80" s="32" t="s">
        <v>77</v>
      </c>
      <c r="V80" s="32" t="s">
        <v>77</v>
      </c>
      <c r="W80" s="32" t="s">
        <v>77</v>
      </c>
      <c r="X80" s="32" t="s">
        <v>77</v>
      </c>
      <c r="Y80" s="32" t="s">
        <v>77</v>
      </c>
      <c r="Z80" s="32" t="s">
        <v>77</v>
      </c>
    </row>
    <row r="81" spans="1:26">
      <c r="A81" s="25" t="s">
        <v>88</v>
      </c>
      <c r="B81" s="25" t="s">
        <v>89</v>
      </c>
      <c r="C81" s="25" t="s">
        <v>92</v>
      </c>
      <c r="D81" s="25" t="s">
        <v>78</v>
      </c>
      <c r="E81" s="25" t="s">
        <v>73</v>
      </c>
      <c r="F81" s="28" t="s">
        <v>77</v>
      </c>
      <c r="G81" s="28" t="s">
        <v>77</v>
      </c>
      <c r="H81" s="28" t="s">
        <v>77</v>
      </c>
      <c r="I81" s="28" t="s">
        <v>77</v>
      </c>
      <c r="J81" s="28" t="s">
        <v>77</v>
      </c>
      <c r="K81" s="28" t="s">
        <v>77</v>
      </c>
      <c r="L81" s="28" t="s">
        <v>77</v>
      </c>
      <c r="M81" s="31" t="s">
        <v>77</v>
      </c>
      <c r="N81" s="31" t="s">
        <v>77</v>
      </c>
      <c r="O81" s="31" t="s">
        <v>77</v>
      </c>
      <c r="P81" s="31" t="s">
        <v>77</v>
      </c>
      <c r="Q81" s="31" t="s">
        <v>77</v>
      </c>
      <c r="R81" s="31" t="s">
        <v>77</v>
      </c>
      <c r="S81" s="31" t="s">
        <v>77</v>
      </c>
      <c r="T81" s="32" t="s">
        <v>77</v>
      </c>
      <c r="U81" s="32" t="s">
        <v>77</v>
      </c>
      <c r="V81" s="32" t="s">
        <v>77</v>
      </c>
      <c r="W81" s="32" t="s">
        <v>77</v>
      </c>
      <c r="X81" s="32" t="s">
        <v>77</v>
      </c>
      <c r="Y81" s="32" t="s">
        <v>77</v>
      </c>
      <c r="Z81" s="32" t="s">
        <v>77</v>
      </c>
    </row>
    <row r="82" spans="1:26">
      <c r="A82" s="25" t="s">
        <v>88</v>
      </c>
      <c r="B82" s="25" t="s">
        <v>89</v>
      </c>
      <c r="C82" s="25" t="s">
        <v>92</v>
      </c>
      <c r="D82" s="25" t="s">
        <v>78</v>
      </c>
      <c r="E82" s="25" t="s">
        <v>74</v>
      </c>
      <c r="F82" s="28" t="s">
        <v>77</v>
      </c>
      <c r="G82" s="28" t="s">
        <v>77</v>
      </c>
      <c r="H82" s="28" t="s">
        <v>77</v>
      </c>
      <c r="I82" s="28" t="s">
        <v>77</v>
      </c>
      <c r="J82" s="28" t="s">
        <v>77</v>
      </c>
      <c r="K82" s="28" t="s">
        <v>77</v>
      </c>
      <c r="L82" s="28" t="s">
        <v>77</v>
      </c>
      <c r="M82" s="31" t="s">
        <v>77</v>
      </c>
      <c r="N82" s="31" t="s">
        <v>77</v>
      </c>
      <c r="O82" s="31" t="s">
        <v>77</v>
      </c>
      <c r="P82" s="31" t="s">
        <v>77</v>
      </c>
      <c r="Q82" s="31" t="s">
        <v>77</v>
      </c>
      <c r="R82" s="31" t="s">
        <v>77</v>
      </c>
      <c r="S82" s="31" t="s">
        <v>77</v>
      </c>
      <c r="T82" s="32" t="s">
        <v>77</v>
      </c>
      <c r="U82" s="32" t="s">
        <v>77</v>
      </c>
      <c r="V82" s="32" t="s">
        <v>77</v>
      </c>
      <c r="W82" s="32" t="s">
        <v>77</v>
      </c>
      <c r="X82" s="32" t="s">
        <v>77</v>
      </c>
      <c r="Y82" s="32" t="s">
        <v>77</v>
      </c>
      <c r="Z82" s="32" t="s">
        <v>77</v>
      </c>
    </row>
    <row r="83" spans="1:26">
      <c r="A83" s="25" t="s">
        <v>88</v>
      </c>
      <c r="B83" s="25" t="s">
        <v>89</v>
      </c>
      <c r="C83" s="25" t="s">
        <v>92</v>
      </c>
      <c r="D83" s="25" t="s">
        <v>78</v>
      </c>
      <c r="E83" s="25" t="s">
        <v>75</v>
      </c>
      <c r="F83" s="28" t="s">
        <v>77</v>
      </c>
      <c r="G83" s="28" t="s">
        <v>77</v>
      </c>
      <c r="H83" s="28" t="s">
        <v>77</v>
      </c>
      <c r="I83" s="28" t="s">
        <v>77</v>
      </c>
      <c r="J83" s="28" t="s">
        <v>77</v>
      </c>
      <c r="K83" s="28" t="s">
        <v>77</v>
      </c>
      <c r="L83" s="28" t="s">
        <v>77</v>
      </c>
      <c r="M83" s="31" t="s">
        <v>77</v>
      </c>
      <c r="N83" s="31" t="s">
        <v>77</v>
      </c>
      <c r="O83" s="31" t="s">
        <v>77</v>
      </c>
      <c r="P83" s="31" t="s">
        <v>77</v>
      </c>
      <c r="Q83" s="31" t="s">
        <v>77</v>
      </c>
      <c r="R83" s="31" t="s">
        <v>77</v>
      </c>
      <c r="S83" s="31" t="s">
        <v>77</v>
      </c>
      <c r="T83" s="32" t="s">
        <v>77</v>
      </c>
      <c r="U83" s="32" t="s">
        <v>77</v>
      </c>
      <c r="V83" s="32" t="s">
        <v>77</v>
      </c>
      <c r="W83" s="32" t="s">
        <v>77</v>
      </c>
      <c r="X83" s="32" t="s">
        <v>77</v>
      </c>
      <c r="Y83" s="32" t="s">
        <v>77</v>
      </c>
      <c r="Z83" s="32" t="s">
        <v>77</v>
      </c>
    </row>
    <row r="84" spans="1:26">
      <c r="A84" s="25" t="s">
        <v>88</v>
      </c>
      <c r="B84" s="25" t="s">
        <v>93</v>
      </c>
      <c r="C84" s="25" t="s">
        <v>94</v>
      </c>
      <c r="D84" s="25" t="s">
        <v>72</v>
      </c>
      <c r="E84" s="25" t="s">
        <v>73</v>
      </c>
      <c r="F84" s="28" t="s">
        <v>77</v>
      </c>
      <c r="G84" s="28" t="s">
        <v>77</v>
      </c>
      <c r="H84" s="28" t="s">
        <v>77</v>
      </c>
      <c r="I84" s="28" t="s">
        <v>77</v>
      </c>
      <c r="J84" s="28">
        <v>6.3380281690140858E-2</v>
      </c>
      <c r="K84" s="28">
        <v>5.7960893854748619E-2</v>
      </c>
      <c r="L84" s="28">
        <v>6.193895870736088E-2</v>
      </c>
      <c r="M84" s="31" t="s">
        <v>77</v>
      </c>
      <c r="N84" s="31" t="s">
        <v>77</v>
      </c>
      <c r="O84" s="31" t="s">
        <v>77</v>
      </c>
      <c r="P84" s="31" t="s">
        <v>77</v>
      </c>
      <c r="Q84" s="29">
        <f>'Equations and POD'!$D$6/J84</f>
        <v>17355.555555555551</v>
      </c>
      <c r="R84" s="29">
        <f>'Equations and POD'!$D$6/K84</f>
        <v>18978.313253012042</v>
      </c>
      <c r="S84" s="29">
        <f>'Equations and POD'!$D$6/L84</f>
        <v>17759.420289855068</v>
      </c>
      <c r="T84" s="32" t="s">
        <v>77</v>
      </c>
      <c r="U84" s="32" t="s">
        <v>77</v>
      </c>
      <c r="V84" s="32" t="s">
        <v>77</v>
      </c>
      <c r="W84" s="32" t="s">
        <v>77</v>
      </c>
      <c r="X84" s="30">
        <v>17000</v>
      </c>
      <c r="Y84" s="30">
        <v>19000</v>
      </c>
      <c r="Z84" s="30">
        <v>18000</v>
      </c>
    </row>
    <row r="85" spans="1:26">
      <c r="A85" s="25" t="s">
        <v>88</v>
      </c>
      <c r="B85" s="25" t="s">
        <v>93</v>
      </c>
      <c r="C85" s="25" t="s">
        <v>94</v>
      </c>
      <c r="D85" s="25" t="s">
        <v>72</v>
      </c>
      <c r="E85" s="25" t="s">
        <v>74</v>
      </c>
      <c r="F85" s="28" t="s">
        <v>77</v>
      </c>
      <c r="G85" s="28" t="s">
        <v>77</v>
      </c>
      <c r="H85" s="28" t="s">
        <v>77</v>
      </c>
      <c r="I85" s="28" t="s">
        <v>77</v>
      </c>
      <c r="J85" s="28">
        <v>3.1690140845070429E-2</v>
      </c>
      <c r="K85" s="28">
        <v>2.8980446927374309E-2</v>
      </c>
      <c r="L85" s="28">
        <v>3.096947935368044E-2</v>
      </c>
      <c r="M85" s="31" t="s">
        <v>77</v>
      </c>
      <c r="N85" s="31" t="s">
        <v>77</v>
      </c>
      <c r="O85" s="31" t="s">
        <v>77</v>
      </c>
      <c r="P85" s="31" t="s">
        <v>77</v>
      </c>
      <c r="Q85" s="29">
        <f>'Equations and POD'!$D$6/J85</f>
        <v>34711.111111111102</v>
      </c>
      <c r="R85" s="29">
        <f>'Equations and POD'!$D$6/K85</f>
        <v>37956.626506024084</v>
      </c>
      <c r="S85" s="29">
        <f>'Equations and POD'!$D$6/L85</f>
        <v>35518.840579710137</v>
      </c>
      <c r="T85" s="32" t="s">
        <v>77</v>
      </c>
      <c r="U85" s="32" t="s">
        <v>77</v>
      </c>
      <c r="V85" s="32" t="s">
        <v>77</v>
      </c>
      <c r="W85" s="32" t="s">
        <v>77</v>
      </c>
      <c r="X85" s="30">
        <v>35000</v>
      </c>
      <c r="Y85" s="30">
        <v>38000</v>
      </c>
      <c r="Z85" s="30">
        <v>36000</v>
      </c>
    </row>
    <row r="86" spans="1:26">
      <c r="A86" s="25" t="s">
        <v>88</v>
      </c>
      <c r="B86" s="25" t="s">
        <v>93</v>
      </c>
      <c r="C86" s="25" t="s">
        <v>94</v>
      </c>
      <c r="D86" s="25" t="s">
        <v>72</v>
      </c>
      <c r="E86" s="25" t="s">
        <v>75</v>
      </c>
      <c r="F86" s="28" t="s">
        <v>77</v>
      </c>
      <c r="G86" s="28" t="s">
        <v>77</v>
      </c>
      <c r="H86" s="28" t="s">
        <v>77</v>
      </c>
      <c r="I86" s="28" t="s">
        <v>77</v>
      </c>
      <c r="J86" s="28">
        <v>1.5845070422535211E-2</v>
      </c>
      <c r="K86" s="28">
        <v>1.4490223463687149E-2</v>
      </c>
      <c r="L86" s="28">
        <v>1.548473967684022E-2</v>
      </c>
      <c r="M86" s="31" t="s">
        <v>77</v>
      </c>
      <c r="N86" s="31" t="s">
        <v>77</v>
      </c>
      <c r="O86" s="31" t="s">
        <v>77</v>
      </c>
      <c r="P86" s="31" t="s">
        <v>77</v>
      </c>
      <c r="Q86" s="29">
        <f>'Equations and POD'!$D$6/J86</f>
        <v>69422.222222222219</v>
      </c>
      <c r="R86" s="29">
        <f>'Equations and POD'!$D$6/K86</f>
        <v>75913.253012048197</v>
      </c>
      <c r="S86" s="29">
        <f>'Equations and POD'!$D$6/L86</f>
        <v>71037.681159420274</v>
      </c>
      <c r="T86" s="32" t="s">
        <v>77</v>
      </c>
      <c r="U86" s="32" t="s">
        <v>77</v>
      </c>
      <c r="V86" s="32" t="s">
        <v>77</v>
      </c>
      <c r="W86" s="32" t="s">
        <v>77</v>
      </c>
      <c r="X86" s="30">
        <v>69000</v>
      </c>
      <c r="Y86" s="30">
        <v>76000</v>
      </c>
      <c r="Z86" s="30">
        <v>71000</v>
      </c>
    </row>
    <row r="87" spans="1:26">
      <c r="A87" s="25" t="s">
        <v>88</v>
      </c>
      <c r="B87" s="25" t="s">
        <v>93</v>
      </c>
      <c r="C87" s="25" t="s">
        <v>94</v>
      </c>
      <c r="D87" s="25" t="s">
        <v>76</v>
      </c>
      <c r="E87" s="25" t="s">
        <v>73</v>
      </c>
      <c r="F87" s="28" t="s">
        <v>77</v>
      </c>
      <c r="G87" s="28" t="s">
        <v>77</v>
      </c>
      <c r="H87" s="28" t="s">
        <v>77</v>
      </c>
      <c r="I87" s="28" t="s">
        <v>77</v>
      </c>
      <c r="J87" s="28" t="s">
        <v>77</v>
      </c>
      <c r="K87" s="28" t="s">
        <v>77</v>
      </c>
      <c r="L87" s="28" t="s">
        <v>77</v>
      </c>
      <c r="M87" s="31" t="s">
        <v>77</v>
      </c>
      <c r="N87" s="31" t="s">
        <v>77</v>
      </c>
      <c r="O87" s="31" t="s">
        <v>77</v>
      </c>
      <c r="P87" s="31" t="s">
        <v>77</v>
      </c>
      <c r="Q87" s="31" t="s">
        <v>77</v>
      </c>
      <c r="R87" s="31" t="s">
        <v>77</v>
      </c>
      <c r="S87" s="31" t="s">
        <v>77</v>
      </c>
      <c r="T87" s="32" t="s">
        <v>77</v>
      </c>
      <c r="U87" s="32" t="s">
        <v>77</v>
      </c>
      <c r="V87" s="32" t="s">
        <v>77</v>
      </c>
      <c r="W87" s="32" t="s">
        <v>77</v>
      </c>
      <c r="X87" s="32" t="s">
        <v>77</v>
      </c>
      <c r="Y87" s="32" t="s">
        <v>77</v>
      </c>
      <c r="Z87" s="32" t="s">
        <v>77</v>
      </c>
    </row>
    <row r="88" spans="1:26">
      <c r="A88" s="25" t="s">
        <v>88</v>
      </c>
      <c r="B88" s="25" t="s">
        <v>93</v>
      </c>
      <c r="C88" s="25" t="s">
        <v>94</v>
      </c>
      <c r="D88" s="25" t="s">
        <v>76</v>
      </c>
      <c r="E88" s="25" t="s">
        <v>74</v>
      </c>
      <c r="F88" s="28" t="s">
        <v>77</v>
      </c>
      <c r="G88" s="28" t="s">
        <v>77</v>
      </c>
      <c r="H88" s="28" t="s">
        <v>77</v>
      </c>
      <c r="I88" s="28" t="s">
        <v>77</v>
      </c>
      <c r="J88" s="28" t="s">
        <v>77</v>
      </c>
      <c r="K88" s="28" t="s">
        <v>77</v>
      </c>
      <c r="L88" s="28" t="s">
        <v>77</v>
      </c>
      <c r="M88" s="31" t="s">
        <v>77</v>
      </c>
      <c r="N88" s="31" t="s">
        <v>77</v>
      </c>
      <c r="O88" s="31" t="s">
        <v>77</v>
      </c>
      <c r="P88" s="31" t="s">
        <v>77</v>
      </c>
      <c r="Q88" s="31" t="s">
        <v>77</v>
      </c>
      <c r="R88" s="31" t="s">
        <v>77</v>
      </c>
      <c r="S88" s="31" t="s">
        <v>77</v>
      </c>
      <c r="T88" s="32" t="s">
        <v>77</v>
      </c>
      <c r="U88" s="32" t="s">
        <v>77</v>
      </c>
      <c r="V88" s="32" t="s">
        <v>77</v>
      </c>
      <c r="W88" s="32" t="s">
        <v>77</v>
      </c>
      <c r="X88" s="32" t="s">
        <v>77</v>
      </c>
      <c r="Y88" s="32" t="s">
        <v>77</v>
      </c>
      <c r="Z88" s="32" t="s">
        <v>77</v>
      </c>
    </row>
    <row r="89" spans="1:26">
      <c r="A89" s="25" t="s">
        <v>88</v>
      </c>
      <c r="B89" s="25" t="s">
        <v>93</v>
      </c>
      <c r="C89" s="25" t="s">
        <v>94</v>
      </c>
      <c r="D89" s="25" t="s">
        <v>76</v>
      </c>
      <c r="E89" s="25" t="s">
        <v>75</v>
      </c>
      <c r="F89" s="28" t="s">
        <v>77</v>
      </c>
      <c r="G89" s="28" t="s">
        <v>77</v>
      </c>
      <c r="H89" s="28" t="s">
        <v>77</v>
      </c>
      <c r="I89" s="28" t="s">
        <v>77</v>
      </c>
      <c r="J89" s="28" t="s">
        <v>77</v>
      </c>
      <c r="K89" s="28" t="s">
        <v>77</v>
      </c>
      <c r="L89" s="28" t="s">
        <v>77</v>
      </c>
      <c r="M89" s="31" t="s">
        <v>77</v>
      </c>
      <c r="N89" s="31" t="s">
        <v>77</v>
      </c>
      <c r="O89" s="31" t="s">
        <v>77</v>
      </c>
      <c r="P89" s="31" t="s">
        <v>77</v>
      </c>
      <c r="Q89" s="31" t="s">
        <v>77</v>
      </c>
      <c r="R89" s="31" t="s">
        <v>77</v>
      </c>
      <c r="S89" s="31" t="s">
        <v>77</v>
      </c>
      <c r="T89" s="32" t="s">
        <v>77</v>
      </c>
      <c r="U89" s="32" t="s">
        <v>77</v>
      </c>
      <c r="V89" s="32" t="s">
        <v>77</v>
      </c>
      <c r="W89" s="32" t="s">
        <v>77</v>
      </c>
      <c r="X89" s="32" t="s">
        <v>77</v>
      </c>
      <c r="Y89" s="32" t="s">
        <v>77</v>
      </c>
      <c r="Z89" s="32" t="s">
        <v>77</v>
      </c>
    </row>
    <row r="90" spans="1:26">
      <c r="A90" s="25" t="s">
        <v>88</v>
      </c>
      <c r="B90" s="25" t="s">
        <v>93</v>
      </c>
      <c r="C90" s="25" t="s">
        <v>94</v>
      </c>
      <c r="D90" s="25" t="s">
        <v>78</v>
      </c>
      <c r="E90" s="25" t="s">
        <v>73</v>
      </c>
      <c r="F90" s="34">
        <v>0.56350768246807348</v>
      </c>
      <c r="G90" s="34">
        <v>0.53084057044093858</v>
      </c>
      <c r="H90" s="34">
        <v>0.431522012100376</v>
      </c>
      <c r="I90" s="34">
        <v>0.31185248674802651</v>
      </c>
      <c r="J90" s="28">
        <v>0.2431500972585684</v>
      </c>
      <c r="K90" s="28">
        <v>0.20122261419440901</v>
      </c>
      <c r="L90" s="28">
        <v>0.16637558750765249</v>
      </c>
      <c r="M90" s="35">
        <f>'Equations and POD'!$D$6/F90</f>
        <v>1952.0585685401413</v>
      </c>
      <c r="N90" s="35">
        <f>'Equations and POD'!$D$6/G90</f>
        <v>2072.1852496810739</v>
      </c>
      <c r="O90" s="35">
        <f>'Equations and POD'!$D$6/H90</f>
        <v>2549.1167754013204</v>
      </c>
      <c r="P90" s="35">
        <f>'Equations and POD'!$D$6/I90</f>
        <v>3527.3087332755126</v>
      </c>
      <c r="Q90" s="29">
        <f>'Equations and POD'!$D$6/J90</f>
        <v>4523.954595955799</v>
      </c>
      <c r="R90" s="29">
        <f>'Equations and POD'!$D$6/K90</f>
        <v>5466.5823938518515</v>
      </c>
      <c r="S90" s="29">
        <f>'Equations and POD'!$D$6/L90</f>
        <v>6611.5469010704783</v>
      </c>
      <c r="T90" s="36">
        <v>2000</v>
      </c>
      <c r="U90" s="36">
        <v>2100</v>
      </c>
      <c r="V90" s="36">
        <v>2500</v>
      </c>
      <c r="W90" s="36">
        <v>3500</v>
      </c>
      <c r="X90" s="30">
        <v>4500</v>
      </c>
      <c r="Y90" s="30">
        <v>5500</v>
      </c>
      <c r="Z90" s="30">
        <v>6600</v>
      </c>
    </row>
    <row r="91" spans="1:26">
      <c r="A91" s="25" t="s">
        <v>88</v>
      </c>
      <c r="B91" s="25" t="s">
        <v>93</v>
      </c>
      <c r="C91" s="25" t="s">
        <v>94</v>
      </c>
      <c r="D91" s="25" t="s">
        <v>78</v>
      </c>
      <c r="E91" s="25" t="s">
        <v>74</v>
      </c>
      <c r="F91" s="34">
        <v>0.56350768078447089</v>
      </c>
      <c r="G91" s="34">
        <v>0.53084056885493625</v>
      </c>
      <c r="H91" s="34">
        <v>0.43152201081110941</v>
      </c>
      <c r="I91" s="34">
        <v>0.30047579369147331</v>
      </c>
      <c r="J91" s="28">
        <v>0.237178828689421</v>
      </c>
      <c r="K91" s="28">
        <v>0.19995941453324539</v>
      </c>
      <c r="L91" s="28">
        <v>0.16270126647548089</v>
      </c>
      <c r="M91" s="35">
        <f>'Equations and POD'!$D$6/F91</f>
        <v>1952.0585743723436</v>
      </c>
      <c r="N91" s="35">
        <f>'Equations and POD'!$D$6/G91</f>
        <v>2072.1852558721807</v>
      </c>
      <c r="O91" s="35">
        <f>'Equations and POD'!$D$6/H91</f>
        <v>2549.1167830173654</v>
      </c>
      <c r="P91" s="35">
        <f>'Equations and POD'!$D$6/I91</f>
        <v>3660.8606187075197</v>
      </c>
      <c r="Q91" s="29">
        <f>'Equations and POD'!$D$6/J91</f>
        <v>4637.8507140720349</v>
      </c>
      <c r="R91" s="29">
        <f>'Equations and POD'!$D$6/K91</f>
        <v>5501.116326868987</v>
      </c>
      <c r="S91" s="29">
        <f>'Equations and POD'!$D$6/L91</f>
        <v>6760.8570223746246</v>
      </c>
      <c r="T91" s="36">
        <v>2000</v>
      </c>
      <c r="U91" s="36">
        <v>2100</v>
      </c>
      <c r="V91" s="36">
        <v>2500</v>
      </c>
      <c r="W91" s="36">
        <v>3700</v>
      </c>
      <c r="X91" s="30">
        <v>4600</v>
      </c>
      <c r="Y91" s="30">
        <v>5500</v>
      </c>
      <c r="Z91" s="30">
        <v>6800</v>
      </c>
    </row>
    <row r="92" spans="1:26">
      <c r="A92" s="25" t="s">
        <v>88</v>
      </c>
      <c r="B92" s="25" t="s">
        <v>93</v>
      </c>
      <c r="C92" s="25" t="s">
        <v>94</v>
      </c>
      <c r="D92" s="25" t="s">
        <v>78</v>
      </c>
      <c r="E92" s="25" t="s">
        <v>75</v>
      </c>
      <c r="F92" s="34">
        <v>0.56350763658014003</v>
      </c>
      <c r="G92" s="34">
        <v>0.53084052721317532</v>
      </c>
      <c r="H92" s="34">
        <v>0.43152197696038769</v>
      </c>
      <c r="I92" s="34">
        <v>0.30047577012066529</v>
      </c>
      <c r="J92" s="28">
        <v>0.2342981808420625</v>
      </c>
      <c r="K92" s="28">
        <v>0.19934987494567399</v>
      </c>
      <c r="L92" s="28">
        <v>0.16092869092443429</v>
      </c>
      <c r="M92" s="35">
        <f>'Equations and POD'!$D$6/F92</f>
        <v>1952.0587275014896</v>
      </c>
      <c r="N92" s="35">
        <f>'Equations and POD'!$D$6/G92</f>
        <v>2072.1854184246586</v>
      </c>
      <c r="O92" s="35">
        <f>'Equations and POD'!$D$6/H92</f>
        <v>2549.1169829827149</v>
      </c>
      <c r="P92" s="35">
        <f>'Equations and POD'!$D$6/I92</f>
        <v>3660.8609058835632</v>
      </c>
      <c r="Q92" s="29">
        <f>'Equations and POD'!$D$6/J92</f>
        <v>4694.8721327951598</v>
      </c>
      <c r="R92" s="29">
        <f>'Equations and POD'!$D$6/K92</f>
        <v>5517.9367446293481</v>
      </c>
      <c r="S92" s="29">
        <f>'Equations and POD'!$D$6/L92</f>
        <v>6835.3255947164589</v>
      </c>
      <c r="T92" s="36">
        <v>2000</v>
      </c>
      <c r="U92" s="36">
        <v>2100</v>
      </c>
      <c r="V92" s="36">
        <v>2500</v>
      </c>
      <c r="W92" s="36">
        <v>3700</v>
      </c>
      <c r="X92" s="30">
        <v>4700</v>
      </c>
      <c r="Y92" s="30">
        <v>5500</v>
      </c>
      <c r="Z92" s="30">
        <v>6800</v>
      </c>
    </row>
    <row r="93" spans="1:26">
      <c r="A93" s="25" t="s">
        <v>88</v>
      </c>
      <c r="B93" s="25" t="s">
        <v>93</v>
      </c>
      <c r="C93" s="25" t="s">
        <v>95</v>
      </c>
      <c r="D93" s="25" t="s">
        <v>72</v>
      </c>
      <c r="E93" s="25" t="s">
        <v>73</v>
      </c>
      <c r="F93" s="28" t="s">
        <v>77</v>
      </c>
      <c r="G93" s="28" t="s">
        <v>77</v>
      </c>
      <c r="H93" s="28" t="s">
        <v>77</v>
      </c>
      <c r="I93" s="28" t="s">
        <v>77</v>
      </c>
      <c r="J93" s="28">
        <v>1.267605633802817</v>
      </c>
      <c r="K93" s="28">
        <v>1.1592178770949719</v>
      </c>
      <c r="L93" s="28">
        <v>1.2387791741472181</v>
      </c>
      <c r="M93" s="31" t="s">
        <v>77</v>
      </c>
      <c r="N93" s="31" t="s">
        <v>77</v>
      </c>
      <c r="O93" s="31" t="s">
        <v>77</v>
      </c>
      <c r="P93" s="31" t="s">
        <v>77</v>
      </c>
      <c r="Q93" s="29">
        <f>'Equations and POD'!$D$6/J93</f>
        <v>867.77777777777771</v>
      </c>
      <c r="R93" s="29">
        <f>'Equations and POD'!$D$6/K93</f>
        <v>948.91566265060248</v>
      </c>
      <c r="S93" s="29">
        <f>'Equations and POD'!$D$6/L93</f>
        <v>887.97101449275306</v>
      </c>
      <c r="T93" s="32" t="s">
        <v>77</v>
      </c>
      <c r="U93" s="32" t="s">
        <v>77</v>
      </c>
      <c r="V93" s="32" t="s">
        <v>77</v>
      </c>
      <c r="W93" s="32" t="s">
        <v>77</v>
      </c>
      <c r="X93" s="30">
        <v>870</v>
      </c>
      <c r="Y93" s="30">
        <v>950</v>
      </c>
      <c r="Z93" s="30">
        <v>890</v>
      </c>
    </row>
    <row r="94" spans="1:26">
      <c r="A94" s="25" t="s">
        <v>88</v>
      </c>
      <c r="B94" s="25" t="s">
        <v>93</v>
      </c>
      <c r="C94" s="25" t="s">
        <v>95</v>
      </c>
      <c r="D94" s="25" t="s">
        <v>72</v>
      </c>
      <c r="E94" s="25" t="s">
        <v>74</v>
      </c>
      <c r="F94" s="28" t="s">
        <v>77</v>
      </c>
      <c r="G94" s="28" t="s">
        <v>77</v>
      </c>
      <c r="H94" s="28" t="s">
        <v>77</v>
      </c>
      <c r="I94" s="28" t="s">
        <v>77</v>
      </c>
      <c r="J94" s="28">
        <v>0.31690140845070419</v>
      </c>
      <c r="K94" s="28">
        <v>0.28980446927374309</v>
      </c>
      <c r="L94" s="28">
        <v>0.3096947935368044</v>
      </c>
      <c r="M94" s="31" t="s">
        <v>77</v>
      </c>
      <c r="N94" s="31" t="s">
        <v>77</v>
      </c>
      <c r="O94" s="31" t="s">
        <v>77</v>
      </c>
      <c r="P94" s="31" t="s">
        <v>77</v>
      </c>
      <c r="Q94" s="29">
        <f>'Equations and POD'!$D$6/J94</f>
        <v>3471.1111111111113</v>
      </c>
      <c r="R94" s="29">
        <f>'Equations and POD'!$D$6/K94</f>
        <v>3795.6626506024086</v>
      </c>
      <c r="S94" s="29">
        <f>'Equations and POD'!$D$6/L94</f>
        <v>3551.8840579710136</v>
      </c>
      <c r="T94" s="32" t="s">
        <v>77</v>
      </c>
      <c r="U94" s="32" t="s">
        <v>77</v>
      </c>
      <c r="V94" s="32" t="s">
        <v>77</v>
      </c>
      <c r="W94" s="32" t="s">
        <v>77</v>
      </c>
      <c r="X94" s="30">
        <v>3500</v>
      </c>
      <c r="Y94" s="30">
        <v>3800</v>
      </c>
      <c r="Z94" s="30">
        <v>3600</v>
      </c>
    </row>
    <row r="95" spans="1:26">
      <c r="A95" s="25" t="s">
        <v>88</v>
      </c>
      <c r="B95" s="25" t="s">
        <v>93</v>
      </c>
      <c r="C95" s="25" t="s">
        <v>95</v>
      </c>
      <c r="D95" s="25" t="s">
        <v>72</v>
      </c>
      <c r="E95" s="25" t="s">
        <v>75</v>
      </c>
      <c r="F95" s="28" t="s">
        <v>77</v>
      </c>
      <c r="G95" s="28" t="s">
        <v>77</v>
      </c>
      <c r="H95" s="28" t="s">
        <v>77</v>
      </c>
      <c r="I95" s="28" t="s">
        <v>77</v>
      </c>
      <c r="J95" s="28">
        <v>6.3380281690140858E-2</v>
      </c>
      <c r="K95" s="28">
        <v>5.7960893854748619E-2</v>
      </c>
      <c r="L95" s="28">
        <v>6.193895870736088E-2</v>
      </c>
      <c r="M95" s="31" t="s">
        <v>77</v>
      </c>
      <c r="N95" s="31" t="s">
        <v>77</v>
      </c>
      <c r="O95" s="31" t="s">
        <v>77</v>
      </c>
      <c r="P95" s="31" t="s">
        <v>77</v>
      </c>
      <c r="Q95" s="29">
        <f>'Equations and POD'!$D$6/J95</f>
        <v>17355.555555555551</v>
      </c>
      <c r="R95" s="29">
        <f>'Equations and POD'!$D$6/K95</f>
        <v>18978.313253012042</v>
      </c>
      <c r="S95" s="29">
        <f>'Equations and POD'!$D$6/L95</f>
        <v>17759.420289855068</v>
      </c>
      <c r="T95" s="32" t="s">
        <v>77</v>
      </c>
      <c r="U95" s="32" t="s">
        <v>77</v>
      </c>
      <c r="V95" s="32" t="s">
        <v>77</v>
      </c>
      <c r="W95" s="32" t="s">
        <v>77</v>
      </c>
      <c r="X95" s="30">
        <v>17000</v>
      </c>
      <c r="Y95" s="30">
        <v>19000</v>
      </c>
      <c r="Z95" s="30">
        <v>18000</v>
      </c>
    </row>
    <row r="96" spans="1:26">
      <c r="A96" s="25" t="s">
        <v>88</v>
      </c>
      <c r="B96" s="25" t="s">
        <v>93</v>
      </c>
      <c r="C96" s="25" t="s">
        <v>95</v>
      </c>
      <c r="D96" s="25" t="s">
        <v>76</v>
      </c>
      <c r="E96" s="25" t="s">
        <v>73</v>
      </c>
      <c r="F96" s="28" t="s">
        <v>77</v>
      </c>
      <c r="G96" s="28" t="s">
        <v>77</v>
      </c>
      <c r="H96" s="28" t="s">
        <v>77</v>
      </c>
      <c r="I96" s="28" t="s">
        <v>77</v>
      </c>
      <c r="J96" s="28" t="s">
        <v>77</v>
      </c>
      <c r="K96" s="28" t="s">
        <v>77</v>
      </c>
      <c r="L96" s="28" t="s">
        <v>77</v>
      </c>
      <c r="M96" s="31" t="s">
        <v>77</v>
      </c>
      <c r="N96" s="31" t="s">
        <v>77</v>
      </c>
      <c r="O96" s="31" t="s">
        <v>77</v>
      </c>
      <c r="P96" s="31" t="s">
        <v>77</v>
      </c>
      <c r="Q96" s="31" t="s">
        <v>77</v>
      </c>
      <c r="R96" s="31" t="s">
        <v>77</v>
      </c>
      <c r="S96" s="31" t="s">
        <v>77</v>
      </c>
      <c r="T96" s="32" t="s">
        <v>77</v>
      </c>
      <c r="U96" s="32" t="s">
        <v>77</v>
      </c>
      <c r="V96" s="32" t="s">
        <v>77</v>
      </c>
      <c r="W96" s="32" t="s">
        <v>77</v>
      </c>
      <c r="X96" s="32" t="s">
        <v>77</v>
      </c>
      <c r="Y96" s="32" t="s">
        <v>77</v>
      </c>
      <c r="Z96" s="32" t="s">
        <v>77</v>
      </c>
    </row>
    <row r="97" spans="1:26">
      <c r="A97" s="25" t="s">
        <v>88</v>
      </c>
      <c r="B97" s="25" t="s">
        <v>93</v>
      </c>
      <c r="C97" s="25" t="s">
        <v>95</v>
      </c>
      <c r="D97" s="25" t="s">
        <v>76</v>
      </c>
      <c r="E97" s="25" t="s">
        <v>74</v>
      </c>
      <c r="F97" s="28" t="s">
        <v>77</v>
      </c>
      <c r="G97" s="28" t="s">
        <v>77</v>
      </c>
      <c r="H97" s="28" t="s">
        <v>77</v>
      </c>
      <c r="I97" s="28" t="s">
        <v>77</v>
      </c>
      <c r="J97" s="28" t="s">
        <v>77</v>
      </c>
      <c r="K97" s="28" t="s">
        <v>77</v>
      </c>
      <c r="L97" s="28" t="s">
        <v>77</v>
      </c>
      <c r="M97" s="31" t="s">
        <v>77</v>
      </c>
      <c r="N97" s="31" t="s">
        <v>77</v>
      </c>
      <c r="O97" s="31" t="s">
        <v>77</v>
      </c>
      <c r="P97" s="31" t="s">
        <v>77</v>
      </c>
      <c r="Q97" s="31" t="s">
        <v>77</v>
      </c>
      <c r="R97" s="31" t="s">
        <v>77</v>
      </c>
      <c r="S97" s="31" t="s">
        <v>77</v>
      </c>
      <c r="T97" s="32" t="s">
        <v>77</v>
      </c>
      <c r="U97" s="32" t="s">
        <v>77</v>
      </c>
      <c r="V97" s="32" t="s">
        <v>77</v>
      </c>
      <c r="W97" s="32" t="s">
        <v>77</v>
      </c>
      <c r="X97" s="32" t="s">
        <v>77</v>
      </c>
      <c r="Y97" s="32" t="s">
        <v>77</v>
      </c>
      <c r="Z97" s="32" t="s">
        <v>77</v>
      </c>
    </row>
    <row r="98" spans="1:26">
      <c r="A98" s="25" t="s">
        <v>88</v>
      </c>
      <c r="B98" s="25" t="s">
        <v>93</v>
      </c>
      <c r="C98" s="25" t="s">
        <v>95</v>
      </c>
      <c r="D98" s="25" t="s">
        <v>76</v>
      </c>
      <c r="E98" s="25" t="s">
        <v>75</v>
      </c>
      <c r="F98" s="28" t="s">
        <v>77</v>
      </c>
      <c r="G98" s="28" t="s">
        <v>77</v>
      </c>
      <c r="H98" s="28" t="s">
        <v>77</v>
      </c>
      <c r="I98" s="28" t="s">
        <v>77</v>
      </c>
      <c r="J98" s="28" t="s">
        <v>77</v>
      </c>
      <c r="K98" s="28" t="s">
        <v>77</v>
      </c>
      <c r="L98" s="28" t="s">
        <v>77</v>
      </c>
      <c r="M98" s="31" t="s">
        <v>77</v>
      </c>
      <c r="N98" s="31" t="s">
        <v>77</v>
      </c>
      <c r="O98" s="31" t="s">
        <v>77</v>
      </c>
      <c r="P98" s="31" t="s">
        <v>77</v>
      </c>
      <c r="Q98" s="31" t="s">
        <v>77</v>
      </c>
      <c r="R98" s="31" t="s">
        <v>77</v>
      </c>
      <c r="S98" s="31" t="s">
        <v>77</v>
      </c>
      <c r="T98" s="32" t="s">
        <v>77</v>
      </c>
      <c r="U98" s="32" t="s">
        <v>77</v>
      </c>
      <c r="V98" s="32" t="s">
        <v>77</v>
      </c>
      <c r="W98" s="32" t="s">
        <v>77</v>
      </c>
      <c r="X98" s="32" t="s">
        <v>77</v>
      </c>
      <c r="Y98" s="32" t="s">
        <v>77</v>
      </c>
      <c r="Z98" s="32" t="s">
        <v>77</v>
      </c>
    </row>
    <row r="99" spans="1:26">
      <c r="A99" s="25" t="s">
        <v>88</v>
      </c>
      <c r="B99" s="25" t="s">
        <v>93</v>
      </c>
      <c r="C99" s="25" t="s">
        <v>95</v>
      </c>
      <c r="D99" s="25" t="s">
        <v>78</v>
      </c>
      <c r="E99" s="25" t="s">
        <v>73</v>
      </c>
      <c r="F99" s="34">
        <v>0.11301817350804701</v>
      </c>
      <c r="G99" s="34">
        <v>0.1064663953336674</v>
      </c>
      <c r="H99" s="34">
        <v>8.6546876206723203E-2</v>
      </c>
      <c r="I99" s="34">
        <v>6.988921398650691E-2</v>
      </c>
      <c r="J99" s="28">
        <v>0.2113267509314096</v>
      </c>
      <c r="K99" s="28">
        <v>0.15738894480200349</v>
      </c>
      <c r="L99" s="28">
        <v>0.14264288250080809</v>
      </c>
      <c r="M99" s="35">
        <f>'Equations and POD'!$D$6/F99</f>
        <v>9732.947948602965</v>
      </c>
      <c r="N99" s="35">
        <f>'Equations and POD'!$D$6/G99</f>
        <v>10331.898591593923</v>
      </c>
      <c r="O99" s="35">
        <f>'Equations and POD'!$D$6/H99</f>
        <v>12709.875251563948</v>
      </c>
      <c r="P99" s="35">
        <f>'Equations and POD'!$D$6/I99</f>
        <v>15739.195467448961</v>
      </c>
      <c r="Q99" s="29">
        <f>'Equations and POD'!$D$6/J99</f>
        <v>5205.2094453343834</v>
      </c>
      <c r="R99" s="29">
        <f>'Equations and POD'!$D$6/K99</f>
        <v>6989.0550532873094</v>
      </c>
      <c r="S99" s="29">
        <f>'Equations and POD'!$D$6/L99</f>
        <v>7711.5659801236025</v>
      </c>
      <c r="T99" s="36">
        <v>9700</v>
      </c>
      <c r="U99" s="36">
        <v>10000</v>
      </c>
      <c r="V99" s="36">
        <v>13000</v>
      </c>
      <c r="W99" s="36">
        <v>16000</v>
      </c>
      <c r="X99" s="30">
        <v>5200</v>
      </c>
      <c r="Y99" s="30">
        <v>7000</v>
      </c>
      <c r="Z99" s="30">
        <v>7700</v>
      </c>
    </row>
    <row r="100" spans="1:26">
      <c r="A100" s="25" t="s">
        <v>88</v>
      </c>
      <c r="B100" s="25" t="s">
        <v>93</v>
      </c>
      <c r="C100" s="25" t="s">
        <v>95</v>
      </c>
      <c r="D100" s="25" t="s">
        <v>78</v>
      </c>
      <c r="E100" s="25" t="s">
        <v>74</v>
      </c>
      <c r="F100" s="34">
        <v>0.1130181704603371</v>
      </c>
      <c r="G100" s="34">
        <v>0.1064663924626363</v>
      </c>
      <c r="H100" s="34">
        <v>8.6546873872852745E-2</v>
      </c>
      <c r="I100" s="34">
        <v>6.0263995733567742E-2</v>
      </c>
      <c r="J100" s="28">
        <v>0.12721898237085871</v>
      </c>
      <c r="K100" s="28">
        <v>9.8429769820214397E-2</v>
      </c>
      <c r="L100" s="28">
        <v>8.628306173472787E-2</v>
      </c>
      <c r="M100" s="35">
        <f>'Equations and POD'!$D$6/F100</f>
        <v>9732.9482110669705</v>
      </c>
      <c r="N100" s="35">
        <f>'Equations and POD'!$D$6/G100</f>
        <v>10331.898870209565</v>
      </c>
      <c r="O100" s="35">
        <f>'Equations and POD'!$D$6/H100</f>
        <v>12709.875594305415</v>
      </c>
      <c r="P100" s="35">
        <f>'Equations and POD'!$D$6/I100</f>
        <v>18253.021337370221</v>
      </c>
      <c r="Q100" s="29">
        <f>'Equations and POD'!$D$6/J100</f>
        <v>8646.5084022867522</v>
      </c>
      <c r="R100" s="29">
        <f>'Equations and POD'!$D$6/K100</f>
        <v>11175.480771815179</v>
      </c>
      <c r="S100" s="29">
        <f>'Equations and POD'!$D$6/L100</f>
        <v>12748.73628594549</v>
      </c>
      <c r="T100" s="36">
        <v>9700</v>
      </c>
      <c r="U100" s="36">
        <v>10000</v>
      </c>
      <c r="V100" s="36">
        <v>13000</v>
      </c>
      <c r="W100" s="36">
        <v>18000</v>
      </c>
      <c r="X100" s="30">
        <v>8600</v>
      </c>
      <c r="Y100" s="30">
        <v>11000</v>
      </c>
      <c r="Z100" s="30">
        <v>13000</v>
      </c>
    </row>
    <row r="101" spans="1:26">
      <c r="A101" s="25" t="s">
        <v>88</v>
      </c>
      <c r="B101" s="25" t="s">
        <v>93</v>
      </c>
      <c r="C101" s="25" t="s">
        <v>95</v>
      </c>
      <c r="D101" s="25" t="s">
        <v>78</v>
      </c>
      <c r="E101" s="25" t="s">
        <v>75</v>
      </c>
      <c r="F101" s="34">
        <v>0.1130181305437072</v>
      </c>
      <c r="G101" s="34">
        <v>0.106466354860014</v>
      </c>
      <c r="H101" s="34">
        <v>8.6546843305559784E-2</v>
      </c>
      <c r="I101" s="34">
        <v>6.0263974449064547E-2</v>
      </c>
      <c r="J101" s="28">
        <v>7.6005384187807778E-2</v>
      </c>
      <c r="K101" s="28">
        <v>6.0927416732229497E-2</v>
      </c>
      <c r="L101" s="28">
        <v>5.178610705803776E-2</v>
      </c>
      <c r="M101" s="35">
        <f>'Equations and POD'!$D$6/F101</f>
        <v>9732.951648625969</v>
      </c>
      <c r="N101" s="35">
        <f>'Equations and POD'!$D$6/G101</f>
        <v>10331.902519310646</v>
      </c>
      <c r="O101" s="35">
        <f>'Equations and POD'!$D$6/H101</f>
        <v>12709.880083278968</v>
      </c>
      <c r="P101" s="35">
        <f>'Equations and POD'!$D$6/I101</f>
        <v>18253.027784115471</v>
      </c>
      <c r="Q101" s="29">
        <f>'Equations and POD'!$D$6/J101</f>
        <v>14472.658901136821</v>
      </c>
      <c r="R101" s="29">
        <f>'Equations and POD'!$D$6/K101</f>
        <v>18054.26947337027</v>
      </c>
      <c r="S101" s="29">
        <f>'Equations and POD'!$D$6/L101</f>
        <v>21241.218204859601</v>
      </c>
      <c r="T101" s="36">
        <v>9700</v>
      </c>
      <c r="U101" s="36">
        <v>10000</v>
      </c>
      <c r="V101" s="36">
        <v>13000</v>
      </c>
      <c r="W101" s="36">
        <v>18000</v>
      </c>
      <c r="X101" s="30">
        <v>14000</v>
      </c>
      <c r="Y101" s="30">
        <v>18000</v>
      </c>
      <c r="Z101" s="30">
        <v>21000</v>
      </c>
    </row>
    <row r="102" spans="1:26">
      <c r="A102" s="25" t="s">
        <v>96</v>
      </c>
      <c r="B102" s="25" t="s">
        <v>97</v>
      </c>
      <c r="C102" s="25" t="s">
        <v>98</v>
      </c>
      <c r="D102" s="25" t="s">
        <v>72</v>
      </c>
      <c r="E102" s="25" t="s">
        <v>73</v>
      </c>
      <c r="F102" s="28">
        <v>0.64595744680851075</v>
      </c>
      <c r="G102" s="28">
        <v>0.55238095238095231</v>
      </c>
      <c r="H102" s="28">
        <v>0.47741935483870968</v>
      </c>
      <c r="I102" s="28">
        <v>0.38490566037735852</v>
      </c>
      <c r="J102" s="28">
        <v>0.3042253521126761</v>
      </c>
      <c r="K102" s="28">
        <v>0.27821229050279328</v>
      </c>
      <c r="L102" s="28">
        <v>0.29730700179533232</v>
      </c>
      <c r="M102" s="29">
        <f>'Equations and POD'!$D$6/F102</f>
        <v>1702.8985507246373</v>
      </c>
      <c r="N102" s="29">
        <f>'Equations and POD'!$D$6/G102</f>
        <v>1991.3793103448279</v>
      </c>
      <c r="O102" s="29">
        <f>'Equations and POD'!$D$6/H102</f>
        <v>2304.0540540540542</v>
      </c>
      <c r="P102" s="29">
        <f>'Equations and POD'!$D$6/I102</f>
        <v>2857.8431372549016</v>
      </c>
      <c r="Q102" s="29">
        <f>'Equations and POD'!$D$6/J102</f>
        <v>3615.7407407407404</v>
      </c>
      <c r="R102" s="29">
        <f>'Equations and POD'!$D$6/K102</f>
        <v>3953.8152610441771</v>
      </c>
      <c r="S102" s="29">
        <f>'Equations and POD'!$D$6/L102</f>
        <v>3699.879227053138</v>
      </c>
      <c r="T102" s="30">
        <v>1700</v>
      </c>
      <c r="U102" s="30">
        <v>2000</v>
      </c>
      <c r="V102" s="30">
        <v>2300</v>
      </c>
      <c r="W102" s="30">
        <v>2900</v>
      </c>
      <c r="X102" s="30">
        <v>3600</v>
      </c>
      <c r="Y102" s="30">
        <v>4000</v>
      </c>
      <c r="Z102" s="30">
        <v>3700</v>
      </c>
    </row>
    <row r="103" spans="1:26">
      <c r="A103" s="25" t="s">
        <v>96</v>
      </c>
      <c r="B103" s="25" t="s">
        <v>97</v>
      </c>
      <c r="C103" s="25" t="s">
        <v>98</v>
      </c>
      <c r="D103" s="25" t="s">
        <v>72</v>
      </c>
      <c r="E103" s="25" t="s">
        <v>74</v>
      </c>
      <c r="F103" s="28">
        <v>0.32297872340425537</v>
      </c>
      <c r="G103" s="28">
        <v>0.27619047619047621</v>
      </c>
      <c r="H103" s="28">
        <v>0.23870967741935481</v>
      </c>
      <c r="I103" s="28">
        <v>0.1924528301886792</v>
      </c>
      <c r="J103" s="28">
        <v>0.15211267605633799</v>
      </c>
      <c r="K103" s="28">
        <v>0.1391061452513967</v>
      </c>
      <c r="L103" s="28">
        <v>0.1486535008976661</v>
      </c>
      <c r="M103" s="29">
        <f>'Equations and POD'!$D$6/F103</f>
        <v>3405.7971014492746</v>
      </c>
      <c r="N103" s="29">
        <f>'Equations and POD'!$D$6/G103</f>
        <v>3982.7586206896549</v>
      </c>
      <c r="O103" s="29">
        <f>'Equations and POD'!$D$6/H103</f>
        <v>4608.1081081081084</v>
      </c>
      <c r="P103" s="29">
        <f>'Equations and POD'!$D$6/I103</f>
        <v>5715.6862745098051</v>
      </c>
      <c r="Q103" s="29">
        <f>'Equations and POD'!$D$6/J103</f>
        <v>7231.4814814814836</v>
      </c>
      <c r="R103" s="29">
        <f>'Equations and POD'!$D$6/K103</f>
        <v>7907.6305220883505</v>
      </c>
      <c r="S103" s="29">
        <f>'Equations and POD'!$D$6/L103</f>
        <v>7399.7584541062788</v>
      </c>
      <c r="T103" s="30">
        <v>3400</v>
      </c>
      <c r="U103" s="30">
        <v>4000</v>
      </c>
      <c r="V103" s="30">
        <v>4600</v>
      </c>
      <c r="W103" s="30">
        <v>5700</v>
      </c>
      <c r="X103" s="30">
        <v>7200</v>
      </c>
      <c r="Y103" s="30">
        <v>7900</v>
      </c>
      <c r="Z103" s="30">
        <v>7400</v>
      </c>
    </row>
    <row r="104" spans="1:26">
      <c r="A104" s="25" t="s">
        <v>96</v>
      </c>
      <c r="B104" s="25" t="s">
        <v>97</v>
      </c>
      <c r="C104" s="25" t="s">
        <v>98</v>
      </c>
      <c r="D104" s="25" t="s">
        <v>72</v>
      </c>
      <c r="E104" s="25" t="s">
        <v>75</v>
      </c>
      <c r="F104" s="28">
        <v>0.16148936170212769</v>
      </c>
      <c r="G104" s="28">
        <v>0.1380952380952381</v>
      </c>
      <c r="H104" s="28">
        <v>0.1193548387096774</v>
      </c>
      <c r="I104" s="28">
        <v>9.6226415094339615E-2</v>
      </c>
      <c r="J104" s="28">
        <v>7.6056338028169024E-2</v>
      </c>
      <c r="K104" s="28">
        <v>6.9553072625698334E-2</v>
      </c>
      <c r="L104" s="28">
        <v>7.4326750448833065E-2</v>
      </c>
      <c r="M104" s="29">
        <f>'Equations and POD'!$D$6/F104</f>
        <v>6811.5942028985492</v>
      </c>
      <c r="N104" s="29">
        <f>'Equations and POD'!$D$6/G104</f>
        <v>7965.5172413793098</v>
      </c>
      <c r="O104" s="29">
        <f>'Equations and POD'!$D$6/H104</f>
        <v>9216.2162162162167</v>
      </c>
      <c r="P104" s="29">
        <f>'Equations and POD'!$D$6/I104</f>
        <v>11431.372549019608</v>
      </c>
      <c r="Q104" s="29">
        <f>'Equations and POD'!$D$6/J104</f>
        <v>14462.962962962962</v>
      </c>
      <c r="R104" s="29">
        <f>'Equations and POD'!$D$6/K104</f>
        <v>15815.261044176705</v>
      </c>
      <c r="S104" s="29">
        <f>'Equations and POD'!$D$6/L104</f>
        <v>14799.516908212554</v>
      </c>
      <c r="T104" s="30">
        <v>6800</v>
      </c>
      <c r="U104" s="30">
        <v>8000</v>
      </c>
      <c r="V104" s="30">
        <v>9200</v>
      </c>
      <c r="W104" s="30">
        <v>11000</v>
      </c>
      <c r="X104" s="30">
        <v>14000</v>
      </c>
      <c r="Y104" s="30">
        <v>16000</v>
      </c>
      <c r="Z104" s="30">
        <v>15000</v>
      </c>
    </row>
    <row r="105" spans="1:26">
      <c r="A105" s="25" t="s">
        <v>96</v>
      </c>
      <c r="B105" s="25" t="s">
        <v>97</v>
      </c>
      <c r="C105" s="25" t="s">
        <v>98</v>
      </c>
      <c r="D105" s="25" t="s">
        <v>76</v>
      </c>
      <c r="E105" s="25" t="s">
        <v>73</v>
      </c>
      <c r="F105" s="28" t="s">
        <v>77</v>
      </c>
      <c r="G105" s="28" t="s">
        <v>77</v>
      </c>
      <c r="H105" s="28" t="s">
        <v>77</v>
      </c>
      <c r="I105" s="28" t="s">
        <v>77</v>
      </c>
      <c r="J105" s="28" t="s">
        <v>77</v>
      </c>
      <c r="K105" s="28" t="s">
        <v>77</v>
      </c>
      <c r="L105" s="28" t="s">
        <v>77</v>
      </c>
      <c r="M105" s="31" t="s">
        <v>77</v>
      </c>
      <c r="N105" s="31" t="s">
        <v>77</v>
      </c>
      <c r="O105" s="31" t="s">
        <v>77</v>
      </c>
      <c r="P105" s="31" t="s">
        <v>77</v>
      </c>
      <c r="Q105" s="31" t="s">
        <v>77</v>
      </c>
      <c r="R105" s="31" t="s">
        <v>77</v>
      </c>
      <c r="S105" s="31" t="s">
        <v>77</v>
      </c>
      <c r="T105" s="32" t="s">
        <v>77</v>
      </c>
      <c r="U105" s="32" t="s">
        <v>77</v>
      </c>
      <c r="V105" s="32" t="s">
        <v>77</v>
      </c>
      <c r="W105" s="32" t="s">
        <v>77</v>
      </c>
      <c r="X105" s="32" t="s">
        <v>77</v>
      </c>
      <c r="Y105" s="32" t="s">
        <v>77</v>
      </c>
      <c r="Z105" s="32" t="s">
        <v>77</v>
      </c>
    </row>
    <row r="106" spans="1:26">
      <c r="A106" s="25" t="s">
        <v>96</v>
      </c>
      <c r="B106" s="25" t="s">
        <v>97</v>
      </c>
      <c r="C106" s="25" t="s">
        <v>98</v>
      </c>
      <c r="D106" s="25" t="s">
        <v>76</v>
      </c>
      <c r="E106" s="25" t="s">
        <v>74</v>
      </c>
      <c r="F106" s="28" t="s">
        <v>77</v>
      </c>
      <c r="G106" s="28" t="s">
        <v>77</v>
      </c>
      <c r="H106" s="28" t="s">
        <v>77</v>
      </c>
      <c r="I106" s="28" t="s">
        <v>77</v>
      </c>
      <c r="J106" s="28" t="s">
        <v>77</v>
      </c>
      <c r="K106" s="28" t="s">
        <v>77</v>
      </c>
      <c r="L106" s="28" t="s">
        <v>77</v>
      </c>
      <c r="M106" s="31" t="s">
        <v>77</v>
      </c>
      <c r="N106" s="31" t="s">
        <v>77</v>
      </c>
      <c r="O106" s="31" t="s">
        <v>77</v>
      </c>
      <c r="P106" s="31" t="s">
        <v>77</v>
      </c>
      <c r="Q106" s="31" t="s">
        <v>77</v>
      </c>
      <c r="R106" s="31" t="s">
        <v>77</v>
      </c>
      <c r="S106" s="31" t="s">
        <v>77</v>
      </c>
      <c r="T106" s="32" t="s">
        <v>77</v>
      </c>
      <c r="U106" s="32" t="s">
        <v>77</v>
      </c>
      <c r="V106" s="32" t="s">
        <v>77</v>
      </c>
      <c r="W106" s="32" t="s">
        <v>77</v>
      </c>
      <c r="X106" s="32" t="s">
        <v>77</v>
      </c>
      <c r="Y106" s="32" t="s">
        <v>77</v>
      </c>
      <c r="Z106" s="32" t="s">
        <v>77</v>
      </c>
    </row>
    <row r="107" spans="1:26">
      <c r="A107" s="25" t="s">
        <v>96</v>
      </c>
      <c r="B107" s="25" t="s">
        <v>97</v>
      </c>
      <c r="C107" s="25" t="s">
        <v>98</v>
      </c>
      <c r="D107" s="25" t="s">
        <v>76</v>
      </c>
      <c r="E107" s="25" t="s">
        <v>75</v>
      </c>
      <c r="F107" s="28" t="s">
        <v>77</v>
      </c>
      <c r="G107" s="28" t="s">
        <v>77</v>
      </c>
      <c r="H107" s="28" t="s">
        <v>77</v>
      </c>
      <c r="I107" s="28" t="s">
        <v>77</v>
      </c>
      <c r="J107" s="28" t="s">
        <v>77</v>
      </c>
      <c r="K107" s="28" t="s">
        <v>77</v>
      </c>
      <c r="L107" s="28" t="s">
        <v>77</v>
      </c>
      <c r="M107" s="31" t="s">
        <v>77</v>
      </c>
      <c r="N107" s="31" t="s">
        <v>77</v>
      </c>
      <c r="O107" s="31" t="s">
        <v>77</v>
      </c>
      <c r="P107" s="31" t="s">
        <v>77</v>
      </c>
      <c r="Q107" s="31" t="s">
        <v>77</v>
      </c>
      <c r="R107" s="31" t="s">
        <v>77</v>
      </c>
      <c r="S107" s="31" t="s">
        <v>77</v>
      </c>
      <c r="T107" s="32" t="s">
        <v>77</v>
      </c>
      <c r="U107" s="32" t="s">
        <v>77</v>
      </c>
      <c r="V107" s="32" t="s">
        <v>77</v>
      </c>
      <c r="W107" s="32" t="s">
        <v>77</v>
      </c>
      <c r="X107" s="32" t="s">
        <v>77</v>
      </c>
      <c r="Y107" s="32" t="s">
        <v>77</v>
      </c>
      <c r="Z107" s="32" t="s">
        <v>77</v>
      </c>
    </row>
    <row r="108" spans="1:26">
      <c r="A108" s="25" t="s">
        <v>96</v>
      </c>
      <c r="B108" s="25" t="s">
        <v>97</v>
      </c>
      <c r="C108" s="25" t="s">
        <v>98</v>
      </c>
      <c r="D108" s="25" t="s">
        <v>78</v>
      </c>
      <c r="E108" s="25" t="s">
        <v>73</v>
      </c>
      <c r="F108" s="28" t="s">
        <v>77</v>
      </c>
      <c r="G108" s="28" t="s">
        <v>77</v>
      </c>
      <c r="H108" s="28" t="s">
        <v>77</v>
      </c>
      <c r="I108" s="28" t="s">
        <v>77</v>
      </c>
      <c r="J108" s="28" t="s">
        <v>77</v>
      </c>
      <c r="K108" s="28" t="s">
        <v>77</v>
      </c>
      <c r="L108" s="28" t="s">
        <v>77</v>
      </c>
      <c r="M108" s="31" t="s">
        <v>77</v>
      </c>
      <c r="N108" s="31" t="s">
        <v>77</v>
      </c>
      <c r="O108" s="31" t="s">
        <v>77</v>
      </c>
      <c r="P108" s="31" t="s">
        <v>77</v>
      </c>
      <c r="Q108" s="31" t="s">
        <v>77</v>
      </c>
      <c r="R108" s="31" t="s">
        <v>77</v>
      </c>
      <c r="S108" s="31" t="s">
        <v>77</v>
      </c>
      <c r="T108" s="32" t="s">
        <v>77</v>
      </c>
      <c r="U108" s="32" t="s">
        <v>77</v>
      </c>
      <c r="V108" s="32" t="s">
        <v>77</v>
      </c>
      <c r="W108" s="32" t="s">
        <v>77</v>
      </c>
      <c r="X108" s="32" t="s">
        <v>77</v>
      </c>
      <c r="Y108" s="32" t="s">
        <v>77</v>
      </c>
      <c r="Z108" s="32" t="s">
        <v>77</v>
      </c>
    </row>
    <row r="109" spans="1:26">
      <c r="A109" s="25" t="s">
        <v>96</v>
      </c>
      <c r="B109" s="25" t="s">
        <v>97</v>
      </c>
      <c r="C109" s="25" t="s">
        <v>98</v>
      </c>
      <c r="D109" s="25" t="s">
        <v>78</v>
      </c>
      <c r="E109" s="25" t="s">
        <v>74</v>
      </c>
      <c r="F109" s="28" t="s">
        <v>77</v>
      </c>
      <c r="G109" s="28" t="s">
        <v>77</v>
      </c>
      <c r="H109" s="28" t="s">
        <v>77</v>
      </c>
      <c r="I109" s="28" t="s">
        <v>77</v>
      </c>
      <c r="J109" s="28" t="s">
        <v>77</v>
      </c>
      <c r="K109" s="28" t="s">
        <v>77</v>
      </c>
      <c r="L109" s="28" t="s">
        <v>77</v>
      </c>
      <c r="M109" s="31" t="s">
        <v>77</v>
      </c>
      <c r="N109" s="31" t="s">
        <v>77</v>
      </c>
      <c r="O109" s="31" t="s">
        <v>77</v>
      </c>
      <c r="P109" s="31" t="s">
        <v>77</v>
      </c>
      <c r="Q109" s="31" t="s">
        <v>77</v>
      </c>
      <c r="R109" s="31" t="s">
        <v>77</v>
      </c>
      <c r="S109" s="31" t="s">
        <v>77</v>
      </c>
      <c r="T109" s="32" t="s">
        <v>77</v>
      </c>
      <c r="U109" s="32" t="s">
        <v>77</v>
      </c>
      <c r="V109" s="32" t="s">
        <v>77</v>
      </c>
      <c r="W109" s="32" t="s">
        <v>77</v>
      </c>
      <c r="X109" s="32" t="s">
        <v>77</v>
      </c>
      <c r="Y109" s="32" t="s">
        <v>77</v>
      </c>
      <c r="Z109" s="32" t="s">
        <v>77</v>
      </c>
    </row>
    <row r="110" spans="1:26">
      <c r="A110" s="25" t="s">
        <v>96</v>
      </c>
      <c r="B110" s="25" t="s">
        <v>97</v>
      </c>
      <c r="C110" s="25" t="s">
        <v>98</v>
      </c>
      <c r="D110" s="25" t="s">
        <v>78</v>
      </c>
      <c r="E110" s="25" t="s">
        <v>75</v>
      </c>
      <c r="F110" s="28" t="s">
        <v>77</v>
      </c>
      <c r="G110" s="28" t="s">
        <v>77</v>
      </c>
      <c r="H110" s="28" t="s">
        <v>77</v>
      </c>
      <c r="I110" s="28" t="s">
        <v>77</v>
      </c>
      <c r="J110" s="28" t="s">
        <v>77</v>
      </c>
      <c r="K110" s="28" t="s">
        <v>77</v>
      </c>
      <c r="L110" s="28" t="s">
        <v>77</v>
      </c>
      <c r="M110" s="31" t="s">
        <v>77</v>
      </c>
      <c r="N110" s="31" t="s">
        <v>77</v>
      </c>
      <c r="O110" s="31" t="s">
        <v>77</v>
      </c>
      <c r="P110" s="31" t="s">
        <v>77</v>
      </c>
      <c r="Q110" s="31" t="s">
        <v>77</v>
      </c>
      <c r="R110" s="31" t="s">
        <v>77</v>
      </c>
      <c r="S110" s="31" t="s">
        <v>77</v>
      </c>
      <c r="T110" s="32" t="s">
        <v>77</v>
      </c>
      <c r="U110" s="32" t="s">
        <v>77</v>
      </c>
      <c r="V110" s="32" t="s">
        <v>77</v>
      </c>
      <c r="W110" s="32" t="s">
        <v>77</v>
      </c>
      <c r="X110" s="32" t="s">
        <v>77</v>
      </c>
      <c r="Y110" s="32" t="s">
        <v>77</v>
      </c>
      <c r="Z110" s="32" t="s">
        <v>77</v>
      </c>
    </row>
    <row r="111" spans="1:26">
      <c r="A111" s="25" t="s">
        <v>99</v>
      </c>
      <c r="B111" s="25" t="s">
        <v>100</v>
      </c>
      <c r="C111" s="25" t="s">
        <v>101</v>
      </c>
      <c r="D111" s="25" t="s">
        <v>72</v>
      </c>
      <c r="E111" s="25" t="s">
        <v>73</v>
      </c>
      <c r="F111" s="28" t="s">
        <v>77</v>
      </c>
      <c r="G111" s="28" t="s">
        <v>77</v>
      </c>
      <c r="H111" s="28" t="s">
        <v>77</v>
      </c>
      <c r="I111" s="28" t="s">
        <v>77</v>
      </c>
      <c r="J111" s="28" t="s">
        <v>77</v>
      </c>
      <c r="K111" s="28" t="s">
        <v>77</v>
      </c>
      <c r="L111" s="28" t="s">
        <v>77</v>
      </c>
      <c r="M111" s="31" t="s">
        <v>77</v>
      </c>
      <c r="N111" s="31" t="s">
        <v>77</v>
      </c>
      <c r="O111" s="31" t="s">
        <v>77</v>
      </c>
      <c r="P111" s="31" t="s">
        <v>77</v>
      </c>
      <c r="Q111" s="31" t="s">
        <v>77</v>
      </c>
      <c r="R111" s="31" t="s">
        <v>77</v>
      </c>
      <c r="S111" s="31" t="s">
        <v>77</v>
      </c>
      <c r="T111" s="32" t="s">
        <v>77</v>
      </c>
      <c r="U111" s="32" t="s">
        <v>77</v>
      </c>
      <c r="V111" s="32" t="s">
        <v>77</v>
      </c>
      <c r="W111" s="32" t="s">
        <v>77</v>
      </c>
      <c r="X111" s="32" t="s">
        <v>77</v>
      </c>
      <c r="Y111" s="32" t="s">
        <v>77</v>
      </c>
      <c r="Z111" s="32" t="s">
        <v>77</v>
      </c>
    </row>
    <row r="112" spans="1:26">
      <c r="A112" s="25" t="s">
        <v>99</v>
      </c>
      <c r="B112" s="25" t="s">
        <v>100</v>
      </c>
      <c r="C112" s="25" t="s">
        <v>101</v>
      </c>
      <c r="D112" s="25" t="s">
        <v>72</v>
      </c>
      <c r="E112" s="25" t="s">
        <v>74</v>
      </c>
      <c r="F112" s="28" t="s">
        <v>77</v>
      </c>
      <c r="G112" s="28" t="s">
        <v>77</v>
      </c>
      <c r="H112" s="28" t="s">
        <v>77</v>
      </c>
      <c r="I112" s="28" t="s">
        <v>77</v>
      </c>
      <c r="J112" s="28">
        <v>3.1436619718309862</v>
      </c>
      <c r="K112" s="28">
        <v>2.8625698324022348</v>
      </c>
      <c r="L112" s="28">
        <v>3.0246436815300619</v>
      </c>
      <c r="M112" s="31" t="s">
        <v>77</v>
      </c>
      <c r="N112" s="31" t="s">
        <v>77</v>
      </c>
      <c r="O112" s="31" t="s">
        <v>77</v>
      </c>
      <c r="P112" s="31" t="s">
        <v>77</v>
      </c>
      <c r="Q112" s="29">
        <f>'Equations and POD'!$D$6/J112</f>
        <v>349.91039426523292</v>
      </c>
      <c r="R112" s="29">
        <f>'Equations and POD'!$D$6/K112</f>
        <v>384.27010148321619</v>
      </c>
      <c r="S112" s="29">
        <f>'Equations and POD'!$D$6/L112</f>
        <v>363.67920185677815</v>
      </c>
      <c r="T112" s="32" t="s">
        <v>77</v>
      </c>
      <c r="U112" s="32" t="s">
        <v>77</v>
      </c>
      <c r="V112" s="32" t="s">
        <v>77</v>
      </c>
      <c r="W112" s="32" t="s">
        <v>77</v>
      </c>
      <c r="X112" s="30">
        <v>350</v>
      </c>
      <c r="Y112" s="30">
        <v>380</v>
      </c>
      <c r="Z112" s="30">
        <v>360</v>
      </c>
    </row>
    <row r="113" spans="1:26">
      <c r="A113" s="25" t="s">
        <v>99</v>
      </c>
      <c r="B113" s="25" t="s">
        <v>100</v>
      </c>
      <c r="C113" s="25" t="s">
        <v>101</v>
      </c>
      <c r="D113" s="25" t="s">
        <v>72</v>
      </c>
      <c r="E113" s="25" t="s">
        <v>75</v>
      </c>
      <c r="F113" s="28" t="s">
        <v>77</v>
      </c>
      <c r="G113" s="28" t="s">
        <v>77</v>
      </c>
      <c r="H113" s="28" t="s">
        <v>77</v>
      </c>
      <c r="I113" s="28" t="s">
        <v>77</v>
      </c>
      <c r="J113" s="28">
        <v>1.2169014084507039</v>
      </c>
      <c r="K113" s="28">
        <v>1.1128491620111729</v>
      </c>
      <c r="L113" s="28">
        <v>1.189228007181329</v>
      </c>
      <c r="M113" s="31" t="s">
        <v>77</v>
      </c>
      <c r="N113" s="31" t="s">
        <v>77</v>
      </c>
      <c r="O113" s="31" t="s">
        <v>77</v>
      </c>
      <c r="P113" s="31" t="s">
        <v>77</v>
      </c>
      <c r="Q113" s="29">
        <f>'Equations and POD'!$D$6/J113</f>
        <v>903.93518518518545</v>
      </c>
      <c r="R113" s="29">
        <f>'Equations and POD'!$D$6/K113</f>
        <v>988.45381526104438</v>
      </c>
      <c r="S113" s="29">
        <f>'Equations and POD'!$D$6/L113</f>
        <v>924.96980676328462</v>
      </c>
      <c r="T113" s="32" t="s">
        <v>77</v>
      </c>
      <c r="U113" s="32" t="s">
        <v>77</v>
      </c>
      <c r="V113" s="32" t="s">
        <v>77</v>
      </c>
      <c r="W113" s="32" t="s">
        <v>77</v>
      </c>
      <c r="X113" s="30">
        <v>900</v>
      </c>
      <c r="Y113" s="30">
        <v>990</v>
      </c>
      <c r="Z113" s="30">
        <v>920</v>
      </c>
    </row>
    <row r="114" spans="1:26">
      <c r="A114" s="25" t="s">
        <v>99</v>
      </c>
      <c r="B114" s="25" t="s">
        <v>100</v>
      </c>
      <c r="C114" s="25" t="s">
        <v>101</v>
      </c>
      <c r="D114" s="25" t="s">
        <v>76</v>
      </c>
      <c r="E114" s="25" t="s">
        <v>73</v>
      </c>
      <c r="F114" s="28" t="s">
        <v>77</v>
      </c>
      <c r="G114" s="28" t="s">
        <v>77</v>
      </c>
      <c r="H114" s="28" t="s">
        <v>77</v>
      </c>
      <c r="I114" s="28" t="s">
        <v>77</v>
      </c>
      <c r="J114" s="28" t="s">
        <v>77</v>
      </c>
      <c r="K114" s="28" t="s">
        <v>77</v>
      </c>
      <c r="L114" s="28" t="s">
        <v>77</v>
      </c>
      <c r="M114" s="31" t="s">
        <v>77</v>
      </c>
      <c r="N114" s="31" t="s">
        <v>77</v>
      </c>
      <c r="O114" s="31" t="s">
        <v>77</v>
      </c>
      <c r="P114" s="31" t="s">
        <v>77</v>
      </c>
      <c r="Q114" s="31" t="s">
        <v>77</v>
      </c>
      <c r="R114" s="31" t="s">
        <v>77</v>
      </c>
      <c r="S114" s="31" t="s">
        <v>77</v>
      </c>
      <c r="T114" s="32" t="s">
        <v>77</v>
      </c>
      <c r="U114" s="32" t="s">
        <v>77</v>
      </c>
      <c r="V114" s="32" t="s">
        <v>77</v>
      </c>
      <c r="W114" s="32" t="s">
        <v>77</v>
      </c>
      <c r="X114" s="32" t="s">
        <v>77</v>
      </c>
      <c r="Y114" s="32" t="s">
        <v>77</v>
      </c>
      <c r="Z114" s="32" t="s">
        <v>77</v>
      </c>
    </row>
    <row r="115" spans="1:26">
      <c r="A115" s="25" t="s">
        <v>99</v>
      </c>
      <c r="B115" s="25" t="s">
        <v>100</v>
      </c>
      <c r="C115" s="25" t="s">
        <v>101</v>
      </c>
      <c r="D115" s="25" t="s">
        <v>76</v>
      </c>
      <c r="E115" s="25" t="s">
        <v>74</v>
      </c>
      <c r="F115" s="28" t="s">
        <v>77</v>
      </c>
      <c r="G115" s="28" t="s">
        <v>77</v>
      </c>
      <c r="H115" s="28" t="s">
        <v>77</v>
      </c>
      <c r="I115" s="28" t="s">
        <v>77</v>
      </c>
      <c r="J115" s="28" t="s">
        <v>77</v>
      </c>
      <c r="K115" s="28" t="s">
        <v>77</v>
      </c>
      <c r="L115" s="28" t="s">
        <v>77</v>
      </c>
      <c r="M115" s="31" t="s">
        <v>77</v>
      </c>
      <c r="N115" s="31" t="s">
        <v>77</v>
      </c>
      <c r="O115" s="31" t="s">
        <v>77</v>
      </c>
      <c r="P115" s="31" t="s">
        <v>77</v>
      </c>
      <c r="Q115" s="31" t="s">
        <v>77</v>
      </c>
      <c r="R115" s="31" t="s">
        <v>77</v>
      </c>
      <c r="S115" s="31" t="s">
        <v>77</v>
      </c>
      <c r="T115" s="32" t="s">
        <v>77</v>
      </c>
      <c r="U115" s="32" t="s">
        <v>77</v>
      </c>
      <c r="V115" s="32" t="s">
        <v>77</v>
      </c>
      <c r="W115" s="32" t="s">
        <v>77</v>
      </c>
      <c r="X115" s="32" t="s">
        <v>77</v>
      </c>
      <c r="Y115" s="32" t="s">
        <v>77</v>
      </c>
      <c r="Z115" s="32" t="s">
        <v>77</v>
      </c>
    </row>
    <row r="116" spans="1:26">
      <c r="A116" s="25" t="s">
        <v>99</v>
      </c>
      <c r="B116" s="25" t="s">
        <v>100</v>
      </c>
      <c r="C116" s="25" t="s">
        <v>101</v>
      </c>
      <c r="D116" s="25" t="s">
        <v>76</v>
      </c>
      <c r="E116" s="25" t="s">
        <v>75</v>
      </c>
      <c r="F116" s="28" t="s">
        <v>77</v>
      </c>
      <c r="G116" s="28" t="s">
        <v>77</v>
      </c>
      <c r="H116" s="28" t="s">
        <v>77</v>
      </c>
      <c r="I116" s="28" t="s">
        <v>77</v>
      </c>
      <c r="J116" s="28" t="s">
        <v>77</v>
      </c>
      <c r="K116" s="28" t="s">
        <v>77</v>
      </c>
      <c r="L116" s="28" t="s">
        <v>77</v>
      </c>
      <c r="M116" s="31" t="s">
        <v>77</v>
      </c>
      <c r="N116" s="31" t="s">
        <v>77</v>
      </c>
      <c r="O116" s="31" t="s">
        <v>77</v>
      </c>
      <c r="P116" s="31" t="s">
        <v>77</v>
      </c>
      <c r="Q116" s="31" t="s">
        <v>77</v>
      </c>
      <c r="R116" s="31" t="s">
        <v>77</v>
      </c>
      <c r="S116" s="31" t="s">
        <v>77</v>
      </c>
      <c r="T116" s="32" t="s">
        <v>77</v>
      </c>
      <c r="U116" s="32" t="s">
        <v>77</v>
      </c>
      <c r="V116" s="32" t="s">
        <v>77</v>
      </c>
      <c r="W116" s="32" t="s">
        <v>77</v>
      </c>
      <c r="X116" s="32" t="s">
        <v>77</v>
      </c>
      <c r="Y116" s="32" t="s">
        <v>77</v>
      </c>
      <c r="Z116" s="32" t="s">
        <v>77</v>
      </c>
    </row>
    <row r="117" spans="1:26">
      <c r="A117" s="25" t="s">
        <v>99</v>
      </c>
      <c r="B117" s="25" t="s">
        <v>100</v>
      </c>
      <c r="C117" s="25" t="s">
        <v>101</v>
      </c>
      <c r="D117" s="25" t="s">
        <v>78</v>
      </c>
      <c r="E117" s="25" t="s">
        <v>73</v>
      </c>
      <c r="F117" s="28" t="s">
        <v>77</v>
      </c>
      <c r="G117" s="28" t="s">
        <v>77</v>
      </c>
      <c r="H117" s="28" t="s">
        <v>77</v>
      </c>
      <c r="I117" s="28" t="s">
        <v>77</v>
      </c>
      <c r="J117" s="28" t="s">
        <v>77</v>
      </c>
      <c r="K117" s="28" t="s">
        <v>77</v>
      </c>
      <c r="L117" s="28" t="s">
        <v>77</v>
      </c>
      <c r="M117" s="31" t="s">
        <v>77</v>
      </c>
      <c r="N117" s="31" t="s">
        <v>77</v>
      </c>
      <c r="O117" s="31" t="s">
        <v>77</v>
      </c>
      <c r="P117" s="31" t="s">
        <v>77</v>
      </c>
      <c r="Q117" s="31" t="s">
        <v>77</v>
      </c>
      <c r="R117" s="31" t="s">
        <v>77</v>
      </c>
      <c r="S117" s="31" t="s">
        <v>77</v>
      </c>
      <c r="T117" s="32" t="s">
        <v>77</v>
      </c>
      <c r="U117" s="32" t="s">
        <v>77</v>
      </c>
      <c r="V117" s="32" t="s">
        <v>77</v>
      </c>
      <c r="W117" s="32" t="s">
        <v>77</v>
      </c>
      <c r="X117" s="32" t="s">
        <v>77</v>
      </c>
      <c r="Y117" s="32" t="s">
        <v>77</v>
      </c>
      <c r="Z117" s="32" t="s">
        <v>77</v>
      </c>
    </row>
    <row r="118" spans="1:26">
      <c r="A118" s="25" t="s">
        <v>99</v>
      </c>
      <c r="B118" s="25" t="s">
        <v>100</v>
      </c>
      <c r="C118" s="25" t="s">
        <v>101</v>
      </c>
      <c r="D118" s="25" t="s">
        <v>78</v>
      </c>
      <c r="E118" s="25" t="s">
        <v>74</v>
      </c>
      <c r="F118" s="28" t="s">
        <v>77</v>
      </c>
      <c r="G118" s="28" t="s">
        <v>77</v>
      </c>
      <c r="H118" s="28" t="s">
        <v>77</v>
      </c>
      <c r="I118" s="28" t="s">
        <v>77</v>
      </c>
      <c r="J118" s="28" t="s">
        <v>77</v>
      </c>
      <c r="K118" s="28" t="s">
        <v>77</v>
      </c>
      <c r="L118" s="28" t="s">
        <v>77</v>
      </c>
      <c r="M118" s="31" t="s">
        <v>77</v>
      </c>
      <c r="N118" s="31" t="s">
        <v>77</v>
      </c>
      <c r="O118" s="31" t="s">
        <v>77</v>
      </c>
      <c r="P118" s="31" t="s">
        <v>77</v>
      </c>
      <c r="Q118" s="31" t="s">
        <v>77</v>
      </c>
      <c r="R118" s="31" t="s">
        <v>77</v>
      </c>
      <c r="S118" s="31" t="s">
        <v>77</v>
      </c>
      <c r="T118" s="32" t="s">
        <v>77</v>
      </c>
      <c r="U118" s="32" t="s">
        <v>77</v>
      </c>
      <c r="V118" s="32" t="s">
        <v>77</v>
      </c>
      <c r="W118" s="32" t="s">
        <v>77</v>
      </c>
      <c r="X118" s="32" t="s">
        <v>77</v>
      </c>
      <c r="Y118" s="32" t="s">
        <v>77</v>
      </c>
      <c r="Z118" s="32" t="s">
        <v>77</v>
      </c>
    </row>
    <row r="119" spans="1:26">
      <c r="A119" s="25" t="s">
        <v>99</v>
      </c>
      <c r="B119" s="25" t="s">
        <v>100</v>
      </c>
      <c r="C119" s="25" t="s">
        <v>101</v>
      </c>
      <c r="D119" s="25" t="s">
        <v>78</v>
      </c>
      <c r="E119" s="25" t="s">
        <v>75</v>
      </c>
      <c r="F119" s="28" t="s">
        <v>77</v>
      </c>
      <c r="G119" s="28" t="s">
        <v>77</v>
      </c>
      <c r="H119" s="28" t="s">
        <v>77</v>
      </c>
      <c r="I119" s="28" t="s">
        <v>77</v>
      </c>
      <c r="J119" s="28" t="s">
        <v>77</v>
      </c>
      <c r="K119" s="28" t="s">
        <v>77</v>
      </c>
      <c r="L119" s="28" t="s">
        <v>77</v>
      </c>
      <c r="M119" s="31" t="s">
        <v>77</v>
      </c>
      <c r="N119" s="31" t="s">
        <v>77</v>
      </c>
      <c r="O119" s="31" t="s">
        <v>77</v>
      </c>
      <c r="P119" s="31" t="s">
        <v>77</v>
      </c>
      <c r="Q119" s="31" t="s">
        <v>77</v>
      </c>
      <c r="R119" s="31" t="s">
        <v>77</v>
      </c>
      <c r="S119" s="31" t="s">
        <v>77</v>
      </c>
      <c r="T119" s="32" t="s">
        <v>77</v>
      </c>
      <c r="U119" s="32" t="s">
        <v>77</v>
      </c>
      <c r="V119" s="32" t="s">
        <v>77</v>
      </c>
      <c r="W119" s="32" t="s">
        <v>77</v>
      </c>
      <c r="X119" s="32" t="s">
        <v>77</v>
      </c>
      <c r="Y119" s="32" t="s">
        <v>77</v>
      </c>
      <c r="Z119" s="32" t="s">
        <v>77</v>
      </c>
    </row>
    <row r="120" spans="1:26">
      <c r="A120" s="25" t="s">
        <v>99</v>
      </c>
      <c r="B120" s="25" t="s">
        <v>100</v>
      </c>
      <c r="C120" s="25" t="s">
        <v>102</v>
      </c>
      <c r="D120" s="25" t="s">
        <v>72</v>
      </c>
      <c r="E120" s="25" t="s">
        <v>73</v>
      </c>
      <c r="F120" s="28" t="s">
        <v>77</v>
      </c>
      <c r="G120" s="28" t="s">
        <v>77</v>
      </c>
      <c r="H120" s="28" t="s">
        <v>77</v>
      </c>
      <c r="I120" s="28" t="s">
        <v>77</v>
      </c>
      <c r="J120" s="28" t="s">
        <v>77</v>
      </c>
      <c r="K120" s="28" t="s">
        <v>77</v>
      </c>
      <c r="L120" s="28" t="s">
        <v>77</v>
      </c>
      <c r="M120" s="31" t="s">
        <v>77</v>
      </c>
      <c r="N120" s="31" t="s">
        <v>77</v>
      </c>
      <c r="O120" s="31" t="s">
        <v>77</v>
      </c>
      <c r="P120" s="31" t="s">
        <v>77</v>
      </c>
      <c r="Q120" s="31" t="s">
        <v>77</v>
      </c>
      <c r="R120" s="31" t="s">
        <v>77</v>
      </c>
      <c r="S120" s="31" t="s">
        <v>77</v>
      </c>
      <c r="T120" s="32" t="s">
        <v>77</v>
      </c>
      <c r="U120" s="32" t="s">
        <v>77</v>
      </c>
      <c r="V120" s="32" t="s">
        <v>77</v>
      </c>
      <c r="W120" s="32" t="s">
        <v>77</v>
      </c>
      <c r="X120" s="32" t="s">
        <v>77</v>
      </c>
      <c r="Y120" s="32" t="s">
        <v>77</v>
      </c>
      <c r="Z120" s="32" t="s">
        <v>77</v>
      </c>
    </row>
    <row r="121" spans="1:26">
      <c r="A121" s="25" t="s">
        <v>99</v>
      </c>
      <c r="B121" s="25" t="s">
        <v>100</v>
      </c>
      <c r="C121" s="25" t="s">
        <v>102</v>
      </c>
      <c r="D121" s="25" t="s">
        <v>72</v>
      </c>
      <c r="E121" s="25" t="s">
        <v>74</v>
      </c>
      <c r="F121" s="28" t="s">
        <v>77</v>
      </c>
      <c r="G121" s="28" t="s">
        <v>77</v>
      </c>
      <c r="H121" s="28">
        <v>5.2645161290322582</v>
      </c>
      <c r="I121" s="28">
        <v>4.0452830188679254</v>
      </c>
      <c r="J121" s="28">
        <v>3.1436619718309862</v>
      </c>
      <c r="K121" s="28">
        <v>2.8625698324022348</v>
      </c>
      <c r="L121" s="28">
        <v>3.0246436815300619</v>
      </c>
      <c r="M121" s="31" t="s">
        <v>77</v>
      </c>
      <c r="N121" s="31" t="s">
        <v>77</v>
      </c>
      <c r="O121" s="29">
        <f>'Equations and POD'!$D$6/H121</f>
        <v>208.94607843137254</v>
      </c>
      <c r="P121" s="29">
        <f>'Equations and POD'!$D$6/I121</f>
        <v>271.92164179104469</v>
      </c>
      <c r="Q121" s="29">
        <f>'Equations and POD'!$D$6/J121</f>
        <v>349.91039426523292</v>
      </c>
      <c r="R121" s="29">
        <f>'Equations and POD'!$D$6/K121</f>
        <v>384.27010148321619</v>
      </c>
      <c r="S121" s="29">
        <f>'Equations and POD'!$D$6/L121</f>
        <v>363.67920185677815</v>
      </c>
      <c r="T121" s="32" t="s">
        <v>77</v>
      </c>
      <c r="U121" s="32" t="s">
        <v>77</v>
      </c>
      <c r="V121" s="30">
        <v>210</v>
      </c>
      <c r="W121" s="30">
        <v>270</v>
      </c>
      <c r="X121" s="30">
        <v>350</v>
      </c>
      <c r="Y121" s="30">
        <v>380</v>
      </c>
      <c r="Z121" s="30">
        <v>360</v>
      </c>
    </row>
    <row r="122" spans="1:26">
      <c r="A122" s="25" t="s">
        <v>99</v>
      </c>
      <c r="B122" s="25" t="s">
        <v>100</v>
      </c>
      <c r="C122" s="25" t="s">
        <v>102</v>
      </c>
      <c r="D122" s="25" t="s">
        <v>72</v>
      </c>
      <c r="E122" s="25" t="s">
        <v>75</v>
      </c>
      <c r="F122" s="28" t="s">
        <v>77</v>
      </c>
      <c r="G122" s="28">
        <v>1.1047619047619051</v>
      </c>
      <c r="H122" s="28">
        <v>0.95483870967741935</v>
      </c>
      <c r="I122" s="28">
        <v>0.76981132075471692</v>
      </c>
      <c r="J122" s="28">
        <v>0.60845070422535219</v>
      </c>
      <c r="K122" s="28">
        <v>0.55642458100558667</v>
      </c>
      <c r="L122" s="28">
        <v>0.59461400359066452</v>
      </c>
      <c r="M122" s="31" t="s">
        <v>77</v>
      </c>
      <c r="N122" s="29">
        <f>'Equations and POD'!$D$6/G122</f>
        <v>995.6896551724135</v>
      </c>
      <c r="O122" s="29">
        <f>'Equations and POD'!$D$6/H122</f>
        <v>1152.0270270270271</v>
      </c>
      <c r="P122" s="29">
        <f>'Equations and POD'!$D$6/I122</f>
        <v>1428.9215686274511</v>
      </c>
      <c r="Q122" s="29">
        <f>'Equations and POD'!$D$6/J122</f>
        <v>1807.8703703703702</v>
      </c>
      <c r="R122" s="29">
        <f>'Equations and POD'!$D$6/K122</f>
        <v>1976.9076305220881</v>
      </c>
      <c r="S122" s="29">
        <f>'Equations and POD'!$D$6/L122</f>
        <v>1849.9396135265692</v>
      </c>
      <c r="T122" s="32" t="s">
        <v>77</v>
      </c>
      <c r="U122" s="30">
        <v>1000</v>
      </c>
      <c r="V122" s="30">
        <v>1200</v>
      </c>
      <c r="W122" s="30">
        <v>1400</v>
      </c>
      <c r="X122" s="30">
        <v>1800</v>
      </c>
      <c r="Y122" s="30">
        <v>2000</v>
      </c>
      <c r="Z122" s="30">
        <v>1800</v>
      </c>
    </row>
    <row r="123" spans="1:26">
      <c r="A123" s="25" t="s">
        <v>99</v>
      </c>
      <c r="B123" s="25" t="s">
        <v>100</v>
      </c>
      <c r="C123" s="25" t="s">
        <v>102</v>
      </c>
      <c r="D123" s="25" t="s">
        <v>76</v>
      </c>
      <c r="E123" s="25" t="s">
        <v>73</v>
      </c>
      <c r="F123" s="28">
        <v>12.805225500980594</v>
      </c>
      <c r="G123" s="28">
        <v>8.1601350117960809</v>
      </c>
      <c r="H123" s="28">
        <v>5.8843528508330936</v>
      </c>
      <c r="I123" s="28">
        <v>0.53278357909739904</v>
      </c>
      <c r="J123" s="28">
        <v>0.29828376435382498</v>
      </c>
      <c r="K123" s="28">
        <v>0.236627343789068</v>
      </c>
      <c r="L123" s="28">
        <v>0.105890736345608</v>
      </c>
      <c r="M123" s="29">
        <f>'Equations and POD'!$D$6/F123</f>
        <v>85.902430997077289</v>
      </c>
      <c r="N123" s="29">
        <f>'Equations and POD'!$D$6/G123</f>
        <v>134.80169119872016</v>
      </c>
      <c r="O123" s="29">
        <f>'Equations and POD'!$D$6/H123</f>
        <v>186.93644447991667</v>
      </c>
      <c r="P123" s="29">
        <f>'Equations and POD'!$D$6/I123</f>
        <v>2064.6281964311574</v>
      </c>
      <c r="Q123" s="29">
        <f>'Equations and POD'!$D$6/J123</f>
        <v>3687.763570983961</v>
      </c>
      <c r="R123" s="29">
        <f>'Equations and POD'!$D$6/K123</f>
        <v>4648.6597127192163</v>
      </c>
      <c r="S123" s="29">
        <f>'Equations and POD'!$D$6/L123</f>
        <v>10388.066397137905</v>
      </c>
      <c r="T123" s="30">
        <v>86</v>
      </c>
      <c r="U123" s="30">
        <v>130</v>
      </c>
      <c r="V123" s="30">
        <v>190</v>
      </c>
      <c r="W123" s="30">
        <v>2100</v>
      </c>
      <c r="X123" s="30">
        <v>3700</v>
      </c>
      <c r="Y123" s="30">
        <v>4600</v>
      </c>
      <c r="Z123" s="30">
        <v>10000</v>
      </c>
    </row>
    <row r="124" spans="1:26">
      <c r="A124" s="25" t="s">
        <v>99</v>
      </c>
      <c r="B124" s="25" t="s">
        <v>100</v>
      </c>
      <c r="C124" s="25" t="s">
        <v>102</v>
      </c>
      <c r="D124" s="25" t="s">
        <v>76</v>
      </c>
      <c r="E124" s="25" t="s">
        <v>74</v>
      </c>
      <c r="F124" s="28">
        <v>1.612908067206799</v>
      </c>
      <c r="G124" s="28">
        <v>1.2785818905276412</v>
      </c>
      <c r="H124" s="28">
        <v>0.90157307980719381</v>
      </c>
      <c r="I124" s="28">
        <v>0.117169698238416</v>
      </c>
      <c r="J124" s="28">
        <v>6.5598528239112996E-2</v>
      </c>
      <c r="K124" s="28">
        <v>5.2039055921530998E-2</v>
      </c>
      <c r="L124" s="28">
        <v>2.3287477524885102E-2</v>
      </c>
      <c r="M124" s="29">
        <f>'Equations and POD'!$D$6/F124</f>
        <v>681.99795286842186</v>
      </c>
      <c r="N124" s="29">
        <f>'Equations and POD'!$D$6/G124</f>
        <v>860.32815586497588</v>
      </c>
      <c r="O124" s="29">
        <f>'Equations and POD'!$D$6/H124</f>
        <v>1220.0896684218221</v>
      </c>
      <c r="P124" s="29">
        <f>'Equations and POD'!$D$6/I124</f>
        <v>9388.0927964987022</v>
      </c>
      <c r="Q124" s="29">
        <f>'Equations and POD'!$D$6/J124</f>
        <v>16768.668894375089</v>
      </c>
      <c r="R124" s="29">
        <f>'Equations and POD'!$D$6/K124</f>
        <v>21137.969944317887</v>
      </c>
      <c r="S124" s="29">
        <f>'Equations and POD'!$D$6/L124</f>
        <v>47235.687026408727</v>
      </c>
      <c r="T124" s="30">
        <v>680</v>
      </c>
      <c r="U124" s="30">
        <v>860</v>
      </c>
      <c r="V124" s="30">
        <v>1200</v>
      </c>
      <c r="W124" s="30">
        <v>9400</v>
      </c>
      <c r="X124" s="30">
        <v>17000</v>
      </c>
      <c r="Y124" s="30">
        <v>21000</v>
      </c>
      <c r="Z124" s="30">
        <v>47000</v>
      </c>
    </row>
    <row r="125" spans="1:26">
      <c r="A125" s="25" t="s">
        <v>99</v>
      </c>
      <c r="B125" s="25" t="s">
        <v>100</v>
      </c>
      <c r="C125" s="25" t="s">
        <v>102</v>
      </c>
      <c r="D125" s="25" t="s">
        <v>76</v>
      </c>
      <c r="E125" s="25" t="s">
        <v>75</v>
      </c>
      <c r="F125" s="28">
        <v>1.2405625918416232E-2</v>
      </c>
      <c r="G125" s="28">
        <v>1.7653393994229622E-2</v>
      </c>
      <c r="H125" s="28">
        <v>9.956788918216242E-3</v>
      </c>
      <c r="I125" s="28">
        <v>1.3137242996643299E-5</v>
      </c>
      <c r="J125" s="28">
        <v>7.3550057622052499E-6</v>
      </c>
      <c r="K125" s="28">
        <v>5.8346973085650601E-6</v>
      </c>
      <c r="L125" s="28">
        <v>2.6110270455828601E-6</v>
      </c>
      <c r="M125" s="29">
        <f>'Equations and POD'!$D$6/F125</f>
        <v>88669.447816175307</v>
      </c>
      <c r="N125" s="29">
        <f>'Equations and POD'!$D$6/G125</f>
        <v>62310.964132990957</v>
      </c>
      <c r="O125" s="29">
        <f>'Equations and POD'!$D$6/H125</f>
        <v>110477.38473068533</v>
      </c>
      <c r="P125" s="29">
        <f>'Equations and POD'!$D$6/I125</f>
        <v>83731419.163142622</v>
      </c>
      <c r="Q125" s="29">
        <f>'Equations and POD'!$D$6/J125</f>
        <v>149558006.55554989</v>
      </c>
      <c r="R125" s="29">
        <f>'Equations and POD'!$D$6/K125</f>
        <v>188527346.2918551</v>
      </c>
      <c r="S125" s="29">
        <f>'Equations and POD'!$D$6/L125</f>
        <v>421290159.3114087</v>
      </c>
      <c r="T125" s="30">
        <v>89000</v>
      </c>
      <c r="U125" s="30">
        <v>62000</v>
      </c>
      <c r="V125" s="30">
        <v>110000</v>
      </c>
      <c r="W125" s="30">
        <v>84000000</v>
      </c>
      <c r="X125" s="30">
        <v>150000000</v>
      </c>
      <c r="Y125" s="30">
        <v>190000000</v>
      </c>
      <c r="Z125" s="30">
        <v>420000000</v>
      </c>
    </row>
    <row r="126" spans="1:26">
      <c r="A126" s="25" t="s">
        <v>99</v>
      </c>
      <c r="B126" s="25" t="s">
        <v>100</v>
      </c>
      <c r="C126" s="25" t="s">
        <v>102</v>
      </c>
      <c r="D126" s="25" t="s">
        <v>78</v>
      </c>
      <c r="E126" s="25" t="s">
        <v>73</v>
      </c>
      <c r="F126" s="28">
        <v>24.077274499393479</v>
      </c>
      <c r="G126" s="28">
        <v>22.68149047044313</v>
      </c>
      <c r="H126" s="28">
        <v>18.43785676952151</v>
      </c>
      <c r="I126" s="28">
        <v>12.838579511571581</v>
      </c>
      <c r="J126" s="28">
        <v>9.0566233075642657</v>
      </c>
      <c r="K126" s="28">
        <v>7.7547889206207792</v>
      </c>
      <c r="L126" s="28">
        <v>6.2260691341366394</v>
      </c>
      <c r="M126" s="29">
        <f>'Equations and POD'!$D$6/F126</f>
        <v>45.686234130350165</v>
      </c>
      <c r="N126" s="29">
        <f>'Equations and POD'!$D$6/G126</f>
        <v>48.49769469221787</v>
      </c>
      <c r="O126" s="29">
        <f>'Equations and POD'!$D$6/H126</f>
        <v>59.659862518204534</v>
      </c>
      <c r="P126" s="29">
        <f>'Equations and POD'!$D$6/I126</f>
        <v>85.67926062291825</v>
      </c>
      <c r="Q126" s="29">
        <f>'Equations and POD'!$D$6/J126</f>
        <v>121.4580713632264</v>
      </c>
      <c r="R126" s="29">
        <f>'Equations and POD'!$D$6/K126</f>
        <v>141.84783251482025</v>
      </c>
      <c r="S126" s="29">
        <f>'Equations and POD'!$D$6/L126</f>
        <v>176.67648339605782</v>
      </c>
      <c r="T126" s="30">
        <v>46</v>
      </c>
      <c r="U126" s="30">
        <v>48</v>
      </c>
      <c r="V126" s="30">
        <v>60</v>
      </c>
      <c r="W126" s="30">
        <v>86</v>
      </c>
      <c r="X126" s="30">
        <v>120</v>
      </c>
      <c r="Y126" s="30">
        <v>140</v>
      </c>
      <c r="Z126" s="30">
        <v>180</v>
      </c>
    </row>
    <row r="127" spans="1:26">
      <c r="A127" s="25" t="s">
        <v>99</v>
      </c>
      <c r="B127" s="25" t="s">
        <v>100</v>
      </c>
      <c r="C127" s="25" t="s">
        <v>102</v>
      </c>
      <c r="D127" s="25" t="s">
        <v>78</v>
      </c>
      <c r="E127" s="25" t="s">
        <v>74</v>
      </c>
      <c r="F127" s="28">
        <v>5.2299061145115333</v>
      </c>
      <c r="G127" s="28">
        <v>4.9267231513514416</v>
      </c>
      <c r="H127" s="28">
        <v>4.0049491423889148</v>
      </c>
      <c r="I127" s="28">
        <v>2.7887112177461</v>
      </c>
      <c r="J127" s="28">
        <v>1.967219737194555</v>
      </c>
      <c r="K127" s="28">
        <v>1.6844438930877561</v>
      </c>
      <c r="L127" s="28">
        <v>1.352385505045971</v>
      </c>
      <c r="M127" s="29">
        <f>'Equations and POD'!$D$6/F127</f>
        <v>210.32882348457582</v>
      </c>
      <c r="N127" s="29">
        <f>'Equations and POD'!$D$6/G127</f>
        <v>223.27213569901136</v>
      </c>
      <c r="O127" s="29">
        <f>'Equations and POD'!$D$6/H127</f>
        <v>274.66016693132343</v>
      </c>
      <c r="P127" s="29">
        <f>'Equations and POD'!$D$6/I127</f>
        <v>394.44743973491995</v>
      </c>
      <c r="Q127" s="29">
        <f>'Equations and POD'!$D$6/J127</f>
        <v>559.16478429029291</v>
      </c>
      <c r="R127" s="29">
        <f>'Equations and POD'!$D$6/K127</f>
        <v>653.03451454449373</v>
      </c>
      <c r="S127" s="29">
        <f>'Equations and POD'!$D$6/L127</f>
        <v>813.37754353009586</v>
      </c>
      <c r="T127" s="30">
        <v>210</v>
      </c>
      <c r="U127" s="30">
        <v>220</v>
      </c>
      <c r="V127" s="30">
        <v>270</v>
      </c>
      <c r="W127" s="30">
        <v>390</v>
      </c>
      <c r="X127" s="30">
        <v>560</v>
      </c>
      <c r="Y127" s="30">
        <v>650</v>
      </c>
      <c r="Z127" s="30">
        <v>810</v>
      </c>
    </row>
    <row r="128" spans="1:26">
      <c r="A128" s="25" t="s">
        <v>99</v>
      </c>
      <c r="B128" s="25" t="s">
        <v>100</v>
      </c>
      <c r="C128" s="25" t="s">
        <v>102</v>
      </c>
      <c r="D128" s="25" t="s">
        <v>78</v>
      </c>
      <c r="E128" s="25" t="s">
        <v>75</v>
      </c>
      <c r="F128" s="28">
        <v>5.7392459374081396E-4</v>
      </c>
      <c r="G128" s="28">
        <v>5.406536027993175E-4</v>
      </c>
      <c r="H128" s="28">
        <v>4.3949905775944522E-4</v>
      </c>
      <c r="I128" s="28">
        <v>3.0603034120716077E-4</v>
      </c>
      <c r="J128" s="28">
        <v>2.1588069914592469E-4</v>
      </c>
      <c r="K128" s="28">
        <v>1.848491647559678E-4</v>
      </c>
      <c r="L128" s="28">
        <v>1.4840941396841259E-4</v>
      </c>
      <c r="M128" s="29">
        <f>'Equations and POD'!$D$6/F128</f>
        <v>1916628.0936494651</v>
      </c>
      <c r="N128" s="29">
        <f>'Equations and POD'!$D$6/G128</f>
        <v>2034574.4378740476</v>
      </c>
      <c r="O128" s="29">
        <f>'Equations and POD'!$D$6/H128</f>
        <v>2502849.5069085504</v>
      </c>
      <c r="P128" s="29">
        <f>'Equations and POD'!$D$6/I128</f>
        <v>3594414.8402441517</v>
      </c>
      <c r="Q128" s="29">
        <f>'Equations and POD'!$D$6/J128</f>
        <v>5095406.8814482316</v>
      </c>
      <c r="R128" s="29">
        <f>'Equations and POD'!$D$6/K128</f>
        <v>5950797.7839780143</v>
      </c>
      <c r="S128" s="29">
        <f>'Equations and POD'!$D$6/L128</f>
        <v>7411928.7354245847</v>
      </c>
      <c r="T128" s="30">
        <v>1900000</v>
      </c>
      <c r="U128" s="30">
        <v>2000000</v>
      </c>
      <c r="V128" s="30">
        <v>2500000</v>
      </c>
      <c r="W128" s="30">
        <v>3600000</v>
      </c>
      <c r="X128" s="30">
        <v>5100000</v>
      </c>
      <c r="Y128" s="30">
        <v>6000000</v>
      </c>
      <c r="Z128" s="30">
        <v>7400000</v>
      </c>
    </row>
    <row r="129" spans="1:26">
      <c r="A129" s="25" t="s">
        <v>103</v>
      </c>
      <c r="B129" s="25" t="s">
        <v>104</v>
      </c>
      <c r="C129" s="25" t="s">
        <v>105</v>
      </c>
      <c r="D129" s="25" t="s">
        <v>72</v>
      </c>
      <c r="E129" s="25" t="s">
        <v>73</v>
      </c>
      <c r="F129" s="28" t="s">
        <v>77</v>
      </c>
      <c r="G129" s="28" t="s">
        <v>77</v>
      </c>
      <c r="H129" s="28" t="s">
        <v>77</v>
      </c>
      <c r="I129" s="28" t="s">
        <v>77</v>
      </c>
      <c r="J129" s="28">
        <v>6.0845070422535223E-2</v>
      </c>
      <c r="K129" s="28">
        <v>5.5642458100558671E-2</v>
      </c>
      <c r="L129" s="28">
        <v>5.9461400359066448E-2</v>
      </c>
      <c r="M129" s="31" t="s">
        <v>77</v>
      </c>
      <c r="N129" s="31" t="s">
        <v>77</v>
      </c>
      <c r="O129" s="31" t="s">
        <v>77</v>
      </c>
      <c r="P129" s="31" t="s">
        <v>77</v>
      </c>
      <c r="Q129" s="29">
        <f>'Equations and POD'!$D$6/J129</f>
        <v>18078.703703703701</v>
      </c>
      <c r="R129" s="29">
        <f>'Equations and POD'!$D$6/K129</f>
        <v>19769.076305220879</v>
      </c>
      <c r="S129" s="29">
        <f>'Equations and POD'!$D$6/L129</f>
        <v>18499.396135265695</v>
      </c>
      <c r="T129" s="32" t="s">
        <v>77</v>
      </c>
      <c r="U129" s="32" t="s">
        <v>77</v>
      </c>
      <c r="V129" s="32" t="s">
        <v>77</v>
      </c>
      <c r="W129" s="32" t="s">
        <v>77</v>
      </c>
      <c r="X129" s="30">
        <v>18000</v>
      </c>
      <c r="Y129" s="30">
        <v>20000</v>
      </c>
      <c r="Z129" s="30">
        <v>18000</v>
      </c>
    </row>
    <row r="130" spans="1:26">
      <c r="A130" s="25" t="s">
        <v>103</v>
      </c>
      <c r="B130" s="25" t="s">
        <v>104</v>
      </c>
      <c r="C130" s="25" t="s">
        <v>105</v>
      </c>
      <c r="D130" s="25" t="s">
        <v>72</v>
      </c>
      <c r="E130" s="25" t="s">
        <v>74</v>
      </c>
      <c r="F130" s="28" t="s">
        <v>77</v>
      </c>
      <c r="G130" s="28" t="s">
        <v>77</v>
      </c>
      <c r="H130" s="28" t="s">
        <v>77</v>
      </c>
      <c r="I130" s="28" t="s">
        <v>77</v>
      </c>
      <c r="J130" s="28">
        <v>3.0422535211267612E-2</v>
      </c>
      <c r="K130" s="28">
        <v>2.7821229050279339E-2</v>
      </c>
      <c r="L130" s="28">
        <v>2.973070017953322E-2</v>
      </c>
      <c r="M130" s="31" t="s">
        <v>77</v>
      </c>
      <c r="N130" s="31" t="s">
        <v>77</v>
      </c>
      <c r="O130" s="31" t="s">
        <v>77</v>
      </c>
      <c r="P130" s="31" t="s">
        <v>77</v>
      </c>
      <c r="Q130" s="29">
        <f>'Equations and POD'!$D$6/J130</f>
        <v>36157.407407407401</v>
      </c>
      <c r="R130" s="29">
        <f>'Equations and POD'!$D$6/K130</f>
        <v>39538.152610441757</v>
      </c>
      <c r="S130" s="29">
        <f>'Equations and POD'!$D$6/L130</f>
        <v>36998.79227053139</v>
      </c>
      <c r="T130" s="32" t="s">
        <v>77</v>
      </c>
      <c r="U130" s="32" t="s">
        <v>77</v>
      </c>
      <c r="V130" s="32" t="s">
        <v>77</v>
      </c>
      <c r="W130" s="32" t="s">
        <v>77</v>
      </c>
      <c r="X130" s="30">
        <v>36000</v>
      </c>
      <c r="Y130" s="30">
        <v>40000</v>
      </c>
      <c r="Z130" s="30">
        <v>37000</v>
      </c>
    </row>
    <row r="131" spans="1:26">
      <c r="A131" s="25" t="s">
        <v>103</v>
      </c>
      <c r="B131" s="25" t="s">
        <v>104</v>
      </c>
      <c r="C131" s="25" t="s">
        <v>105</v>
      </c>
      <c r="D131" s="25" t="s">
        <v>72</v>
      </c>
      <c r="E131" s="25" t="s">
        <v>75</v>
      </c>
      <c r="F131" s="28" t="s">
        <v>77</v>
      </c>
      <c r="G131" s="28" t="s">
        <v>77</v>
      </c>
      <c r="H131" s="28" t="s">
        <v>77</v>
      </c>
      <c r="I131" s="28" t="s">
        <v>77</v>
      </c>
      <c r="J131" s="28">
        <v>1.5211267605633801E-2</v>
      </c>
      <c r="K131" s="28">
        <v>1.391061452513967E-2</v>
      </c>
      <c r="L131" s="28">
        <v>1.486535008976661E-2</v>
      </c>
      <c r="M131" s="31" t="s">
        <v>77</v>
      </c>
      <c r="N131" s="31" t="s">
        <v>77</v>
      </c>
      <c r="O131" s="31" t="s">
        <v>77</v>
      </c>
      <c r="P131" s="31" t="s">
        <v>77</v>
      </c>
      <c r="Q131" s="29">
        <f>'Equations and POD'!$D$6/J131</f>
        <v>72314.814814814832</v>
      </c>
      <c r="R131" s="29">
        <f>'Equations and POD'!$D$6/K131</f>
        <v>79076.305220883514</v>
      </c>
      <c r="S131" s="29">
        <f>'Equations and POD'!$D$6/L131</f>
        <v>73997.584541062781</v>
      </c>
      <c r="T131" s="32" t="s">
        <v>77</v>
      </c>
      <c r="U131" s="32" t="s">
        <v>77</v>
      </c>
      <c r="V131" s="32" t="s">
        <v>77</v>
      </c>
      <c r="W131" s="32" t="s">
        <v>77</v>
      </c>
      <c r="X131" s="30">
        <v>72000</v>
      </c>
      <c r="Y131" s="30">
        <v>79000</v>
      </c>
      <c r="Z131" s="30">
        <v>74000</v>
      </c>
    </row>
    <row r="132" spans="1:26">
      <c r="A132" s="25" t="s">
        <v>103</v>
      </c>
      <c r="B132" s="25" t="s">
        <v>104</v>
      </c>
      <c r="C132" s="25" t="s">
        <v>105</v>
      </c>
      <c r="D132" s="25" t="s">
        <v>76</v>
      </c>
      <c r="E132" s="25" t="s">
        <v>73</v>
      </c>
      <c r="F132" s="28">
        <v>2.1716060682991731E-2</v>
      </c>
      <c r="G132" s="28">
        <v>2.5587497535741969E-2</v>
      </c>
      <c r="H132" s="28">
        <v>2.7582437251152489E-2</v>
      </c>
      <c r="I132" s="28">
        <v>1.0840332544364411E-2</v>
      </c>
      <c r="J132" s="28">
        <v>6.4096244144924127E-3</v>
      </c>
      <c r="K132" s="28">
        <v>5.1886410902697699E-3</v>
      </c>
      <c r="L132" s="28">
        <v>2.8241192720056081E-3</v>
      </c>
      <c r="M132" s="29">
        <f>'Equations and POD'!$D$6/F132</f>
        <v>50653.754198685427</v>
      </c>
      <c r="N132" s="29">
        <f>'Equations and POD'!$D$6/G132</f>
        <v>42989.7452247318</v>
      </c>
      <c r="O132" s="29">
        <f>'Equations and POD'!$D$6/H132</f>
        <v>39880.449649315822</v>
      </c>
      <c r="P132" s="29">
        <f>'Equations and POD'!$D$6/I132</f>
        <v>101472.9018227268</v>
      </c>
      <c r="Q132" s="29">
        <f>'Equations and POD'!$D$6/J132</f>
        <v>171616.91994196366</v>
      </c>
      <c r="R132" s="29">
        <f>'Equations and POD'!$D$6/K132</f>
        <v>212001.55895593241</v>
      </c>
      <c r="S132" s="29">
        <f>'Equations and POD'!$D$6/L132</f>
        <v>389501.96293190256</v>
      </c>
      <c r="T132" s="30">
        <v>51000</v>
      </c>
      <c r="U132" s="30">
        <v>43000</v>
      </c>
      <c r="V132" s="30">
        <v>40000</v>
      </c>
      <c r="W132" s="30">
        <v>100000</v>
      </c>
      <c r="X132" s="30">
        <v>170000</v>
      </c>
      <c r="Y132" s="30">
        <v>210000</v>
      </c>
      <c r="Z132" s="30">
        <v>390000</v>
      </c>
    </row>
    <row r="133" spans="1:26">
      <c r="A133" s="25" t="s">
        <v>103</v>
      </c>
      <c r="B133" s="25" t="s">
        <v>104</v>
      </c>
      <c r="C133" s="25" t="s">
        <v>105</v>
      </c>
      <c r="D133" s="25" t="s">
        <v>76</v>
      </c>
      <c r="E133" s="25" t="s">
        <v>74</v>
      </c>
      <c r="F133" s="28">
        <v>1.8375128383563338E-2</v>
      </c>
      <c r="G133" s="28">
        <v>2.1650959574045101E-2</v>
      </c>
      <c r="H133" s="28">
        <v>2.3338985482947029E-2</v>
      </c>
      <c r="I133" s="28">
        <v>9.1725891344252384E-3</v>
      </c>
      <c r="J133" s="28">
        <v>5.4235283885723526E-3</v>
      </c>
      <c r="K133" s="28">
        <v>4.3903886464361427E-3</v>
      </c>
      <c r="L133" s="28">
        <v>2.3896394057196452E-3</v>
      </c>
      <c r="M133" s="29">
        <f>'Equations and POD'!$D$6/F133</f>
        <v>59863.527320111491</v>
      </c>
      <c r="N133" s="29">
        <f>'Equations and POD'!$D$6/G133</f>
        <v>50806.06225502662</v>
      </c>
      <c r="O133" s="29">
        <f>'Equations and POD'!$D$6/H133</f>
        <v>47131.440259206254</v>
      </c>
      <c r="P133" s="29">
        <f>'Equations and POD'!$D$6/I133</f>
        <v>119922.51957210628</v>
      </c>
      <c r="Q133" s="29">
        <f>'Equations and POD'!$D$6/J133</f>
        <v>202819.99487967195</v>
      </c>
      <c r="R133" s="29">
        <f>'Equations and POD'!$D$6/K133</f>
        <v>250547.29514502431</v>
      </c>
      <c r="S133" s="29">
        <f>'Equations and POD'!$D$6/L133</f>
        <v>460320.49746381404</v>
      </c>
      <c r="T133" s="30">
        <v>60000</v>
      </c>
      <c r="U133" s="30">
        <v>51000</v>
      </c>
      <c r="V133" s="30">
        <v>47000</v>
      </c>
      <c r="W133" s="30">
        <v>120000</v>
      </c>
      <c r="X133" s="30">
        <v>200000</v>
      </c>
      <c r="Y133" s="30">
        <v>250000</v>
      </c>
      <c r="Z133" s="30">
        <v>460000</v>
      </c>
    </row>
    <row r="134" spans="1:26">
      <c r="A134" s="25" t="s">
        <v>103</v>
      </c>
      <c r="B134" s="25" t="s">
        <v>104</v>
      </c>
      <c r="C134" s="25" t="s">
        <v>105</v>
      </c>
      <c r="D134" s="25" t="s">
        <v>76</v>
      </c>
      <c r="E134" s="25" t="s">
        <v>75</v>
      </c>
      <c r="F134" s="28">
        <v>1.453305619794616E-2</v>
      </c>
      <c r="G134" s="28">
        <v>1.7123940908489399E-2</v>
      </c>
      <c r="H134" s="28">
        <v>1.8459015980408059E-2</v>
      </c>
      <c r="I134" s="28">
        <v>7.2546841867682527E-3</v>
      </c>
      <c r="J134" s="28">
        <v>4.2895179332017473E-3</v>
      </c>
      <c r="K134" s="28">
        <v>3.4723983124294311E-3</v>
      </c>
      <c r="L134" s="28">
        <v>1.88998753288811E-3</v>
      </c>
      <c r="M134" s="29">
        <f>'Equations and POD'!$D$6/F134</f>
        <v>75689.516714003636</v>
      </c>
      <c r="N134" s="29">
        <f>'Equations and POD'!$D$6/G134</f>
        <v>64237.54939814478</v>
      </c>
      <c r="O134" s="29">
        <f>'Equations and POD'!$D$6/H134</f>
        <v>59591.475578520149</v>
      </c>
      <c r="P134" s="29">
        <f>'Equations and POD'!$D$6/I134</f>
        <v>151626.17306019732</v>
      </c>
      <c r="Q134" s="29">
        <f>'Equations and POD'!$D$6/J134</f>
        <v>256439.07243883391</v>
      </c>
      <c r="R134" s="29">
        <f>'Equations and POD'!$D$6/K134</f>
        <v>316783.93462597765</v>
      </c>
      <c r="S134" s="29">
        <f>'Equations and POD'!$D$6/L134</f>
        <v>582014.42118460871</v>
      </c>
      <c r="T134" s="30">
        <v>76000</v>
      </c>
      <c r="U134" s="30">
        <v>64000</v>
      </c>
      <c r="V134" s="30">
        <v>60000</v>
      </c>
      <c r="W134" s="30">
        <v>150000</v>
      </c>
      <c r="X134" s="30">
        <v>260000</v>
      </c>
      <c r="Y134" s="30">
        <v>320000</v>
      </c>
      <c r="Z134" s="30">
        <v>580000</v>
      </c>
    </row>
    <row r="135" spans="1:26">
      <c r="A135" s="25" t="s">
        <v>103</v>
      </c>
      <c r="B135" s="25" t="s">
        <v>104</v>
      </c>
      <c r="C135" s="25" t="s">
        <v>105</v>
      </c>
      <c r="D135" s="25" t="s">
        <v>78</v>
      </c>
      <c r="E135" s="25" t="s">
        <v>73</v>
      </c>
      <c r="F135" s="28">
        <v>0.45089703121420183</v>
      </c>
      <c r="G135" s="28">
        <v>0.42475807288294359</v>
      </c>
      <c r="H135" s="28">
        <v>0.34528720763387682</v>
      </c>
      <c r="I135" s="28">
        <v>0.24042909785826999</v>
      </c>
      <c r="J135" s="28">
        <v>0.1696041037497388</v>
      </c>
      <c r="K135" s="28">
        <v>0.1452245478236657</v>
      </c>
      <c r="L135" s="28">
        <v>0.116596091006368</v>
      </c>
      <c r="M135" s="29">
        <f>'Equations and POD'!$D$6/F135</f>
        <v>2439.5813763462934</v>
      </c>
      <c r="N135" s="29">
        <f>'Equations and POD'!$D$6/G135</f>
        <v>2589.7094610445274</v>
      </c>
      <c r="O135" s="29">
        <f>'Equations and POD'!$D$6/H135</f>
        <v>3185.7537020785844</v>
      </c>
      <c r="P135" s="29">
        <f>'Equations and POD'!$D$6/I135</f>
        <v>4575.1533811786649</v>
      </c>
      <c r="Q135" s="29">
        <f>'Equations and POD'!$D$6/J135</f>
        <v>6485.6921246617776</v>
      </c>
      <c r="R135" s="29">
        <f>'Equations and POD'!$D$6/K135</f>
        <v>7574.4770184145455</v>
      </c>
      <c r="S135" s="29">
        <f>'Equations and POD'!$D$6/L135</f>
        <v>9434.2785466103014</v>
      </c>
      <c r="T135" s="30">
        <v>2400</v>
      </c>
      <c r="U135" s="30">
        <v>2600</v>
      </c>
      <c r="V135" s="30">
        <v>3200</v>
      </c>
      <c r="W135" s="30">
        <v>4600</v>
      </c>
      <c r="X135" s="30">
        <v>6500</v>
      </c>
      <c r="Y135" s="30">
        <v>7600</v>
      </c>
      <c r="Z135" s="30">
        <v>9400</v>
      </c>
    </row>
    <row r="136" spans="1:26">
      <c r="A136" s="25" t="s">
        <v>103</v>
      </c>
      <c r="B136" s="25" t="s">
        <v>104</v>
      </c>
      <c r="C136" s="25" t="s">
        <v>105</v>
      </c>
      <c r="D136" s="25" t="s">
        <v>78</v>
      </c>
      <c r="E136" s="25" t="s">
        <v>74</v>
      </c>
      <c r="F136" s="28">
        <v>0.3815282572193312</v>
      </c>
      <c r="G136" s="28">
        <v>0.35941067709067442</v>
      </c>
      <c r="H136" s="28">
        <v>0.29216609879629007</v>
      </c>
      <c r="I136" s="28">
        <v>0.20344000590038169</v>
      </c>
      <c r="J136" s="28">
        <v>0.14351116472564249</v>
      </c>
      <c r="K136" s="28">
        <v>0.12288230970921379</v>
      </c>
      <c r="L136" s="28">
        <v>9.8658230861390125E-2</v>
      </c>
      <c r="M136" s="29">
        <f>'Equations and POD'!$D$6/F136</f>
        <v>2883.1416263032834</v>
      </c>
      <c r="N136" s="29">
        <f>'Equations and POD'!$D$6/G136</f>
        <v>3060.5657263834846</v>
      </c>
      <c r="O136" s="29">
        <f>'Equations and POD'!$D$6/H136</f>
        <v>3764.9816475352404</v>
      </c>
      <c r="P136" s="29">
        <f>'Equations and POD'!$D$6/I136</f>
        <v>5406.9994499441573</v>
      </c>
      <c r="Q136" s="29">
        <f>'Equations and POD'!$D$6/J136</f>
        <v>7664.9088738351847</v>
      </c>
      <c r="R136" s="29">
        <f>'Equations and POD'!$D$6/K136</f>
        <v>8951.6546572327425</v>
      </c>
      <c r="S136" s="29">
        <f>'Equations and POD'!$D$6/L136</f>
        <v>11149.601917608323</v>
      </c>
      <c r="T136" s="30">
        <v>2900</v>
      </c>
      <c r="U136" s="30">
        <v>3100</v>
      </c>
      <c r="V136" s="30">
        <v>3800</v>
      </c>
      <c r="W136" s="30">
        <v>5400</v>
      </c>
      <c r="X136" s="30">
        <v>7700</v>
      </c>
      <c r="Y136" s="30">
        <v>9000</v>
      </c>
      <c r="Z136" s="30">
        <v>11000</v>
      </c>
    </row>
    <row r="137" spans="1:26">
      <c r="A137" s="25" t="s">
        <v>103</v>
      </c>
      <c r="B137" s="25" t="s">
        <v>104</v>
      </c>
      <c r="C137" s="25" t="s">
        <v>105</v>
      </c>
      <c r="D137" s="25" t="s">
        <v>78</v>
      </c>
      <c r="E137" s="25" t="s">
        <v>75</v>
      </c>
      <c r="F137" s="28">
        <v>0.30175416704341818</v>
      </c>
      <c r="G137" s="28">
        <v>0.28426117185249528</v>
      </c>
      <c r="H137" s="28">
        <v>0.23107682357041559</v>
      </c>
      <c r="I137" s="28">
        <v>0.16090255010518609</v>
      </c>
      <c r="J137" s="28">
        <v>0.1135042848171583</v>
      </c>
      <c r="K137" s="28">
        <v>9.718873585124424E-2</v>
      </c>
      <c r="L137" s="28">
        <v>7.8029691673509982E-2</v>
      </c>
      <c r="M137" s="29">
        <f>'Equations and POD'!$D$6/F137</f>
        <v>3645.3514818959416</v>
      </c>
      <c r="N137" s="29">
        <f>'Equations and POD'!$D$6/G137</f>
        <v>3869.6808038587706</v>
      </c>
      <c r="O137" s="29">
        <f>'Equations and POD'!$D$6/H137</f>
        <v>4760.321623794518</v>
      </c>
      <c r="P137" s="29">
        <f>'Equations and POD'!$D$6/I137</f>
        <v>6836.436086817158</v>
      </c>
      <c r="Q137" s="29">
        <f>'Equations and POD'!$D$6/J137</f>
        <v>9691.2640943200277</v>
      </c>
      <c r="R137" s="29">
        <f>'Equations and POD'!$D$6/K137</f>
        <v>11318.184050501954</v>
      </c>
      <c r="S137" s="29">
        <f>'Equations and POD'!$D$6/L137</f>
        <v>14097.197828265096</v>
      </c>
      <c r="T137" s="30">
        <v>3600</v>
      </c>
      <c r="U137" s="30">
        <v>3900</v>
      </c>
      <c r="V137" s="30">
        <v>4800</v>
      </c>
      <c r="W137" s="30">
        <v>6800</v>
      </c>
      <c r="X137" s="30">
        <v>9700</v>
      </c>
      <c r="Y137" s="30">
        <v>11000</v>
      </c>
      <c r="Z137" s="30">
        <v>14000</v>
      </c>
    </row>
    <row r="138" spans="1:26">
      <c r="A138" s="25" t="s">
        <v>103</v>
      </c>
      <c r="B138" s="25" t="s">
        <v>104</v>
      </c>
      <c r="C138" s="25" t="s">
        <v>106</v>
      </c>
      <c r="D138" s="25" t="s">
        <v>72</v>
      </c>
      <c r="E138" s="25" t="s">
        <v>73</v>
      </c>
      <c r="F138" s="28">
        <v>0.64595744680851075</v>
      </c>
      <c r="G138" s="28">
        <v>0.55238095238095231</v>
      </c>
      <c r="H138" s="28">
        <v>0.47741935483870968</v>
      </c>
      <c r="I138" s="28">
        <v>0.38490566037735852</v>
      </c>
      <c r="J138" s="28">
        <v>0.3042253521126761</v>
      </c>
      <c r="K138" s="28">
        <v>0.27821229050279328</v>
      </c>
      <c r="L138" s="28">
        <v>0.29730700179533232</v>
      </c>
      <c r="M138" s="29">
        <f>'Equations and POD'!$D$6/F138</f>
        <v>1702.8985507246373</v>
      </c>
      <c r="N138" s="29">
        <f>'Equations and POD'!$D$6/G138</f>
        <v>1991.3793103448279</v>
      </c>
      <c r="O138" s="29">
        <f>'Equations and POD'!$D$6/H138</f>
        <v>2304.0540540540542</v>
      </c>
      <c r="P138" s="29">
        <f>'Equations and POD'!$D$6/I138</f>
        <v>2857.8431372549016</v>
      </c>
      <c r="Q138" s="29">
        <f>'Equations and POD'!$D$6/J138</f>
        <v>3615.7407407407404</v>
      </c>
      <c r="R138" s="29">
        <f>'Equations and POD'!$D$6/K138</f>
        <v>3953.8152610441771</v>
      </c>
      <c r="S138" s="29">
        <f>'Equations and POD'!$D$6/L138</f>
        <v>3699.879227053138</v>
      </c>
      <c r="T138" s="30">
        <v>1700</v>
      </c>
      <c r="U138" s="30">
        <v>2000</v>
      </c>
      <c r="V138" s="30">
        <v>2300</v>
      </c>
      <c r="W138" s="30">
        <v>2900</v>
      </c>
      <c r="X138" s="30">
        <v>3600</v>
      </c>
      <c r="Y138" s="30">
        <v>4000</v>
      </c>
      <c r="Z138" s="30">
        <v>3700</v>
      </c>
    </row>
    <row r="139" spans="1:26">
      <c r="A139" s="25" t="s">
        <v>103</v>
      </c>
      <c r="B139" s="25" t="s">
        <v>104</v>
      </c>
      <c r="C139" s="25" t="s">
        <v>106</v>
      </c>
      <c r="D139" s="25" t="s">
        <v>72</v>
      </c>
      <c r="E139" s="25" t="s">
        <v>74</v>
      </c>
      <c r="F139" s="28">
        <v>0.32297872340425537</v>
      </c>
      <c r="G139" s="28">
        <v>0.27619047619047621</v>
      </c>
      <c r="H139" s="28">
        <v>0.23870967741935481</v>
      </c>
      <c r="I139" s="28">
        <v>0.1924528301886792</v>
      </c>
      <c r="J139" s="28">
        <v>0.15211267605633799</v>
      </c>
      <c r="K139" s="28">
        <v>0.1391061452513967</v>
      </c>
      <c r="L139" s="28">
        <v>0.1486535008976661</v>
      </c>
      <c r="M139" s="29">
        <f>'Equations and POD'!$D$6/F139</f>
        <v>3405.7971014492746</v>
      </c>
      <c r="N139" s="29">
        <f>'Equations and POD'!$D$6/G139</f>
        <v>3982.7586206896549</v>
      </c>
      <c r="O139" s="29">
        <f>'Equations and POD'!$D$6/H139</f>
        <v>4608.1081081081084</v>
      </c>
      <c r="P139" s="29">
        <f>'Equations and POD'!$D$6/I139</f>
        <v>5715.6862745098051</v>
      </c>
      <c r="Q139" s="29">
        <f>'Equations and POD'!$D$6/J139</f>
        <v>7231.4814814814836</v>
      </c>
      <c r="R139" s="29">
        <f>'Equations and POD'!$D$6/K139</f>
        <v>7907.6305220883505</v>
      </c>
      <c r="S139" s="29">
        <f>'Equations and POD'!$D$6/L139</f>
        <v>7399.7584541062788</v>
      </c>
      <c r="T139" s="30">
        <v>3400</v>
      </c>
      <c r="U139" s="30">
        <v>4000</v>
      </c>
      <c r="V139" s="30">
        <v>4600</v>
      </c>
      <c r="W139" s="30">
        <v>5700</v>
      </c>
      <c r="X139" s="30">
        <v>7200</v>
      </c>
      <c r="Y139" s="30">
        <v>7900</v>
      </c>
      <c r="Z139" s="30">
        <v>7400</v>
      </c>
    </row>
    <row r="140" spans="1:26">
      <c r="A140" s="25" t="s">
        <v>103</v>
      </c>
      <c r="B140" s="25" t="s">
        <v>104</v>
      </c>
      <c r="C140" s="25" t="s">
        <v>106</v>
      </c>
      <c r="D140" s="25" t="s">
        <v>72</v>
      </c>
      <c r="E140" s="25" t="s">
        <v>75</v>
      </c>
      <c r="F140" s="28">
        <v>0.16148936170212769</v>
      </c>
      <c r="G140" s="28">
        <v>0.1380952380952381</v>
      </c>
      <c r="H140" s="28">
        <v>0.1193548387096774</v>
      </c>
      <c r="I140" s="28">
        <v>9.6226415094339615E-2</v>
      </c>
      <c r="J140" s="28">
        <v>7.6056338028169024E-2</v>
      </c>
      <c r="K140" s="28">
        <v>6.9553072625698334E-2</v>
      </c>
      <c r="L140" s="28">
        <v>7.4326750448833065E-2</v>
      </c>
      <c r="M140" s="29">
        <f>'Equations and POD'!$D$6/F140</f>
        <v>6811.5942028985492</v>
      </c>
      <c r="N140" s="29">
        <f>'Equations and POD'!$D$6/G140</f>
        <v>7965.5172413793098</v>
      </c>
      <c r="O140" s="29">
        <f>'Equations and POD'!$D$6/H140</f>
        <v>9216.2162162162167</v>
      </c>
      <c r="P140" s="29">
        <f>'Equations and POD'!$D$6/I140</f>
        <v>11431.372549019608</v>
      </c>
      <c r="Q140" s="29">
        <f>'Equations and POD'!$D$6/J140</f>
        <v>14462.962962962962</v>
      </c>
      <c r="R140" s="29">
        <f>'Equations and POD'!$D$6/K140</f>
        <v>15815.261044176705</v>
      </c>
      <c r="S140" s="29">
        <f>'Equations and POD'!$D$6/L140</f>
        <v>14799.516908212554</v>
      </c>
      <c r="T140" s="30">
        <v>6800</v>
      </c>
      <c r="U140" s="30">
        <v>8000</v>
      </c>
      <c r="V140" s="30">
        <v>9200</v>
      </c>
      <c r="W140" s="30">
        <v>11000</v>
      </c>
      <c r="X140" s="30">
        <v>14000</v>
      </c>
      <c r="Y140" s="30">
        <v>16000</v>
      </c>
      <c r="Z140" s="30">
        <v>15000</v>
      </c>
    </row>
    <row r="141" spans="1:26">
      <c r="A141" s="25" t="s">
        <v>103</v>
      </c>
      <c r="B141" s="25" t="s">
        <v>104</v>
      </c>
      <c r="C141" s="25" t="s">
        <v>106</v>
      </c>
      <c r="D141" s="25" t="s">
        <v>76</v>
      </c>
      <c r="E141" s="25" t="s">
        <v>73</v>
      </c>
      <c r="F141" s="28" t="s">
        <v>77</v>
      </c>
      <c r="G141" s="28" t="s">
        <v>77</v>
      </c>
      <c r="H141" s="28" t="s">
        <v>77</v>
      </c>
      <c r="I141" s="28" t="s">
        <v>77</v>
      </c>
      <c r="J141" s="28" t="s">
        <v>77</v>
      </c>
      <c r="K141" s="28" t="s">
        <v>77</v>
      </c>
      <c r="L141" s="28" t="s">
        <v>77</v>
      </c>
      <c r="M141" s="31" t="s">
        <v>77</v>
      </c>
      <c r="N141" s="31" t="s">
        <v>77</v>
      </c>
      <c r="O141" s="31" t="s">
        <v>77</v>
      </c>
      <c r="P141" s="31" t="s">
        <v>77</v>
      </c>
      <c r="Q141" s="31" t="s">
        <v>77</v>
      </c>
      <c r="R141" s="31" t="s">
        <v>77</v>
      </c>
      <c r="S141" s="31" t="s">
        <v>77</v>
      </c>
      <c r="T141" s="32" t="s">
        <v>77</v>
      </c>
      <c r="U141" s="32" t="s">
        <v>77</v>
      </c>
      <c r="V141" s="32" t="s">
        <v>77</v>
      </c>
      <c r="W141" s="32" t="s">
        <v>77</v>
      </c>
      <c r="X141" s="32" t="s">
        <v>77</v>
      </c>
      <c r="Y141" s="32" t="s">
        <v>77</v>
      </c>
      <c r="Z141" s="32" t="s">
        <v>77</v>
      </c>
    </row>
    <row r="142" spans="1:26">
      <c r="A142" s="25" t="s">
        <v>103</v>
      </c>
      <c r="B142" s="25" t="s">
        <v>104</v>
      </c>
      <c r="C142" s="25" t="s">
        <v>106</v>
      </c>
      <c r="D142" s="25" t="s">
        <v>76</v>
      </c>
      <c r="E142" s="25" t="s">
        <v>74</v>
      </c>
      <c r="F142" s="28" t="s">
        <v>77</v>
      </c>
      <c r="G142" s="28" t="s">
        <v>77</v>
      </c>
      <c r="H142" s="28" t="s">
        <v>77</v>
      </c>
      <c r="I142" s="28" t="s">
        <v>77</v>
      </c>
      <c r="J142" s="28" t="s">
        <v>77</v>
      </c>
      <c r="K142" s="28" t="s">
        <v>77</v>
      </c>
      <c r="L142" s="28" t="s">
        <v>77</v>
      </c>
      <c r="M142" s="31" t="s">
        <v>77</v>
      </c>
      <c r="N142" s="31" t="s">
        <v>77</v>
      </c>
      <c r="O142" s="31" t="s">
        <v>77</v>
      </c>
      <c r="P142" s="31" t="s">
        <v>77</v>
      </c>
      <c r="Q142" s="31" t="s">
        <v>77</v>
      </c>
      <c r="R142" s="31" t="s">
        <v>77</v>
      </c>
      <c r="S142" s="31" t="s">
        <v>77</v>
      </c>
      <c r="T142" s="32" t="s">
        <v>77</v>
      </c>
      <c r="U142" s="32" t="s">
        <v>77</v>
      </c>
      <c r="V142" s="32" t="s">
        <v>77</v>
      </c>
      <c r="W142" s="32" t="s">
        <v>77</v>
      </c>
      <c r="X142" s="32" t="s">
        <v>77</v>
      </c>
      <c r="Y142" s="32" t="s">
        <v>77</v>
      </c>
      <c r="Z142" s="32" t="s">
        <v>77</v>
      </c>
    </row>
    <row r="143" spans="1:26">
      <c r="A143" s="25" t="s">
        <v>103</v>
      </c>
      <c r="B143" s="25" t="s">
        <v>104</v>
      </c>
      <c r="C143" s="25" t="s">
        <v>106</v>
      </c>
      <c r="D143" s="25" t="s">
        <v>76</v>
      </c>
      <c r="E143" s="25" t="s">
        <v>75</v>
      </c>
      <c r="F143" s="28" t="s">
        <v>77</v>
      </c>
      <c r="G143" s="28" t="s">
        <v>77</v>
      </c>
      <c r="H143" s="28" t="s">
        <v>77</v>
      </c>
      <c r="I143" s="28" t="s">
        <v>77</v>
      </c>
      <c r="J143" s="28" t="s">
        <v>77</v>
      </c>
      <c r="K143" s="28" t="s">
        <v>77</v>
      </c>
      <c r="L143" s="28" t="s">
        <v>77</v>
      </c>
      <c r="M143" s="31" t="s">
        <v>77</v>
      </c>
      <c r="N143" s="31" t="s">
        <v>77</v>
      </c>
      <c r="O143" s="31" t="s">
        <v>77</v>
      </c>
      <c r="P143" s="31" t="s">
        <v>77</v>
      </c>
      <c r="Q143" s="31" t="s">
        <v>77</v>
      </c>
      <c r="R143" s="31" t="s">
        <v>77</v>
      </c>
      <c r="S143" s="31" t="s">
        <v>77</v>
      </c>
      <c r="T143" s="32" t="s">
        <v>77</v>
      </c>
      <c r="U143" s="32" t="s">
        <v>77</v>
      </c>
      <c r="V143" s="32" t="s">
        <v>77</v>
      </c>
      <c r="W143" s="32" t="s">
        <v>77</v>
      </c>
      <c r="X143" s="32" t="s">
        <v>77</v>
      </c>
      <c r="Y143" s="32" t="s">
        <v>77</v>
      </c>
      <c r="Z143" s="32" t="s">
        <v>77</v>
      </c>
    </row>
    <row r="144" spans="1:26">
      <c r="A144" s="25" t="s">
        <v>103</v>
      </c>
      <c r="B144" s="25" t="s">
        <v>104</v>
      </c>
      <c r="C144" s="25" t="s">
        <v>106</v>
      </c>
      <c r="D144" s="25" t="s">
        <v>78</v>
      </c>
      <c r="E144" s="25" t="s">
        <v>73</v>
      </c>
      <c r="F144" s="28" t="s">
        <v>77</v>
      </c>
      <c r="G144" s="28" t="s">
        <v>77</v>
      </c>
      <c r="H144" s="28" t="s">
        <v>77</v>
      </c>
      <c r="I144" s="28" t="s">
        <v>77</v>
      </c>
      <c r="J144" s="28" t="s">
        <v>77</v>
      </c>
      <c r="K144" s="28" t="s">
        <v>77</v>
      </c>
      <c r="L144" s="28" t="s">
        <v>77</v>
      </c>
      <c r="M144" s="31" t="s">
        <v>77</v>
      </c>
      <c r="N144" s="31" t="s">
        <v>77</v>
      </c>
      <c r="O144" s="31" t="s">
        <v>77</v>
      </c>
      <c r="P144" s="31" t="s">
        <v>77</v>
      </c>
      <c r="Q144" s="31" t="s">
        <v>77</v>
      </c>
      <c r="R144" s="31" t="s">
        <v>77</v>
      </c>
      <c r="S144" s="31" t="s">
        <v>77</v>
      </c>
      <c r="T144" s="32" t="s">
        <v>77</v>
      </c>
      <c r="U144" s="32" t="s">
        <v>77</v>
      </c>
      <c r="V144" s="32" t="s">
        <v>77</v>
      </c>
      <c r="W144" s="32" t="s">
        <v>77</v>
      </c>
      <c r="X144" s="32" t="s">
        <v>77</v>
      </c>
      <c r="Y144" s="32" t="s">
        <v>77</v>
      </c>
      <c r="Z144" s="32" t="s">
        <v>77</v>
      </c>
    </row>
    <row r="145" spans="1:26">
      <c r="A145" s="25" t="s">
        <v>103</v>
      </c>
      <c r="B145" s="25" t="s">
        <v>104</v>
      </c>
      <c r="C145" s="25" t="s">
        <v>106</v>
      </c>
      <c r="D145" s="25" t="s">
        <v>78</v>
      </c>
      <c r="E145" s="25" t="s">
        <v>74</v>
      </c>
      <c r="F145" s="28" t="s">
        <v>77</v>
      </c>
      <c r="G145" s="28" t="s">
        <v>77</v>
      </c>
      <c r="H145" s="28" t="s">
        <v>77</v>
      </c>
      <c r="I145" s="28" t="s">
        <v>77</v>
      </c>
      <c r="J145" s="28" t="s">
        <v>77</v>
      </c>
      <c r="K145" s="28" t="s">
        <v>77</v>
      </c>
      <c r="L145" s="28" t="s">
        <v>77</v>
      </c>
      <c r="M145" s="31" t="s">
        <v>77</v>
      </c>
      <c r="N145" s="31" t="s">
        <v>77</v>
      </c>
      <c r="O145" s="31" t="s">
        <v>77</v>
      </c>
      <c r="P145" s="31" t="s">
        <v>77</v>
      </c>
      <c r="Q145" s="31" t="s">
        <v>77</v>
      </c>
      <c r="R145" s="31" t="s">
        <v>77</v>
      </c>
      <c r="S145" s="31" t="s">
        <v>77</v>
      </c>
      <c r="T145" s="32" t="s">
        <v>77</v>
      </c>
      <c r="U145" s="32" t="s">
        <v>77</v>
      </c>
      <c r="V145" s="32" t="s">
        <v>77</v>
      </c>
      <c r="W145" s="32" t="s">
        <v>77</v>
      </c>
      <c r="X145" s="32" t="s">
        <v>77</v>
      </c>
      <c r="Y145" s="32" t="s">
        <v>77</v>
      </c>
      <c r="Z145" s="32" t="s">
        <v>77</v>
      </c>
    </row>
    <row r="146" spans="1:26">
      <c r="A146" s="25" t="s">
        <v>103</v>
      </c>
      <c r="B146" s="25" t="s">
        <v>104</v>
      </c>
      <c r="C146" s="25" t="s">
        <v>106</v>
      </c>
      <c r="D146" s="25" t="s">
        <v>78</v>
      </c>
      <c r="E146" s="25" t="s">
        <v>75</v>
      </c>
      <c r="F146" s="28" t="s">
        <v>77</v>
      </c>
      <c r="G146" s="28" t="s">
        <v>77</v>
      </c>
      <c r="H146" s="28" t="s">
        <v>77</v>
      </c>
      <c r="I146" s="28" t="s">
        <v>77</v>
      </c>
      <c r="J146" s="28" t="s">
        <v>77</v>
      </c>
      <c r="K146" s="28" t="s">
        <v>77</v>
      </c>
      <c r="L146" s="28" t="s">
        <v>77</v>
      </c>
      <c r="M146" s="31" t="s">
        <v>77</v>
      </c>
      <c r="N146" s="31" t="s">
        <v>77</v>
      </c>
      <c r="O146" s="31" t="s">
        <v>77</v>
      </c>
      <c r="P146" s="31" t="s">
        <v>77</v>
      </c>
      <c r="Q146" s="31" t="s">
        <v>77</v>
      </c>
      <c r="R146" s="31" t="s">
        <v>77</v>
      </c>
      <c r="S146" s="31" t="s">
        <v>77</v>
      </c>
      <c r="T146" s="32" t="s">
        <v>77</v>
      </c>
      <c r="U146" s="32" t="s">
        <v>77</v>
      </c>
      <c r="V146" s="32" t="s">
        <v>77</v>
      </c>
      <c r="W146" s="32" t="s">
        <v>77</v>
      </c>
      <c r="X146" s="32" t="s">
        <v>77</v>
      </c>
      <c r="Y146" s="32" t="s">
        <v>77</v>
      </c>
      <c r="Z146" s="32" t="s">
        <v>77</v>
      </c>
    </row>
    <row r="147" spans="1:26">
      <c r="A147" s="25" t="s">
        <v>103</v>
      </c>
      <c r="B147" s="25" t="s">
        <v>107</v>
      </c>
      <c r="C147" s="25" t="s">
        <v>108</v>
      </c>
      <c r="D147" s="25" t="s">
        <v>72</v>
      </c>
      <c r="E147" s="25" t="s">
        <v>73</v>
      </c>
      <c r="F147" s="28" t="s">
        <v>77</v>
      </c>
      <c r="G147" s="28" t="s">
        <v>77</v>
      </c>
      <c r="H147" s="28" t="s">
        <v>77</v>
      </c>
      <c r="I147" s="28" t="s">
        <v>77</v>
      </c>
      <c r="J147" s="28" t="s">
        <v>77</v>
      </c>
      <c r="K147" s="28">
        <v>0.27821229050279328</v>
      </c>
      <c r="L147" s="28">
        <v>0.29730700179533232</v>
      </c>
      <c r="M147" s="31" t="s">
        <v>77</v>
      </c>
      <c r="N147" s="31" t="s">
        <v>77</v>
      </c>
      <c r="O147" s="31" t="s">
        <v>77</v>
      </c>
      <c r="P147" s="31" t="s">
        <v>77</v>
      </c>
      <c r="Q147" s="31" t="s">
        <v>77</v>
      </c>
      <c r="R147" s="29">
        <f>'Equations and POD'!$D$6/K147</f>
        <v>3953.8152610441771</v>
      </c>
      <c r="S147" s="29">
        <f>'Equations and POD'!$D$6/L147</f>
        <v>3699.879227053138</v>
      </c>
      <c r="T147" s="32" t="s">
        <v>77</v>
      </c>
      <c r="U147" s="32" t="s">
        <v>77</v>
      </c>
      <c r="V147" s="32" t="s">
        <v>77</v>
      </c>
      <c r="W147" s="32" t="s">
        <v>77</v>
      </c>
      <c r="X147" s="32" t="s">
        <v>77</v>
      </c>
      <c r="Y147" s="30">
        <v>4000</v>
      </c>
      <c r="Z147" s="30">
        <v>3700</v>
      </c>
    </row>
    <row r="148" spans="1:26">
      <c r="A148" s="25" t="s">
        <v>103</v>
      </c>
      <c r="B148" s="25" t="s">
        <v>107</v>
      </c>
      <c r="C148" s="25" t="s">
        <v>108</v>
      </c>
      <c r="D148" s="25" t="s">
        <v>72</v>
      </c>
      <c r="E148" s="25" t="s">
        <v>74</v>
      </c>
      <c r="F148" s="28" t="s">
        <v>77</v>
      </c>
      <c r="G148" s="28" t="s">
        <v>77</v>
      </c>
      <c r="H148" s="28" t="s">
        <v>77</v>
      </c>
      <c r="I148" s="28" t="s">
        <v>77</v>
      </c>
      <c r="J148" s="28" t="s">
        <v>77</v>
      </c>
      <c r="K148" s="28">
        <v>0.1391061452513967</v>
      </c>
      <c r="L148" s="28">
        <v>0.1486535008976661</v>
      </c>
      <c r="M148" s="31" t="s">
        <v>77</v>
      </c>
      <c r="N148" s="31" t="s">
        <v>77</v>
      </c>
      <c r="O148" s="31" t="s">
        <v>77</v>
      </c>
      <c r="P148" s="31" t="s">
        <v>77</v>
      </c>
      <c r="Q148" s="31" t="s">
        <v>77</v>
      </c>
      <c r="R148" s="29">
        <f>'Equations and POD'!$D$6/K148</f>
        <v>7907.6305220883505</v>
      </c>
      <c r="S148" s="29">
        <f>'Equations and POD'!$D$6/L148</f>
        <v>7399.7584541062788</v>
      </c>
      <c r="T148" s="32" t="s">
        <v>77</v>
      </c>
      <c r="U148" s="32" t="s">
        <v>77</v>
      </c>
      <c r="V148" s="32" t="s">
        <v>77</v>
      </c>
      <c r="W148" s="32" t="s">
        <v>77</v>
      </c>
      <c r="X148" s="32" t="s">
        <v>77</v>
      </c>
      <c r="Y148" s="30">
        <v>7900</v>
      </c>
      <c r="Z148" s="30">
        <v>7400</v>
      </c>
    </row>
    <row r="149" spans="1:26">
      <c r="A149" s="25" t="s">
        <v>103</v>
      </c>
      <c r="B149" s="25" t="s">
        <v>107</v>
      </c>
      <c r="C149" s="25" t="s">
        <v>108</v>
      </c>
      <c r="D149" s="25" t="s">
        <v>72</v>
      </c>
      <c r="E149" s="25" t="s">
        <v>75</v>
      </c>
      <c r="F149" s="28" t="s">
        <v>77</v>
      </c>
      <c r="G149" s="28" t="s">
        <v>77</v>
      </c>
      <c r="H149" s="28" t="s">
        <v>77</v>
      </c>
      <c r="I149" s="28" t="s">
        <v>77</v>
      </c>
      <c r="J149" s="28" t="s">
        <v>77</v>
      </c>
      <c r="K149" s="28">
        <v>6.9553072625698334E-2</v>
      </c>
      <c r="L149" s="28">
        <v>7.4326750448833065E-2</v>
      </c>
      <c r="M149" s="31" t="s">
        <v>77</v>
      </c>
      <c r="N149" s="31" t="s">
        <v>77</v>
      </c>
      <c r="O149" s="31" t="s">
        <v>77</v>
      </c>
      <c r="P149" s="31" t="s">
        <v>77</v>
      </c>
      <c r="Q149" s="31" t="s">
        <v>77</v>
      </c>
      <c r="R149" s="29">
        <f>'Equations and POD'!$D$6/K149</f>
        <v>15815.261044176705</v>
      </c>
      <c r="S149" s="29">
        <f>'Equations and POD'!$D$6/L149</f>
        <v>14799.516908212554</v>
      </c>
      <c r="T149" s="32" t="s">
        <v>77</v>
      </c>
      <c r="U149" s="32" t="s">
        <v>77</v>
      </c>
      <c r="V149" s="32" t="s">
        <v>77</v>
      </c>
      <c r="W149" s="32" t="s">
        <v>77</v>
      </c>
      <c r="X149" s="32" t="s">
        <v>77</v>
      </c>
      <c r="Y149" s="30">
        <v>16000</v>
      </c>
      <c r="Z149" s="30">
        <v>15000</v>
      </c>
    </row>
    <row r="150" spans="1:26">
      <c r="A150" s="25" t="s">
        <v>103</v>
      </c>
      <c r="B150" s="25" t="s">
        <v>107</v>
      </c>
      <c r="C150" s="25" t="s">
        <v>108</v>
      </c>
      <c r="D150" s="25" t="s">
        <v>76</v>
      </c>
      <c r="E150" s="25" t="s">
        <v>73</v>
      </c>
      <c r="F150" s="28" t="s">
        <v>77</v>
      </c>
      <c r="G150" s="28" t="s">
        <v>77</v>
      </c>
      <c r="H150" s="28" t="s">
        <v>77</v>
      </c>
      <c r="I150" s="28" t="s">
        <v>77</v>
      </c>
      <c r="J150" s="28" t="s">
        <v>77</v>
      </c>
      <c r="K150" s="28" t="s">
        <v>77</v>
      </c>
      <c r="L150" s="28" t="s">
        <v>77</v>
      </c>
      <c r="M150" s="28" t="s">
        <v>77</v>
      </c>
      <c r="N150" s="28" t="s">
        <v>77</v>
      </c>
      <c r="O150" s="28" t="s">
        <v>77</v>
      </c>
      <c r="P150" s="28" t="s">
        <v>77</v>
      </c>
      <c r="Q150" s="28" t="s">
        <v>77</v>
      </c>
      <c r="R150" s="28" t="s">
        <v>77</v>
      </c>
      <c r="S150" s="28" t="s">
        <v>77</v>
      </c>
      <c r="T150" s="32" t="s">
        <v>77</v>
      </c>
      <c r="U150" s="32" t="s">
        <v>77</v>
      </c>
      <c r="V150" s="32" t="s">
        <v>77</v>
      </c>
      <c r="W150" s="32" t="s">
        <v>77</v>
      </c>
      <c r="X150" s="32" t="s">
        <v>77</v>
      </c>
      <c r="Y150" s="32" t="s">
        <v>77</v>
      </c>
      <c r="Z150" s="32" t="s">
        <v>77</v>
      </c>
    </row>
    <row r="151" spans="1:26">
      <c r="A151" s="25" t="s">
        <v>103</v>
      </c>
      <c r="B151" s="25" t="s">
        <v>107</v>
      </c>
      <c r="C151" s="25" t="s">
        <v>108</v>
      </c>
      <c r="D151" s="25" t="s">
        <v>76</v>
      </c>
      <c r="E151" s="25" t="s">
        <v>74</v>
      </c>
      <c r="F151" s="28" t="s">
        <v>77</v>
      </c>
      <c r="G151" s="28" t="s">
        <v>77</v>
      </c>
      <c r="H151" s="28" t="s">
        <v>77</v>
      </c>
      <c r="I151" s="28" t="s">
        <v>77</v>
      </c>
      <c r="J151" s="28" t="s">
        <v>77</v>
      </c>
      <c r="K151" s="28">
        <v>4.962068191290264</v>
      </c>
      <c r="L151" s="28">
        <v>4.4407849919136186</v>
      </c>
      <c r="M151" s="28" t="s">
        <v>77</v>
      </c>
      <c r="N151" s="28" t="s">
        <v>77</v>
      </c>
      <c r="O151" s="28" t="s">
        <v>77</v>
      </c>
      <c r="P151" s="28" t="s">
        <v>77</v>
      </c>
      <c r="Q151" s="28" t="s">
        <v>77</v>
      </c>
      <c r="R151" s="29">
        <f>'Equations and POD'!$D$6/K151</f>
        <v>221.68175800783825</v>
      </c>
      <c r="S151" s="29">
        <f>'Equations and POD'!$D$6/L151</f>
        <v>247.70395369355387</v>
      </c>
      <c r="T151" s="32" t="s">
        <v>77</v>
      </c>
      <c r="U151" s="32" t="s">
        <v>77</v>
      </c>
      <c r="V151" s="32" t="s">
        <v>77</v>
      </c>
      <c r="W151" s="32" t="s">
        <v>77</v>
      </c>
      <c r="X151" s="32" t="s">
        <v>77</v>
      </c>
      <c r="Y151" s="30">
        <v>220</v>
      </c>
      <c r="Z151" s="30">
        <v>250</v>
      </c>
    </row>
    <row r="152" spans="1:26">
      <c r="A152" s="25" t="s">
        <v>103</v>
      </c>
      <c r="B152" s="25" t="s">
        <v>107</v>
      </c>
      <c r="C152" s="25" t="s">
        <v>108</v>
      </c>
      <c r="D152" s="25" t="s">
        <v>76</v>
      </c>
      <c r="E152" s="25" t="s">
        <v>75</v>
      </c>
      <c r="F152" s="28" t="s">
        <v>77</v>
      </c>
      <c r="G152" s="28" t="s">
        <v>77</v>
      </c>
      <c r="H152" s="28" t="s">
        <v>77</v>
      </c>
      <c r="I152" s="28" t="s">
        <v>77</v>
      </c>
      <c r="J152" s="28" t="s">
        <v>77</v>
      </c>
      <c r="K152" s="28">
        <v>6.396763263104549E-2</v>
      </c>
      <c r="L152" s="28">
        <v>5.6984991913619228E-2</v>
      </c>
      <c r="M152" s="28" t="s">
        <v>77</v>
      </c>
      <c r="N152" s="28" t="s">
        <v>77</v>
      </c>
      <c r="O152" s="28" t="s">
        <v>77</v>
      </c>
      <c r="P152" s="28" t="s">
        <v>77</v>
      </c>
      <c r="Q152" s="28" t="s">
        <v>77</v>
      </c>
      <c r="R152" s="29">
        <f>'Equations and POD'!$D$6/K152</f>
        <v>17196.196806979155</v>
      </c>
      <c r="S152" s="29">
        <f>'Equations and POD'!$D$6/L152</f>
        <v>19303.328175731542</v>
      </c>
      <c r="T152" s="32" t="s">
        <v>77</v>
      </c>
      <c r="U152" s="32" t="s">
        <v>77</v>
      </c>
      <c r="V152" s="32" t="s">
        <v>77</v>
      </c>
      <c r="W152" s="32" t="s">
        <v>77</v>
      </c>
      <c r="X152" s="32" t="s">
        <v>77</v>
      </c>
      <c r="Y152" s="30">
        <v>17000</v>
      </c>
      <c r="Z152" s="30">
        <v>19000</v>
      </c>
    </row>
    <row r="153" spans="1:26">
      <c r="A153" s="25" t="s">
        <v>103</v>
      </c>
      <c r="B153" s="25" t="s">
        <v>107</v>
      </c>
      <c r="C153" s="25" t="s">
        <v>108</v>
      </c>
      <c r="D153" s="25" t="s">
        <v>78</v>
      </c>
      <c r="E153" s="25" t="s">
        <v>73</v>
      </c>
      <c r="F153" s="28" t="s">
        <v>77</v>
      </c>
      <c r="G153" s="28" t="s">
        <v>77</v>
      </c>
      <c r="H153" s="28" t="s">
        <v>77</v>
      </c>
      <c r="I153" s="28" t="s">
        <v>77</v>
      </c>
      <c r="J153" s="28" t="s">
        <v>77</v>
      </c>
      <c r="K153" s="28" t="s">
        <v>77</v>
      </c>
      <c r="L153" s="28" t="s">
        <v>77</v>
      </c>
      <c r="M153" s="31" t="s">
        <v>77</v>
      </c>
      <c r="N153" s="31" t="s">
        <v>77</v>
      </c>
      <c r="O153" s="31" t="s">
        <v>77</v>
      </c>
      <c r="P153" s="31" t="s">
        <v>77</v>
      </c>
      <c r="Q153" s="31" t="s">
        <v>77</v>
      </c>
      <c r="R153" s="31" t="s">
        <v>77</v>
      </c>
      <c r="S153" s="31" t="s">
        <v>77</v>
      </c>
      <c r="T153" s="32" t="s">
        <v>77</v>
      </c>
      <c r="U153" s="32" t="s">
        <v>77</v>
      </c>
      <c r="V153" s="32" t="s">
        <v>77</v>
      </c>
      <c r="W153" s="32" t="s">
        <v>77</v>
      </c>
      <c r="X153" s="32" t="s">
        <v>77</v>
      </c>
      <c r="Y153" s="32" t="s">
        <v>77</v>
      </c>
      <c r="Z153" s="32" t="s">
        <v>77</v>
      </c>
    </row>
    <row r="154" spans="1:26">
      <c r="A154" s="25" t="s">
        <v>103</v>
      </c>
      <c r="B154" s="25" t="s">
        <v>107</v>
      </c>
      <c r="C154" s="25" t="s">
        <v>108</v>
      </c>
      <c r="D154" s="25" t="s">
        <v>78</v>
      </c>
      <c r="E154" s="25" t="s">
        <v>74</v>
      </c>
      <c r="F154" s="28" t="s">
        <v>77</v>
      </c>
      <c r="G154" s="28" t="s">
        <v>77</v>
      </c>
      <c r="H154" s="28" t="s">
        <v>77</v>
      </c>
      <c r="I154" s="28" t="s">
        <v>77</v>
      </c>
      <c r="J154" s="28" t="s">
        <v>77</v>
      </c>
      <c r="K154" s="28" t="s">
        <v>77</v>
      </c>
      <c r="L154" s="28" t="s">
        <v>77</v>
      </c>
      <c r="M154" s="31" t="s">
        <v>77</v>
      </c>
      <c r="N154" s="31" t="s">
        <v>77</v>
      </c>
      <c r="O154" s="31" t="s">
        <v>77</v>
      </c>
      <c r="P154" s="31" t="s">
        <v>77</v>
      </c>
      <c r="Q154" s="31" t="s">
        <v>77</v>
      </c>
      <c r="R154" s="31" t="s">
        <v>77</v>
      </c>
      <c r="S154" s="31" t="s">
        <v>77</v>
      </c>
      <c r="T154" s="32" t="s">
        <v>77</v>
      </c>
      <c r="U154" s="32" t="s">
        <v>77</v>
      </c>
      <c r="V154" s="32" t="s">
        <v>77</v>
      </c>
      <c r="W154" s="32" t="s">
        <v>77</v>
      </c>
      <c r="X154" s="32" t="s">
        <v>77</v>
      </c>
      <c r="Y154" s="32" t="s">
        <v>77</v>
      </c>
      <c r="Z154" s="32" t="s">
        <v>77</v>
      </c>
    </row>
    <row r="155" spans="1:26">
      <c r="A155" s="25" t="s">
        <v>103</v>
      </c>
      <c r="B155" s="25" t="s">
        <v>107</v>
      </c>
      <c r="C155" s="25" t="s">
        <v>108</v>
      </c>
      <c r="D155" s="25" t="s">
        <v>78</v>
      </c>
      <c r="E155" s="25" t="s">
        <v>75</v>
      </c>
      <c r="F155" s="28" t="s">
        <v>77</v>
      </c>
      <c r="G155" s="28" t="s">
        <v>77</v>
      </c>
      <c r="H155" s="28" t="s">
        <v>77</v>
      </c>
      <c r="I155" s="28" t="s">
        <v>77</v>
      </c>
      <c r="J155" s="28" t="s">
        <v>77</v>
      </c>
      <c r="K155" s="28" t="s">
        <v>77</v>
      </c>
      <c r="L155" s="28" t="s">
        <v>77</v>
      </c>
      <c r="M155" s="31" t="s">
        <v>77</v>
      </c>
      <c r="N155" s="31" t="s">
        <v>77</v>
      </c>
      <c r="O155" s="31" t="s">
        <v>77</v>
      </c>
      <c r="P155" s="31" t="s">
        <v>77</v>
      </c>
      <c r="Q155" s="31" t="s">
        <v>77</v>
      </c>
      <c r="R155" s="31" t="s">
        <v>77</v>
      </c>
      <c r="S155" s="31" t="s">
        <v>77</v>
      </c>
      <c r="T155" s="32" t="s">
        <v>77</v>
      </c>
      <c r="U155" s="32" t="s">
        <v>77</v>
      </c>
      <c r="V155" s="32" t="s">
        <v>77</v>
      </c>
      <c r="W155" s="32" t="s">
        <v>77</v>
      </c>
      <c r="X155" s="32" t="s">
        <v>77</v>
      </c>
      <c r="Y155" s="32" t="s">
        <v>77</v>
      </c>
      <c r="Z155" s="32" t="s">
        <v>77</v>
      </c>
    </row>
    <row r="156" spans="1:26">
      <c r="A156" s="25" t="s">
        <v>109</v>
      </c>
      <c r="B156" s="25" t="s">
        <v>110</v>
      </c>
      <c r="C156" s="25" t="s">
        <v>111</v>
      </c>
      <c r="D156" s="25" t="s">
        <v>72</v>
      </c>
      <c r="E156" s="25" t="s">
        <v>73</v>
      </c>
      <c r="F156" s="28">
        <v>0.64595744680851075</v>
      </c>
      <c r="G156" s="28">
        <v>0.55238095238095231</v>
      </c>
      <c r="H156" s="28">
        <v>0.47741935483870968</v>
      </c>
      <c r="I156" s="28">
        <v>0.38490566037735852</v>
      </c>
      <c r="J156" s="28">
        <v>0.3042253521126761</v>
      </c>
      <c r="K156" s="28">
        <v>0.27821229050279328</v>
      </c>
      <c r="L156" s="28">
        <v>0.29730700179533232</v>
      </c>
      <c r="M156" s="29">
        <f>'Equations and POD'!$D$6/F156</f>
        <v>1702.8985507246373</v>
      </c>
      <c r="N156" s="29">
        <f>'Equations and POD'!$D$6/G156</f>
        <v>1991.3793103448279</v>
      </c>
      <c r="O156" s="29">
        <f>'Equations and POD'!$D$6/H156</f>
        <v>2304.0540540540542</v>
      </c>
      <c r="P156" s="29">
        <f>'Equations and POD'!$D$6/I156</f>
        <v>2857.8431372549016</v>
      </c>
      <c r="Q156" s="29">
        <f>'Equations and POD'!$D$6/J156</f>
        <v>3615.7407407407404</v>
      </c>
      <c r="R156" s="29">
        <f>'Equations and POD'!$D$6/K156</f>
        <v>3953.8152610441771</v>
      </c>
      <c r="S156" s="29">
        <f>'Equations and POD'!$D$6/L156</f>
        <v>3699.879227053138</v>
      </c>
      <c r="T156" s="30">
        <v>1700</v>
      </c>
      <c r="U156" s="30">
        <v>2000</v>
      </c>
      <c r="V156" s="30">
        <v>2300</v>
      </c>
      <c r="W156" s="30">
        <v>2900</v>
      </c>
      <c r="X156" s="30">
        <v>3600</v>
      </c>
      <c r="Y156" s="30">
        <v>4000</v>
      </c>
      <c r="Z156" s="30">
        <v>3700</v>
      </c>
    </row>
    <row r="157" spans="1:26">
      <c r="A157" s="25" t="s">
        <v>109</v>
      </c>
      <c r="B157" s="25" t="s">
        <v>110</v>
      </c>
      <c r="C157" s="25" t="s">
        <v>111</v>
      </c>
      <c r="D157" s="25" t="s">
        <v>72</v>
      </c>
      <c r="E157" s="25" t="s">
        <v>74</v>
      </c>
      <c r="F157" s="28">
        <v>0.32297872340425537</v>
      </c>
      <c r="G157" s="28">
        <v>0.27619047619047621</v>
      </c>
      <c r="H157" s="28">
        <v>0.23870967741935481</v>
      </c>
      <c r="I157" s="28">
        <v>0.1924528301886792</v>
      </c>
      <c r="J157" s="28">
        <v>0.15211267605633799</v>
      </c>
      <c r="K157" s="28">
        <v>0.1391061452513967</v>
      </c>
      <c r="L157" s="28">
        <v>0.1486535008976661</v>
      </c>
      <c r="M157" s="29">
        <f>'Equations and POD'!$D$6/F157</f>
        <v>3405.7971014492746</v>
      </c>
      <c r="N157" s="29">
        <f>'Equations and POD'!$D$6/G157</f>
        <v>3982.7586206896549</v>
      </c>
      <c r="O157" s="29">
        <f>'Equations and POD'!$D$6/H157</f>
        <v>4608.1081081081084</v>
      </c>
      <c r="P157" s="29">
        <f>'Equations and POD'!$D$6/I157</f>
        <v>5715.6862745098051</v>
      </c>
      <c r="Q157" s="29">
        <f>'Equations and POD'!$D$6/J157</f>
        <v>7231.4814814814836</v>
      </c>
      <c r="R157" s="29">
        <f>'Equations and POD'!$D$6/K157</f>
        <v>7907.6305220883505</v>
      </c>
      <c r="S157" s="29">
        <f>'Equations and POD'!$D$6/L157</f>
        <v>7399.7584541062788</v>
      </c>
      <c r="T157" s="30">
        <v>3400</v>
      </c>
      <c r="U157" s="30">
        <v>4000</v>
      </c>
      <c r="V157" s="30">
        <v>4600</v>
      </c>
      <c r="W157" s="30">
        <v>5700</v>
      </c>
      <c r="X157" s="30">
        <v>7200</v>
      </c>
      <c r="Y157" s="30">
        <v>7900</v>
      </c>
      <c r="Z157" s="30">
        <v>7400</v>
      </c>
    </row>
    <row r="158" spans="1:26">
      <c r="A158" s="25" t="s">
        <v>109</v>
      </c>
      <c r="B158" s="25" t="s">
        <v>110</v>
      </c>
      <c r="C158" s="25" t="s">
        <v>111</v>
      </c>
      <c r="D158" s="25" t="s">
        <v>72</v>
      </c>
      <c r="E158" s="25" t="s">
        <v>75</v>
      </c>
      <c r="F158" s="28">
        <v>0.16148936170212769</v>
      </c>
      <c r="G158" s="28">
        <v>0.1380952380952381</v>
      </c>
      <c r="H158" s="28">
        <v>0.1193548387096774</v>
      </c>
      <c r="I158" s="28">
        <v>9.6226415094339615E-2</v>
      </c>
      <c r="J158" s="28">
        <v>7.6056338028169024E-2</v>
      </c>
      <c r="K158" s="28">
        <v>6.9553072625698334E-2</v>
      </c>
      <c r="L158" s="28">
        <v>7.4326750448833065E-2</v>
      </c>
      <c r="M158" s="29">
        <f>'Equations and POD'!$D$6/F158</f>
        <v>6811.5942028985492</v>
      </c>
      <c r="N158" s="29">
        <f>'Equations and POD'!$D$6/G158</f>
        <v>7965.5172413793098</v>
      </c>
      <c r="O158" s="29">
        <f>'Equations and POD'!$D$6/H158</f>
        <v>9216.2162162162167</v>
      </c>
      <c r="P158" s="29">
        <f>'Equations and POD'!$D$6/I158</f>
        <v>11431.372549019608</v>
      </c>
      <c r="Q158" s="29">
        <f>'Equations and POD'!$D$6/J158</f>
        <v>14462.962962962962</v>
      </c>
      <c r="R158" s="29">
        <f>'Equations and POD'!$D$6/K158</f>
        <v>15815.261044176705</v>
      </c>
      <c r="S158" s="29">
        <f>'Equations and POD'!$D$6/L158</f>
        <v>14799.516908212554</v>
      </c>
      <c r="T158" s="30">
        <v>6800</v>
      </c>
      <c r="U158" s="30">
        <v>8000</v>
      </c>
      <c r="V158" s="30">
        <v>9200</v>
      </c>
      <c r="W158" s="30">
        <v>11000</v>
      </c>
      <c r="X158" s="30">
        <v>14000</v>
      </c>
      <c r="Y158" s="30">
        <v>16000</v>
      </c>
      <c r="Z158" s="30">
        <v>15000</v>
      </c>
    </row>
    <row r="159" spans="1:26">
      <c r="A159" s="25" t="s">
        <v>109</v>
      </c>
      <c r="B159" s="25" t="s">
        <v>110</v>
      </c>
      <c r="C159" s="25" t="s">
        <v>111</v>
      </c>
      <c r="D159" s="25" t="s">
        <v>76</v>
      </c>
      <c r="E159" s="25" t="s">
        <v>73</v>
      </c>
      <c r="F159" s="28" t="s">
        <v>77</v>
      </c>
      <c r="G159" s="28" t="s">
        <v>77</v>
      </c>
      <c r="H159" s="28" t="s">
        <v>77</v>
      </c>
      <c r="I159" s="28" t="s">
        <v>77</v>
      </c>
      <c r="J159" s="28" t="s">
        <v>77</v>
      </c>
      <c r="K159" s="28" t="s">
        <v>77</v>
      </c>
      <c r="L159" s="28" t="s">
        <v>77</v>
      </c>
      <c r="M159" s="31" t="s">
        <v>77</v>
      </c>
      <c r="N159" s="31" t="s">
        <v>77</v>
      </c>
      <c r="O159" s="31" t="s">
        <v>77</v>
      </c>
      <c r="P159" s="31" t="s">
        <v>77</v>
      </c>
      <c r="Q159" s="31" t="s">
        <v>77</v>
      </c>
      <c r="R159" s="31" t="s">
        <v>77</v>
      </c>
      <c r="S159" s="31" t="s">
        <v>77</v>
      </c>
      <c r="T159" s="32" t="s">
        <v>77</v>
      </c>
      <c r="U159" s="32" t="s">
        <v>77</v>
      </c>
      <c r="V159" s="32" t="s">
        <v>77</v>
      </c>
      <c r="W159" s="32" t="s">
        <v>77</v>
      </c>
      <c r="X159" s="32" t="s">
        <v>77</v>
      </c>
      <c r="Y159" s="32" t="s">
        <v>77</v>
      </c>
      <c r="Z159" s="32" t="s">
        <v>77</v>
      </c>
    </row>
    <row r="160" spans="1:26">
      <c r="A160" s="25" t="s">
        <v>109</v>
      </c>
      <c r="B160" s="25" t="s">
        <v>110</v>
      </c>
      <c r="C160" s="25" t="s">
        <v>111</v>
      </c>
      <c r="D160" s="25" t="s">
        <v>76</v>
      </c>
      <c r="E160" s="25" t="s">
        <v>74</v>
      </c>
      <c r="F160" s="28" t="s">
        <v>77</v>
      </c>
      <c r="G160" s="28" t="s">
        <v>77</v>
      </c>
      <c r="H160" s="28" t="s">
        <v>77</v>
      </c>
      <c r="I160" s="28" t="s">
        <v>77</v>
      </c>
      <c r="J160" s="28" t="s">
        <v>77</v>
      </c>
      <c r="K160" s="28" t="s">
        <v>77</v>
      </c>
      <c r="L160" s="28" t="s">
        <v>77</v>
      </c>
      <c r="M160" s="31" t="s">
        <v>77</v>
      </c>
      <c r="N160" s="31" t="s">
        <v>77</v>
      </c>
      <c r="O160" s="31" t="s">
        <v>77</v>
      </c>
      <c r="P160" s="31" t="s">
        <v>77</v>
      </c>
      <c r="Q160" s="31" t="s">
        <v>77</v>
      </c>
      <c r="R160" s="31" t="s">
        <v>77</v>
      </c>
      <c r="S160" s="31" t="s">
        <v>77</v>
      </c>
      <c r="T160" s="32" t="s">
        <v>77</v>
      </c>
      <c r="U160" s="32" t="s">
        <v>77</v>
      </c>
      <c r="V160" s="32" t="s">
        <v>77</v>
      </c>
      <c r="W160" s="32" t="s">
        <v>77</v>
      </c>
      <c r="X160" s="32" t="s">
        <v>77</v>
      </c>
      <c r="Y160" s="32" t="s">
        <v>77</v>
      </c>
      <c r="Z160" s="32" t="s">
        <v>77</v>
      </c>
    </row>
    <row r="161" spans="1:26">
      <c r="A161" s="25" t="s">
        <v>109</v>
      </c>
      <c r="B161" s="25" t="s">
        <v>110</v>
      </c>
      <c r="C161" s="25" t="s">
        <v>111</v>
      </c>
      <c r="D161" s="25" t="s">
        <v>76</v>
      </c>
      <c r="E161" s="25" t="s">
        <v>75</v>
      </c>
      <c r="F161" s="28" t="s">
        <v>77</v>
      </c>
      <c r="G161" s="28" t="s">
        <v>77</v>
      </c>
      <c r="H161" s="28" t="s">
        <v>77</v>
      </c>
      <c r="I161" s="28" t="s">
        <v>77</v>
      </c>
      <c r="J161" s="28" t="s">
        <v>77</v>
      </c>
      <c r="K161" s="28" t="s">
        <v>77</v>
      </c>
      <c r="L161" s="28" t="s">
        <v>77</v>
      </c>
      <c r="M161" s="31" t="s">
        <v>77</v>
      </c>
      <c r="N161" s="31" t="s">
        <v>77</v>
      </c>
      <c r="O161" s="31" t="s">
        <v>77</v>
      </c>
      <c r="P161" s="31" t="s">
        <v>77</v>
      </c>
      <c r="Q161" s="31" t="s">
        <v>77</v>
      </c>
      <c r="R161" s="31" t="s">
        <v>77</v>
      </c>
      <c r="S161" s="31" t="s">
        <v>77</v>
      </c>
      <c r="T161" s="32" t="s">
        <v>77</v>
      </c>
      <c r="U161" s="32" t="s">
        <v>77</v>
      </c>
      <c r="V161" s="32" t="s">
        <v>77</v>
      </c>
      <c r="W161" s="32" t="s">
        <v>77</v>
      </c>
      <c r="X161" s="32" t="s">
        <v>77</v>
      </c>
      <c r="Y161" s="32" t="s">
        <v>77</v>
      </c>
      <c r="Z161" s="32" t="s">
        <v>77</v>
      </c>
    </row>
    <row r="162" spans="1:26">
      <c r="A162" s="25" t="s">
        <v>109</v>
      </c>
      <c r="B162" s="25" t="s">
        <v>110</v>
      </c>
      <c r="C162" s="25" t="s">
        <v>111</v>
      </c>
      <c r="D162" s="25" t="s">
        <v>78</v>
      </c>
      <c r="E162" s="25" t="s">
        <v>73</v>
      </c>
      <c r="F162" s="28" t="s">
        <v>77</v>
      </c>
      <c r="G162" s="28" t="s">
        <v>77</v>
      </c>
      <c r="H162" s="28" t="s">
        <v>77</v>
      </c>
      <c r="I162" s="28" t="s">
        <v>77</v>
      </c>
      <c r="J162" s="28" t="s">
        <v>77</v>
      </c>
      <c r="K162" s="28" t="s">
        <v>77</v>
      </c>
      <c r="L162" s="28" t="s">
        <v>77</v>
      </c>
      <c r="M162" s="31" t="s">
        <v>77</v>
      </c>
      <c r="N162" s="31" t="s">
        <v>77</v>
      </c>
      <c r="O162" s="31" t="s">
        <v>77</v>
      </c>
      <c r="P162" s="31" t="s">
        <v>77</v>
      </c>
      <c r="Q162" s="31" t="s">
        <v>77</v>
      </c>
      <c r="R162" s="31" t="s">
        <v>77</v>
      </c>
      <c r="S162" s="31" t="s">
        <v>77</v>
      </c>
      <c r="T162" s="32" t="s">
        <v>77</v>
      </c>
      <c r="U162" s="32" t="s">
        <v>77</v>
      </c>
      <c r="V162" s="32" t="s">
        <v>77</v>
      </c>
      <c r="W162" s="32" t="s">
        <v>77</v>
      </c>
      <c r="X162" s="32" t="s">
        <v>77</v>
      </c>
      <c r="Y162" s="32" t="s">
        <v>77</v>
      </c>
      <c r="Z162" s="32" t="s">
        <v>77</v>
      </c>
    </row>
    <row r="163" spans="1:26">
      <c r="A163" s="25" t="s">
        <v>109</v>
      </c>
      <c r="B163" s="25" t="s">
        <v>110</v>
      </c>
      <c r="C163" s="25" t="s">
        <v>111</v>
      </c>
      <c r="D163" s="25" t="s">
        <v>78</v>
      </c>
      <c r="E163" s="25" t="s">
        <v>74</v>
      </c>
      <c r="F163" s="28" t="s">
        <v>77</v>
      </c>
      <c r="G163" s="28" t="s">
        <v>77</v>
      </c>
      <c r="H163" s="28" t="s">
        <v>77</v>
      </c>
      <c r="I163" s="28" t="s">
        <v>77</v>
      </c>
      <c r="J163" s="28" t="s">
        <v>77</v>
      </c>
      <c r="K163" s="28" t="s">
        <v>77</v>
      </c>
      <c r="L163" s="28" t="s">
        <v>77</v>
      </c>
      <c r="M163" s="31" t="s">
        <v>77</v>
      </c>
      <c r="N163" s="31" t="s">
        <v>77</v>
      </c>
      <c r="O163" s="31" t="s">
        <v>77</v>
      </c>
      <c r="P163" s="31" t="s">
        <v>77</v>
      </c>
      <c r="Q163" s="31" t="s">
        <v>77</v>
      </c>
      <c r="R163" s="31" t="s">
        <v>77</v>
      </c>
      <c r="S163" s="31" t="s">
        <v>77</v>
      </c>
      <c r="T163" s="32" t="s">
        <v>77</v>
      </c>
      <c r="U163" s="32" t="s">
        <v>77</v>
      </c>
      <c r="V163" s="32" t="s">
        <v>77</v>
      </c>
      <c r="W163" s="32" t="s">
        <v>77</v>
      </c>
      <c r="X163" s="32" t="s">
        <v>77</v>
      </c>
      <c r="Y163" s="32" t="s">
        <v>77</v>
      </c>
      <c r="Z163" s="32" t="s">
        <v>77</v>
      </c>
    </row>
    <row r="164" spans="1:26">
      <c r="A164" s="25" t="s">
        <v>109</v>
      </c>
      <c r="B164" s="25" t="s">
        <v>110</v>
      </c>
      <c r="C164" s="25" t="s">
        <v>111</v>
      </c>
      <c r="D164" s="25" t="s">
        <v>78</v>
      </c>
      <c r="E164" s="25" t="s">
        <v>75</v>
      </c>
      <c r="F164" s="28" t="s">
        <v>77</v>
      </c>
      <c r="G164" s="28" t="s">
        <v>77</v>
      </c>
      <c r="H164" s="28" t="s">
        <v>77</v>
      </c>
      <c r="I164" s="28" t="s">
        <v>77</v>
      </c>
      <c r="J164" s="28" t="s">
        <v>77</v>
      </c>
      <c r="K164" s="28" t="s">
        <v>77</v>
      </c>
      <c r="L164" s="28" t="s">
        <v>77</v>
      </c>
      <c r="M164" s="31" t="s">
        <v>77</v>
      </c>
      <c r="N164" s="31" t="s">
        <v>77</v>
      </c>
      <c r="O164" s="31" t="s">
        <v>77</v>
      </c>
      <c r="P164" s="31" t="s">
        <v>77</v>
      </c>
      <c r="Q164" s="31" t="s">
        <v>77</v>
      </c>
      <c r="R164" s="31" t="s">
        <v>77</v>
      </c>
      <c r="S164" s="31" t="s">
        <v>77</v>
      </c>
      <c r="T164" s="32" t="s">
        <v>77</v>
      </c>
      <c r="U164" s="32" t="s">
        <v>77</v>
      </c>
      <c r="V164" s="32" t="s">
        <v>77</v>
      </c>
      <c r="W164" s="32" t="s">
        <v>77</v>
      </c>
      <c r="X164" s="32" t="s">
        <v>77</v>
      </c>
      <c r="Y164" s="32" t="s">
        <v>77</v>
      </c>
      <c r="Z164" s="32" t="s">
        <v>77</v>
      </c>
    </row>
    <row r="165" spans="1:26">
      <c r="A165" s="25" t="s">
        <v>112</v>
      </c>
      <c r="B165" s="25" t="s">
        <v>113</v>
      </c>
      <c r="C165" s="25" t="s">
        <v>114</v>
      </c>
      <c r="D165" s="25" t="s">
        <v>72</v>
      </c>
      <c r="E165" s="25" t="s">
        <v>73</v>
      </c>
      <c r="F165" s="37">
        <v>19.264334961901593</v>
      </c>
      <c r="G165" s="25">
        <v>8.2331180186011892</v>
      </c>
      <c r="H165" s="25">
        <v>6.4462537862903231</v>
      </c>
      <c r="I165" s="25">
        <v>4.9533367051886801</v>
      </c>
      <c r="J165" s="25">
        <v>3.8493267742077473</v>
      </c>
      <c r="K165" s="25">
        <v>3.505137256372207</v>
      </c>
      <c r="L165" s="25">
        <v>3.7035921832813128</v>
      </c>
      <c r="M165" s="29">
        <f>'Equations and POD'!$D$6/F165</f>
        <v>57.100336044583521</v>
      </c>
      <c r="N165" s="29">
        <f>'Equations and POD'!$D$6/G165</f>
        <v>133.60673289448249</v>
      </c>
      <c r="O165" s="29">
        <f>'Equations and POD'!$D$6/H165</f>
        <v>170.6417458058265</v>
      </c>
      <c r="P165" s="29">
        <f>'Equations and POD'!$D$6/I165</f>
        <v>222.07252716088061</v>
      </c>
      <c r="Q165" s="29">
        <f>'Equations and POD'!$D$6/J165</f>
        <v>285.76425554995848</v>
      </c>
      <c r="R165" s="29">
        <f>'Equations and POD'!$D$6/K165</f>
        <v>313.8250857367259</v>
      </c>
      <c r="S165" s="29">
        <f>'Equations and POD'!$D$6/L165</f>
        <v>297.00894309195263</v>
      </c>
      <c r="T165" s="30">
        <v>57</v>
      </c>
      <c r="U165" s="30">
        <v>130</v>
      </c>
      <c r="V165" s="30">
        <v>170</v>
      </c>
      <c r="W165" s="30">
        <v>220</v>
      </c>
      <c r="X165" s="30">
        <v>290</v>
      </c>
      <c r="Y165" s="30">
        <v>310</v>
      </c>
      <c r="Z165" s="30">
        <v>300</v>
      </c>
    </row>
    <row r="166" spans="1:26">
      <c r="A166" s="25" t="s">
        <v>112</v>
      </c>
      <c r="B166" s="25" t="s">
        <v>113</v>
      </c>
      <c r="C166" s="25" t="s">
        <v>114</v>
      </c>
      <c r="D166" s="25" t="s">
        <v>72</v>
      </c>
      <c r="E166" s="25" t="s">
        <v>74</v>
      </c>
      <c r="F166" s="38">
        <v>3.9</v>
      </c>
      <c r="G166" s="39">
        <v>1.7</v>
      </c>
      <c r="H166" s="39">
        <v>1.3</v>
      </c>
      <c r="I166" s="39">
        <v>1</v>
      </c>
      <c r="J166" s="39">
        <v>0.79</v>
      </c>
      <c r="K166" s="39">
        <v>0.72</v>
      </c>
      <c r="L166" s="39">
        <v>0.76</v>
      </c>
      <c r="M166" s="29">
        <f>'Equations and POD'!$D$6/F166</f>
        <v>282.05128205128204</v>
      </c>
      <c r="N166" s="29">
        <f>'Equations and POD'!$D$6/G166</f>
        <v>647.05882352941182</v>
      </c>
      <c r="O166" s="29">
        <f>'Equations and POD'!$D$6/H166</f>
        <v>846.15384615384608</v>
      </c>
      <c r="P166" s="29">
        <f>'Equations and POD'!$D$6/I166</f>
        <v>1100</v>
      </c>
      <c r="Q166" s="29">
        <f>'Equations and POD'!$D$6/J166</f>
        <v>1392.4050632911392</v>
      </c>
      <c r="R166" s="29">
        <f>'Equations and POD'!$D$6/K166</f>
        <v>1527.7777777777778</v>
      </c>
      <c r="S166" s="29">
        <f>'Equations and POD'!$D$6/L166</f>
        <v>1447.3684210526317</v>
      </c>
      <c r="T166" s="30">
        <v>280</v>
      </c>
      <c r="U166" s="30">
        <v>650</v>
      </c>
      <c r="V166" s="30">
        <v>850</v>
      </c>
      <c r="W166" s="30">
        <v>1100</v>
      </c>
      <c r="X166" s="30">
        <v>1400</v>
      </c>
      <c r="Y166" s="30">
        <v>1500</v>
      </c>
      <c r="Z166" s="30">
        <v>1400</v>
      </c>
    </row>
    <row r="167" spans="1:26">
      <c r="A167" s="25" t="s">
        <v>112</v>
      </c>
      <c r="B167" s="25" t="s">
        <v>113</v>
      </c>
      <c r="C167" s="25" t="s">
        <v>114</v>
      </c>
      <c r="D167" s="25" t="s">
        <v>72</v>
      </c>
      <c r="E167" s="25" t="s">
        <v>75</v>
      </c>
      <c r="F167" s="40">
        <v>2.7E-4</v>
      </c>
      <c r="G167" s="41">
        <v>1.1E-4</v>
      </c>
      <c r="H167" s="41">
        <v>8.8999999999999995E-5</v>
      </c>
      <c r="I167" s="41">
        <v>6.7999999999999999E-5</v>
      </c>
      <c r="J167" s="41">
        <v>5.3000000000000001E-5</v>
      </c>
      <c r="K167" s="41">
        <v>4.8000000000000001E-5</v>
      </c>
      <c r="L167" s="41">
        <v>5.1E-5</v>
      </c>
      <c r="M167" s="29">
        <f>'Equations and POD'!$D$6/F167</f>
        <v>4074074.0740740742</v>
      </c>
      <c r="N167" s="29">
        <f>'Equations and POD'!$D$6/G167</f>
        <v>10000000</v>
      </c>
      <c r="O167" s="29">
        <f>'Equations and POD'!$D$6/H167</f>
        <v>12359550.561797753</v>
      </c>
      <c r="P167" s="29">
        <f>'Equations and POD'!$D$6/I167</f>
        <v>16176470.588235294</v>
      </c>
      <c r="Q167" s="29">
        <f>'Equations and POD'!$D$6/J167</f>
        <v>20754716.981132075</v>
      </c>
      <c r="R167" s="29">
        <f>'Equations and POD'!$D$6/K167</f>
        <v>22916666.666666668</v>
      </c>
      <c r="S167" s="29">
        <f>'Equations and POD'!$D$6/L167</f>
        <v>21568627.450980391</v>
      </c>
      <c r="T167" s="30">
        <v>4100000</v>
      </c>
      <c r="U167" s="30">
        <v>10000000</v>
      </c>
      <c r="V167" s="30">
        <v>12000000</v>
      </c>
      <c r="W167" s="30">
        <v>16000000</v>
      </c>
      <c r="X167" s="30">
        <v>21000000</v>
      </c>
      <c r="Y167" s="30">
        <v>23000000</v>
      </c>
      <c r="Z167" s="30">
        <v>22000000</v>
      </c>
    </row>
    <row r="168" spans="1:26">
      <c r="A168" s="25" t="s">
        <v>112</v>
      </c>
      <c r="B168" s="25" t="s">
        <v>113</v>
      </c>
      <c r="C168" s="25" t="s">
        <v>114</v>
      </c>
      <c r="D168" s="25" t="s">
        <v>76</v>
      </c>
      <c r="E168" s="25" t="s">
        <v>73</v>
      </c>
      <c r="F168" s="28">
        <v>0.176197669999201</v>
      </c>
      <c r="G168" s="28">
        <v>0.2181135761322481</v>
      </c>
      <c r="H168" s="28">
        <v>0.24622113264305731</v>
      </c>
      <c r="I168" s="28">
        <v>8.6441768275436634E-2</v>
      </c>
      <c r="J168" s="28">
        <v>4.840463227932694E-2</v>
      </c>
      <c r="K168" s="28">
        <v>3.8402078735055259E-2</v>
      </c>
      <c r="L168" s="28">
        <v>1.7198816601519819E-2</v>
      </c>
      <c r="M168" s="29">
        <f>'Equations and POD'!$D$6/F168</f>
        <v>6242.9883437447734</v>
      </c>
      <c r="N168" s="29">
        <f>'Equations and POD'!$D$6/G168</f>
        <v>5043.2440726800087</v>
      </c>
      <c r="O168" s="29">
        <f>'Equations and POD'!$D$6/H168</f>
        <v>4467.5287949172571</v>
      </c>
      <c r="P168" s="29">
        <f>'Equations and POD'!$D$6/I168</f>
        <v>12725.329686627627</v>
      </c>
      <c r="Q168" s="29">
        <f>'Equations and POD'!$D$6/J168</f>
        <v>22725.097747923544</v>
      </c>
      <c r="R168" s="29">
        <f>'Equations and POD'!$D$6/K168</f>
        <v>28644.282711598818</v>
      </c>
      <c r="S168" s="29">
        <f>'Equations and POD'!$D$6/L168</f>
        <v>63957.888817931555</v>
      </c>
      <c r="T168" s="30">
        <v>6200</v>
      </c>
      <c r="U168" s="30">
        <v>5000</v>
      </c>
      <c r="V168" s="30">
        <v>4500</v>
      </c>
      <c r="W168" s="30">
        <v>13000</v>
      </c>
      <c r="X168" s="30">
        <v>23000</v>
      </c>
      <c r="Y168" s="30">
        <v>29000</v>
      </c>
      <c r="Z168" s="30">
        <v>64000</v>
      </c>
    </row>
    <row r="169" spans="1:26">
      <c r="A169" s="25" t="s">
        <v>112</v>
      </c>
      <c r="B169" s="25" t="s">
        <v>113</v>
      </c>
      <c r="C169" s="25" t="s">
        <v>114</v>
      </c>
      <c r="D169" s="25" t="s">
        <v>76</v>
      </c>
      <c r="E169" s="25" t="s">
        <v>74</v>
      </c>
      <c r="F169" s="28">
        <v>5.5029499173429017E-2</v>
      </c>
      <c r="G169" s="28">
        <v>6.8118940500713862E-2</v>
      </c>
      <c r="H169" s="28">
        <v>7.6895585636960403E-2</v>
      </c>
      <c r="I169" s="28">
        <v>2.6997450558451722E-2</v>
      </c>
      <c r="J169" s="28">
        <v>1.5118130895808079E-2</v>
      </c>
      <c r="K169" s="28">
        <v>1.199417961869398E-2</v>
      </c>
      <c r="L169" s="28">
        <v>5.372351621985379E-3</v>
      </c>
      <c r="M169" s="29">
        <f>'Equations and POD'!$D$6/F169</f>
        <v>19989.278778156404</v>
      </c>
      <c r="N169" s="29">
        <f>'Equations and POD'!$D$6/G169</f>
        <v>16148.225323446897</v>
      </c>
      <c r="O169" s="29">
        <f>'Equations and POD'!$D$6/H169</f>
        <v>14305.112457213374</v>
      </c>
      <c r="P169" s="29">
        <f>'Equations and POD'!$D$6/I169</f>
        <v>40744.587997981835</v>
      </c>
      <c r="Q169" s="29">
        <f>'Equations and POD'!$D$6/J169</f>
        <v>72760.317236372488</v>
      </c>
      <c r="R169" s="29">
        <f>'Equations and POD'!$D$6/K169</f>
        <v>91711.14948833629</v>
      </c>
      <c r="S169" s="29">
        <f>'Equations and POD'!$D$6/L169</f>
        <v>204752.04852535127</v>
      </c>
      <c r="T169" s="30">
        <v>20000</v>
      </c>
      <c r="U169" s="30">
        <v>16000</v>
      </c>
      <c r="V169" s="30">
        <v>14000</v>
      </c>
      <c r="W169" s="30">
        <v>41000</v>
      </c>
      <c r="X169" s="30">
        <v>73000</v>
      </c>
      <c r="Y169" s="30">
        <v>92000</v>
      </c>
      <c r="Z169" s="30">
        <v>200000</v>
      </c>
    </row>
    <row r="170" spans="1:26">
      <c r="A170" s="25" t="s">
        <v>112</v>
      </c>
      <c r="B170" s="25" t="s">
        <v>113</v>
      </c>
      <c r="C170" s="25" t="s">
        <v>114</v>
      </c>
      <c r="D170" s="25" t="s">
        <v>76</v>
      </c>
      <c r="E170" s="25" t="s">
        <v>75</v>
      </c>
      <c r="F170" s="28">
        <v>1.0990014504303599E-5</v>
      </c>
      <c r="G170" s="28">
        <v>1.360333513885301E-5</v>
      </c>
      <c r="H170" s="28">
        <v>1.535523505842834E-5</v>
      </c>
      <c r="I170" s="28">
        <v>5.3918104717234146E-6</v>
      </c>
      <c r="J170" s="28">
        <v>3.0195325684018829E-6</v>
      </c>
      <c r="K170" s="28">
        <v>2.3956513031049239E-6</v>
      </c>
      <c r="L170" s="28">
        <v>1.0733488387927281E-6</v>
      </c>
      <c r="M170" s="29">
        <f>'Equations and POD'!$D$6/F170</f>
        <v>100090859.71353805</v>
      </c>
      <c r="N170" s="29">
        <f>'Equations and POD'!$D$6/G170</f>
        <v>80862522.96014142</v>
      </c>
      <c r="O170" s="29">
        <f>'Equations and POD'!$D$6/H170</f>
        <v>71636806.327899262</v>
      </c>
      <c r="P170" s="29">
        <f>'Equations and POD'!$D$6/I170</f>
        <v>204013105.75896427</v>
      </c>
      <c r="Q170" s="29">
        <f>'Equations and POD'!$D$6/J170</f>
        <v>364294795.66176224</v>
      </c>
      <c r="R170" s="29">
        <f>'Equations and POD'!$D$6/K170</f>
        <v>459165321.16937327</v>
      </c>
      <c r="S170" s="29">
        <f>'Equations and POD'!$D$6/L170</f>
        <v>1024829915.7217596</v>
      </c>
      <c r="T170" s="30">
        <v>100000000</v>
      </c>
      <c r="U170" s="30">
        <v>81000000</v>
      </c>
      <c r="V170" s="30">
        <v>72000000</v>
      </c>
      <c r="W170" s="30">
        <v>200000000</v>
      </c>
      <c r="X170" s="30">
        <v>360000000</v>
      </c>
      <c r="Y170" s="30">
        <v>460000000</v>
      </c>
      <c r="Z170" s="30">
        <v>1000000000</v>
      </c>
    </row>
    <row r="171" spans="1:26">
      <c r="A171" s="25" t="s">
        <v>112</v>
      </c>
      <c r="B171" s="25" t="s">
        <v>113</v>
      </c>
      <c r="C171" s="25" t="s">
        <v>114</v>
      </c>
      <c r="D171" s="25" t="s">
        <v>78</v>
      </c>
      <c r="E171" s="25" t="s">
        <v>73</v>
      </c>
      <c r="F171" s="28">
        <v>1.594002964868918</v>
      </c>
      <c r="G171" s="28">
        <v>1.5015969958910089</v>
      </c>
      <c r="H171" s="28">
        <v>1.2206530418210779</v>
      </c>
      <c r="I171" s="28">
        <v>0.84996056371189199</v>
      </c>
      <c r="J171" s="28">
        <v>0.59958133568324112</v>
      </c>
      <c r="K171" s="28">
        <v>0.51339517401413293</v>
      </c>
      <c r="L171" s="28">
        <v>0.41218837537208203</v>
      </c>
      <c r="M171" s="29">
        <f>'Equations and POD'!$D$6/F171</f>
        <v>690.08654578660583</v>
      </c>
      <c r="N171" s="29">
        <f>'Equations and POD'!$D$6/G171</f>
        <v>732.55341014270505</v>
      </c>
      <c r="O171" s="29">
        <f>'Equations and POD'!$D$6/H171</f>
        <v>901.15697279459766</v>
      </c>
      <c r="P171" s="29">
        <f>'Equations and POD'!$D$6/I171</f>
        <v>1294.177691252112</v>
      </c>
      <c r="Q171" s="29">
        <f>'Equations and POD'!$D$6/J171</f>
        <v>1834.6134786642692</v>
      </c>
      <c r="R171" s="29">
        <f>'Equations and POD'!$D$6/K171</f>
        <v>2142.5990263977801</v>
      </c>
      <c r="S171" s="29">
        <f>'Equations and POD'!$D$6/L171</f>
        <v>2668.6827327603091</v>
      </c>
      <c r="T171" s="30">
        <v>690</v>
      </c>
      <c r="U171" s="30">
        <v>730</v>
      </c>
      <c r="V171" s="30">
        <v>900</v>
      </c>
      <c r="W171" s="30">
        <v>1300</v>
      </c>
      <c r="X171" s="30">
        <v>1800</v>
      </c>
      <c r="Y171" s="30">
        <v>2100</v>
      </c>
      <c r="Z171" s="30">
        <v>2700</v>
      </c>
    </row>
    <row r="172" spans="1:26">
      <c r="A172" s="25" t="s">
        <v>112</v>
      </c>
      <c r="B172" s="25" t="s">
        <v>113</v>
      </c>
      <c r="C172" s="25" t="s">
        <v>114</v>
      </c>
      <c r="D172" s="25" t="s">
        <v>78</v>
      </c>
      <c r="E172" s="25" t="s">
        <v>74</v>
      </c>
      <c r="F172" s="28">
        <v>0.47899026190825728</v>
      </c>
      <c r="G172" s="28">
        <v>0.45122271049328577</v>
      </c>
      <c r="H172" s="28">
        <v>0.36680039691712257</v>
      </c>
      <c r="I172" s="28">
        <v>0.25540908141129381</v>
      </c>
      <c r="J172" s="28">
        <v>0.180171321725136</v>
      </c>
      <c r="K172" s="28">
        <v>0.1542727926379279</v>
      </c>
      <c r="L172" s="28">
        <v>0.1238606340304069</v>
      </c>
      <c r="M172" s="29">
        <f>'Equations and POD'!$D$6/F172</f>
        <v>2296.4976273582092</v>
      </c>
      <c r="N172" s="29">
        <f>'Equations and POD'!$D$6/G172</f>
        <v>2437.8205582725609</v>
      </c>
      <c r="O172" s="29">
        <f>'Equations and POD'!$D$6/H172</f>
        <v>2998.9062423194205</v>
      </c>
      <c r="P172" s="29">
        <f>'Equations and POD'!$D$6/I172</f>
        <v>4306.816319614858</v>
      </c>
      <c r="Q172" s="29">
        <f>'Equations and POD'!$D$6/J172</f>
        <v>6105.3001635750179</v>
      </c>
      <c r="R172" s="29">
        <f>'Equations and POD'!$D$6/K172</f>
        <v>7130.2267962547112</v>
      </c>
      <c r="S172" s="29">
        <f>'Equations and POD'!$D$6/L172</f>
        <v>8880.9492104647052</v>
      </c>
      <c r="T172" s="30">
        <v>2300</v>
      </c>
      <c r="U172" s="30">
        <v>2400</v>
      </c>
      <c r="V172" s="30">
        <v>3000</v>
      </c>
      <c r="W172" s="30">
        <v>4300</v>
      </c>
      <c r="X172" s="30">
        <v>6100</v>
      </c>
      <c r="Y172" s="30">
        <v>7100</v>
      </c>
      <c r="Z172" s="30">
        <v>8900</v>
      </c>
    </row>
    <row r="173" spans="1:26">
      <c r="A173" s="25" t="s">
        <v>112</v>
      </c>
      <c r="B173" s="25" t="s">
        <v>113</v>
      </c>
      <c r="C173" s="25" t="s">
        <v>114</v>
      </c>
      <c r="D173" s="25" t="s">
        <v>78</v>
      </c>
      <c r="E173" s="25" t="s">
        <v>75</v>
      </c>
      <c r="F173" s="28">
        <v>8.6377417495476521E-5</v>
      </c>
      <c r="G173" s="28">
        <v>8.1370030973999639E-5</v>
      </c>
      <c r="H173" s="28">
        <v>6.6145960662735163E-5</v>
      </c>
      <c r="I173" s="28">
        <v>4.6058508098490357E-5</v>
      </c>
      <c r="J173" s="28">
        <v>3.2490709550885768E-5</v>
      </c>
      <c r="K173" s="28">
        <v>2.7820368131892609E-5</v>
      </c>
      <c r="L173" s="28">
        <v>2.2336073502362899E-5</v>
      </c>
      <c r="M173" s="29">
        <f>'Equations and POD'!$D$6/F173</f>
        <v>12734809.998893583</v>
      </c>
      <c r="N173" s="29">
        <f>'Equations and POD'!$D$6/G173</f>
        <v>13518490.61421011</v>
      </c>
      <c r="O173" s="29">
        <f>'Equations and POD'!$D$6/H173</f>
        <v>16629889.247639427</v>
      </c>
      <c r="P173" s="29">
        <f>'Equations and POD'!$D$6/I173</f>
        <v>23882666.751771197</v>
      </c>
      <c r="Q173" s="29">
        <f>'Equations and POD'!$D$6/J173</f>
        <v>33855831.873330437</v>
      </c>
      <c r="R173" s="29">
        <f>'Equations and POD'!$D$6/K173</f>
        <v>39539376.142869443</v>
      </c>
      <c r="S173" s="29">
        <f>'Equations and POD'!$D$6/L173</f>
        <v>49247688.94065614</v>
      </c>
      <c r="T173" s="30">
        <v>13000000</v>
      </c>
      <c r="U173" s="30">
        <v>14000000</v>
      </c>
      <c r="V173" s="30">
        <v>17000000</v>
      </c>
      <c r="W173" s="30">
        <v>24000000</v>
      </c>
      <c r="X173" s="30">
        <v>34000000</v>
      </c>
      <c r="Y173" s="30">
        <v>40000000</v>
      </c>
      <c r="Z173" s="30">
        <v>49000000</v>
      </c>
    </row>
    <row r="174" spans="1:26">
      <c r="A174" s="42" t="s">
        <v>112</v>
      </c>
      <c r="B174" s="42" t="s">
        <v>113</v>
      </c>
      <c r="C174" s="42" t="s">
        <v>115</v>
      </c>
      <c r="D174" s="42" t="s">
        <v>72</v>
      </c>
      <c r="E174" s="42" t="s">
        <v>73</v>
      </c>
      <c r="F174" s="37">
        <v>56.179085106382978</v>
      </c>
      <c r="G174" s="25">
        <v>24.009603174603171</v>
      </c>
      <c r="H174" s="25">
        <v>18.798709677419353</v>
      </c>
      <c r="I174" s="25">
        <v>14.445031446540881</v>
      </c>
      <c r="J174" s="25">
        <v>11.225492957746479</v>
      </c>
      <c r="K174" s="25">
        <v>10.221759776536313</v>
      </c>
      <c r="L174" s="25">
        <v>10.800498479463597</v>
      </c>
      <c r="M174" s="29">
        <f>'Equations and POD'!$D$6/F174</f>
        <v>19.580240545338103</v>
      </c>
      <c r="N174" s="29">
        <f>'Equations and POD'!$D$6/G174</f>
        <v>45.815001272638931</v>
      </c>
      <c r="O174" s="29">
        <f>'Equations and POD'!$D$6/H174</f>
        <v>58.514654403184849</v>
      </c>
      <c r="P174" s="29">
        <f>'Equations and POD'!$D$6/I174</f>
        <v>76.150751493408109</v>
      </c>
      <c r="Q174" s="29">
        <f>'Equations and POD'!$D$6/J174</f>
        <v>97.99124226797656</v>
      </c>
      <c r="R174" s="29">
        <f>'Equations and POD'!$D$6/K174</f>
        <v>107.6135640093021</v>
      </c>
      <c r="S174" s="29">
        <f>'Equations and POD'!$D$6/L174</f>
        <v>101.84715104507205</v>
      </c>
      <c r="T174" s="43">
        <v>20</v>
      </c>
      <c r="U174" s="30">
        <v>46</v>
      </c>
      <c r="V174" s="30">
        <v>59</v>
      </c>
      <c r="W174" s="30">
        <v>76</v>
      </c>
      <c r="X174" s="30">
        <v>98</v>
      </c>
      <c r="Y174" s="30">
        <v>110</v>
      </c>
      <c r="Z174" s="30">
        <v>100</v>
      </c>
    </row>
    <row r="175" spans="1:26">
      <c r="A175" s="42" t="s">
        <v>112</v>
      </c>
      <c r="B175" s="42" t="s">
        <v>113</v>
      </c>
      <c r="C175" s="42" t="s">
        <v>115</v>
      </c>
      <c r="D175" s="42" t="s">
        <v>72</v>
      </c>
      <c r="E175" s="42" t="s">
        <v>74</v>
      </c>
      <c r="F175" s="44">
        <v>31.465531914893617</v>
      </c>
      <c r="G175" s="44">
        <v>13.447619047619046</v>
      </c>
      <c r="H175" s="44">
        <v>10.529032258064516</v>
      </c>
      <c r="I175" s="45">
        <v>8.090566037735849</v>
      </c>
      <c r="J175" s="45">
        <v>6.2873239436619723</v>
      </c>
      <c r="K175" s="45">
        <v>5.7251396648044697</v>
      </c>
      <c r="L175" s="45">
        <v>6.0492873630601247</v>
      </c>
      <c r="M175" s="29">
        <f>'Equations and POD'!$D$6/F175</f>
        <v>34.958887806989075</v>
      </c>
      <c r="N175" s="29">
        <f>'Equations and POD'!$D$6/G175</f>
        <v>81.798866855524082</v>
      </c>
      <c r="O175" s="29">
        <f>'Equations and POD'!$D$6/H175</f>
        <v>104.47303921568627</v>
      </c>
      <c r="P175" s="29">
        <f>'Equations and POD'!$D$6/I175</f>
        <v>135.96082089552237</v>
      </c>
      <c r="Q175" s="29">
        <f>'Equations and POD'!$D$6/J175</f>
        <v>174.95519713261646</v>
      </c>
      <c r="R175" s="29">
        <f>'Equations and POD'!$D$6/K175</f>
        <v>192.1350507416081</v>
      </c>
      <c r="S175" s="29">
        <f>'Equations and POD'!$D$6/L175</f>
        <v>181.83960092838905</v>
      </c>
      <c r="T175" s="30">
        <v>35</v>
      </c>
      <c r="U175" s="30">
        <v>82</v>
      </c>
      <c r="V175" s="30">
        <v>100</v>
      </c>
      <c r="W175" s="30">
        <v>140</v>
      </c>
      <c r="X175" s="30">
        <v>170</v>
      </c>
      <c r="Y175" s="30">
        <v>190</v>
      </c>
      <c r="Z175" s="30">
        <v>180</v>
      </c>
    </row>
    <row r="176" spans="1:26">
      <c r="A176" s="42" t="s">
        <v>112</v>
      </c>
      <c r="B176" s="42" t="s">
        <v>113</v>
      </c>
      <c r="C176" s="42" t="s">
        <v>115</v>
      </c>
      <c r="D176" s="42" t="s">
        <v>72</v>
      </c>
      <c r="E176" s="42" t="s">
        <v>75</v>
      </c>
      <c r="F176" s="45">
        <v>7.8663829787234043</v>
      </c>
      <c r="G176" s="45">
        <v>3.3619047619047615</v>
      </c>
      <c r="H176" s="45">
        <v>2.6322580645161291</v>
      </c>
      <c r="I176" s="45">
        <v>2.0226415094339623</v>
      </c>
      <c r="J176" s="45">
        <v>1.5718309859154931</v>
      </c>
      <c r="K176" s="45">
        <v>1.4312849162011174</v>
      </c>
      <c r="L176" s="45">
        <v>1.5123218407650312</v>
      </c>
      <c r="M176" s="29">
        <f>'Equations and POD'!$D$6/F176</f>
        <v>139.8355512279563</v>
      </c>
      <c r="N176" s="29">
        <f>'Equations and POD'!$D$6/G176</f>
        <v>327.19546742209633</v>
      </c>
      <c r="O176" s="29">
        <f>'Equations and POD'!$D$6/H176</f>
        <v>417.89215686274508</v>
      </c>
      <c r="P176" s="29">
        <f>'Equations and POD'!$D$6/I176</f>
        <v>543.8432835820895</v>
      </c>
      <c r="Q176" s="29">
        <f>'Equations and POD'!$D$6/J176</f>
        <v>699.82078853046585</v>
      </c>
      <c r="R176" s="29">
        <f>'Equations and POD'!$D$6/K176</f>
        <v>768.54020296643239</v>
      </c>
      <c r="S176" s="29">
        <f>'Equations and POD'!$D$6/L176</f>
        <v>727.35840371355619</v>
      </c>
      <c r="T176" s="30">
        <v>140</v>
      </c>
      <c r="U176" s="30">
        <v>330</v>
      </c>
      <c r="V176" s="30">
        <v>420</v>
      </c>
      <c r="W176" s="30">
        <v>540</v>
      </c>
      <c r="X176" s="30">
        <v>700</v>
      </c>
      <c r="Y176" s="30">
        <v>770</v>
      </c>
      <c r="Z176" s="30">
        <v>730</v>
      </c>
    </row>
    <row r="177" spans="1:26">
      <c r="A177" s="25" t="s">
        <v>112</v>
      </c>
      <c r="B177" s="25" t="s">
        <v>113</v>
      </c>
      <c r="C177" s="25" t="s">
        <v>116</v>
      </c>
      <c r="D177" s="25" t="s">
        <v>72</v>
      </c>
      <c r="E177" s="25" t="s">
        <v>73</v>
      </c>
      <c r="F177" s="28">
        <v>0.12919148936170211</v>
      </c>
      <c r="G177" s="28">
        <v>0.11047619047619051</v>
      </c>
      <c r="H177" s="28">
        <v>9.5483870967741927E-2</v>
      </c>
      <c r="I177" s="28">
        <v>7.6981132075471692E-2</v>
      </c>
      <c r="J177" s="28">
        <v>6.0845070422535223E-2</v>
      </c>
      <c r="K177" s="28">
        <v>5.5642458100558671E-2</v>
      </c>
      <c r="L177" s="28">
        <v>5.9461400359066448E-2</v>
      </c>
      <c r="M177" s="29">
        <f>'Equations and POD'!$D$6/F177</f>
        <v>8514.4927536231899</v>
      </c>
      <c r="N177" s="29">
        <f>'Equations and POD'!$D$6/G177</f>
        <v>9956.8965517241359</v>
      </c>
      <c r="O177" s="29">
        <f>'Equations and POD'!$D$6/H177</f>
        <v>11520.270270270272</v>
      </c>
      <c r="P177" s="29">
        <f>'Equations and POD'!$D$6/I177</f>
        <v>14289.215686274511</v>
      </c>
      <c r="Q177" s="29">
        <f>'Equations and POD'!$D$6/J177</f>
        <v>18078.703703703701</v>
      </c>
      <c r="R177" s="29">
        <f>'Equations and POD'!$D$6/K177</f>
        <v>19769.076305220879</v>
      </c>
      <c r="S177" s="29">
        <f>'Equations and POD'!$D$6/L177</f>
        <v>18499.396135265695</v>
      </c>
      <c r="T177" s="30">
        <v>8500</v>
      </c>
      <c r="U177" s="30">
        <v>10000</v>
      </c>
      <c r="V177" s="30">
        <v>12000</v>
      </c>
      <c r="W177" s="30">
        <v>14000</v>
      </c>
      <c r="X177" s="30">
        <v>18000</v>
      </c>
      <c r="Y177" s="30">
        <v>20000</v>
      </c>
      <c r="Z177" s="30">
        <v>18000</v>
      </c>
    </row>
    <row r="178" spans="1:26">
      <c r="A178" s="25" t="s">
        <v>112</v>
      </c>
      <c r="B178" s="25" t="s">
        <v>113</v>
      </c>
      <c r="C178" s="25" t="s">
        <v>116</v>
      </c>
      <c r="D178" s="25" t="s">
        <v>72</v>
      </c>
      <c r="E178" s="25" t="s">
        <v>74</v>
      </c>
      <c r="F178" s="28">
        <v>6.4595744680851067E-2</v>
      </c>
      <c r="G178" s="28">
        <v>5.5238095238095239E-2</v>
      </c>
      <c r="H178" s="28">
        <v>4.7741935483870963E-2</v>
      </c>
      <c r="I178" s="28">
        <v>3.8490566037735853E-2</v>
      </c>
      <c r="J178" s="28">
        <v>3.0422535211267612E-2</v>
      </c>
      <c r="K178" s="28">
        <v>2.7821229050279339E-2</v>
      </c>
      <c r="L178" s="28">
        <v>2.973070017953322E-2</v>
      </c>
      <c r="M178" s="29">
        <f>'Equations and POD'!$D$6/F178</f>
        <v>17028.985507246376</v>
      </c>
      <c r="N178" s="29">
        <f>'Equations and POD'!$D$6/G178</f>
        <v>19913.793103448275</v>
      </c>
      <c r="O178" s="29">
        <f>'Equations and POD'!$D$6/H178</f>
        <v>23040.540540540544</v>
      </c>
      <c r="P178" s="29">
        <f>'Equations and POD'!$D$6/I178</f>
        <v>28578.431372549017</v>
      </c>
      <c r="Q178" s="29">
        <f>'Equations and POD'!$D$6/J178</f>
        <v>36157.407407407401</v>
      </c>
      <c r="R178" s="29">
        <f>'Equations and POD'!$D$6/K178</f>
        <v>39538.152610441757</v>
      </c>
      <c r="S178" s="29">
        <f>'Equations and POD'!$D$6/L178</f>
        <v>36998.79227053139</v>
      </c>
      <c r="T178" s="30">
        <v>17000</v>
      </c>
      <c r="U178" s="30">
        <v>20000</v>
      </c>
      <c r="V178" s="30">
        <v>23000</v>
      </c>
      <c r="W178" s="30">
        <v>29000</v>
      </c>
      <c r="X178" s="30">
        <v>36000</v>
      </c>
      <c r="Y178" s="30">
        <v>40000</v>
      </c>
      <c r="Z178" s="30">
        <v>37000</v>
      </c>
    </row>
    <row r="179" spans="1:26">
      <c r="A179" s="25" t="s">
        <v>112</v>
      </c>
      <c r="B179" s="25" t="s">
        <v>113</v>
      </c>
      <c r="C179" s="25" t="s">
        <v>116</v>
      </c>
      <c r="D179" s="25" t="s">
        <v>72</v>
      </c>
      <c r="E179" s="25" t="s">
        <v>75</v>
      </c>
      <c r="F179" s="28">
        <v>3.2297872340425533E-2</v>
      </c>
      <c r="G179" s="28">
        <v>2.7619047619047619E-2</v>
      </c>
      <c r="H179" s="28">
        <v>2.3870967741935482E-2</v>
      </c>
      <c r="I179" s="28">
        <v>1.924528301886792E-2</v>
      </c>
      <c r="J179" s="28">
        <v>1.5211267605633801E-2</v>
      </c>
      <c r="K179" s="28">
        <v>1.391061452513967E-2</v>
      </c>
      <c r="L179" s="28">
        <v>1.486535008976661E-2</v>
      </c>
      <c r="M179" s="29">
        <f>'Equations and POD'!$D$6/F179</f>
        <v>34057.971014492752</v>
      </c>
      <c r="N179" s="29">
        <f>'Equations and POD'!$D$6/G179</f>
        <v>39827.586206896551</v>
      </c>
      <c r="O179" s="29">
        <f>'Equations and POD'!$D$6/H179</f>
        <v>46081.081081081087</v>
      </c>
      <c r="P179" s="29">
        <f>'Equations and POD'!$D$6/I179</f>
        <v>57156.862745098057</v>
      </c>
      <c r="Q179" s="29">
        <f>'Equations and POD'!$D$6/J179</f>
        <v>72314.814814814832</v>
      </c>
      <c r="R179" s="29">
        <f>'Equations and POD'!$D$6/K179</f>
        <v>79076.305220883514</v>
      </c>
      <c r="S179" s="29">
        <f>'Equations and POD'!$D$6/L179</f>
        <v>73997.584541062781</v>
      </c>
      <c r="T179" s="30">
        <v>34000</v>
      </c>
      <c r="U179" s="30">
        <v>40000</v>
      </c>
      <c r="V179" s="30">
        <v>46000</v>
      </c>
      <c r="W179" s="30">
        <v>57000</v>
      </c>
      <c r="X179" s="30">
        <v>72000</v>
      </c>
      <c r="Y179" s="30">
        <v>79000</v>
      </c>
      <c r="Z179" s="30">
        <v>74000</v>
      </c>
    </row>
    <row r="180" spans="1:26">
      <c r="A180" s="25" t="s">
        <v>112</v>
      </c>
      <c r="B180" s="25" t="s">
        <v>113</v>
      </c>
      <c r="C180" s="25" t="s">
        <v>116</v>
      </c>
      <c r="D180" s="25" t="s">
        <v>76</v>
      </c>
      <c r="E180" s="25" t="s">
        <v>73</v>
      </c>
      <c r="F180" s="28" t="s">
        <v>77</v>
      </c>
      <c r="G180" s="28" t="s">
        <v>77</v>
      </c>
      <c r="H180" s="28">
        <v>4.3662060931899633</v>
      </c>
      <c r="I180" s="28">
        <v>2.5538186582809224</v>
      </c>
      <c r="J180" s="28" t="s">
        <v>77</v>
      </c>
      <c r="K180" s="28" t="s">
        <v>77</v>
      </c>
      <c r="L180" s="28" t="s">
        <v>77</v>
      </c>
      <c r="M180" s="31" t="s">
        <v>77</v>
      </c>
      <c r="N180" s="31" t="s">
        <v>77</v>
      </c>
      <c r="O180" s="29">
        <f>'Equations and POD'!$D$6/H180</f>
        <v>251.93496974769155</v>
      </c>
      <c r="P180" s="29">
        <f>'Equations and POD'!$D$6/I180</f>
        <v>430.72752892347262</v>
      </c>
      <c r="Q180" s="31" t="s">
        <v>77</v>
      </c>
      <c r="R180" s="31" t="s">
        <v>77</v>
      </c>
      <c r="S180" s="31" t="s">
        <v>77</v>
      </c>
      <c r="T180" s="32" t="s">
        <v>77</v>
      </c>
      <c r="U180" s="32" t="s">
        <v>77</v>
      </c>
      <c r="V180" s="30">
        <v>250</v>
      </c>
      <c r="W180" s="30">
        <v>430</v>
      </c>
      <c r="X180" s="32" t="s">
        <v>77</v>
      </c>
      <c r="Y180" s="32" t="s">
        <v>77</v>
      </c>
      <c r="Z180" s="32" t="s">
        <v>77</v>
      </c>
    </row>
    <row r="181" spans="1:26">
      <c r="A181" s="25" t="s">
        <v>112</v>
      </c>
      <c r="B181" s="25" t="s">
        <v>113</v>
      </c>
      <c r="C181" s="25" t="s">
        <v>116</v>
      </c>
      <c r="D181" s="25" t="s">
        <v>76</v>
      </c>
      <c r="E181" s="25" t="s">
        <v>74</v>
      </c>
      <c r="F181" s="28" t="s">
        <v>77</v>
      </c>
      <c r="G181" s="28" t="s">
        <v>77</v>
      </c>
      <c r="H181" s="28">
        <v>0.56770243428912781</v>
      </c>
      <c r="I181" s="28">
        <v>0.33205236722571629</v>
      </c>
      <c r="J181" s="28" t="s">
        <v>77</v>
      </c>
      <c r="K181" s="28" t="s">
        <v>77</v>
      </c>
      <c r="L181" s="28" t="s">
        <v>77</v>
      </c>
      <c r="M181" s="31" t="s">
        <v>77</v>
      </c>
      <c r="N181" s="31" t="s">
        <v>77</v>
      </c>
      <c r="O181" s="29">
        <f>'Equations and POD'!$D$6/H181</f>
        <v>1937.6348128177585</v>
      </c>
      <c r="P181" s="29">
        <f>'Equations and POD'!$D$6/I181</f>
        <v>3312.730486430361</v>
      </c>
      <c r="Q181" s="31" t="s">
        <v>77</v>
      </c>
      <c r="R181" s="31" t="s">
        <v>77</v>
      </c>
      <c r="S181" s="31" t="s">
        <v>77</v>
      </c>
      <c r="T181" s="32" t="s">
        <v>77</v>
      </c>
      <c r="U181" s="32" t="s">
        <v>77</v>
      </c>
      <c r="V181" s="30">
        <v>1900</v>
      </c>
      <c r="W181" s="30">
        <v>3300</v>
      </c>
      <c r="X181" s="32" t="s">
        <v>77</v>
      </c>
      <c r="Y181" s="32" t="s">
        <v>77</v>
      </c>
      <c r="Z181" s="32" t="s">
        <v>77</v>
      </c>
    </row>
    <row r="182" spans="1:26">
      <c r="A182" s="25" t="s">
        <v>112</v>
      </c>
      <c r="B182" s="25" t="s">
        <v>113</v>
      </c>
      <c r="C182" s="25" t="s">
        <v>116</v>
      </c>
      <c r="D182" s="25" t="s">
        <v>76</v>
      </c>
      <c r="E182" s="25" t="s">
        <v>75</v>
      </c>
      <c r="F182" s="28" t="s">
        <v>77</v>
      </c>
      <c r="G182" s="28" t="s">
        <v>77</v>
      </c>
      <c r="H182" s="28">
        <v>9.9193548387096781E-3</v>
      </c>
      <c r="I182" s="28">
        <v>5.8018867924528308E-3</v>
      </c>
      <c r="J182" s="28" t="s">
        <v>77</v>
      </c>
      <c r="K182" s="28" t="s">
        <v>77</v>
      </c>
      <c r="L182" s="28" t="s">
        <v>77</v>
      </c>
      <c r="M182" s="31" t="s">
        <v>77</v>
      </c>
      <c r="N182" s="31" t="s">
        <v>77</v>
      </c>
      <c r="O182" s="29">
        <f>'Equations and POD'!$D$6/H182</f>
        <v>110894.30894308942</v>
      </c>
      <c r="P182" s="29">
        <f>'Equations and POD'!$D$6/I182</f>
        <v>189593.49593495933</v>
      </c>
      <c r="Q182" s="31" t="s">
        <v>77</v>
      </c>
      <c r="R182" s="31" t="s">
        <v>77</v>
      </c>
      <c r="S182" s="31" t="s">
        <v>77</v>
      </c>
      <c r="T182" s="32" t="s">
        <v>77</v>
      </c>
      <c r="U182" s="32" t="s">
        <v>77</v>
      </c>
      <c r="V182" s="30">
        <v>110000</v>
      </c>
      <c r="W182" s="30">
        <v>190000</v>
      </c>
      <c r="X182" s="32" t="s">
        <v>77</v>
      </c>
      <c r="Y182" s="32" t="s">
        <v>77</v>
      </c>
      <c r="Z182" s="32" t="s">
        <v>77</v>
      </c>
    </row>
    <row r="183" spans="1:26">
      <c r="A183" s="25" t="s">
        <v>112</v>
      </c>
      <c r="B183" s="25" t="s">
        <v>113</v>
      </c>
      <c r="C183" s="25" t="s">
        <v>116</v>
      </c>
      <c r="D183" s="25" t="s">
        <v>78</v>
      </c>
      <c r="E183" s="25" t="s">
        <v>73</v>
      </c>
      <c r="F183" s="28" t="s">
        <v>77</v>
      </c>
      <c r="G183" s="28" t="s">
        <v>77</v>
      </c>
      <c r="H183" s="28" t="s">
        <v>77</v>
      </c>
      <c r="I183" s="28" t="s">
        <v>77</v>
      </c>
      <c r="J183" s="28" t="s">
        <v>77</v>
      </c>
      <c r="K183" s="28" t="s">
        <v>77</v>
      </c>
      <c r="L183" s="28" t="s">
        <v>77</v>
      </c>
      <c r="M183" s="31" t="s">
        <v>77</v>
      </c>
      <c r="N183" s="31" t="s">
        <v>77</v>
      </c>
      <c r="O183" s="31" t="s">
        <v>77</v>
      </c>
      <c r="P183" s="31" t="s">
        <v>77</v>
      </c>
      <c r="Q183" s="31" t="s">
        <v>77</v>
      </c>
      <c r="R183" s="31" t="s">
        <v>77</v>
      </c>
      <c r="S183" s="31" t="s">
        <v>77</v>
      </c>
      <c r="T183" s="32" t="s">
        <v>77</v>
      </c>
      <c r="U183" s="32" t="s">
        <v>77</v>
      </c>
      <c r="V183" s="32" t="s">
        <v>77</v>
      </c>
      <c r="W183" s="32" t="s">
        <v>77</v>
      </c>
      <c r="X183" s="32" t="s">
        <v>77</v>
      </c>
      <c r="Y183" s="32" t="s">
        <v>77</v>
      </c>
      <c r="Z183" s="32" t="s">
        <v>77</v>
      </c>
    </row>
    <row r="184" spans="1:26">
      <c r="A184" s="25" t="s">
        <v>112</v>
      </c>
      <c r="B184" s="25" t="s">
        <v>113</v>
      </c>
      <c r="C184" s="25" t="s">
        <v>116</v>
      </c>
      <c r="D184" s="25" t="s">
        <v>78</v>
      </c>
      <c r="E184" s="25" t="s">
        <v>74</v>
      </c>
      <c r="F184" s="28" t="s">
        <v>77</v>
      </c>
      <c r="G184" s="28" t="s">
        <v>77</v>
      </c>
      <c r="H184" s="28" t="s">
        <v>77</v>
      </c>
      <c r="I184" s="28" t="s">
        <v>77</v>
      </c>
      <c r="J184" s="28" t="s">
        <v>77</v>
      </c>
      <c r="K184" s="28" t="s">
        <v>77</v>
      </c>
      <c r="L184" s="28" t="s">
        <v>77</v>
      </c>
      <c r="M184" s="31" t="s">
        <v>77</v>
      </c>
      <c r="N184" s="31" t="s">
        <v>77</v>
      </c>
      <c r="O184" s="31" t="s">
        <v>77</v>
      </c>
      <c r="P184" s="31" t="s">
        <v>77</v>
      </c>
      <c r="Q184" s="31" t="s">
        <v>77</v>
      </c>
      <c r="R184" s="31" t="s">
        <v>77</v>
      </c>
      <c r="S184" s="31" t="s">
        <v>77</v>
      </c>
      <c r="T184" s="32" t="s">
        <v>77</v>
      </c>
      <c r="U184" s="32" t="s">
        <v>77</v>
      </c>
      <c r="V184" s="32" t="s">
        <v>77</v>
      </c>
      <c r="W184" s="32" t="s">
        <v>77</v>
      </c>
      <c r="X184" s="32" t="s">
        <v>77</v>
      </c>
      <c r="Y184" s="32" t="s">
        <v>77</v>
      </c>
      <c r="Z184" s="32" t="s">
        <v>77</v>
      </c>
    </row>
    <row r="185" spans="1:26">
      <c r="A185" s="25" t="s">
        <v>112</v>
      </c>
      <c r="B185" s="25" t="s">
        <v>113</v>
      </c>
      <c r="C185" s="25" t="s">
        <v>116</v>
      </c>
      <c r="D185" s="25" t="s">
        <v>78</v>
      </c>
      <c r="E185" s="25" t="s">
        <v>75</v>
      </c>
      <c r="F185" s="28" t="s">
        <v>77</v>
      </c>
      <c r="G185" s="28" t="s">
        <v>77</v>
      </c>
      <c r="H185" s="28" t="s">
        <v>77</v>
      </c>
      <c r="I185" s="28" t="s">
        <v>77</v>
      </c>
      <c r="J185" s="28" t="s">
        <v>77</v>
      </c>
      <c r="K185" s="28" t="s">
        <v>77</v>
      </c>
      <c r="L185" s="28" t="s">
        <v>77</v>
      </c>
      <c r="M185" s="31" t="s">
        <v>77</v>
      </c>
      <c r="N185" s="31" t="s">
        <v>77</v>
      </c>
      <c r="O185" s="31" t="s">
        <v>77</v>
      </c>
      <c r="P185" s="31" t="s">
        <v>77</v>
      </c>
      <c r="Q185" s="31" t="s">
        <v>77</v>
      </c>
      <c r="R185" s="31" t="s">
        <v>77</v>
      </c>
      <c r="S185" s="31" t="s">
        <v>77</v>
      </c>
      <c r="T185" s="32" t="s">
        <v>77</v>
      </c>
      <c r="U185" s="32" t="s">
        <v>77</v>
      </c>
      <c r="V185" s="32" t="s">
        <v>77</v>
      </c>
      <c r="W185" s="32" t="s">
        <v>77</v>
      </c>
      <c r="X185" s="32" t="s">
        <v>77</v>
      </c>
      <c r="Y185" s="32" t="s">
        <v>77</v>
      </c>
      <c r="Z185" s="32" t="s">
        <v>77</v>
      </c>
    </row>
    <row r="186" spans="1:26">
      <c r="A186" s="25" t="s">
        <v>112</v>
      </c>
      <c r="B186" s="25" t="s">
        <v>113</v>
      </c>
      <c r="C186" s="25" t="s">
        <v>117</v>
      </c>
      <c r="D186" s="25" t="s">
        <v>72</v>
      </c>
      <c r="E186" s="25" t="s">
        <v>73</v>
      </c>
      <c r="F186" s="28">
        <v>1.937872340425532</v>
      </c>
      <c r="G186" s="28">
        <v>1.657142857142857</v>
      </c>
      <c r="H186" s="28">
        <v>1.4322580645161289</v>
      </c>
      <c r="I186" s="28">
        <v>1.154716981132075</v>
      </c>
      <c r="J186" s="28">
        <v>0.91267605633802829</v>
      </c>
      <c r="K186" s="28">
        <v>0.83463687150838006</v>
      </c>
      <c r="L186" s="28">
        <v>0.89192100538599672</v>
      </c>
      <c r="M186" s="29">
        <f>'Equations and POD'!$D$6/F186</f>
        <v>567.63285024154584</v>
      </c>
      <c r="N186" s="29">
        <f>'Equations and POD'!$D$6/G186</f>
        <v>663.79310344827593</v>
      </c>
      <c r="O186" s="29">
        <f>'Equations and POD'!$D$6/H186</f>
        <v>768.0180180180181</v>
      </c>
      <c r="P186" s="29">
        <f>'Equations and POD'!$D$6/I186</f>
        <v>952.61437908496771</v>
      </c>
      <c r="Q186" s="29">
        <f>'Equations and POD'!$D$6/J186</f>
        <v>1205.2469135802467</v>
      </c>
      <c r="R186" s="29">
        <f>'Equations and POD'!$D$6/K186</f>
        <v>1317.9384203480586</v>
      </c>
      <c r="S186" s="29">
        <f>'Equations and POD'!$D$6/L186</f>
        <v>1233.2930756843796</v>
      </c>
      <c r="T186" s="30">
        <v>570</v>
      </c>
      <c r="U186" s="30">
        <v>660</v>
      </c>
      <c r="V186" s="30">
        <v>770</v>
      </c>
      <c r="W186" s="30">
        <v>950</v>
      </c>
      <c r="X186" s="30">
        <v>1200</v>
      </c>
      <c r="Y186" s="30">
        <v>1300</v>
      </c>
      <c r="Z186" s="30">
        <v>1200</v>
      </c>
    </row>
    <row r="187" spans="1:26">
      <c r="A187" s="25" t="s">
        <v>112</v>
      </c>
      <c r="B187" s="25" t="s">
        <v>113</v>
      </c>
      <c r="C187" s="25" t="s">
        <v>117</v>
      </c>
      <c r="D187" s="25" t="s">
        <v>72</v>
      </c>
      <c r="E187" s="25" t="s">
        <v>74</v>
      </c>
      <c r="F187" s="28">
        <v>0.96893617021276612</v>
      </c>
      <c r="G187" s="28">
        <v>0.82857142857142851</v>
      </c>
      <c r="H187" s="28">
        <v>0.71612903225806457</v>
      </c>
      <c r="I187" s="28">
        <v>0.57735849056603772</v>
      </c>
      <c r="J187" s="28">
        <v>0.45633802816901409</v>
      </c>
      <c r="K187" s="28">
        <v>0.41731843575418998</v>
      </c>
      <c r="L187" s="28">
        <v>0.44596050269299842</v>
      </c>
      <c r="M187" s="29">
        <f>'Equations and POD'!$D$6/F187</f>
        <v>1135.2657004830917</v>
      </c>
      <c r="N187" s="29">
        <f>'Equations and POD'!$D$6/G187</f>
        <v>1327.5862068965519</v>
      </c>
      <c r="O187" s="29">
        <f>'Equations and POD'!$D$6/H187</f>
        <v>1536.036036036036</v>
      </c>
      <c r="P187" s="29">
        <f>'Equations and POD'!$D$6/I187</f>
        <v>1905.2287581699347</v>
      </c>
      <c r="Q187" s="29">
        <f>'Equations and POD'!$D$6/J187</f>
        <v>2410.4938271604938</v>
      </c>
      <c r="R187" s="29">
        <f>'Equations and POD'!$D$6/K187</f>
        <v>2635.8768406961176</v>
      </c>
      <c r="S187" s="29">
        <f>'Equations and POD'!$D$6/L187</f>
        <v>2466.5861513687587</v>
      </c>
      <c r="T187" s="30">
        <v>1100</v>
      </c>
      <c r="U187" s="30">
        <v>1300</v>
      </c>
      <c r="V187" s="30">
        <v>1500</v>
      </c>
      <c r="W187" s="30">
        <v>1900</v>
      </c>
      <c r="X187" s="30">
        <v>2400</v>
      </c>
      <c r="Y187" s="30">
        <v>2600</v>
      </c>
      <c r="Z187" s="30">
        <v>2500</v>
      </c>
    </row>
    <row r="188" spans="1:26">
      <c r="A188" s="25" t="s">
        <v>112</v>
      </c>
      <c r="B188" s="25" t="s">
        <v>113</v>
      </c>
      <c r="C188" s="25" t="s">
        <v>117</v>
      </c>
      <c r="D188" s="25" t="s">
        <v>72</v>
      </c>
      <c r="E188" s="25" t="s">
        <v>75</v>
      </c>
      <c r="F188" s="28">
        <v>0.48446808510638312</v>
      </c>
      <c r="G188" s="28">
        <v>0.41428571428571431</v>
      </c>
      <c r="H188" s="28">
        <v>0.35806451612903228</v>
      </c>
      <c r="I188" s="28">
        <v>0.28867924528301891</v>
      </c>
      <c r="J188" s="28">
        <v>0.2281690140845071</v>
      </c>
      <c r="K188" s="28">
        <v>0.20865921787709499</v>
      </c>
      <c r="L188" s="28">
        <v>0.22298025134649921</v>
      </c>
      <c r="M188" s="29">
        <f>'Equations and POD'!$D$6/F188</f>
        <v>2270.5314009661829</v>
      </c>
      <c r="N188" s="29">
        <f>'Equations and POD'!$D$6/G188</f>
        <v>2655.1724137931033</v>
      </c>
      <c r="O188" s="29">
        <f>'Equations and POD'!$D$6/H188</f>
        <v>3072.0720720720719</v>
      </c>
      <c r="P188" s="29">
        <f>'Equations and POD'!$D$6/I188</f>
        <v>3810.4575163398686</v>
      </c>
      <c r="Q188" s="29">
        <f>'Equations and POD'!$D$6/J188</f>
        <v>4820.9876543209866</v>
      </c>
      <c r="R188" s="29">
        <f>'Equations and POD'!$D$6/K188</f>
        <v>5271.7536813922352</v>
      </c>
      <c r="S188" s="29">
        <f>'Equations and POD'!$D$6/L188</f>
        <v>4933.1723027375174</v>
      </c>
      <c r="T188" s="30">
        <v>2300</v>
      </c>
      <c r="U188" s="30">
        <v>2700</v>
      </c>
      <c r="V188" s="30">
        <v>3100</v>
      </c>
      <c r="W188" s="30">
        <v>3800</v>
      </c>
      <c r="X188" s="30">
        <v>4800</v>
      </c>
      <c r="Y188" s="30">
        <v>5300</v>
      </c>
      <c r="Z188" s="30">
        <v>4900</v>
      </c>
    </row>
    <row r="189" spans="1:26">
      <c r="A189" s="25" t="s">
        <v>112</v>
      </c>
      <c r="B189" s="25" t="s">
        <v>113</v>
      </c>
      <c r="C189" s="25" t="s">
        <v>117</v>
      </c>
      <c r="D189" s="25" t="s">
        <v>76</v>
      </c>
      <c r="E189" s="25" t="s">
        <v>73</v>
      </c>
      <c r="F189" s="28" t="s">
        <v>77</v>
      </c>
      <c r="G189" s="28" t="s">
        <v>77</v>
      </c>
      <c r="H189" s="28" t="s">
        <v>77</v>
      </c>
      <c r="I189" s="28" t="s">
        <v>77</v>
      </c>
      <c r="J189" s="28" t="s">
        <v>77</v>
      </c>
      <c r="K189" s="28" t="s">
        <v>77</v>
      </c>
      <c r="L189" s="28" t="s">
        <v>77</v>
      </c>
      <c r="M189" s="31" t="s">
        <v>77</v>
      </c>
      <c r="N189" s="31" t="s">
        <v>77</v>
      </c>
      <c r="O189" s="31" t="s">
        <v>77</v>
      </c>
      <c r="P189" s="31" t="s">
        <v>77</v>
      </c>
      <c r="Q189" s="31" t="s">
        <v>77</v>
      </c>
      <c r="R189" s="31" t="s">
        <v>77</v>
      </c>
      <c r="S189" s="31" t="s">
        <v>77</v>
      </c>
      <c r="T189" s="32" t="s">
        <v>77</v>
      </c>
      <c r="U189" s="32" t="s">
        <v>77</v>
      </c>
      <c r="V189" s="32" t="s">
        <v>77</v>
      </c>
      <c r="W189" s="32" t="s">
        <v>77</v>
      </c>
      <c r="X189" s="32" t="s">
        <v>77</v>
      </c>
      <c r="Y189" s="32" t="s">
        <v>77</v>
      </c>
      <c r="Z189" s="32" t="s">
        <v>77</v>
      </c>
    </row>
    <row r="190" spans="1:26">
      <c r="A190" s="25" t="s">
        <v>112</v>
      </c>
      <c r="B190" s="25" t="s">
        <v>113</v>
      </c>
      <c r="C190" s="25" t="s">
        <v>117</v>
      </c>
      <c r="D190" s="25" t="s">
        <v>76</v>
      </c>
      <c r="E190" s="25" t="s">
        <v>74</v>
      </c>
      <c r="F190" s="28" t="s">
        <v>77</v>
      </c>
      <c r="G190" s="28" t="s">
        <v>77</v>
      </c>
      <c r="H190" s="28" t="s">
        <v>77</v>
      </c>
      <c r="I190" s="28" t="s">
        <v>77</v>
      </c>
      <c r="J190" s="28" t="s">
        <v>77</v>
      </c>
      <c r="K190" s="28" t="s">
        <v>77</v>
      </c>
      <c r="L190" s="28" t="s">
        <v>77</v>
      </c>
      <c r="M190" s="31" t="s">
        <v>77</v>
      </c>
      <c r="N190" s="31" t="s">
        <v>77</v>
      </c>
      <c r="O190" s="31" t="s">
        <v>77</v>
      </c>
      <c r="P190" s="31" t="s">
        <v>77</v>
      </c>
      <c r="Q190" s="31" t="s">
        <v>77</v>
      </c>
      <c r="R190" s="31" t="s">
        <v>77</v>
      </c>
      <c r="S190" s="31" t="s">
        <v>77</v>
      </c>
      <c r="T190" s="32" t="s">
        <v>77</v>
      </c>
      <c r="U190" s="32" t="s">
        <v>77</v>
      </c>
      <c r="V190" s="32" t="s">
        <v>77</v>
      </c>
      <c r="W190" s="32" t="s">
        <v>77</v>
      </c>
      <c r="X190" s="32" t="s">
        <v>77</v>
      </c>
      <c r="Y190" s="32" t="s">
        <v>77</v>
      </c>
      <c r="Z190" s="32" t="s">
        <v>77</v>
      </c>
    </row>
    <row r="191" spans="1:26">
      <c r="A191" s="25" t="s">
        <v>112</v>
      </c>
      <c r="B191" s="25" t="s">
        <v>113</v>
      </c>
      <c r="C191" s="25" t="s">
        <v>117</v>
      </c>
      <c r="D191" s="25" t="s">
        <v>76</v>
      </c>
      <c r="E191" s="25" t="s">
        <v>75</v>
      </c>
      <c r="F191" s="28" t="s">
        <v>77</v>
      </c>
      <c r="G191" s="28" t="s">
        <v>77</v>
      </c>
      <c r="H191" s="28" t="s">
        <v>77</v>
      </c>
      <c r="I191" s="28" t="s">
        <v>77</v>
      </c>
      <c r="J191" s="28" t="s">
        <v>77</v>
      </c>
      <c r="K191" s="28" t="s">
        <v>77</v>
      </c>
      <c r="L191" s="28" t="s">
        <v>77</v>
      </c>
      <c r="M191" s="31" t="s">
        <v>77</v>
      </c>
      <c r="N191" s="31" t="s">
        <v>77</v>
      </c>
      <c r="O191" s="31" t="s">
        <v>77</v>
      </c>
      <c r="P191" s="31" t="s">
        <v>77</v>
      </c>
      <c r="Q191" s="31" t="s">
        <v>77</v>
      </c>
      <c r="R191" s="31" t="s">
        <v>77</v>
      </c>
      <c r="S191" s="31" t="s">
        <v>77</v>
      </c>
      <c r="T191" s="32" t="s">
        <v>77</v>
      </c>
      <c r="U191" s="32" t="s">
        <v>77</v>
      </c>
      <c r="V191" s="32" t="s">
        <v>77</v>
      </c>
      <c r="W191" s="32" t="s">
        <v>77</v>
      </c>
      <c r="X191" s="32" t="s">
        <v>77</v>
      </c>
      <c r="Y191" s="32" t="s">
        <v>77</v>
      </c>
      <c r="Z191" s="32" t="s">
        <v>77</v>
      </c>
    </row>
    <row r="192" spans="1:26">
      <c r="A192" s="25" t="s">
        <v>112</v>
      </c>
      <c r="B192" s="25" t="s">
        <v>113</v>
      </c>
      <c r="C192" s="25" t="s">
        <v>117</v>
      </c>
      <c r="D192" s="25" t="s">
        <v>78</v>
      </c>
      <c r="E192" s="25" t="s">
        <v>73</v>
      </c>
      <c r="F192" s="28" t="s">
        <v>77</v>
      </c>
      <c r="G192" s="28" t="s">
        <v>77</v>
      </c>
      <c r="H192" s="28" t="s">
        <v>77</v>
      </c>
      <c r="I192" s="28" t="s">
        <v>77</v>
      </c>
      <c r="J192" s="28" t="s">
        <v>77</v>
      </c>
      <c r="K192" s="28" t="s">
        <v>77</v>
      </c>
      <c r="L192" s="28" t="s">
        <v>77</v>
      </c>
      <c r="M192" s="31" t="s">
        <v>77</v>
      </c>
      <c r="N192" s="31" t="s">
        <v>77</v>
      </c>
      <c r="O192" s="31" t="s">
        <v>77</v>
      </c>
      <c r="P192" s="31" t="s">
        <v>77</v>
      </c>
      <c r="Q192" s="31" t="s">
        <v>77</v>
      </c>
      <c r="R192" s="31" t="s">
        <v>77</v>
      </c>
      <c r="S192" s="31" t="s">
        <v>77</v>
      </c>
      <c r="T192" s="32" t="s">
        <v>77</v>
      </c>
      <c r="U192" s="32" t="s">
        <v>77</v>
      </c>
      <c r="V192" s="32" t="s">
        <v>77</v>
      </c>
      <c r="W192" s="32" t="s">
        <v>77</v>
      </c>
      <c r="X192" s="32" t="s">
        <v>77</v>
      </c>
      <c r="Y192" s="32" t="s">
        <v>77</v>
      </c>
      <c r="Z192" s="32" t="s">
        <v>77</v>
      </c>
    </row>
    <row r="193" spans="1:26">
      <c r="A193" s="25" t="s">
        <v>112</v>
      </c>
      <c r="B193" s="25" t="s">
        <v>113</v>
      </c>
      <c r="C193" s="25" t="s">
        <v>117</v>
      </c>
      <c r="D193" s="25" t="s">
        <v>78</v>
      </c>
      <c r="E193" s="25" t="s">
        <v>74</v>
      </c>
      <c r="F193" s="28" t="s">
        <v>77</v>
      </c>
      <c r="G193" s="28" t="s">
        <v>77</v>
      </c>
      <c r="H193" s="28" t="s">
        <v>77</v>
      </c>
      <c r="I193" s="28" t="s">
        <v>77</v>
      </c>
      <c r="J193" s="28" t="s">
        <v>77</v>
      </c>
      <c r="K193" s="28" t="s">
        <v>77</v>
      </c>
      <c r="L193" s="28" t="s">
        <v>77</v>
      </c>
      <c r="M193" s="31" t="s">
        <v>77</v>
      </c>
      <c r="N193" s="31" t="s">
        <v>77</v>
      </c>
      <c r="O193" s="31" t="s">
        <v>77</v>
      </c>
      <c r="P193" s="31" t="s">
        <v>77</v>
      </c>
      <c r="Q193" s="31" t="s">
        <v>77</v>
      </c>
      <c r="R193" s="31" t="s">
        <v>77</v>
      </c>
      <c r="S193" s="31" t="s">
        <v>77</v>
      </c>
      <c r="T193" s="32" t="s">
        <v>77</v>
      </c>
      <c r="U193" s="32" t="s">
        <v>77</v>
      </c>
      <c r="V193" s="32" t="s">
        <v>77</v>
      </c>
      <c r="W193" s="32" t="s">
        <v>77</v>
      </c>
      <c r="X193" s="32" t="s">
        <v>77</v>
      </c>
      <c r="Y193" s="32" t="s">
        <v>77</v>
      </c>
      <c r="Z193" s="32" t="s">
        <v>77</v>
      </c>
    </row>
    <row r="194" spans="1:26">
      <c r="A194" s="25" t="s">
        <v>112</v>
      </c>
      <c r="B194" s="25" t="s">
        <v>113</v>
      </c>
      <c r="C194" s="25" t="s">
        <v>117</v>
      </c>
      <c r="D194" s="25" t="s">
        <v>78</v>
      </c>
      <c r="E194" s="25" t="s">
        <v>75</v>
      </c>
      <c r="F194" s="28" t="s">
        <v>77</v>
      </c>
      <c r="G194" s="28" t="s">
        <v>77</v>
      </c>
      <c r="H194" s="28" t="s">
        <v>77</v>
      </c>
      <c r="I194" s="28" t="s">
        <v>77</v>
      </c>
      <c r="J194" s="28" t="s">
        <v>77</v>
      </c>
      <c r="K194" s="28" t="s">
        <v>77</v>
      </c>
      <c r="L194" s="28" t="s">
        <v>77</v>
      </c>
      <c r="M194" s="31" t="s">
        <v>77</v>
      </c>
      <c r="N194" s="31" t="s">
        <v>77</v>
      </c>
      <c r="O194" s="31" t="s">
        <v>77</v>
      </c>
      <c r="P194" s="31" t="s">
        <v>77</v>
      </c>
      <c r="Q194" s="31" t="s">
        <v>77</v>
      </c>
      <c r="R194" s="31" t="s">
        <v>77</v>
      </c>
      <c r="S194" s="31" t="s">
        <v>77</v>
      </c>
      <c r="T194" s="32" t="s">
        <v>77</v>
      </c>
      <c r="U194" s="32" t="s">
        <v>77</v>
      </c>
      <c r="V194" s="32" t="s">
        <v>77</v>
      </c>
      <c r="W194" s="32" t="s">
        <v>77</v>
      </c>
      <c r="X194" s="32" t="s">
        <v>77</v>
      </c>
      <c r="Y194" s="32" t="s">
        <v>77</v>
      </c>
      <c r="Z194" s="32" t="s">
        <v>77</v>
      </c>
    </row>
    <row r="195" spans="1:26">
      <c r="A195" s="25" t="s">
        <v>112</v>
      </c>
      <c r="B195" s="25" t="s">
        <v>113</v>
      </c>
      <c r="C195" s="25" t="s">
        <v>118</v>
      </c>
      <c r="D195" s="25" t="s">
        <v>72</v>
      </c>
      <c r="E195" s="25" t="s">
        <v>73</v>
      </c>
      <c r="F195" s="28">
        <v>0.32297872340425537</v>
      </c>
      <c r="G195" s="28">
        <v>0.27619047619047621</v>
      </c>
      <c r="H195" s="28">
        <v>0.23870967741935481</v>
      </c>
      <c r="I195" s="28">
        <v>0.1924528301886792</v>
      </c>
      <c r="J195" s="28">
        <v>0.15211267605633799</v>
      </c>
      <c r="K195" s="28">
        <v>0.1391061452513967</v>
      </c>
      <c r="L195" s="28">
        <v>0.1486535008976661</v>
      </c>
      <c r="M195" s="29">
        <f>'Equations and POD'!$D$6/F195</f>
        <v>3405.7971014492746</v>
      </c>
      <c r="N195" s="29">
        <f>'Equations and POD'!$D$6/G195</f>
        <v>3982.7586206896549</v>
      </c>
      <c r="O195" s="29">
        <f>'Equations and POD'!$D$6/H195</f>
        <v>4608.1081081081084</v>
      </c>
      <c r="P195" s="29">
        <f>'Equations and POD'!$D$6/I195</f>
        <v>5715.6862745098051</v>
      </c>
      <c r="Q195" s="29">
        <f>'Equations and POD'!$D$6/J195</f>
        <v>7231.4814814814836</v>
      </c>
      <c r="R195" s="29">
        <f>'Equations and POD'!$D$6/K195</f>
        <v>7907.6305220883505</v>
      </c>
      <c r="S195" s="29">
        <f>'Equations and POD'!$D$6/L195</f>
        <v>7399.7584541062788</v>
      </c>
      <c r="T195" s="30">
        <v>3400</v>
      </c>
      <c r="U195" s="30">
        <v>4000</v>
      </c>
      <c r="V195" s="30">
        <v>4600</v>
      </c>
      <c r="W195" s="30">
        <v>5700</v>
      </c>
      <c r="X195" s="30">
        <v>7200</v>
      </c>
      <c r="Y195" s="30">
        <v>7900</v>
      </c>
      <c r="Z195" s="30">
        <v>7400</v>
      </c>
    </row>
    <row r="196" spans="1:26">
      <c r="A196" s="25" t="s">
        <v>112</v>
      </c>
      <c r="B196" s="25" t="s">
        <v>113</v>
      </c>
      <c r="C196" s="25" t="s">
        <v>118</v>
      </c>
      <c r="D196" s="25" t="s">
        <v>72</v>
      </c>
      <c r="E196" s="25" t="s">
        <v>74</v>
      </c>
      <c r="F196" s="28">
        <v>0.16148936170212769</v>
      </c>
      <c r="G196" s="28">
        <v>0.1380952380952381</v>
      </c>
      <c r="H196" s="28">
        <v>0.1193548387096774</v>
      </c>
      <c r="I196" s="28">
        <v>9.6226415094339615E-2</v>
      </c>
      <c r="J196" s="28">
        <v>7.6056338028169024E-2</v>
      </c>
      <c r="K196" s="28">
        <v>6.9553072625698334E-2</v>
      </c>
      <c r="L196" s="28">
        <v>7.4326750448833065E-2</v>
      </c>
      <c r="M196" s="29">
        <f>'Equations and POD'!$D$6/F196</f>
        <v>6811.5942028985492</v>
      </c>
      <c r="N196" s="29">
        <f>'Equations and POD'!$D$6/G196</f>
        <v>7965.5172413793098</v>
      </c>
      <c r="O196" s="29">
        <f>'Equations and POD'!$D$6/H196</f>
        <v>9216.2162162162167</v>
      </c>
      <c r="P196" s="29">
        <f>'Equations and POD'!$D$6/I196</f>
        <v>11431.372549019608</v>
      </c>
      <c r="Q196" s="29">
        <f>'Equations and POD'!$D$6/J196</f>
        <v>14462.962962962962</v>
      </c>
      <c r="R196" s="29">
        <f>'Equations and POD'!$D$6/K196</f>
        <v>15815.261044176705</v>
      </c>
      <c r="S196" s="29">
        <f>'Equations and POD'!$D$6/L196</f>
        <v>14799.516908212554</v>
      </c>
      <c r="T196" s="30">
        <v>6800</v>
      </c>
      <c r="U196" s="30">
        <v>8000</v>
      </c>
      <c r="V196" s="30">
        <v>9200</v>
      </c>
      <c r="W196" s="30">
        <v>11000</v>
      </c>
      <c r="X196" s="30">
        <v>14000</v>
      </c>
      <c r="Y196" s="30">
        <v>16000</v>
      </c>
      <c r="Z196" s="30">
        <v>15000</v>
      </c>
    </row>
    <row r="197" spans="1:26">
      <c r="A197" s="25" t="s">
        <v>112</v>
      </c>
      <c r="B197" s="25" t="s">
        <v>113</v>
      </c>
      <c r="C197" s="25" t="s">
        <v>118</v>
      </c>
      <c r="D197" s="25" t="s">
        <v>72</v>
      </c>
      <c r="E197" s="25" t="s">
        <v>75</v>
      </c>
      <c r="F197" s="28">
        <v>8.0744680851063844E-2</v>
      </c>
      <c r="G197" s="28">
        <v>6.9047619047619038E-2</v>
      </c>
      <c r="H197" s="28">
        <v>5.9677419354838709E-2</v>
      </c>
      <c r="I197" s="28">
        <v>4.8113207547169808E-2</v>
      </c>
      <c r="J197" s="28">
        <v>3.8028169014084512E-2</v>
      </c>
      <c r="K197" s="28">
        <v>3.4776536312849167E-2</v>
      </c>
      <c r="L197" s="28">
        <v>3.7163375224416532E-2</v>
      </c>
      <c r="M197" s="29">
        <f>'Equations and POD'!$D$6/F197</f>
        <v>13623.188405797098</v>
      </c>
      <c r="N197" s="29">
        <f>'Equations and POD'!$D$6/G197</f>
        <v>15931.034482758623</v>
      </c>
      <c r="O197" s="29">
        <f>'Equations and POD'!$D$6/H197</f>
        <v>18432.432432432433</v>
      </c>
      <c r="P197" s="29">
        <f>'Equations and POD'!$D$6/I197</f>
        <v>22862.745098039217</v>
      </c>
      <c r="Q197" s="29">
        <f>'Equations and POD'!$D$6/J197</f>
        <v>28925.925925925923</v>
      </c>
      <c r="R197" s="29">
        <f>'Equations and POD'!$D$6/K197</f>
        <v>31630.522088353409</v>
      </c>
      <c r="S197" s="29">
        <f>'Equations and POD'!$D$6/L197</f>
        <v>29599.033816425108</v>
      </c>
      <c r="T197" s="30">
        <v>14000</v>
      </c>
      <c r="U197" s="30">
        <v>16000</v>
      </c>
      <c r="V197" s="30">
        <v>18000</v>
      </c>
      <c r="W197" s="30">
        <v>23000</v>
      </c>
      <c r="X197" s="30">
        <v>29000</v>
      </c>
      <c r="Y197" s="30">
        <v>32000</v>
      </c>
      <c r="Z197" s="30">
        <v>30000</v>
      </c>
    </row>
    <row r="198" spans="1:26">
      <c r="A198" s="25" t="s">
        <v>112</v>
      </c>
      <c r="B198" s="25" t="s">
        <v>113</v>
      </c>
      <c r="C198" s="25" t="s">
        <v>118</v>
      </c>
      <c r="D198" s="25" t="s">
        <v>76</v>
      </c>
      <c r="E198" s="25" t="s">
        <v>73</v>
      </c>
      <c r="F198" s="28">
        <v>0.59153256156565925</v>
      </c>
      <c r="G198" s="28">
        <v>0.73194793776141065</v>
      </c>
      <c r="H198" s="28">
        <v>0.825964626232914</v>
      </c>
      <c r="I198" s="28">
        <v>0.29024712219322241</v>
      </c>
      <c r="J198" s="28">
        <v>0.1626091143139978</v>
      </c>
      <c r="K198" s="28">
        <v>0.1290312269509121</v>
      </c>
      <c r="L198" s="28">
        <v>5.7906049634423792E-2</v>
      </c>
      <c r="M198" s="29">
        <f>'Equations and POD'!$D$6/F198</f>
        <v>1859.5764146753595</v>
      </c>
      <c r="N198" s="29">
        <f>'Equations and POD'!$D$6/G198</f>
        <v>1502.8391272803358</v>
      </c>
      <c r="O198" s="29">
        <f>'Equations and POD'!$D$6/H198</f>
        <v>1331.7761621546861</v>
      </c>
      <c r="P198" s="29">
        <f>'Equations and POD'!$D$6/I198</f>
        <v>3789.8739242889424</v>
      </c>
      <c r="Q198" s="29">
        <f>'Equations and POD'!$D$6/J198</f>
        <v>6764.6884655918038</v>
      </c>
      <c r="R198" s="29">
        <f>'Equations and POD'!$D$6/K198</f>
        <v>8525.068124931322</v>
      </c>
      <c r="S198" s="29">
        <f>'Equations and POD'!$D$6/L198</f>
        <v>18996.288072569118</v>
      </c>
      <c r="T198" s="30">
        <v>1900</v>
      </c>
      <c r="U198" s="30">
        <v>1500</v>
      </c>
      <c r="V198" s="30">
        <v>1300</v>
      </c>
      <c r="W198" s="30">
        <v>3800</v>
      </c>
      <c r="X198" s="30">
        <v>6800</v>
      </c>
      <c r="Y198" s="30">
        <v>8500</v>
      </c>
      <c r="Z198" s="30">
        <v>19000</v>
      </c>
    </row>
    <row r="199" spans="1:26">
      <c r="A199" s="25" t="s">
        <v>112</v>
      </c>
      <c r="B199" s="25" t="s">
        <v>113</v>
      </c>
      <c r="C199" s="25" t="s">
        <v>118</v>
      </c>
      <c r="D199" s="25" t="s">
        <v>76</v>
      </c>
      <c r="E199" s="25" t="s">
        <v>74</v>
      </c>
      <c r="F199" s="28">
        <v>0.22182470711662089</v>
      </c>
      <c r="G199" s="28">
        <v>0.27448047236259909</v>
      </c>
      <c r="H199" s="28">
        <v>0.30973672998371599</v>
      </c>
      <c r="I199" s="28">
        <v>0.10884266912010949</v>
      </c>
      <c r="J199" s="28">
        <v>6.097841691496686E-2</v>
      </c>
      <c r="K199" s="28">
        <v>4.8386709350843063E-2</v>
      </c>
      <c r="L199" s="28">
        <v>2.1714768275143761E-2</v>
      </c>
      <c r="M199" s="29">
        <f>'Equations and POD'!$D$6/F199</f>
        <v>4958.8705167170228</v>
      </c>
      <c r="N199" s="29">
        <f>'Equations and POD'!$D$6/G199</f>
        <v>4007.5710688331169</v>
      </c>
      <c r="O199" s="29">
        <f>'Equations and POD'!$D$6/H199</f>
        <v>3551.4031547302484</v>
      </c>
      <c r="P199" s="29">
        <f>'Equations and POD'!$D$6/I199</f>
        <v>10106.330622838124</v>
      </c>
      <c r="Q199" s="29">
        <f>'Equations and POD'!$D$6/J199</f>
        <v>18039.169523438552</v>
      </c>
      <c r="R199" s="29">
        <f>'Equations and POD'!$D$6/K199</f>
        <v>22733.515354890202</v>
      </c>
      <c r="S199" s="29">
        <f>'Equations and POD'!$D$6/L199</f>
        <v>50656.768981464877</v>
      </c>
      <c r="T199" s="30">
        <v>5000</v>
      </c>
      <c r="U199" s="30">
        <v>4000</v>
      </c>
      <c r="V199" s="30">
        <v>3600</v>
      </c>
      <c r="W199" s="30">
        <v>10000</v>
      </c>
      <c r="X199" s="30">
        <v>18000</v>
      </c>
      <c r="Y199" s="30">
        <v>23000</v>
      </c>
      <c r="Z199" s="30">
        <v>51000</v>
      </c>
    </row>
    <row r="200" spans="1:26">
      <c r="A200" s="25" t="s">
        <v>112</v>
      </c>
      <c r="B200" s="25" t="s">
        <v>113</v>
      </c>
      <c r="C200" s="25" t="s">
        <v>118</v>
      </c>
      <c r="D200" s="25" t="s">
        <v>76</v>
      </c>
      <c r="E200" s="25" t="s">
        <v>75</v>
      </c>
      <c r="F200" s="28">
        <v>6.161797310550377E-4</v>
      </c>
      <c r="G200" s="28">
        <v>7.6244574302642462E-4</v>
      </c>
      <c r="H200" s="28">
        <v>8.60379790230296E-4</v>
      </c>
      <c r="I200" s="28">
        <v>3.0234074219081489E-4</v>
      </c>
      <c r="J200" s="28">
        <v>1.693844884260249E-4</v>
      </c>
      <c r="K200" s="28">
        <v>1.3440752359092001E-4</v>
      </c>
      <c r="L200" s="28">
        <v>6.0318799696473403E-5</v>
      </c>
      <c r="M200" s="29">
        <f>'Equations and POD'!$D$6/F200</f>
        <v>1785193.4177006336</v>
      </c>
      <c r="N200" s="29">
        <f>'Equations and POD'!$D$6/G200</f>
        <v>1442725.6103938618</v>
      </c>
      <c r="O200" s="29">
        <f>'Equations and POD'!$D$6/H200</f>
        <v>1278505.1584086667</v>
      </c>
      <c r="P200" s="29">
        <f>'Equations and POD'!$D$6/I200</f>
        <v>3638279.0887830863</v>
      </c>
      <c r="Q200" s="29">
        <f>'Equations and POD'!$D$6/J200</f>
        <v>6494101.1436262755</v>
      </c>
      <c r="R200" s="29">
        <f>'Equations and POD'!$D$6/K200</f>
        <v>8184065.6729004057</v>
      </c>
      <c r="S200" s="29">
        <f>'Equations and POD'!$D$6/L200</f>
        <v>18236437.156164307</v>
      </c>
      <c r="T200" s="30">
        <v>1800000</v>
      </c>
      <c r="U200" s="30">
        <v>1400000</v>
      </c>
      <c r="V200" s="30">
        <v>1300000</v>
      </c>
      <c r="W200" s="30">
        <v>3600000</v>
      </c>
      <c r="X200" s="30">
        <v>6500000</v>
      </c>
      <c r="Y200" s="30">
        <v>8200000</v>
      </c>
      <c r="Z200" s="30">
        <v>18000000</v>
      </c>
    </row>
    <row r="201" spans="1:26">
      <c r="A201" s="25" t="s">
        <v>112</v>
      </c>
      <c r="B201" s="25" t="s">
        <v>113</v>
      </c>
      <c r="C201" s="25" t="s">
        <v>118</v>
      </c>
      <c r="D201" s="25" t="s">
        <v>78</v>
      </c>
      <c r="E201" s="25" t="s">
        <v>73</v>
      </c>
      <c r="F201" s="28">
        <v>17.69113937359861</v>
      </c>
      <c r="G201" s="28">
        <v>16.665566076578401</v>
      </c>
      <c r="H201" s="28">
        <v>13.547492423541151</v>
      </c>
      <c r="I201" s="28">
        <v>9.4333392886292806</v>
      </c>
      <c r="J201" s="28">
        <v>6.6544901164929238</v>
      </c>
      <c r="K201" s="28">
        <v>5.6979477312100437</v>
      </c>
      <c r="L201" s="28">
        <v>4.5746978880207694</v>
      </c>
      <c r="M201" s="29">
        <f>'Equations and POD'!$D$6/F201</f>
        <v>62.17801899416304</v>
      </c>
      <c r="N201" s="29">
        <f>'Equations and POD'!$D$6/G201</f>
        <v>66.004358624573072</v>
      </c>
      <c r="O201" s="29">
        <f>'Equations and POD'!$D$6/H201</f>
        <v>81.195837990546252</v>
      </c>
      <c r="P201" s="29">
        <f>'Equations and POD'!$D$6/I201</f>
        <v>116.6077002367458</v>
      </c>
      <c r="Q201" s="29">
        <f>'Equations and POD'!$D$6/J201</f>
        <v>165.30192107035938</v>
      </c>
      <c r="R201" s="29">
        <f>'Equations and POD'!$D$6/K201</f>
        <v>193.05196395095726</v>
      </c>
      <c r="S201" s="29">
        <f>'Equations and POD'!$D$6/L201</f>
        <v>240.45303688369069</v>
      </c>
      <c r="T201" s="30">
        <v>62</v>
      </c>
      <c r="U201" s="30">
        <v>66</v>
      </c>
      <c r="V201" s="30">
        <v>81</v>
      </c>
      <c r="W201" s="30">
        <v>120</v>
      </c>
      <c r="X201" s="30">
        <v>170</v>
      </c>
      <c r="Y201" s="30">
        <v>190</v>
      </c>
      <c r="Z201" s="30">
        <v>240</v>
      </c>
    </row>
    <row r="202" spans="1:26">
      <c r="A202" s="25" t="s">
        <v>112</v>
      </c>
      <c r="B202" s="25" t="s">
        <v>113</v>
      </c>
      <c r="C202" s="25" t="s">
        <v>118</v>
      </c>
      <c r="D202" s="25" t="s">
        <v>78</v>
      </c>
      <c r="E202" s="25" t="s">
        <v>74</v>
      </c>
      <c r="F202" s="28">
        <v>6.6341772651311519</v>
      </c>
      <c r="G202" s="28">
        <v>6.2495872787467386</v>
      </c>
      <c r="H202" s="28">
        <v>5.080309658852185</v>
      </c>
      <c r="I202" s="28">
        <v>3.5375022332528698</v>
      </c>
      <c r="J202" s="28">
        <v>2.495433793696761</v>
      </c>
      <c r="K202" s="28">
        <v>2.136730399213969</v>
      </c>
      <c r="L202" s="28">
        <v>1.7155117080159801</v>
      </c>
      <c r="M202" s="29">
        <f>'Equations and POD'!$D$6/F202</f>
        <v>165.80805065030984</v>
      </c>
      <c r="N202" s="29">
        <f>'Equations and POD'!$D$6/G202</f>
        <v>176.01162299802118</v>
      </c>
      <c r="O202" s="29">
        <f>'Equations and POD'!$D$6/H202</f>
        <v>216.52223464042297</v>
      </c>
      <c r="P202" s="29">
        <f>'Equations and POD'!$D$6/I202</f>
        <v>310.95386729650414</v>
      </c>
      <c r="Q202" s="29">
        <f>'Equations and POD'!$D$6/J202</f>
        <v>440.80512285218708</v>
      </c>
      <c r="R202" s="29">
        <f>'Equations and POD'!$D$6/K202</f>
        <v>514.80523720009455</v>
      </c>
      <c r="S202" s="29">
        <f>'Equations and POD'!$D$6/L202</f>
        <v>641.20809835344676</v>
      </c>
      <c r="T202" s="30">
        <v>170</v>
      </c>
      <c r="U202" s="30">
        <v>180</v>
      </c>
      <c r="V202" s="30">
        <v>220</v>
      </c>
      <c r="W202" s="30">
        <v>310</v>
      </c>
      <c r="X202" s="30">
        <v>440</v>
      </c>
      <c r="Y202" s="30">
        <v>510</v>
      </c>
      <c r="Z202" s="30">
        <v>640</v>
      </c>
    </row>
    <row r="203" spans="1:26">
      <c r="A203" s="25" t="s">
        <v>112</v>
      </c>
      <c r="B203" s="25" t="s">
        <v>113</v>
      </c>
      <c r="C203" s="25" t="s">
        <v>118</v>
      </c>
      <c r="D203" s="25" t="s">
        <v>78</v>
      </c>
      <c r="E203" s="25" t="s">
        <v>75</v>
      </c>
      <c r="F203" s="28">
        <v>1.8428270180844489E-2</v>
      </c>
      <c r="G203" s="28">
        <v>1.7359964663114371E-2</v>
      </c>
      <c r="H203" s="28">
        <v>1.411197127453168E-2</v>
      </c>
      <c r="I203" s="28">
        <v>9.826395092328891E-3</v>
      </c>
      <c r="J203" s="28">
        <v>6.9317605380182033E-3</v>
      </c>
      <c r="K203" s="28">
        <v>5.9353622200145227E-3</v>
      </c>
      <c r="L203" s="28">
        <v>4.7653103000248956E-3</v>
      </c>
      <c r="M203" s="29">
        <f>'Equations and POD'!$D$6/F203</f>
        <v>59690.898234355693</v>
      </c>
      <c r="N203" s="29">
        <f>'Equations and POD'!$D$6/G203</f>
        <v>63364.184279546826</v>
      </c>
      <c r="O203" s="29">
        <f>'Equations and POD'!$D$6/H203</f>
        <v>77948.004470871107</v>
      </c>
      <c r="P203" s="29">
        <f>'Equations and POD'!$D$6/I203</f>
        <v>111943.39222719937</v>
      </c>
      <c r="Q203" s="29">
        <f>'Equations and POD'!$D$6/J203</f>
        <v>158689.84422743649</v>
      </c>
      <c r="R203" s="29">
        <f>'Equations and POD'!$D$6/K203</f>
        <v>185329.88539279217</v>
      </c>
      <c r="S203" s="29">
        <f>'Equations and POD'!$D$6/L203</f>
        <v>230834.9154081851</v>
      </c>
      <c r="T203" s="30">
        <v>60000</v>
      </c>
      <c r="U203" s="30">
        <v>63000</v>
      </c>
      <c r="V203" s="30">
        <v>78000</v>
      </c>
      <c r="W203" s="30">
        <v>110000</v>
      </c>
      <c r="X203" s="30">
        <v>160000</v>
      </c>
      <c r="Y203" s="30">
        <v>190000</v>
      </c>
      <c r="Z203" s="30">
        <v>230000</v>
      </c>
    </row>
    <row r="204" spans="1:26">
      <c r="A204" s="25" t="s">
        <v>112</v>
      </c>
      <c r="B204" s="25" t="s">
        <v>113</v>
      </c>
      <c r="C204" s="25" t="s">
        <v>119</v>
      </c>
      <c r="D204" s="25" t="s">
        <v>72</v>
      </c>
      <c r="E204" s="25" t="s">
        <v>73</v>
      </c>
      <c r="F204" s="28">
        <v>0.64595744680851075</v>
      </c>
      <c r="G204" s="28">
        <v>0.55238095238095231</v>
      </c>
      <c r="H204" s="28">
        <v>0.47741935483870968</v>
      </c>
      <c r="I204" s="28">
        <v>0.38490566037735852</v>
      </c>
      <c r="J204" s="28">
        <v>0.3042253521126761</v>
      </c>
      <c r="K204" s="28">
        <v>0.27821229050279328</v>
      </c>
      <c r="L204" s="28">
        <v>0.29730700179533232</v>
      </c>
      <c r="M204" s="29">
        <f>'Equations and POD'!$D$6/F204</f>
        <v>1702.8985507246373</v>
      </c>
      <c r="N204" s="29">
        <f>'Equations and POD'!$D$6/G204</f>
        <v>1991.3793103448279</v>
      </c>
      <c r="O204" s="29">
        <f>'Equations and POD'!$D$6/H204</f>
        <v>2304.0540540540542</v>
      </c>
      <c r="P204" s="29">
        <f>'Equations and POD'!$D$6/I204</f>
        <v>2857.8431372549016</v>
      </c>
      <c r="Q204" s="29">
        <f>'Equations and POD'!$D$6/J204</f>
        <v>3615.7407407407404</v>
      </c>
      <c r="R204" s="29">
        <f>'Equations and POD'!$D$6/K204</f>
        <v>3953.8152610441771</v>
      </c>
      <c r="S204" s="29">
        <f>'Equations and POD'!$D$6/L204</f>
        <v>3699.879227053138</v>
      </c>
      <c r="T204" s="30">
        <v>1700</v>
      </c>
      <c r="U204" s="30">
        <v>2000</v>
      </c>
      <c r="V204" s="30">
        <v>2300</v>
      </c>
      <c r="W204" s="30">
        <v>2900</v>
      </c>
      <c r="X204" s="30">
        <v>3600</v>
      </c>
      <c r="Y204" s="30">
        <v>4000</v>
      </c>
      <c r="Z204" s="30">
        <v>3700</v>
      </c>
    </row>
    <row r="205" spans="1:26">
      <c r="A205" s="25" t="s">
        <v>112</v>
      </c>
      <c r="B205" s="25" t="s">
        <v>113</v>
      </c>
      <c r="C205" s="25" t="s">
        <v>119</v>
      </c>
      <c r="D205" s="25" t="s">
        <v>72</v>
      </c>
      <c r="E205" s="25" t="s">
        <v>74</v>
      </c>
      <c r="F205" s="28">
        <v>0.32297872340425537</v>
      </c>
      <c r="G205" s="28">
        <v>0.27619047619047621</v>
      </c>
      <c r="H205" s="28">
        <v>0.23870967741935481</v>
      </c>
      <c r="I205" s="28">
        <v>0.1924528301886792</v>
      </c>
      <c r="J205" s="28">
        <v>0.15211267605633799</v>
      </c>
      <c r="K205" s="28">
        <v>0.1391061452513967</v>
      </c>
      <c r="L205" s="28">
        <v>0.1486535008976661</v>
      </c>
      <c r="M205" s="29">
        <f>'Equations and POD'!$D$6/F205</f>
        <v>3405.7971014492746</v>
      </c>
      <c r="N205" s="29">
        <f>'Equations and POD'!$D$6/G205</f>
        <v>3982.7586206896549</v>
      </c>
      <c r="O205" s="29">
        <f>'Equations and POD'!$D$6/H205</f>
        <v>4608.1081081081084</v>
      </c>
      <c r="P205" s="29">
        <f>'Equations and POD'!$D$6/I205</f>
        <v>5715.6862745098051</v>
      </c>
      <c r="Q205" s="29">
        <f>'Equations and POD'!$D$6/J205</f>
        <v>7231.4814814814836</v>
      </c>
      <c r="R205" s="29">
        <f>'Equations and POD'!$D$6/K205</f>
        <v>7907.6305220883505</v>
      </c>
      <c r="S205" s="29">
        <f>'Equations and POD'!$D$6/L205</f>
        <v>7399.7584541062788</v>
      </c>
      <c r="T205" s="30">
        <v>3400</v>
      </c>
      <c r="U205" s="30">
        <v>4000</v>
      </c>
      <c r="V205" s="30">
        <v>4600</v>
      </c>
      <c r="W205" s="30">
        <v>5700</v>
      </c>
      <c r="X205" s="30">
        <v>7200</v>
      </c>
      <c r="Y205" s="30">
        <v>7900</v>
      </c>
      <c r="Z205" s="30">
        <v>7400</v>
      </c>
    </row>
    <row r="206" spans="1:26">
      <c r="A206" s="25" t="s">
        <v>112</v>
      </c>
      <c r="B206" s="25" t="s">
        <v>113</v>
      </c>
      <c r="C206" s="25" t="s">
        <v>119</v>
      </c>
      <c r="D206" s="25" t="s">
        <v>72</v>
      </c>
      <c r="E206" s="25" t="s">
        <v>75</v>
      </c>
      <c r="F206" s="28">
        <v>0.16148936170212769</v>
      </c>
      <c r="G206" s="28">
        <v>0.1380952380952381</v>
      </c>
      <c r="H206" s="28">
        <v>0.1193548387096774</v>
      </c>
      <c r="I206" s="28">
        <v>9.6226415094339615E-2</v>
      </c>
      <c r="J206" s="28">
        <v>7.6056338028169024E-2</v>
      </c>
      <c r="K206" s="28">
        <v>6.9553072625698334E-2</v>
      </c>
      <c r="L206" s="28">
        <v>7.4326750448833065E-2</v>
      </c>
      <c r="M206" s="29">
        <f>'Equations and POD'!$D$6/F206</f>
        <v>6811.5942028985492</v>
      </c>
      <c r="N206" s="29">
        <f>'Equations and POD'!$D$6/G206</f>
        <v>7965.5172413793098</v>
      </c>
      <c r="O206" s="29">
        <f>'Equations and POD'!$D$6/H206</f>
        <v>9216.2162162162167</v>
      </c>
      <c r="P206" s="29">
        <f>'Equations and POD'!$D$6/I206</f>
        <v>11431.372549019608</v>
      </c>
      <c r="Q206" s="29">
        <f>'Equations and POD'!$D$6/J206</f>
        <v>14462.962962962962</v>
      </c>
      <c r="R206" s="29">
        <f>'Equations and POD'!$D$6/K206</f>
        <v>15815.261044176705</v>
      </c>
      <c r="S206" s="29">
        <f>'Equations and POD'!$D$6/L206</f>
        <v>14799.516908212554</v>
      </c>
      <c r="T206" s="30">
        <v>6800</v>
      </c>
      <c r="U206" s="30">
        <v>8000</v>
      </c>
      <c r="V206" s="30">
        <v>9200</v>
      </c>
      <c r="W206" s="30">
        <v>11000</v>
      </c>
      <c r="X206" s="30">
        <v>14000</v>
      </c>
      <c r="Y206" s="30">
        <v>16000</v>
      </c>
      <c r="Z206" s="30">
        <v>15000</v>
      </c>
    </row>
    <row r="207" spans="1:26">
      <c r="A207" s="25" t="s">
        <v>112</v>
      </c>
      <c r="B207" s="25" t="s">
        <v>113</v>
      </c>
      <c r="C207" s="25" t="s">
        <v>119</v>
      </c>
      <c r="D207" s="25" t="s">
        <v>76</v>
      </c>
      <c r="E207" s="25" t="s">
        <v>73</v>
      </c>
      <c r="F207" s="28" t="s">
        <v>77</v>
      </c>
      <c r="G207" s="28" t="s">
        <v>77</v>
      </c>
      <c r="H207" s="28" t="s">
        <v>77</v>
      </c>
      <c r="I207" s="28" t="s">
        <v>77</v>
      </c>
      <c r="J207" s="28" t="s">
        <v>77</v>
      </c>
      <c r="K207" s="28" t="s">
        <v>77</v>
      </c>
      <c r="L207" s="28" t="s">
        <v>77</v>
      </c>
      <c r="M207" s="31" t="s">
        <v>77</v>
      </c>
      <c r="N207" s="31" t="s">
        <v>77</v>
      </c>
      <c r="O207" s="31" t="s">
        <v>77</v>
      </c>
      <c r="P207" s="31" t="s">
        <v>77</v>
      </c>
      <c r="Q207" s="31" t="s">
        <v>77</v>
      </c>
      <c r="R207" s="31" t="s">
        <v>77</v>
      </c>
      <c r="S207" s="31" t="s">
        <v>77</v>
      </c>
      <c r="T207" s="32" t="s">
        <v>77</v>
      </c>
      <c r="U207" s="32" t="s">
        <v>77</v>
      </c>
      <c r="V207" s="32" t="s">
        <v>77</v>
      </c>
      <c r="W207" s="32" t="s">
        <v>77</v>
      </c>
      <c r="X207" s="32" t="s">
        <v>77</v>
      </c>
      <c r="Y207" s="32" t="s">
        <v>77</v>
      </c>
      <c r="Z207" s="32" t="s">
        <v>77</v>
      </c>
    </row>
    <row r="208" spans="1:26">
      <c r="A208" s="25" t="s">
        <v>112</v>
      </c>
      <c r="B208" s="25" t="s">
        <v>113</v>
      </c>
      <c r="C208" s="25" t="s">
        <v>119</v>
      </c>
      <c r="D208" s="25" t="s">
        <v>76</v>
      </c>
      <c r="E208" s="25" t="s">
        <v>74</v>
      </c>
      <c r="F208" s="28" t="s">
        <v>77</v>
      </c>
      <c r="G208" s="28" t="s">
        <v>77</v>
      </c>
      <c r="H208" s="28" t="s">
        <v>77</v>
      </c>
      <c r="I208" s="28" t="s">
        <v>77</v>
      </c>
      <c r="J208" s="28" t="s">
        <v>77</v>
      </c>
      <c r="K208" s="28" t="s">
        <v>77</v>
      </c>
      <c r="L208" s="28" t="s">
        <v>77</v>
      </c>
      <c r="M208" s="31" t="s">
        <v>77</v>
      </c>
      <c r="N208" s="31" t="s">
        <v>77</v>
      </c>
      <c r="O208" s="31" t="s">
        <v>77</v>
      </c>
      <c r="P208" s="31" t="s">
        <v>77</v>
      </c>
      <c r="Q208" s="31" t="s">
        <v>77</v>
      </c>
      <c r="R208" s="31" t="s">
        <v>77</v>
      </c>
      <c r="S208" s="31" t="s">
        <v>77</v>
      </c>
      <c r="T208" s="32" t="s">
        <v>77</v>
      </c>
      <c r="U208" s="32" t="s">
        <v>77</v>
      </c>
      <c r="V208" s="32" t="s">
        <v>77</v>
      </c>
      <c r="W208" s="32" t="s">
        <v>77</v>
      </c>
      <c r="X208" s="32" t="s">
        <v>77</v>
      </c>
      <c r="Y208" s="32" t="s">
        <v>77</v>
      </c>
      <c r="Z208" s="32" t="s">
        <v>77</v>
      </c>
    </row>
    <row r="209" spans="1:26">
      <c r="A209" s="25" t="s">
        <v>112</v>
      </c>
      <c r="B209" s="25" t="s">
        <v>113</v>
      </c>
      <c r="C209" s="25" t="s">
        <v>119</v>
      </c>
      <c r="D209" s="25" t="s">
        <v>76</v>
      </c>
      <c r="E209" s="25" t="s">
        <v>75</v>
      </c>
      <c r="F209" s="28" t="s">
        <v>77</v>
      </c>
      <c r="G209" s="28" t="s">
        <v>77</v>
      </c>
      <c r="H209" s="28" t="s">
        <v>77</v>
      </c>
      <c r="I209" s="28" t="s">
        <v>77</v>
      </c>
      <c r="J209" s="28" t="s">
        <v>77</v>
      </c>
      <c r="K209" s="28" t="s">
        <v>77</v>
      </c>
      <c r="L209" s="28" t="s">
        <v>77</v>
      </c>
      <c r="M209" s="31" t="s">
        <v>77</v>
      </c>
      <c r="N209" s="31" t="s">
        <v>77</v>
      </c>
      <c r="O209" s="31" t="s">
        <v>77</v>
      </c>
      <c r="P209" s="31" t="s">
        <v>77</v>
      </c>
      <c r="Q209" s="31" t="s">
        <v>77</v>
      </c>
      <c r="R209" s="31" t="s">
        <v>77</v>
      </c>
      <c r="S209" s="31" t="s">
        <v>77</v>
      </c>
      <c r="T209" s="32" t="s">
        <v>77</v>
      </c>
      <c r="U209" s="32" t="s">
        <v>77</v>
      </c>
      <c r="V209" s="32" t="s">
        <v>77</v>
      </c>
      <c r="W209" s="32" t="s">
        <v>77</v>
      </c>
      <c r="X209" s="32" t="s">
        <v>77</v>
      </c>
      <c r="Y209" s="32" t="s">
        <v>77</v>
      </c>
      <c r="Z209" s="32" t="s">
        <v>77</v>
      </c>
    </row>
    <row r="210" spans="1:26">
      <c r="A210" s="25" t="s">
        <v>112</v>
      </c>
      <c r="B210" s="25" t="s">
        <v>113</v>
      </c>
      <c r="C210" s="25" t="s">
        <v>119</v>
      </c>
      <c r="D210" s="25" t="s">
        <v>78</v>
      </c>
      <c r="E210" s="25" t="s">
        <v>73</v>
      </c>
      <c r="F210" s="28" t="s">
        <v>77</v>
      </c>
      <c r="G210" s="28" t="s">
        <v>77</v>
      </c>
      <c r="H210" s="28" t="s">
        <v>77</v>
      </c>
      <c r="I210" s="28" t="s">
        <v>77</v>
      </c>
      <c r="J210" s="28" t="s">
        <v>77</v>
      </c>
      <c r="K210" s="28" t="s">
        <v>77</v>
      </c>
      <c r="L210" s="28" t="s">
        <v>77</v>
      </c>
      <c r="M210" s="31" t="s">
        <v>77</v>
      </c>
      <c r="N210" s="31" t="s">
        <v>77</v>
      </c>
      <c r="O210" s="31" t="s">
        <v>77</v>
      </c>
      <c r="P210" s="31" t="s">
        <v>77</v>
      </c>
      <c r="Q210" s="31" t="s">
        <v>77</v>
      </c>
      <c r="R210" s="31" t="s">
        <v>77</v>
      </c>
      <c r="S210" s="31" t="s">
        <v>77</v>
      </c>
      <c r="T210" s="32" t="s">
        <v>77</v>
      </c>
      <c r="U210" s="32" t="s">
        <v>77</v>
      </c>
      <c r="V210" s="32" t="s">
        <v>77</v>
      </c>
      <c r="W210" s="32" t="s">
        <v>77</v>
      </c>
      <c r="X210" s="32" t="s">
        <v>77</v>
      </c>
      <c r="Y210" s="32" t="s">
        <v>77</v>
      </c>
      <c r="Z210" s="32" t="s">
        <v>77</v>
      </c>
    </row>
    <row r="211" spans="1:26">
      <c r="A211" s="25" t="s">
        <v>112</v>
      </c>
      <c r="B211" s="25" t="s">
        <v>113</v>
      </c>
      <c r="C211" s="25" t="s">
        <v>119</v>
      </c>
      <c r="D211" s="25" t="s">
        <v>78</v>
      </c>
      <c r="E211" s="25" t="s">
        <v>74</v>
      </c>
      <c r="F211" s="28" t="s">
        <v>77</v>
      </c>
      <c r="G211" s="28" t="s">
        <v>77</v>
      </c>
      <c r="H211" s="28" t="s">
        <v>77</v>
      </c>
      <c r="I211" s="28" t="s">
        <v>77</v>
      </c>
      <c r="J211" s="28" t="s">
        <v>77</v>
      </c>
      <c r="K211" s="28" t="s">
        <v>77</v>
      </c>
      <c r="L211" s="28" t="s">
        <v>77</v>
      </c>
      <c r="M211" s="31" t="s">
        <v>77</v>
      </c>
      <c r="N211" s="31" t="s">
        <v>77</v>
      </c>
      <c r="O211" s="31" t="s">
        <v>77</v>
      </c>
      <c r="P211" s="31" t="s">
        <v>77</v>
      </c>
      <c r="Q211" s="31" t="s">
        <v>77</v>
      </c>
      <c r="R211" s="31" t="s">
        <v>77</v>
      </c>
      <c r="S211" s="31" t="s">
        <v>77</v>
      </c>
      <c r="T211" s="32" t="s">
        <v>77</v>
      </c>
      <c r="U211" s="32" t="s">
        <v>77</v>
      </c>
      <c r="V211" s="32" t="s">
        <v>77</v>
      </c>
      <c r="W211" s="32" t="s">
        <v>77</v>
      </c>
      <c r="X211" s="32" t="s">
        <v>77</v>
      </c>
      <c r="Y211" s="32" t="s">
        <v>77</v>
      </c>
      <c r="Z211" s="32" t="s">
        <v>77</v>
      </c>
    </row>
    <row r="212" spans="1:26">
      <c r="A212" s="25" t="s">
        <v>112</v>
      </c>
      <c r="B212" s="25" t="s">
        <v>113</v>
      </c>
      <c r="C212" s="25" t="s">
        <v>119</v>
      </c>
      <c r="D212" s="25" t="s">
        <v>78</v>
      </c>
      <c r="E212" s="25" t="s">
        <v>75</v>
      </c>
      <c r="F212" s="28" t="s">
        <v>77</v>
      </c>
      <c r="G212" s="28" t="s">
        <v>77</v>
      </c>
      <c r="H212" s="28" t="s">
        <v>77</v>
      </c>
      <c r="I212" s="28" t="s">
        <v>77</v>
      </c>
      <c r="J212" s="28" t="s">
        <v>77</v>
      </c>
      <c r="K212" s="28" t="s">
        <v>77</v>
      </c>
      <c r="L212" s="28" t="s">
        <v>77</v>
      </c>
      <c r="M212" s="31" t="s">
        <v>77</v>
      </c>
      <c r="N212" s="31" t="s">
        <v>77</v>
      </c>
      <c r="O212" s="31" t="s">
        <v>77</v>
      </c>
      <c r="P212" s="31" t="s">
        <v>77</v>
      </c>
      <c r="Q212" s="31" t="s">
        <v>77</v>
      </c>
      <c r="R212" s="31" t="s">
        <v>77</v>
      </c>
      <c r="S212" s="31" t="s">
        <v>77</v>
      </c>
      <c r="T212" s="32" t="s">
        <v>77</v>
      </c>
      <c r="U212" s="32" t="s">
        <v>77</v>
      </c>
      <c r="V212" s="32" t="s">
        <v>77</v>
      </c>
      <c r="W212" s="32" t="s">
        <v>77</v>
      </c>
      <c r="X212" s="32" t="s">
        <v>77</v>
      </c>
      <c r="Y212" s="32" t="s">
        <v>77</v>
      </c>
      <c r="Z212" s="32" t="s">
        <v>77</v>
      </c>
    </row>
    <row r="213" spans="1:26">
      <c r="A213" s="25" t="s">
        <v>112</v>
      </c>
      <c r="B213" s="25" t="s">
        <v>120</v>
      </c>
      <c r="C213" s="25" t="s">
        <v>121</v>
      </c>
      <c r="D213" s="25" t="s">
        <v>72</v>
      </c>
      <c r="E213" s="25" t="s">
        <v>73</v>
      </c>
      <c r="F213" s="28">
        <v>1.4749361702127659</v>
      </c>
      <c r="G213" s="28">
        <v>1.2612698412698411</v>
      </c>
      <c r="H213" s="28">
        <v>1.09010752688172</v>
      </c>
      <c r="I213" s="28">
        <v>0.87886792452830187</v>
      </c>
      <c r="J213" s="28">
        <v>0.69464788732394378</v>
      </c>
      <c r="K213" s="28">
        <v>0.63525139664804475</v>
      </c>
      <c r="L213" s="28" t="s">
        <v>77</v>
      </c>
      <c r="M213" s="29">
        <f>'Equations and POD'!$D$6/F213</f>
        <v>745.79498571881948</v>
      </c>
      <c r="N213" s="29">
        <f>'Equations and POD'!$D$6/G213</f>
        <v>872.13692423861073</v>
      </c>
      <c r="O213" s="29">
        <f>'Equations and POD'!$D$6/H213</f>
        <v>1009.0747681988562</v>
      </c>
      <c r="P213" s="29">
        <f>'Equations and POD'!$D$6/I213</f>
        <v>1251.6101331043367</v>
      </c>
      <c r="Q213" s="29">
        <f>'Equations and POD'!$D$6/J213</f>
        <v>1583.5360908353607</v>
      </c>
      <c r="R213" s="29">
        <f>'Equations and POD'!$D$6/K213</f>
        <v>1731.5979245448948</v>
      </c>
      <c r="S213" s="31" t="s">
        <v>77</v>
      </c>
      <c r="T213" s="30">
        <v>750</v>
      </c>
      <c r="U213" s="30">
        <v>870</v>
      </c>
      <c r="V213" s="30">
        <v>1000</v>
      </c>
      <c r="W213" s="30">
        <v>1300</v>
      </c>
      <c r="X213" s="30">
        <v>1600</v>
      </c>
      <c r="Y213" s="30">
        <v>1700</v>
      </c>
      <c r="Z213" s="32" t="s">
        <v>77</v>
      </c>
    </row>
    <row r="214" spans="1:26">
      <c r="A214" s="25" t="s">
        <v>112</v>
      </c>
      <c r="B214" s="25" t="s">
        <v>120</v>
      </c>
      <c r="C214" s="25" t="s">
        <v>121</v>
      </c>
      <c r="D214" s="25" t="s">
        <v>72</v>
      </c>
      <c r="E214" s="25" t="s">
        <v>74</v>
      </c>
      <c r="F214" s="28">
        <v>0.94740425531914907</v>
      </c>
      <c r="G214" s="28">
        <v>0.81015873015873008</v>
      </c>
      <c r="H214" s="28">
        <v>0.70021505376344084</v>
      </c>
      <c r="I214" s="28">
        <v>0.56452830188679248</v>
      </c>
      <c r="J214" s="28">
        <v>0.44619718309859158</v>
      </c>
      <c r="K214" s="28">
        <v>0.40804469273743021</v>
      </c>
      <c r="L214" s="28" t="s">
        <v>77</v>
      </c>
      <c r="M214" s="29">
        <f>'Equations and POD'!$D$6/F214</f>
        <v>1161.0671936758893</v>
      </c>
      <c r="N214" s="29">
        <f>'Equations and POD'!$D$6/G214</f>
        <v>1357.7586206896553</v>
      </c>
      <c r="O214" s="29">
        <f>'Equations and POD'!$D$6/H214</f>
        <v>1570.9459459459461</v>
      </c>
      <c r="P214" s="29">
        <f>'Equations and POD'!$D$6/I214</f>
        <v>1948.5294117647059</v>
      </c>
      <c r="Q214" s="29">
        <f>'Equations and POD'!$D$6/J214</f>
        <v>2465.2777777777778</v>
      </c>
      <c r="R214" s="29">
        <f>'Equations and POD'!$D$6/K214</f>
        <v>2695.7831325301204</v>
      </c>
      <c r="S214" s="31" t="s">
        <v>77</v>
      </c>
      <c r="T214" s="30">
        <v>1200</v>
      </c>
      <c r="U214" s="30">
        <v>1400</v>
      </c>
      <c r="V214" s="30">
        <v>1600</v>
      </c>
      <c r="W214" s="30">
        <v>1900</v>
      </c>
      <c r="X214" s="30">
        <v>2500</v>
      </c>
      <c r="Y214" s="30">
        <v>2700</v>
      </c>
      <c r="Z214" s="32" t="s">
        <v>77</v>
      </c>
    </row>
    <row r="215" spans="1:26">
      <c r="A215" s="25" t="s">
        <v>112</v>
      </c>
      <c r="B215" s="25" t="s">
        <v>120</v>
      </c>
      <c r="C215" s="25" t="s">
        <v>121</v>
      </c>
      <c r="D215" s="25" t="s">
        <v>72</v>
      </c>
      <c r="E215" s="25" t="s">
        <v>75</v>
      </c>
      <c r="F215" s="28">
        <v>0.25838297872340432</v>
      </c>
      <c r="G215" s="28">
        <v>0.2209523809523809</v>
      </c>
      <c r="H215" s="28">
        <v>0.1909677419354838</v>
      </c>
      <c r="I215" s="28">
        <v>0.15396226415094341</v>
      </c>
      <c r="J215" s="28">
        <v>0.1216901408450704</v>
      </c>
      <c r="K215" s="28">
        <v>0.1112849162011173</v>
      </c>
      <c r="L215" s="28" t="s">
        <v>77</v>
      </c>
      <c r="M215" s="29">
        <f>'Equations and POD'!$D$6/F215</f>
        <v>4257.2463768115931</v>
      </c>
      <c r="N215" s="29">
        <f>'Equations and POD'!$D$6/G215</f>
        <v>4978.4482758620697</v>
      </c>
      <c r="O215" s="29">
        <f>'Equations and POD'!$D$6/H215</f>
        <v>5760.1351351351377</v>
      </c>
      <c r="P215" s="29">
        <f>'Equations and POD'!$D$6/I215</f>
        <v>7144.6078431372543</v>
      </c>
      <c r="Q215" s="29">
        <f>'Equations and POD'!$D$6/J215</f>
        <v>9039.351851851854</v>
      </c>
      <c r="R215" s="29">
        <f>'Equations and POD'!$D$6/K215</f>
        <v>9884.5381526104429</v>
      </c>
      <c r="S215" s="31" t="s">
        <v>77</v>
      </c>
      <c r="T215" s="30">
        <v>4300</v>
      </c>
      <c r="U215" s="30">
        <v>5000</v>
      </c>
      <c r="V215" s="30">
        <v>5800</v>
      </c>
      <c r="W215" s="30">
        <v>7100</v>
      </c>
      <c r="X215" s="30">
        <v>9000</v>
      </c>
      <c r="Y215" s="30">
        <v>9900</v>
      </c>
      <c r="Z215" s="32" t="s">
        <v>77</v>
      </c>
    </row>
    <row r="216" spans="1:26">
      <c r="A216" s="25" t="s">
        <v>112</v>
      </c>
      <c r="B216" s="25" t="s">
        <v>120</v>
      </c>
      <c r="C216" s="25" t="s">
        <v>121</v>
      </c>
      <c r="D216" s="25" t="s">
        <v>76</v>
      </c>
      <c r="E216" s="25" t="s">
        <v>73</v>
      </c>
      <c r="F216" s="28">
        <v>19.285245771286881</v>
      </c>
      <c r="G216" s="28">
        <v>5.587174658630321</v>
      </c>
      <c r="H216" s="28">
        <v>3.2535391904488096</v>
      </c>
      <c r="I216" s="28">
        <v>0.27006815614492802</v>
      </c>
      <c r="J216" s="28">
        <v>0.151200129672689</v>
      </c>
      <c r="K216" s="28">
        <v>0.11994647158392099</v>
      </c>
      <c r="L216" s="28">
        <v>5.3676046033804499E-2</v>
      </c>
      <c r="M216" s="29">
        <f>'Equations and POD'!$D$6/F216</f>
        <v>57.038422690871329</v>
      </c>
      <c r="N216" s="29">
        <f>'Equations and POD'!$D$6/G216</f>
        <v>196.87947257937731</v>
      </c>
      <c r="O216" s="29">
        <f>'Equations and POD'!$D$6/H216</f>
        <v>338.09336098645872</v>
      </c>
      <c r="P216" s="29">
        <f>'Equations and POD'!$D$6/I216</f>
        <v>4073.0459144161428</v>
      </c>
      <c r="Q216" s="29">
        <f>'Equations and POD'!$D$6/J216</f>
        <v>7275.1260358124609</v>
      </c>
      <c r="R216" s="29">
        <f>'Equations and POD'!$D$6/K216</f>
        <v>9170.7574676790791</v>
      </c>
      <c r="S216" s="29">
        <f>'Equations and POD'!$D$6/L216</f>
        <v>20493.312776936546</v>
      </c>
      <c r="T216" s="30">
        <v>57</v>
      </c>
      <c r="U216" s="30">
        <v>200</v>
      </c>
      <c r="V216" s="30">
        <v>340</v>
      </c>
      <c r="W216" s="30">
        <v>4100</v>
      </c>
      <c r="X216" s="30">
        <v>7300</v>
      </c>
      <c r="Y216" s="30">
        <v>9200</v>
      </c>
      <c r="Z216" s="33">
        <v>20000</v>
      </c>
    </row>
    <row r="217" spans="1:26">
      <c r="A217" s="25" t="s">
        <v>112</v>
      </c>
      <c r="B217" s="25" t="s">
        <v>120</v>
      </c>
      <c r="C217" s="25" t="s">
        <v>121</v>
      </c>
      <c r="D217" s="25" t="s">
        <v>76</v>
      </c>
      <c r="E217" s="25" t="s">
        <v>74</v>
      </c>
      <c r="F217" s="28">
        <v>2.1566445208939893</v>
      </c>
      <c r="G217" s="28">
        <v>0.86566807304687887</v>
      </c>
      <c r="H217" s="28">
        <v>0.30074318731099237</v>
      </c>
      <c r="I217" s="28">
        <v>5.2958271611323804E-3</v>
      </c>
      <c r="J217" s="28">
        <v>2.9649173190846802E-3</v>
      </c>
      <c r="K217" s="28">
        <v>2.3520573145811401E-3</v>
      </c>
      <c r="L217" s="28">
        <v>1.0525456482750599E-3</v>
      </c>
      <c r="M217" s="29">
        <f>'Equations and POD'!$D$6/F217</f>
        <v>510.0516053262312</v>
      </c>
      <c r="N217" s="29">
        <f>'Equations and POD'!$D$6/G217</f>
        <v>1270.6948936309348</v>
      </c>
      <c r="O217" s="29">
        <f>'Equations and POD'!$D$6/H217</f>
        <v>3657.6057128187331</v>
      </c>
      <c r="P217" s="29">
        <f>'Equations and POD'!$D$6/I217</f>
        <v>207710.70628460473</v>
      </c>
      <c r="Q217" s="29">
        <f>'Equations and POD'!$D$6/J217</f>
        <v>371005.28669702954</v>
      </c>
      <c r="R217" s="29">
        <f>'Equations and POD'!$D$6/K217</f>
        <v>467675.67830118572</v>
      </c>
      <c r="S217" s="29">
        <f>'Equations and POD'!$D$6/L217</f>
        <v>1045085.3146395214</v>
      </c>
      <c r="T217" s="30">
        <v>510</v>
      </c>
      <c r="U217" s="30">
        <v>1300</v>
      </c>
      <c r="V217" s="30">
        <v>3700</v>
      </c>
      <c r="W217" s="30">
        <v>210000</v>
      </c>
      <c r="X217" s="30">
        <v>370000</v>
      </c>
      <c r="Y217" s="30">
        <v>470000</v>
      </c>
      <c r="Z217" s="30">
        <v>1000000</v>
      </c>
    </row>
    <row r="218" spans="1:26">
      <c r="A218" s="25" t="s">
        <v>112</v>
      </c>
      <c r="B218" s="25" t="s">
        <v>120</v>
      </c>
      <c r="C218" s="25" t="s">
        <v>121</v>
      </c>
      <c r="D218" s="25" t="s">
        <v>76</v>
      </c>
      <c r="E218" s="25" t="s">
        <v>75</v>
      </c>
      <c r="F218" s="28">
        <v>2.3664332543209855E-3</v>
      </c>
      <c r="G218" s="28">
        <v>1.6167012600587886E-2</v>
      </c>
      <c r="H218" s="28">
        <v>1.8696110006637438E-3</v>
      </c>
      <c r="I218" s="28">
        <v>5.1442664803082797E-7</v>
      </c>
      <c r="J218" s="28">
        <v>2.8800646843979501E-7</v>
      </c>
      <c r="K218" s="28">
        <v>2.2847440513101E-7</v>
      </c>
      <c r="L218" s="28">
        <v>1.02242296296127E-7</v>
      </c>
      <c r="M218" s="29">
        <f>'Equations and POD'!$D$6/F218</f>
        <v>464834.57667418109</v>
      </c>
      <c r="N218" s="29">
        <f>'Equations and POD'!$D$6/G218</f>
        <v>68039.781199898382</v>
      </c>
      <c r="O218" s="29">
        <f>'Equations and POD'!$D$6/H218</f>
        <v>588357.68489246222</v>
      </c>
      <c r="P218" s="29">
        <f>'Equations and POD'!$D$6/I218</f>
        <v>2138302912.9822226</v>
      </c>
      <c r="Q218" s="29">
        <f>'Equations and POD'!$D$6/J218</f>
        <v>3819358662.1820769</v>
      </c>
      <c r="R218" s="29">
        <f>'Equations and POD'!$D$6/K218</f>
        <v>4814543665.7084045</v>
      </c>
      <c r="S218" s="29">
        <f>'Equations and POD'!$D$6/L218</f>
        <v>10758756794.879112</v>
      </c>
      <c r="T218" s="30">
        <v>460000</v>
      </c>
      <c r="U218" s="30">
        <v>68000</v>
      </c>
      <c r="V218" s="30">
        <v>590000</v>
      </c>
      <c r="W218" s="30">
        <v>2100000000</v>
      </c>
      <c r="X218" s="30">
        <v>3800000000</v>
      </c>
      <c r="Y218" s="30">
        <v>4800000000</v>
      </c>
      <c r="Z218" s="30">
        <v>11000000000</v>
      </c>
    </row>
    <row r="219" spans="1:26">
      <c r="A219" s="25" t="s">
        <v>112</v>
      </c>
      <c r="B219" s="25" t="s">
        <v>120</v>
      </c>
      <c r="C219" s="25" t="s">
        <v>121</v>
      </c>
      <c r="D219" s="25" t="s">
        <v>78</v>
      </c>
      <c r="E219" s="25" t="s">
        <v>73</v>
      </c>
      <c r="F219" s="28">
        <v>13.312096130940549</v>
      </c>
      <c r="G219" s="28">
        <v>12.54038041320486</v>
      </c>
      <c r="H219" s="28">
        <v>10.19411569073428</v>
      </c>
      <c r="I219" s="28">
        <v>7.0983285357763366</v>
      </c>
      <c r="J219" s="28">
        <v>5.0073209114698294</v>
      </c>
      <c r="K219" s="28">
        <v>4.2875490574756308</v>
      </c>
      <c r="L219" s="28">
        <v>3.4423344234247351</v>
      </c>
      <c r="M219" s="29">
        <f>'Equations and POD'!$D$6/F219</f>
        <v>82.63161482460545</v>
      </c>
      <c r="N219" s="29">
        <f>'Equations and POD'!$D$6/G219</f>
        <v>87.71663727535045</v>
      </c>
      <c r="O219" s="29">
        <f>'Equations and POD'!$D$6/H219</f>
        <v>107.90538712443896</v>
      </c>
      <c r="P219" s="29">
        <f>'Equations and POD'!$D$6/I219</f>
        <v>154.96605918645244</v>
      </c>
      <c r="Q219" s="29">
        <f>'Equations and POD'!$D$6/J219</f>
        <v>219.67835084832026</v>
      </c>
      <c r="R219" s="29">
        <f>'Equations and POD'!$D$6/K219</f>
        <v>256.55683124653137</v>
      </c>
      <c r="S219" s="29">
        <f>'Equations and POD'!$D$6/L219</f>
        <v>319.55059116703251</v>
      </c>
      <c r="T219" s="30">
        <v>83</v>
      </c>
      <c r="U219" s="30">
        <v>88</v>
      </c>
      <c r="V219" s="30">
        <v>110</v>
      </c>
      <c r="W219" s="30">
        <v>150</v>
      </c>
      <c r="X219" s="30">
        <v>220</v>
      </c>
      <c r="Y219" s="30">
        <v>260</v>
      </c>
      <c r="Z219" s="30">
        <v>320</v>
      </c>
    </row>
    <row r="220" spans="1:26">
      <c r="A220" s="25" t="s">
        <v>112</v>
      </c>
      <c r="B220" s="25" t="s">
        <v>120</v>
      </c>
      <c r="C220" s="25" t="s">
        <v>121</v>
      </c>
      <c r="D220" s="25" t="s">
        <v>78</v>
      </c>
      <c r="E220" s="25" t="s">
        <v>74</v>
      </c>
      <c r="F220" s="28">
        <v>0.22804243261288151</v>
      </c>
      <c r="G220" s="28">
        <v>0.21482258144691729</v>
      </c>
      <c r="H220" s="28">
        <v>0.17462996943426831</v>
      </c>
      <c r="I220" s="28">
        <v>0.1215976876114626</v>
      </c>
      <c r="J220" s="28">
        <v>8.5777749070705692E-2</v>
      </c>
      <c r="K220" s="28">
        <v>7.3447720584085691E-2</v>
      </c>
      <c r="L220" s="28">
        <v>5.8968798607178803E-2</v>
      </c>
      <c r="M220" s="29">
        <f>'Equations and POD'!$D$6/F220</f>
        <v>4823.6636813435916</v>
      </c>
      <c r="N220" s="29">
        <f>'Equations and POD'!$D$6/G220</f>
        <v>5120.5045232724297</v>
      </c>
      <c r="O220" s="29">
        <f>'Equations and POD'!$D$6/H220</f>
        <v>6299.0333421208443</v>
      </c>
      <c r="P220" s="29">
        <f>'Equations and POD'!$D$6/I220</f>
        <v>9046.2246577812948</v>
      </c>
      <c r="Q220" s="29">
        <f>'Equations and POD'!$D$6/J220</f>
        <v>12823.838488618787</v>
      </c>
      <c r="R220" s="29">
        <f>'Equations and POD'!$D$6/K220</f>
        <v>14976.639046826225</v>
      </c>
      <c r="S220" s="29">
        <f>'Equations and POD'!$D$6/L220</f>
        <v>18653.932689517049</v>
      </c>
      <c r="T220" s="30">
        <v>4800</v>
      </c>
      <c r="U220" s="30">
        <v>5100</v>
      </c>
      <c r="V220" s="30">
        <v>6300</v>
      </c>
      <c r="W220" s="30">
        <v>9000</v>
      </c>
      <c r="X220" s="30">
        <v>13000</v>
      </c>
      <c r="Y220" s="30">
        <v>15000</v>
      </c>
      <c r="Z220" s="30">
        <v>19000</v>
      </c>
    </row>
    <row r="221" spans="1:26">
      <c r="A221" s="25" t="s">
        <v>112</v>
      </c>
      <c r="B221" s="25" t="s">
        <v>120</v>
      </c>
      <c r="C221" s="25" t="s">
        <v>121</v>
      </c>
      <c r="D221" s="25" t="s">
        <v>78</v>
      </c>
      <c r="E221" s="25" t="s">
        <v>75</v>
      </c>
      <c r="F221" s="28">
        <v>1.004214845712534E-5</v>
      </c>
      <c r="G221" s="28">
        <v>9.4599949233789434E-6</v>
      </c>
      <c r="H221" s="28">
        <v>7.6900603893273982E-6</v>
      </c>
      <c r="I221" s="28">
        <v>5.3547141075729866E-6</v>
      </c>
      <c r="J221" s="28">
        <v>3.7773360010956769E-6</v>
      </c>
      <c r="K221" s="28">
        <v>3.234366979389897E-6</v>
      </c>
      <c r="L221" s="28">
        <v>2.5967686064675199E-6</v>
      </c>
      <c r="M221" s="29">
        <f>'Equations and POD'!$D$6/F221</f>
        <v>109538312.9114669</v>
      </c>
      <c r="N221" s="29">
        <f>'Equations and POD'!$D$6/G221</f>
        <v>116279132.16755717</v>
      </c>
      <c r="O221" s="29">
        <f>'Equations and POD'!$D$6/H221</f>
        <v>143041789.57120129</v>
      </c>
      <c r="P221" s="29">
        <f>'Equations and POD'!$D$6/I221</f>
        <v>205426466.82935101</v>
      </c>
      <c r="Q221" s="29">
        <f>'Equations and POD'!$D$6/J221</f>
        <v>291210525.00516963</v>
      </c>
      <c r="R221" s="29">
        <f>'Equations and POD'!$D$6/K221</f>
        <v>340097461.73190725</v>
      </c>
      <c r="S221" s="29">
        <f>'Equations and POD'!$D$6/L221</f>
        <v>423603395.87452519</v>
      </c>
      <c r="T221" s="30">
        <v>110000000</v>
      </c>
      <c r="U221" s="30">
        <v>120000000</v>
      </c>
      <c r="V221" s="30">
        <v>140000000</v>
      </c>
      <c r="W221" s="30">
        <v>210000000</v>
      </c>
      <c r="X221" s="30">
        <v>290000000</v>
      </c>
      <c r="Y221" s="30">
        <v>340000000</v>
      </c>
      <c r="Z221" s="30">
        <v>420000000</v>
      </c>
    </row>
    <row r="222" spans="1:26">
      <c r="A222" s="25" t="s">
        <v>112</v>
      </c>
      <c r="B222" s="25" t="s">
        <v>120</v>
      </c>
      <c r="C222" s="25" t="s">
        <v>122</v>
      </c>
      <c r="D222" s="25" t="s">
        <v>72</v>
      </c>
      <c r="E222" s="25" t="s">
        <v>73</v>
      </c>
      <c r="F222" s="28">
        <v>1.4749361702127659</v>
      </c>
      <c r="G222" s="28">
        <v>1.2612698412698411</v>
      </c>
      <c r="H222" s="28">
        <v>1.09010752688172</v>
      </c>
      <c r="I222" s="28">
        <v>0.87886792452830187</v>
      </c>
      <c r="J222" s="28">
        <v>0.69464788732394378</v>
      </c>
      <c r="K222" s="28">
        <v>0.63525139664804475</v>
      </c>
      <c r="L222" s="28" t="s">
        <v>77</v>
      </c>
      <c r="M222" s="29">
        <f>'Equations and POD'!$D$6/F222</f>
        <v>745.79498571881948</v>
      </c>
      <c r="N222" s="29">
        <f>'Equations and POD'!$D$6/G222</f>
        <v>872.13692423861073</v>
      </c>
      <c r="O222" s="29">
        <f>'Equations and POD'!$D$6/H222</f>
        <v>1009.0747681988562</v>
      </c>
      <c r="P222" s="29">
        <f>'Equations and POD'!$D$6/I222</f>
        <v>1251.6101331043367</v>
      </c>
      <c r="Q222" s="29">
        <f>'Equations and POD'!$D$6/J222</f>
        <v>1583.5360908353607</v>
      </c>
      <c r="R222" s="29">
        <f>'Equations and POD'!$D$6/K222</f>
        <v>1731.5979245448948</v>
      </c>
      <c r="S222" s="31" t="s">
        <v>77</v>
      </c>
      <c r="T222" s="30">
        <v>750</v>
      </c>
      <c r="U222" s="30">
        <v>870</v>
      </c>
      <c r="V222" s="30">
        <v>1000</v>
      </c>
      <c r="W222" s="30">
        <v>1300</v>
      </c>
      <c r="X222" s="30">
        <v>1600</v>
      </c>
      <c r="Y222" s="30">
        <v>1700</v>
      </c>
      <c r="Z222" s="32" t="s">
        <v>77</v>
      </c>
    </row>
    <row r="223" spans="1:26">
      <c r="A223" s="25" t="s">
        <v>112</v>
      </c>
      <c r="B223" s="25" t="s">
        <v>120</v>
      </c>
      <c r="C223" s="25" t="s">
        <v>122</v>
      </c>
      <c r="D223" s="25" t="s">
        <v>72</v>
      </c>
      <c r="E223" s="25" t="s">
        <v>74</v>
      </c>
      <c r="F223" s="28">
        <v>0.94740425531914907</v>
      </c>
      <c r="G223" s="28">
        <v>0.81015873015873008</v>
      </c>
      <c r="H223" s="28">
        <v>0.70021505376344084</v>
      </c>
      <c r="I223" s="28">
        <v>0.56452830188679248</v>
      </c>
      <c r="J223" s="28">
        <v>0.44619718309859158</v>
      </c>
      <c r="K223" s="28">
        <v>0.40804469273743021</v>
      </c>
      <c r="L223" s="28" t="s">
        <v>77</v>
      </c>
      <c r="M223" s="29">
        <f>'Equations and POD'!$D$6/F223</f>
        <v>1161.0671936758893</v>
      </c>
      <c r="N223" s="29">
        <f>'Equations and POD'!$D$6/G223</f>
        <v>1357.7586206896553</v>
      </c>
      <c r="O223" s="29">
        <f>'Equations and POD'!$D$6/H223</f>
        <v>1570.9459459459461</v>
      </c>
      <c r="P223" s="29">
        <f>'Equations and POD'!$D$6/I223</f>
        <v>1948.5294117647059</v>
      </c>
      <c r="Q223" s="29">
        <f>'Equations and POD'!$D$6/J223</f>
        <v>2465.2777777777778</v>
      </c>
      <c r="R223" s="29">
        <f>'Equations and POD'!$D$6/K223</f>
        <v>2695.7831325301204</v>
      </c>
      <c r="S223" s="31" t="s">
        <v>77</v>
      </c>
      <c r="T223" s="30">
        <v>1200</v>
      </c>
      <c r="U223" s="30">
        <v>1400</v>
      </c>
      <c r="V223" s="30">
        <v>1600</v>
      </c>
      <c r="W223" s="30">
        <v>1900</v>
      </c>
      <c r="X223" s="30">
        <v>2500</v>
      </c>
      <c r="Y223" s="30">
        <v>2700</v>
      </c>
      <c r="Z223" s="32" t="s">
        <v>77</v>
      </c>
    </row>
    <row r="224" spans="1:26">
      <c r="A224" s="25" t="s">
        <v>112</v>
      </c>
      <c r="B224" s="25" t="s">
        <v>120</v>
      </c>
      <c r="C224" s="25" t="s">
        <v>122</v>
      </c>
      <c r="D224" s="25" t="s">
        <v>72</v>
      </c>
      <c r="E224" s="25" t="s">
        <v>75</v>
      </c>
      <c r="F224" s="28">
        <v>0.25838297872340432</v>
      </c>
      <c r="G224" s="28">
        <v>0.2209523809523809</v>
      </c>
      <c r="H224" s="28">
        <v>0.1909677419354838</v>
      </c>
      <c r="I224" s="28">
        <v>0.15396226415094341</v>
      </c>
      <c r="J224" s="28">
        <v>0.1216901408450704</v>
      </c>
      <c r="K224" s="28">
        <v>0.1112849162011173</v>
      </c>
      <c r="L224" s="28" t="s">
        <v>77</v>
      </c>
      <c r="M224" s="29">
        <f>'Equations and POD'!$D$6/F224</f>
        <v>4257.2463768115931</v>
      </c>
      <c r="N224" s="29">
        <f>'Equations and POD'!$D$6/G224</f>
        <v>4978.4482758620697</v>
      </c>
      <c r="O224" s="29">
        <f>'Equations and POD'!$D$6/H224</f>
        <v>5760.1351351351377</v>
      </c>
      <c r="P224" s="29">
        <f>'Equations and POD'!$D$6/I224</f>
        <v>7144.6078431372543</v>
      </c>
      <c r="Q224" s="29">
        <f>'Equations and POD'!$D$6/J224</f>
        <v>9039.351851851854</v>
      </c>
      <c r="R224" s="29">
        <f>'Equations and POD'!$D$6/K224</f>
        <v>9884.5381526104429</v>
      </c>
      <c r="S224" s="31" t="s">
        <v>77</v>
      </c>
      <c r="T224" s="30">
        <v>4300</v>
      </c>
      <c r="U224" s="30">
        <v>5000</v>
      </c>
      <c r="V224" s="30">
        <v>5800</v>
      </c>
      <c r="W224" s="30">
        <v>7100</v>
      </c>
      <c r="X224" s="30">
        <v>9000</v>
      </c>
      <c r="Y224" s="30">
        <v>9900</v>
      </c>
      <c r="Z224" s="32" t="s">
        <v>77</v>
      </c>
    </row>
    <row r="225" spans="1:26">
      <c r="A225" s="25" t="s">
        <v>112</v>
      </c>
      <c r="B225" s="25" t="s">
        <v>120</v>
      </c>
      <c r="C225" s="25" t="s">
        <v>122</v>
      </c>
      <c r="D225" s="25" t="s">
        <v>76</v>
      </c>
      <c r="E225" s="25" t="s">
        <v>73</v>
      </c>
      <c r="F225" s="28">
        <v>18.734889047537784</v>
      </c>
      <c r="G225" s="28">
        <v>4.9057806197028651</v>
      </c>
      <c r="H225" s="28">
        <v>2.4842233400468428</v>
      </c>
      <c r="I225" s="28">
        <v>8.1838834049603997E-5</v>
      </c>
      <c r="J225" s="28">
        <v>4.5818220471433198E-5</v>
      </c>
      <c r="K225" s="28">
        <v>3.6347415122589498E-5</v>
      </c>
      <c r="L225" s="28">
        <v>1.6265468267358799E-5</v>
      </c>
      <c r="M225" s="29">
        <f>'Equations and POD'!$D$6/F225</f>
        <v>58.713985292833456</v>
      </c>
      <c r="N225" s="29">
        <f>'Equations and POD'!$D$6/G225</f>
        <v>224.22527325867767</v>
      </c>
      <c r="O225" s="29">
        <f>'Equations and POD'!$D$6/H225</f>
        <v>442.79432620549255</v>
      </c>
      <c r="P225" s="29">
        <f>'Equations and POD'!$D$6/I225</f>
        <v>13441051.705761964</v>
      </c>
      <c r="Q225" s="29">
        <f>'Equations and POD'!$D$6/J225</f>
        <v>24007916.254316978</v>
      </c>
      <c r="R225" s="29">
        <f>'Equations and POD'!$D$6/K225</f>
        <v>30263500.067061514</v>
      </c>
      <c r="S225" s="29">
        <f>'Equations and POD'!$D$6/L225</f>
        <v>67627933.110752001</v>
      </c>
      <c r="T225" s="30">
        <v>59</v>
      </c>
      <c r="U225" s="30">
        <v>220</v>
      </c>
      <c r="V225" s="30">
        <v>440</v>
      </c>
      <c r="W225" s="33">
        <v>13000000</v>
      </c>
      <c r="X225" s="33">
        <v>24000000</v>
      </c>
      <c r="Y225" s="33">
        <v>30000000</v>
      </c>
      <c r="Z225" s="33">
        <v>68000000</v>
      </c>
    </row>
    <row r="226" spans="1:26">
      <c r="A226" s="25" t="s">
        <v>112</v>
      </c>
      <c r="B226" s="25" t="s">
        <v>120</v>
      </c>
      <c r="C226" s="25" t="s">
        <v>122</v>
      </c>
      <c r="D226" s="25" t="s">
        <v>76</v>
      </c>
      <c r="E226" s="25" t="s">
        <v>74</v>
      </c>
      <c r="F226" s="28">
        <v>2.1458961171733324</v>
      </c>
      <c r="G226" s="28">
        <v>0.85236052558320852</v>
      </c>
      <c r="H226" s="28">
        <v>0.28571853694878396</v>
      </c>
      <c r="I226" s="28">
        <v>2.3025335904507399E-5</v>
      </c>
      <c r="J226" s="28">
        <v>1.28909451014672E-5</v>
      </c>
      <c r="K226" s="28">
        <v>1.0226336337476801E-5</v>
      </c>
      <c r="L226" s="28">
        <v>4.5762855110208499E-6</v>
      </c>
      <c r="M226" s="29">
        <f>'Equations and POD'!$D$6/F226</f>
        <v>512.60636113595649</v>
      </c>
      <c r="N226" s="29">
        <f>'Equations and POD'!$D$6/G226</f>
        <v>1290.5337201618408</v>
      </c>
      <c r="O226" s="29">
        <f>'Equations and POD'!$D$6/H226</f>
        <v>3849.9427154674909</v>
      </c>
      <c r="P226" s="29">
        <f>'Equations and POD'!$D$6/I226</f>
        <v>47773461.571288779</v>
      </c>
      <c r="Q226" s="29">
        <f>'Equations and POD'!$D$6/J226</f>
        <v>85331214.37890555</v>
      </c>
      <c r="R226" s="29">
        <f>'Equations and POD'!$D$6/K226</f>
        <v>107565404.04101445</v>
      </c>
      <c r="S226" s="29">
        <f>'Equations and POD'!$D$6/L226</f>
        <v>240369617.96874836</v>
      </c>
      <c r="T226" s="30">
        <v>510</v>
      </c>
      <c r="U226" s="30">
        <v>1300</v>
      </c>
      <c r="V226" s="30">
        <v>3800</v>
      </c>
      <c r="W226" s="30">
        <v>48000000</v>
      </c>
      <c r="X226" s="30">
        <v>85000000</v>
      </c>
      <c r="Y226" s="30">
        <v>110000000</v>
      </c>
      <c r="Z226" s="30">
        <v>240000000</v>
      </c>
    </row>
    <row r="227" spans="1:26">
      <c r="A227" s="25" t="s">
        <v>112</v>
      </c>
      <c r="B227" s="25" t="s">
        <v>120</v>
      </c>
      <c r="C227" s="25" t="s">
        <v>122</v>
      </c>
      <c r="D227" s="25" t="s">
        <v>76</v>
      </c>
      <c r="E227" s="25" t="s">
        <v>75</v>
      </c>
      <c r="F227" s="28">
        <v>2.3780188194378058E-3</v>
      </c>
      <c r="G227" s="28">
        <v>1.6181356633589661E-2</v>
      </c>
      <c r="H227" s="28">
        <v>1.8858058766334925E-3</v>
      </c>
      <c r="I227" s="28">
        <v>6.1979114223200401E-6</v>
      </c>
      <c r="J227" s="28">
        <v>3.4699574512284699E-6</v>
      </c>
      <c r="K227" s="28">
        <v>2.7527036763935401E-6</v>
      </c>
      <c r="L227" s="28">
        <v>1.2318348951861099E-6</v>
      </c>
      <c r="M227" s="29">
        <f>'Equations and POD'!$D$6/F227</f>
        <v>462569.93048526597</v>
      </c>
      <c r="N227" s="29">
        <f>'Equations and POD'!$D$6/G227</f>
        <v>67979.467043980272</v>
      </c>
      <c r="O227" s="29">
        <f>'Equations and POD'!$D$6/H227</f>
        <v>583305.00165992731</v>
      </c>
      <c r="P227" s="29">
        <f>'Equations and POD'!$D$6/I227</f>
        <v>177479141.7700257</v>
      </c>
      <c r="Q227" s="29">
        <f>'Equations and POD'!$D$6/J227</f>
        <v>317006768.94771916</v>
      </c>
      <c r="R227" s="29">
        <f>'Equations and POD'!$D$6/K227</f>
        <v>399607124.23691279</v>
      </c>
      <c r="S227" s="29">
        <f>'Equations and POD'!$D$6/L227</f>
        <v>892976813.93723476</v>
      </c>
      <c r="T227" s="30">
        <v>460000</v>
      </c>
      <c r="U227" s="30">
        <v>68000</v>
      </c>
      <c r="V227" s="30">
        <v>580000</v>
      </c>
      <c r="W227" s="30">
        <v>180000000</v>
      </c>
      <c r="X227" s="30">
        <v>320000000</v>
      </c>
      <c r="Y227" s="30">
        <v>400000000</v>
      </c>
      <c r="Z227" s="30">
        <v>890000000</v>
      </c>
    </row>
    <row r="228" spans="1:26">
      <c r="A228" s="25" t="s">
        <v>112</v>
      </c>
      <c r="B228" s="25" t="s">
        <v>120</v>
      </c>
      <c r="C228" s="25" t="s">
        <v>122</v>
      </c>
      <c r="D228" s="25" t="s">
        <v>78</v>
      </c>
      <c r="E228" s="25" t="s">
        <v>73</v>
      </c>
      <c r="F228" s="28">
        <v>4.0339685245067061E-3</v>
      </c>
      <c r="G228" s="28">
        <v>3.8001152767092152E-3</v>
      </c>
      <c r="H228" s="28">
        <v>3.089125966873297E-3</v>
      </c>
      <c r="I228" s="28">
        <v>2.151008647193896E-3</v>
      </c>
      <c r="J228" s="28">
        <v>1.517369973164877E-3</v>
      </c>
      <c r="K228" s="28">
        <v>1.299257290137453E-3</v>
      </c>
      <c r="L228" s="28">
        <v>1.04313164345668E-3</v>
      </c>
      <c r="M228" s="29">
        <f>'Equations and POD'!$D$6/F228</f>
        <v>272684.3289225995</v>
      </c>
      <c r="N228" s="29">
        <f>'Equations and POD'!$D$6/G228</f>
        <v>289464.90301014413</v>
      </c>
      <c r="O228" s="29">
        <f>'Equations and POD'!$D$6/H228</f>
        <v>356087.77751247893</v>
      </c>
      <c r="P228" s="29">
        <f>'Equations and POD'!$D$6/I228</f>
        <v>511387.99531792116</v>
      </c>
      <c r="Q228" s="29">
        <f>'Equations and POD'!$D$6/J228</f>
        <v>724938.55780318275</v>
      </c>
      <c r="R228" s="29">
        <f>'Equations and POD'!$D$6/K228</f>
        <v>846637.5431179048</v>
      </c>
      <c r="S228" s="29">
        <f>'Equations and POD'!$D$6/L228</f>
        <v>1054516.9508566267</v>
      </c>
      <c r="T228" s="30">
        <v>270000</v>
      </c>
      <c r="U228" s="30">
        <v>290000</v>
      </c>
      <c r="V228" s="30">
        <v>360000</v>
      </c>
      <c r="W228" s="30">
        <v>510000</v>
      </c>
      <c r="X228" s="30">
        <v>720000</v>
      </c>
      <c r="Y228" s="30">
        <v>850000</v>
      </c>
      <c r="Z228" s="30">
        <v>1100000</v>
      </c>
    </row>
    <row r="229" spans="1:26">
      <c r="A229" s="25" t="s">
        <v>112</v>
      </c>
      <c r="B229" s="25" t="s">
        <v>120</v>
      </c>
      <c r="C229" s="25" t="s">
        <v>122</v>
      </c>
      <c r="D229" s="25" t="s">
        <v>78</v>
      </c>
      <c r="E229" s="25" t="s">
        <v>74</v>
      </c>
      <c r="F229" s="28">
        <v>9.9148883744618857E-4</v>
      </c>
      <c r="G229" s="28">
        <v>9.3401122368119184E-4</v>
      </c>
      <c r="H229" s="28">
        <v>7.5926073666987212E-4</v>
      </c>
      <c r="I229" s="28">
        <v>5.2868559831010869E-4</v>
      </c>
      <c r="J229" s="28">
        <v>3.7294673508960283E-4</v>
      </c>
      <c r="K229" s="28">
        <v>3.1933791558261992E-4</v>
      </c>
      <c r="L229" s="28">
        <v>2.563860809004872E-4</v>
      </c>
      <c r="M229" s="29">
        <f>'Equations and POD'!$D$6/F229</f>
        <v>1109442.646710282</v>
      </c>
      <c r="N229" s="29">
        <f>'Equations and POD'!$D$6/G229</f>
        <v>1177716.040353992</v>
      </c>
      <c r="O229" s="29">
        <f>'Equations and POD'!$D$6/H229</f>
        <v>1448777.6686894346</v>
      </c>
      <c r="P229" s="29">
        <f>'Equations and POD'!$D$6/I229</f>
        <v>2080631.6712920521</v>
      </c>
      <c r="Q229" s="29">
        <f>'Equations and POD'!$D$6/J229</f>
        <v>2949482.8523856578</v>
      </c>
      <c r="R229" s="29">
        <f>'Equations and POD'!$D$6/K229</f>
        <v>3444626.9807739295</v>
      </c>
      <c r="S229" s="29">
        <f>'Equations and POD'!$D$6/L229</f>
        <v>4290404.518593777</v>
      </c>
      <c r="T229" s="30">
        <v>1100000</v>
      </c>
      <c r="U229" s="30">
        <v>1200000</v>
      </c>
      <c r="V229" s="30">
        <v>1400000</v>
      </c>
      <c r="W229" s="30">
        <v>2100000</v>
      </c>
      <c r="X229" s="30">
        <v>2900000</v>
      </c>
      <c r="Y229" s="30">
        <v>3400000</v>
      </c>
      <c r="Z229" s="30">
        <v>4300000</v>
      </c>
    </row>
    <row r="230" spans="1:26">
      <c r="A230" s="25" t="s">
        <v>112</v>
      </c>
      <c r="B230" s="25" t="s">
        <v>120</v>
      </c>
      <c r="C230" s="25" t="s">
        <v>122</v>
      </c>
      <c r="D230" s="25" t="s">
        <v>78</v>
      </c>
      <c r="E230" s="25" t="s">
        <v>75</v>
      </c>
      <c r="F230" s="28">
        <v>1.209897404477306E-4</v>
      </c>
      <c r="G230" s="28">
        <v>1.139758424507607E-4</v>
      </c>
      <c r="H230" s="28">
        <v>9.2651329992231285E-5</v>
      </c>
      <c r="I230" s="28">
        <v>6.4514627802317388E-5</v>
      </c>
      <c r="J230" s="28">
        <v>4.5510072302522059E-5</v>
      </c>
      <c r="K230" s="28">
        <v>3.8968276860260097E-5</v>
      </c>
      <c r="L230" s="28">
        <v>3.1286368752733811E-5</v>
      </c>
      <c r="M230" s="29">
        <f>'Equations and POD'!$D$6/F230</f>
        <v>9091679.9716188889</v>
      </c>
      <c r="N230" s="29">
        <f>'Equations and POD'!$D$6/G230</f>
        <v>9651167.9698723592</v>
      </c>
      <c r="O230" s="29">
        <f>'Equations and POD'!$D$6/H230</f>
        <v>11872468.53436679</v>
      </c>
      <c r="P230" s="29">
        <f>'Equations and POD'!$D$6/I230</f>
        <v>17050396.746774498</v>
      </c>
      <c r="Q230" s="29">
        <f>'Equations and POD'!$D$6/J230</f>
        <v>24170473.575341709</v>
      </c>
      <c r="R230" s="29">
        <f>'Equations and POD'!$D$6/K230</f>
        <v>28228089.32364627</v>
      </c>
      <c r="S230" s="29">
        <f>'Equations and POD'!$D$6/L230</f>
        <v>35159081.857458502</v>
      </c>
      <c r="T230" s="30">
        <v>9100000</v>
      </c>
      <c r="U230" s="30">
        <v>9700000</v>
      </c>
      <c r="V230" s="30">
        <v>12000000</v>
      </c>
      <c r="W230" s="30">
        <v>17000000</v>
      </c>
      <c r="X230" s="30">
        <v>24000000</v>
      </c>
      <c r="Y230" s="30">
        <v>28000000</v>
      </c>
      <c r="Z230" s="30">
        <v>35000000</v>
      </c>
    </row>
    <row r="231" spans="1:26">
      <c r="A231" s="25" t="s">
        <v>112</v>
      </c>
      <c r="B231" s="25" t="s">
        <v>120</v>
      </c>
      <c r="C231" s="25" t="s">
        <v>123</v>
      </c>
      <c r="D231" s="25" t="s">
        <v>72</v>
      </c>
      <c r="E231" s="25" t="s">
        <v>73</v>
      </c>
      <c r="F231" s="28" t="s">
        <v>77</v>
      </c>
      <c r="G231" s="28" t="s">
        <v>77</v>
      </c>
      <c r="H231" s="28">
        <v>6.333380376344086E-2</v>
      </c>
      <c r="I231" s="28">
        <v>5.9657303459119515E-2</v>
      </c>
      <c r="J231" s="28">
        <v>4.6596588908450712E-2</v>
      </c>
      <c r="K231" s="28">
        <v>4.1071103351955324E-2</v>
      </c>
      <c r="L231" s="28">
        <v>4.2193835937500007E-2</v>
      </c>
      <c r="M231" s="31" t="s">
        <v>77</v>
      </c>
      <c r="N231" s="31" t="s">
        <v>77</v>
      </c>
      <c r="O231" s="29">
        <f>'Equations and POD'!$D$6/H231</f>
        <v>17368.292043671154</v>
      </c>
      <c r="P231" s="29">
        <f>'Equations and POD'!$D$6/I231</f>
        <v>18438.647679638769</v>
      </c>
      <c r="Q231" s="29">
        <f>'Equations and POD'!$D$6/J231</f>
        <v>23606.878223665532</v>
      </c>
      <c r="R231" s="29">
        <f>'Equations and POD'!$D$6/K231</f>
        <v>26782.820772396681</v>
      </c>
      <c r="S231" s="29">
        <f>'Equations and POD'!$D$6/L231</f>
        <v>26070.158722458531</v>
      </c>
      <c r="T231" s="32" t="s">
        <v>77</v>
      </c>
      <c r="U231" s="32" t="s">
        <v>77</v>
      </c>
      <c r="V231" s="30">
        <v>17000</v>
      </c>
      <c r="W231" s="30">
        <v>18000</v>
      </c>
      <c r="X231" s="30">
        <v>24000</v>
      </c>
      <c r="Y231" s="30">
        <v>27000</v>
      </c>
      <c r="Z231" s="30">
        <v>26000</v>
      </c>
    </row>
    <row r="232" spans="1:26">
      <c r="A232" s="25" t="s">
        <v>112</v>
      </c>
      <c r="B232" s="25" t="s">
        <v>120</v>
      </c>
      <c r="C232" s="25" t="s">
        <v>123</v>
      </c>
      <c r="D232" s="25" t="s">
        <v>72</v>
      </c>
      <c r="E232" s="25" t="s">
        <v>74</v>
      </c>
      <c r="F232" s="28" t="s">
        <v>77</v>
      </c>
      <c r="G232" s="28" t="s">
        <v>77</v>
      </c>
      <c r="H232" s="28">
        <v>4.5443247311827955E-3</v>
      </c>
      <c r="I232" s="28">
        <v>4.1638905660377366E-3</v>
      </c>
      <c r="J232" s="28">
        <v>3.1977035211267616E-3</v>
      </c>
      <c r="K232" s="28">
        <v>2.8166044692737448E-3</v>
      </c>
      <c r="L232" s="28">
        <v>2.8920097500000014E-3</v>
      </c>
      <c r="M232" s="31" t="s">
        <v>77</v>
      </c>
      <c r="N232" s="31" t="s">
        <v>77</v>
      </c>
      <c r="O232" s="29">
        <f>'Equations and POD'!$D$6/H232</f>
        <v>242060.16626670345</v>
      </c>
      <c r="P232" s="29">
        <f>'Equations and POD'!$D$6/I232</f>
        <v>264176.01100567228</v>
      </c>
      <c r="Q232" s="29">
        <f>'Equations and POD'!$D$6/J232</f>
        <v>343996.86923207861</v>
      </c>
      <c r="R232" s="29">
        <f>'Equations and POD'!$D$6/K232</f>
        <v>390541.16827544215</v>
      </c>
      <c r="S232" s="29">
        <f>'Equations and POD'!$D$6/L232</f>
        <v>380358.33039636171</v>
      </c>
      <c r="T232" s="32" t="s">
        <v>77</v>
      </c>
      <c r="U232" s="32" t="s">
        <v>77</v>
      </c>
      <c r="V232" s="30">
        <v>240000</v>
      </c>
      <c r="W232" s="30">
        <v>260000</v>
      </c>
      <c r="X232" s="30">
        <v>340000</v>
      </c>
      <c r="Y232" s="30">
        <v>390000</v>
      </c>
      <c r="Z232" s="30">
        <v>380000</v>
      </c>
    </row>
    <row r="233" spans="1:26">
      <c r="A233" s="25" t="s">
        <v>112</v>
      </c>
      <c r="B233" s="25" t="s">
        <v>120</v>
      </c>
      <c r="C233" s="25" t="s">
        <v>123</v>
      </c>
      <c r="D233" s="25" t="s">
        <v>72</v>
      </c>
      <c r="E233" s="25" t="s">
        <v>75</v>
      </c>
      <c r="F233" s="28" t="s">
        <v>77</v>
      </c>
      <c r="G233" s="28" t="s">
        <v>77</v>
      </c>
      <c r="H233" s="28">
        <v>3.0781984408602149E-4</v>
      </c>
      <c r="I233" s="28">
        <v>2.7599095911949692E-4</v>
      </c>
      <c r="J233" s="28">
        <v>2.0862224471830988E-4</v>
      </c>
      <c r="K233" s="28">
        <v>1.8351211731843582E-4</v>
      </c>
      <c r="L233" s="28">
        <v>1.8928654062500005E-4</v>
      </c>
      <c r="M233" s="31" t="s">
        <v>77</v>
      </c>
      <c r="N233" s="31" t="s">
        <v>77</v>
      </c>
      <c r="O233" s="29">
        <f>'Equations and POD'!$D$6/H233</f>
        <v>3573518.8004727876</v>
      </c>
      <c r="P233" s="29">
        <f>'Equations and POD'!$D$6/I233</f>
        <v>3985637.8031706777</v>
      </c>
      <c r="Q233" s="29">
        <f>'Equations and POD'!$D$6/J233</f>
        <v>5272687.9699969869</v>
      </c>
      <c r="R233" s="29">
        <f>'Equations and POD'!$D$6/K233</f>
        <v>5994154.5881204475</v>
      </c>
      <c r="S233" s="29">
        <f>'Equations and POD'!$D$6/L233</f>
        <v>5811295.385123211</v>
      </c>
      <c r="T233" s="32" t="s">
        <v>77</v>
      </c>
      <c r="U233" s="32" t="s">
        <v>77</v>
      </c>
      <c r="V233" s="30">
        <v>3600000</v>
      </c>
      <c r="W233" s="30">
        <v>4000000</v>
      </c>
      <c r="X233" s="30">
        <v>5300000</v>
      </c>
      <c r="Y233" s="30">
        <v>6000000</v>
      </c>
      <c r="Z233" s="30">
        <v>5800000</v>
      </c>
    </row>
    <row r="234" spans="1:26">
      <c r="A234" s="25" t="s">
        <v>112</v>
      </c>
      <c r="B234" s="25" t="s">
        <v>120</v>
      </c>
      <c r="C234" s="25" t="s">
        <v>123</v>
      </c>
      <c r="D234" s="25" t="s">
        <v>76</v>
      </c>
      <c r="E234" s="25" t="s">
        <v>73</v>
      </c>
      <c r="F234" s="28" t="s">
        <v>77</v>
      </c>
      <c r="G234" s="28" t="s">
        <v>77</v>
      </c>
      <c r="H234" s="28">
        <v>2.1505376344086021E-4</v>
      </c>
      <c r="I234" s="28">
        <v>9.4339622641509429E-5</v>
      </c>
      <c r="J234" s="28">
        <v>5.2816901408450707E-5</v>
      </c>
      <c r="K234" s="28">
        <v>2.0949720670391065E-5</v>
      </c>
      <c r="L234" s="28">
        <v>1.8750000000000002E-5</v>
      </c>
      <c r="M234" s="31" t="s">
        <v>77</v>
      </c>
      <c r="N234" s="31" t="s">
        <v>77</v>
      </c>
      <c r="O234" s="29">
        <f>'Equations and POD'!$D$6/H234</f>
        <v>5115000</v>
      </c>
      <c r="P234" s="29">
        <f>'Equations and POD'!$D$6/I234</f>
        <v>11660000</v>
      </c>
      <c r="Q234" s="29">
        <f>'Equations and POD'!$D$6/J234</f>
        <v>20826666.666666664</v>
      </c>
      <c r="R234" s="29">
        <f>'Equations and POD'!$D$6/K234</f>
        <v>52506666.666666657</v>
      </c>
      <c r="S234" s="29">
        <f>'Equations and POD'!$D$6/L234</f>
        <v>58666666.666666664</v>
      </c>
      <c r="T234" s="32" t="s">
        <v>77</v>
      </c>
      <c r="U234" s="32" t="s">
        <v>77</v>
      </c>
      <c r="V234" s="30">
        <v>5100000</v>
      </c>
      <c r="W234" s="30">
        <v>12000000</v>
      </c>
      <c r="X234" s="30">
        <v>21000000</v>
      </c>
      <c r="Y234" s="30">
        <v>53000000</v>
      </c>
      <c r="Z234" s="30">
        <v>59000000</v>
      </c>
    </row>
    <row r="235" spans="1:26">
      <c r="A235" s="25" t="s">
        <v>112</v>
      </c>
      <c r="B235" s="25" t="s">
        <v>120</v>
      </c>
      <c r="C235" s="25" t="s">
        <v>123</v>
      </c>
      <c r="D235" s="25" t="s">
        <v>76</v>
      </c>
      <c r="E235" s="25" t="s">
        <v>74</v>
      </c>
      <c r="F235" s="28" t="s">
        <v>77</v>
      </c>
      <c r="G235" s="28" t="s">
        <v>77</v>
      </c>
      <c r="H235" s="28">
        <v>6.0215053763440862E-5</v>
      </c>
      <c r="I235" s="28">
        <v>2.6415094339622642E-5</v>
      </c>
      <c r="J235" s="28">
        <v>1.4788732394366198E-5</v>
      </c>
      <c r="K235" s="28">
        <v>5.8659217877094981E-6</v>
      </c>
      <c r="L235" s="28">
        <v>5.2500000000000006E-6</v>
      </c>
      <c r="M235" s="31" t="s">
        <v>77</v>
      </c>
      <c r="N235" s="31" t="s">
        <v>77</v>
      </c>
      <c r="O235" s="29">
        <f>'Equations and POD'!$D$6/H235</f>
        <v>18267857.142857142</v>
      </c>
      <c r="P235" s="29">
        <f>'Equations and POD'!$D$6/I235</f>
        <v>41642857.142857142</v>
      </c>
      <c r="Q235" s="29">
        <f>'Equations and POD'!$D$6/J235</f>
        <v>74380952.380952373</v>
      </c>
      <c r="R235" s="29">
        <f>'Equations and POD'!$D$6/K235</f>
        <v>187523809.52380949</v>
      </c>
      <c r="S235" s="29">
        <f>'Equations and POD'!$D$6/L235</f>
        <v>209523809.52380949</v>
      </c>
      <c r="T235" s="32" t="s">
        <v>77</v>
      </c>
      <c r="U235" s="32" t="s">
        <v>77</v>
      </c>
      <c r="V235" s="30">
        <v>18000000</v>
      </c>
      <c r="W235" s="30">
        <v>42000000</v>
      </c>
      <c r="X235" s="30">
        <v>74000000</v>
      </c>
      <c r="Y235" s="30">
        <v>190000000</v>
      </c>
      <c r="Z235" s="30">
        <v>210000000</v>
      </c>
    </row>
    <row r="236" spans="1:26">
      <c r="A236" s="25" t="s">
        <v>112</v>
      </c>
      <c r="B236" s="25" t="s">
        <v>120</v>
      </c>
      <c r="C236" s="25" t="s">
        <v>123</v>
      </c>
      <c r="D236" s="25" t="s">
        <v>76</v>
      </c>
      <c r="E236" s="25" t="s">
        <v>75</v>
      </c>
      <c r="F236" s="28" t="s">
        <v>77</v>
      </c>
      <c r="G236" s="28" t="s">
        <v>77</v>
      </c>
      <c r="H236" s="28">
        <v>1.0537634408602151E-5</v>
      </c>
      <c r="I236" s="28">
        <v>4.6226415094339631E-6</v>
      </c>
      <c r="J236" s="28">
        <v>2.5880281690140849E-6</v>
      </c>
      <c r="K236" s="28">
        <v>1.0265363128491622E-6</v>
      </c>
      <c r="L236" s="28">
        <v>9.187500000000001E-7</v>
      </c>
      <c r="M236" s="31" t="s">
        <v>77</v>
      </c>
      <c r="N236" s="31" t="s">
        <v>77</v>
      </c>
      <c r="O236" s="29">
        <f>'Equations and POD'!$D$6/H236</f>
        <v>104387755.10204081</v>
      </c>
      <c r="P236" s="29">
        <f>'Equations and POD'!$D$6/I236</f>
        <v>237959183.67346933</v>
      </c>
      <c r="Q236" s="29">
        <f>'Equations and POD'!$D$6/J236</f>
        <v>425034013.60544211</v>
      </c>
      <c r="R236" s="29">
        <f>'Equations and POD'!$D$6/K236</f>
        <v>1071564625.8503399</v>
      </c>
      <c r="S236" s="29">
        <f>'Equations and POD'!$D$6/L236</f>
        <v>1197278911.5646257</v>
      </c>
      <c r="T236" s="32" t="s">
        <v>77</v>
      </c>
      <c r="U236" s="32" t="s">
        <v>77</v>
      </c>
      <c r="V236" s="30">
        <v>100000000</v>
      </c>
      <c r="W236" s="30">
        <v>240000000</v>
      </c>
      <c r="X236" s="30">
        <v>430000000</v>
      </c>
      <c r="Y236" s="30">
        <v>1100000000</v>
      </c>
      <c r="Z236" s="30">
        <v>1200000000</v>
      </c>
    </row>
    <row r="237" spans="1:26">
      <c r="A237" s="25" t="s">
        <v>112</v>
      </c>
      <c r="B237" s="25" t="s">
        <v>120</v>
      </c>
      <c r="C237" s="25" t="s">
        <v>123</v>
      </c>
      <c r="D237" s="25" t="s">
        <v>78</v>
      </c>
      <c r="E237" s="25" t="s">
        <v>73</v>
      </c>
      <c r="F237" s="28" t="s">
        <v>77</v>
      </c>
      <c r="G237" s="28" t="s">
        <v>77</v>
      </c>
      <c r="H237" s="28">
        <v>6.433225806451612E-6</v>
      </c>
      <c r="I237" s="28">
        <v>4.271320754716981E-6</v>
      </c>
      <c r="J237" s="28">
        <v>8.3696830985915509E-6</v>
      </c>
      <c r="K237" s="28">
        <v>4.4264245810055868E-6</v>
      </c>
      <c r="L237" s="28">
        <v>4.0586700000000011E-6</v>
      </c>
      <c r="M237" s="31" t="s">
        <v>77</v>
      </c>
      <c r="N237" s="31" t="s">
        <v>77</v>
      </c>
      <c r="O237" s="29">
        <f>'Equations and POD'!$D$6/H237</f>
        <v>170987313.84445673</v>
      </c>
      <c r="P237" s="29">
        <f>'Equations and POD'!$D$6/I237</f>
        <v>257531584.06219631</v>
      </c>
      <c r="Q237" s="29">
        <f>'Equations and POD'!$D$6/J237</f>
        <v>131426720.34800312</v>
      </c>
      <c r="R237" s="29">
        <f>'Equations and POD'!$D$6/K237</f>
        <v>248507566.29182285</v>
      </c>
      <c r="S237" s="29">
        <f>'Equations and POD'!$D$6/L237</f>
        <v>271024744.55917817</v>
      </c>
      <c r="T237" s="32" t="s">
        <v>77</v>
      </c>
      <c r="U237" s="32" t="s">
        <v>77</v>
      </c>
      <c r="V237" s="30">
        <v>170000000</v>
      </c>
      <c r="W237" s="30">
        <v>260000000</v>
      </c>
      <c r="X237" s="30">
        <v>130000000</v>
      </c>
      <c r="Y237" s="30">
        <v>250000000</v>
      </c>
      <c r="Z237" s="30">
        <v>270000000</v>
      </c>
    </row>
    <row r="238" spans="1:26">
      <c r="A238" s="25" t="s">
        <v>112</v>
      </c>
      <c r="B238" s="25" t="s">
        <v>120</v>
      </c>
      <c r="C238" s="25" t="s">
        <v>123</v>
      </c>
      <c r="D238" s="25" t="s">
        <v>78</v>
      </c>
      <c r="E238" s="25" t="s">
        <v>74</v>
      </c>
      <c r="F238" s="28" t="s">
        <v>77</v>
      </c>
      <c r="G238" s="28" t="s">
        <v>77</v>
      </c>
      <c r="H238" s="28">
        <v>1.0861290322580644E-6</v>
      </c>
      <c r="I238" s="28">
        <v>7.2113207547169799E-7</v>
      </c>
      <c r="J238" s="28">
        <v>1.4130633802816899E-6</v>
      </c>
      <c r="K238" s="28">
        <v>7.4731843575418986E-7</v>
      </c>
      <c r="L238" s="28">
        <v>6.8523E-7</v>
      </c>
      <c r="M238" s="31" t="s">
        <v>77</v>
      </c>
      <c r="N238" s="31" t="s">
        <v>77</v>
      </c>
      <c r="O238" s="29">
        <f>'Equations and POD'!$D$6/H238</f>
        <v>1012771012.7710129</v>
      </c>
      <c r="P238" s="29">
        <f>'Equations and POD'!$D$6/I238</f>
        <v>1525379382.5222399</v>
      </c>
      <c r="Q238" s="29">
        <f>'Equations and POD'!$D$6/J238</f>
        <v>778450574.36894178</v>
      </c>
      <c r="R238" s="29">
        <f>'Equations and POD'!$D$6/K238</f>
        <v>1471929431.1131048</v>
      </c>
      <c r="S238" s="29">
        <f>'Equations and POD'!$D$6/L238</f>
        <v>1605300410.0812867</v>
      </c>
      <c r="T238" s="32" t="s">
        <v>77</v>
      </c>
      <c r="U238" s="32" t="s">
        <v>77</v>
      </c>
      <c r="V238" s="30">
        <v>1000000000</v>
      </c>
      <c r="W238" s="30">
        <v>1500000000</v>
      </c>
      <c r="X238" s="30">
        <v>780000000</v>
      </c>
      <c r="Y238" s="30">
        <v>1500000000</v>
      </c>
      <c r="Z238" s="30">
        <v>1600000000</v>
      </c>
    </row>
    <row r="239" spans="1:26">
      <c r="A239" s="25" t="s">
        <v>112</v>
      </c>
      <c r="B239" s="25" t="s">
        <v>120</v>
      </c>
      <c r="C239" s="25" t="s">
        <v>123</v>
      </c>
      <c r="D239" s="25" t="s">
        <v>78</v>
      </c>
      <c r="E239" s="25" t="s">
        <v>75</v>
      </c>
      <c r="F239" s="28" t="s">
        <v>77</v>
      </c>
      <c r="G239" s="28" t="s">
        <v>77</v>
      </c>
      <c r="H239" s="28">
        <v>9.1903225806451599E-7</v>
      </c>
      <c r="I239" s="28">
        <v>6.1018867924528297E-7</v>
      </c>
      <c r="J239" s="28">
        <v>1.1956690140845069E-6</v>
      </c>
      <c r="K239" s="28">
        <v>6.3234636871508377E-7</v>
      </c>
      <c r="L239" s="28">
        <v>5.7981000000000011E-7</v>
      </c>
      <c r="M239" s="31" t="s">
        <v>77</v>
      </c>
      <c r="N239" s="31" t="s">
        <v>77</v>
      </c>
      <c r="O239" s="29">
        <f>'Equations and POD'!$D$6/H239</f>
        <v>1196911196.9111972</v>
      </c>
      <c r="P239" s="29">
        <f>'Equations and POD'!$D$6/I239</f>
        <v>1802721088.4353743</v>
      </c>
      <c r="Q239" s="29">
        <f>'Equations and POD'!$D$6/J239</f>
        <v>919987042.43602216</v>
      </c>
      <c r="R239" s="29">
        <f>'Equations and POD'!$D$6/K239</f>
        <v>1739552964.0427601</v>
      </c>
      <c r="S239" s="29">
        <f>'Equations and POD'!$D$6/L239</f>
        <v>1897173211.9142475</v>
      </c>
      <c r="T239" s="32" t="s">
        <v>77</v>
      </c>
      <c r="U239" s="32" t="s">
        <v>77</v>
      </c>
      <c r="V239" s="30">
        <v>1200000000</v>
      </c>
      <c r="W239" s="30">
        <v>1800000000</v>
      </c>
      <c r="X239" s="30">
        <v>920000000</v>
      </c>
      <c r="Y239" s="30">
        <v>1700000000</v>
      </c>
      <c r="Z239" s="30">
        <v>1900000000</v>
      </c>
    </row>
  </sheetData>
  <sheetProtection sheet="1" objects="1" scenarios="1" formatCells="0" formatColumns="0" formatRows="0" sort="0" autoFilter="0"/>
  <autoFilter ref="A1:E221" xr:uid="{00000000-0001-0000-0300-000000000000}"/>
  <sortState xmlns:xlrd2="http://schemas.microsoft.com/office/spreadsheetml/2017/richdata2" ref="A3:Z239">
    <sortCondition ref="A3:A239"/>
    <sortCondition ref="B3:B239"/>
    <sortCondition ref="C3:C239"/>
    <sortCondition ref="D3:D239"/>
    <sortCondition ref="E3:E239" customList="High,Med,Low"/>
  </sortState>
  <mergeCells count="8">
    <mergeCell ref="T1:Z1"/>
    <mergeCell ref="F1:L1"/>
    <mergeCell ref="M1:S1"/>
    <mergeCell ref="A1:A2"/>
    <mergeCell ref="B1:B2"/>
    <mergeCell ref="C1:C2"/>
    <mergeCell ref="D1:D2"/>
    <mergeCell ref="E1:E2"/>
  </mergeCells>
  <conditionalFormatting sqref="F3:L128">
    <cfRule type="cellIs" dxfId="104" priority="9" operator="lessThan">
      <formula>1</formula>
    </cfRule>
    <cfRule type="cellIs" dxfId="103" priority="10" operator="between">
      <formula>1</formula>
      <formula>10</formula>
    </cfRule>
    <cfRule type="cellIs" dxfId="102" priority="11" operator="greaterThan">
      <formula>10</formula>
    </cfRule>
  </conditionalFormatting>
  <conditionalFormatting sqref="F135:L239">
    <cfRule type="cellIs" dxfId="101" priority="1" operator="lessThan">
      <formula>1</formula>
    </cfRule>
    <cfRule type="cellIs" dxfId="100" priority="2" operator="between">
      <formula>1</formula>
      <formula>10</formula>
    </cfRule>
    <cfRule type="cellIs" dxfId="99" priority="3" operator="greaterThan">
      <formula>10</formula>
    </cfRule>
  </conditionalFormatting>
  <conditionalFormatting sqref="K133:L134">
    <cfRule type="cellIs" dxfId="98" priority="12" operator="lessThan">
      <formula>1</formula>
    </cfRule>
    <cfRule type="cellIs" dxfId="97" priority="13" operator="between">
      <formula>1</formula>
      <formula>10</formula>
    </cfRule>
    <cfRule type="cellIs" dxfId="96" priority="14" operator="greaterThan">
      <formula>10</formula>
    </cfRule>
  </conditionalFormatting>
  <conditionalFormatting sqref="M3:S131 R133:S134">
    <cfRule type="cellIs" dxfId="95" priority="18" operator="lessThan">
      <formula>30</formula>
    </cfRule>
  </conditionalFormatting>
  <conditionalFormatting sqref="M135:S239">
    <cfRule type="cellIs" dxfId="94" priority="4" operator="lessThan">
      <formula>30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Z29"/>
  <sheetViews>
    <sheetView workbookViewId="0">
      <selection sqref="A1:A2"/>
    </sheetView>
  </sheetViews>
  <sheetFormatPr defaultColWidth="8.7109375" defaultRowHeight="12.75"/>
  <cols>
    <col min="1" max="1" width="43.140625" style="25" bestFit="1" customWidth="1"/>
    <col min="2" max="2" width="20.140625" style="25" customWidth="1"/>
    <col min="3" max="3" width="15.5703125" style="25" bestFit="1" customWidth="1"/>
    <col min="4" max="4" width="9.28515625" style="25" bestFit="1" customWidth="1"/>
    <col min="5" max="5" width="13.85546875" style="25" bestFit="1" customWidth="1"/>
    <col min="6" max="8" width="11.85546875" style="25" bestFit="1" customWidth="1"/>
    <col min="9" max="9" width="15.42578125" style="25" bestFit="1" customWidth="1"/>
    <col min="10" max="12" width="11.85546875" style="25" bestFit="1" customWidth="1"/>
    <col min="13" max="13" width="10.42578125" style="25" bestFit="1" customWidth="1"/>
    <col min="14" max="15" width="11.85546875" style="25" bestFit="1" customWidth="1"/>
    <col min="16" max="16" width="15.5703125" style="25" bestFit="1" customWidth="1"/>
    <col min="17" max="17" width="11.85546875" style="25" bestFit="1" customWidth="1"/>
    <col min="18" max="19" width="10.42578125" style="25" bestFit="1" customWidth="1"/>
    <col min="20" max="23" width="8.85546875" style="25" bestFit="1" customWidth="1"/>
    <col min="24" max="26" width="9.42578125" style="25" bestFit="1" customWidth="1"/>
    <col min="27" max="16384" width="8.7109375" style="25"/>
  </cols>
  <sheetData>
    <row r="1" spans="1:26">
      <c r="A1" s="113" t="s">
        <v>54</v>
      </c>
      <c r="B1" s="113" t="s">
        <v>55</v>
      </c>
      <c r="C1" s="113" t="s">
        <v>56</v>
      </c>
      <c r="D1" s="113" t="s">
        <v>57</v>
      </c>
      <c r="E1" s="113" t="s">
        <v>58</v>
      </c>
      <c r="F1" s="109" t="s">
        <v>124</v>
      </c>
      <c r="G1" s="109"/>
      <c r="H1" s="109"/>
      <c r="I1" s="109"/>
      <c r="J1" s="109"/>
      <c r="K1" s="109"/>
      <c r="L1" s="109"/>
      <c r="M1" s="112" t="s">
        <v>125</v>
      </c>
      <c r="N1" s="112"/>
      <c r="O1" s="112"/>
      <c r="P1" s="112"/>
      <c r="Q1" s="112"/>
      <c r="R1" s="112"/>
      <c r="S1" s="112"/>
      <c r="T1" s="108" t="s">
        <v>126</v>
      </c>
      <c r="U1" s="108"/>
      <c r="V1" s="108"/>
      <c r="W1" s="108"/>
      <c r="X1" s="108"/>
      <c r="Y1" s="108"/>
      <c r="Z1" s="108"/>
    </row>
    <row r="2" spans="1:26" s="27" customFormat="1">
      <c r="A2" s="113"/>
      <c r="B2" s="113"/>
      <c r="C2" s="113"/>
      <c r="D2" s="113"/>
      <c r="E2" s="113"/>
      <c r="F2" s="26" t="s">
        <v>62</v>
      </c>
      <c r="G2" s="26" t="s">
        <v>63</v>
      </c>
      <c r="H2" s="26" t="s">
        <v>64</v>
      </c>
      <c r="I2" s="26" t="s">
        <v>65</v>
      </c>
      <c r="J2" s="26" t="s">
        <v>66</v>
      </c>
      <c r="K2" s="26" t="s">
        <v>67</v>
      </c>
      <c r="L2" s="26" t="s">
        <v>68</v>
      </c>
      <c r="M2" s="47" t="s">
        <v>62</v>
      </c>
      <c r="N2" s="47" t="s">
        <v>63</v>
      </c>
      <c r="O2" s="47" t="s">
        <v>64</v>
      </c>
      <c r="P2" s="47" t="s">
        <v>65</v>
      </c>
      <c r="Q2" s="47" t="s">
        <v>66</v>
      </c>
      <c r="R2" s="47" t="s">
        <v>67</v>
      </c>
      <c r="S2" s="47" t="s">
        <v>68</v>
      </c>
      <c r="T2" s="91" t="s">
        <v>62</v>
      </c>
      <c r="U2" s="91" t="s">
        <v>63</v>
      </c>
      <c r="V2" s="91" t="s">
        <v>64</v>
      </c>
      <c r="W2" s="91" t="s">
        <v>65</v>
      </c>
      <c r="X2" s="91" t="s">
        <v>66</v>
      </c>
      <c r="Y2" s="91" t="s">
        <v>67</v>
      </c>
      <c r="Z2" s="91" t="s">
        <v>68</v>
      </c>
    </row>
    <row r="3" spans="1:26">
      <c r="A3" s="25" t="s">
        <v>88</v>
      </c>
      <c r="B3" s="25" t="s">
        <v>89</v>
      </c>
      <c r="C3" s="25" t="s">
        <v>90</v>
      </c>
      <c r="D3" s="25" t="s">
        <v>72</v>
      </c>
      <c r="E3" s="25" t="s">
        <v>73</v>
      </c>
      <c r="F3" s="31" t="s">
        <v>77</v>
      </c>
      <c r="G3" s="31" t="s">
        <v>77</v>
      </c>
      <c r="H3" s="31" t="s">
        <v>77</v>
      </c>
      <c r="I3" s="31" t="s">
        <v>77</v>
      </c>
      <c r="J3" s="31">
        <v>4.2253521126760568E-3</v>
      </c>
      <c r="K3" s="31">
        <v>3.8640595903165751E-3</v>
      </c>
      <c r="L3" s="31">
        <v>4.1292639138240583E-3</v>
      </c>
      <c r="M3" s="31" t="s">
        <v>77</v>
      </c>
      <c r="N3" s="31" t="s">
        <v>77</v>
      </c>
      <c r="O3" s="31" t="s">
        <v>77</v>
      </c>
      <c r="P3" s="31" t="s">
        <v>77</v>
      </c>
      <c r="Q3" s="31">
        <f>'Equations and POD'!$D$6/J3</f>
        <v>260333.33333333331</v>
      </c>
      <c r="R3" s="31">
        <f>'Equations and POD'!$D$6/K3</f>
        <v>284674.69879518059</v>
      </c>
      <c r="S3" s="31">
        <f>'Equations and POD'!$D$6/L3</f>
        <v>266391.30434782605</v>
      </c>
      <c r="T3" s="32" t="s">
        <v>77</v>
      </c>
      <c r="U3" s="32" t="s">
        <v>77</v>
      </c>
      <c r="V3" s="32" t="s">
        <v>77</v>
      </c>
      <c r="W3" s="32" t="s">
        <v>77</v>
      </c>
      <c r="X3" s="30">
        <v>260000</v>
      </c>
      <c r="Y3" s="30">
        <v>280000</v>
      </c>
      <c r="Z3" s="30">
        <v>270000</v>
      </c>
    </row>
    <row r="4" spans="1:26">
      <c r="A4" s="25" t="s">
        <v>88</v>
      </c>
      <c r="B4" s="25" t="s">
        <v>89</v>
      </c>
      <c r="C4" s="25" t="s">
        <v>90</v>
      </c>
      <c r="D4" s="25" t="s">
        <v>72</v>
      </c>
      <c r="E4" s="25" t="s">
        <v>74</v>
      </c>
      <c r="F4" s="31" t="s">
        <v>77</v>
      </c>
      <c r="G4" s="31" t="s">
        <v>77</v>
      </c>
      <c r="H4" s="31" t="s">
        <v>77</v>
      </c>
      <c r="I4" s="31" t="s">
        <v>77</v>
      </c>
      <c r="J4" s="31">
        <v>2.112676056338028E-3</v>
      </c>
      <c r="K4" s="31">
        <v>1.9320297951582869E-3</v>
      </c>
      <c r="L4" s="31">
        <v>2.0646319569120291E-3</v>
      </c>
      <c r="M4" s="31" t="s">
        <v>77</v>
      </c>
      <c r="N4" s="31" t="s">
        <v>77</v>
      </c>
      <c r="O4" s="31" t="s">
        <v>77</v>
      </c>
      <c r="P4" s="31" t="s">
        <v>77</v>
      </c>
      <c r="Q4" s="31">
        <f>'Equations and POD'!$D$6/J4</f>
        <v>520666.66666666674</v>
      </c>
      <c r="R4" s="31">
        <f>'Equations and POD'!$D$6/K4</f>
        <v>569349.39759036142</v>
      </c>
      <c r="S4" s="31">
        <f>'Equations and POD'!$D$6/L4</f>
        <v>532782.6086956521</v>
      </c>
      <c r="T4" s="32" t="s">
        <v>77</v>
      </c>
      <c r="U4" s="32" t="s">
        <v>77</v>
      </c>
      <c r="V4" s="32" t="s">
        <v>77</v>
      </c>
      <c r="W4" s="32" t="s">
        <v>77</v>
      </c>
      <c r="X4" s="30">
        <v>520000</v>
      </c>
      <c r="Y4" s="30">
        <v>570000</v>
      </c>
      <c r="Z4" s="30">
        <v>530000</v>
      </c>
    </row>
    <row r="5" spans="1:26">
      <c r="A5" s="25" t="s">
        <v>88</v>
      </c>
      <c r="B5" s="25" t="s">
        <v>89</v>
      </c>
      <c r="C5" s="25" t="s">
        <v>90</v>
      </c>
      <c r="D5" s="25" t="s">
        <v>72</v>
      </c>
      <c r="E5" s="25" t="s">
        <v>75</v>
      </c>
      <c r="F5" s="31" t="s">
        <v>77</v>
      </c>
      <c r="G5" s="31" t="s">
        <v>77</v>
      </c>
      <c r="H5" s="31" t="s">
        <v>77</v>
      </c>
      <c r="I5" s="31" t="s">
        <v>77</v>
      </c>
      <c r="J5" s="31">
        <v>1.056338028169014E-3</v>
      </c>
      <c r="K5" s="31">
        <v>9.6601489757914367E-4</v>
      </c>
      <c r="L5" s="31">
        <v>1.032315978456015E-3</v>
      </c>
      <c r="M5" s="31" t="s">
        <v>77</v>
      </c>
      <c r="N5" s="31" t="s">
        <v>77</v>
      </c>
      <c r="O5" s="31" t="s">
        <v>77</v>
      </c>
      <c r="P5" s="31" t="s">
        <v>77</v>
      </c>
      <c r="Q5" s="31">
        <f>'Equations and POD'!$D$6/J5</f>
        <v>1041333.3333333335</v>
      </c>
      <c r="R5" s="31">
        <f>'Equations and POD'!$D$6/K5</f>
        <v>1138698.7951807226</v>
      </c>
      <c r="S5" s="31">
        <f>'Equations and POD'!$D$6/L5</f>
        <v>1065565.2173913037</v>
      </c>
      <c r="T5" s="32" t="s">
        <v>77</v>
      </c>
      <c r="U5" s="32" t="s">
        <v>77</v>
      </c>
      <c r="V5" s="32" t="s">
        <v>77</v>
      </c>
      <c r="W5" s="32" t="s">
        <v>77</v>
      </c>
      <c r="X5" s="30">
        <v>1000000</v>
      </c>
      <c r="Y5" s="30">
        <v>1100000</v>
      </c>
      <c r="Z5" s="30">
        <v>1100000</v>
      </c>
    </row>
    <row r="6" spans="1:26">
      <c r="A6" s="25" t="s">
        <v>88</v>
      </c>
      <c r="B6" s="25" t="s">
        <v>89</v>
      </c>
      <c r="C6" s="25" t="s">
        <v>90</v>
      </c>
      <c r="D6" s="25" t="s">
        <v>76</v>
      </c>
      <c r="E6" s="25" t="s">
        <v>73</v>
      </c>
      <c r="F6" s="31" t="s">
        <v>77</v>
      </c>
      <c r="G6" s="31" t="s">
        <v>77</v>
      </c>
      <c r="H6" s="31" t="s">
        <v>77</v>
      </c>
      <c r="I6" s="31" t="s">
        <v>77</v>
      </c>
      <c r="J6" s="31" t="s">
        <v>77</v>
      </c>
      <c r="K6" s="31" t="s">
        <v>77</v>
      </c>
      <c r="L6" s="31" t="s">
        <v>77</v>
      </c>
      <c r="M6" s="31" t="s">
        <v>77</v>
      </c>
      <c r="N6" s="31" t="s">
        <v>77</v>
      </c>
      <c r="O6" s="31" t="s">
        <v>77</v>
      </c>
      <c r="P6" s="31" t="s">
        <v>77</v>
      </c>
      <c r="Q6" s="31" t="s">
        <v>77</v>
      </c>
      <c r="R6" s="31" t="s">
        <v>77</v>
      </c>
      <c r="S6" s="31" t="s">
        <v>77</v>
      </c>
      <c r="T6" s="32" t="s">
        <v>77</v>
      </c>
      <c r="U6" s="32" t="s">
        <v>77</v>
      </c>
      <c r="V6" s="32" t="s">
        <v>77</v>
      </c>
      <c r="W6" s="32" t="s">
        <v>77</v>
      </c>
      <c r="X6" s="32" t="s">
        <v>77</v>
      </c>
      <c r="Y6" s="32" t="s">
        <v>77</v>
      </c>
      <c r="Z6" s="32" t="s">
        <v>77</v>
      </c>
    </row>
    <row r="7" spans="1:26">
      <c r="A7" s="25" t="s">
        <v>88</v>
      </c>
      <c r="B7" s="25" t="s">
        <v>89</v>
      </c>
      <c r="C7" s="25" t="s">
        <v>90</v>
      </c>
      <c r="D7" s="25" t="s">
        <v>76</v>
      </c>
      <c r="E7" s="25" t="s">
        <v>74</v>
      </c>
      <c r="F7" s="31" t="s">
        <v>77</v>
      </c>
      <c r="G7" s="31" t="s">
        <v>77</v>
      </c>
      <c r="H7" s="31" t="s">
        <v>77</v>
      </c>
      <c r="I7" s="31" t="s">
        <v>77</v>
      </c>
      <c r="J7" s="31" t="s">
        <v>77</v>
      </c>
      <c r="K7" s="31" t="s">
        <v>77</v>
      </c>
      <c r="L7" s="31" t="s">
        <v>77</v>
      </c>
      <c r="M7" s="31" t="s">
        <v>77</v>
      </c>
      <c r="N7" s="31" t="s">
        <v>77</v>
      </c>
      <c r="O7" s="31" t="s">
        <v>77</v>
      </c>
      <c r="P7" s="31" t="s">
        <v>77</v>
      </c>
      <c r="Q7" s="31" t="s">
        <v>77</v>
      </c>
      <c r="R7" s="31" t="s">
        <v>77</v>
      </c>
      <c r="S7" s="31" t="s">
        <v>77</v>
      </c>
      <c r="T7" s="32" t="s">
        <v>77</v>
      </c>
      <c r="U7" s="32" t="s">
        <v>77</v>
      </c>
      <c r="V7" s="32" t="s">
        <v>77</v>
      </c>
      <c r="W7" s="32" t="s">
        <v>77</v>
      </c>
      <c r="X7" s="32" t="s">
        <v>77</v>
      </c>
      <c r="Y7" s="32" t="s">
        <v>77</v>
      </c>
      <c r="Z7" s="32" t="s">
        <v>77</v>
      </c>
    </row>
    <row r="8" spans="1:26">
      <c r="A8" s="25" t="s">
        <v>88</v>
      </c>
      <c r="B8" s="25" t="s">
        <v>89</v>
      </c>
      <c r="C8" s="25" t="s">
        <v>90</v>
      </c>
      <c r="D8" s="25" t="s">
        <v>76</v>
      </c>
      <c r="E8" s="25" t="s">
        <v>75</v>
      </c>
      <c r="F8" s="31" t="s">
        <v>77</v>
      </c>
      <c r="G8" s="31" t="s">
        <v>77</v>
      </c>
      <c r="H8" s="31" t="s">
        <v>77</v>
      </c>
      <c r="I8" s="31" t="s">
        <v>77</v>
      </c>
      <c r="J8" s="31" t="s">
        <v>77</v>
      </c>
      <c r="K8" s="31" t="s">
        <v>77</v>
      </c>
      <c r="L8" s="31" t="s">
        <v>77</v>
      </c>
      <c r="M8" s="31" t="s">
        <v>77</v>
      </c>
      <c r="N8" s="31" t="s">
        <v>77</v>
      </c>
      <c r="O8" s="31" t="s">
        <v>77</v>
      </c>
      <c r="P8" s="31" t="s">
        <v>77</v>
      </c>
      <c r="Q8" s="31" t="s">
        <v>77</v>
      </c>
      <c r="R8" s="31" t="s">
        <v>77</v>
      </c>
      <c r="S8" s="31" t="s">
        <v>77</v>
      </c>
      <c r="T8" s="32" t="s">
        <v>77</v>
      </c>
      <c r="U8" s="32" t="s">
        <v>77</v>
      </c>
      <c r="V8" s="32" t="s">
        <v>77</v>
      </c>
      <c r="W8" s="32" t="s">
        <v>77</v>
      </c>
      <c r="X8" s="32" t="s">
        <v>77</v>
      </c>
      <c r="Y8" s="32" t="s">
        <v>77</v>
      </c>
      <c r="Z8" s="32" t="s">
        <v>77</v>
      </c>
    </row>
    <row r="9" spans="1:26">
      <c r="A9" s="25" t="s">
        <v>88</v>
      </c>
      <c r="B9" s="25" t="s">
        <v>89</v>
      </c>
      <c r="C9" s="25" t="s">
        <v>90</v>
      </c>
      <c r="D9" s="25" t="s">
        <v>78</v>
      </c>
      <c r="E9" s="25" t="s">
        <v>73</v>
      </c>
      <c r="F9" s="31" t="s">
        <v>77</v>
      </c>
      <c r="G9" s="31" t="s">
        <v>77</v>
      </c>
      <c r="H9" s="31" t="s">
        <v>77</v>
      </c>
      <c r="I9" s="31" t="s">
        <v>77</v>
      </c>
      <c r="J9" s="31" t="s">
        <v>77</v>
      </c>
      <c r="K9" s="31" t="s">
        <v>77</v>
      </c>
      <c r="L9" s="31" t="s">
        <v>77</v>
      </c>
      <c r="M9" s="31" t="s">
        <v>77</v>
      </c>
      <c r="N9" s="31" t="s">
        <v>77</v>
      </c>
      <c r="O9" s="31" t="s">
        <v>77</v>
      </c>
      <c r="P9" s="31" t="s">
        <v>77</v>
      </c>
      <c r="Q9" s="31" t="s">
        <v>77</v>
      </c>
      <c r="R9" s="31" t="s">
        <v>77</v>
      </c>
      <c r="S9" s="31" t="s">
        <v>77</v>
      </c>
      <c r="T9" s="32" t="s">
        <v>77</v>
      </c>
      <c r="U9" s="32" t="s">
        <v>77</v>
      </c>
      <c r="V9" s="32" t="s">
        <v>77</v>
      </c>
      <c r="W9" s="32" t="s">
        <v>77</v>
      </c>
      <c r="X9" s="32" t="s">
        <v>77</v>
      </c>
      <c r="Y9" s="32" t="s">
        <v>77</v>
      </c>
      <c r="Z9" s="32" t="s">
        <v>77</v>
      </c>
    </row>
    <row r="10" spans="1:26">
      <c r="A10" s="25" t="s">
        <v>88</v>
      </c>
      <c r="B10" s="25" t="s">
        <v>89</v>
      </c>
      <c r="C10" s="25" t="s">
        <v>90</v>
      </c>
      <c r="D10" s="25" t="s">
        <v>78</v>
      </c>
      <c r="E10" s="25" t="s">
        <v>74</v>
      </c>
      <c r="F10" s="31" t="s">
        <v>77</v>
      </c>
      <c r="G10" s="31" t="s">
        <v>77</v>
      </c>
      <c r="H10" s="31" t="s">
        <v>77</v>
      </c>
      <c r="I10" s="31" t="s">
        <v>77</v>
      </c>
      <c r="J10" s="31" t="s">
        <v>77</v>
      </c>
      <c r="K10" s="31" t="s">
        <v>77</v>
      </c>
      <c r="L10" s="31" t="s">
        <v>77</v>
      </c>
      <c r="M10" s="31" t="s">
        <v>77</v>
      </c>
      <c r="N10" s="31" t="s">
        <v>77</v>
      </c>
      <c r="O10" s="31" t="s">
        <v>77</v>
      </c>
      <c r="P10" s="31" t="s">
        <v>77</v>
      </c>
      <c r="Q10" s="31" t="s">
        <v>77</v>
      </c>
      <c r="R10" s="31" t="s">
        <v>77</v>
      </c>
      <c r="S10" s="31" t="s">
        <v>77</v>
      </c>
      <c r="T10" s="32" t="s">
        <v>77</v>
      </c>
      <c r="U10" s="32" t="s">
        <v>77</v>
      </c>
      <c r="V10" s="32" t="s">
        <v>77</v>
      </c>
      <c r="W10" s="32" t="s">
        <v>77</v>
      </c>
      <c r="X10" s="32" t="s">
        <v>77</v>
      </c>
      <c r="Y10" s="32" t="s">
        <v>77</v>
      </c>
      <c r="Z10" s="32" t="s">
        <v>77</v>
      </c>
    </row>
    <row r="11" spans="1:26">
      <c r="A11" s="25" t="s">
        <v>88</v>
      </c>
      <c r="B11" s="25" t="s">
        <v>89</v>
      </c>
      <c r="C11" s="25" t="s">
        <v>90</v>
      </c>
      <c r="D11" s="25" t="s">
        <v>78</v>
      </c>
      <c r="E11" s="25" t="s">
        <v>75</v>
      </c>
      <c r="F11" s="31" t="s">
        <v>77</v>
      </c>
      <c r="G11" s="31" t="s">
        <v>77</v>
      </c>
      <c r="H11" s="31" t="s">
        <v>77</v>
      </c>
      <c r="I11" s="31" t="s">
        <v>77</v>
      </c>
      <c r="J11" s="31" t="s">
        <v>77</v>
      </c>
      <c r="K11" s="31" t="s">
        <v>77</v>
      </c>
      <c r="L11" s="31" t="s">
        <v>77</v>
      </c>
      <c r="M11" s="31" t="s">
        <v>77</v>
      </c>
      <c r="N11" s="31" t="s">
        <v>77</v>
      </c>
      <c r="O11" s="31" t="s">
        <v>77</v>
      </c>
      <c r="P11" s="31" t="s">
        <v>77</v>
      </c>
      <c r="Q11" s="31" t="s">
        <v>77</v>
      </c>
      <c r="R11" s="31" t="s">
        <v>77</v>
      </c>
      <c r="S11" s="31" t="s">
        <v>77</v>
      </c>
      <c r="T11" s="32" t="s">
        <v>77</v>
      </c>
      <c r="U11" s="32" t="s">
        <v>77</v>
      </c>
      <c r="V11" s="32" t="s">
        <v>77</v>
      </c>
      <c r="W11" s="32" t="s">
        <v>77</v>
      </c>
      <c r="X11" s="32" t="s">
        <v>77</v>
      </c>
      <c r="Y11" s="32" t="s">
        <v>77</v>
      </c>
      <c r="Z11" s="32" t="s">
        <v>77</v>
      </c>
    </row>
    <row r="12" spans="1:26">
      <c r="A12" s="25" t="s">
        <v>88</v>
      </c>
      <c r="B12" s="25" t="s">
        <v>89</v>
      </c>
      <c r="C12" s="25" t="s">
        <v>91</v>
      </c>
      <c r="D12" s="25" t="s">
        <v>72</v>
      </c>
      <c r="E12" s="25" t="s">
        <v>73</v>
      </c>
      <c r="F12" s="31" t="s">
        <v>77</v>
      </c>
      <c r="G12" s="31" t="s">
        <v>77</v>
      </c>
      <c r="H12" s="31" t="s">
        <v>77</v>
      </c>
      <c r="I12" s="31" t="s">
        <v>77</v>
      </c>
      <c r="J12" s="31">
        <v>1.6901408450704231E-2</v>
      </c>
      <c r="K12" s="31">
        <v>1.54562383612663E-2</v>
      </c>
      <c r="L12" s="31">
        <v>1.651705565529623E-2</v>
      </c>
      <c r="M12" s="31" t="s">
        <v>77</v>
      </c>
      <c r="N12" s="31" t="s">
        <v>77</v>
      </c>
      <c r="O12" s="31" t="s">
        <v>77</v>
      </c>
      <c r="P12" s="31" t="s">
        <v>77</v>
      </c>
      <c r="Q12" s="31">
        <f>'Equations and POD'!$D$6/J12</f>
        <v>65083.333333333314</v>
      </c>
      <c r="R12" s="31">
        <f>'Equations and POD'!$D$6/K12</f>
        <v>71168.674698795148</v>
      </c>
      <c r="S12" s="31">
        <f>'Equations and POD'!$D$6/L12</f>
        <v>66597.826086956527</v>
      </c>
      <c r="T12" s="32" t="s">
        <v>77</v>
      </c>
      <c r="U12" s="32" t="s">
        <v>77</v>
      </c>
      <c r="V12" s="32" t="s">
        <v>77</v>
      </c>
      <c r="W12" s="32" t="s">
        <v>77</v>
      </c>
      <c r="X12" s="30">
        <v>65000</v>
      </c>
      <c r="Y12" s="30">
        <v>71000</v>
      </c>
      <c r="Z12" s="30">
        <v>67000</v>
      </c>
    </row>
    <row r="13" spans="1:26">
      <c r="A13" s="25" t="s">
        <v>88</v>
      </c>
      <c r="B13" s="25" t="s">
        <v>89</v>
      </c>
      <c r="C13" s="25" t="s">
        <v>91</v>
      </c>
      <c r="D13" s="25" t="s">
        <v>72</v>
      </c>
      <c r="E13" s="25" t="s">
        <v>74</v>
      </c>
      <c r="F13" s="31" t="s">
        <v>77</v>
      </c>
      <c r="G13" s="31" t="s">
        <v>77</v>
      </c>
      <c r="H13" s="31" t="s">
        <v>77</v>
      </c>
      <c r="I13" s="31" t="s">
        <v>77</v>
      </c>
      <c r="J13" s="31">
        <v>8.4507042253521136E-3</v>
      </c>
      <c r="K13" s="31">
        <v>7.7281191806331494E-3</v>
      </c>
      <c r="L13" s="31">
        <v>8.2585278276481166E-3</v>
      </c>
      <c r="M13" s="31" t="s">
        <v>77</v>
      </c>
      <c r="N13" s="31" t="s">
        <v>77</v>
      </c>
      <c r="O13" s="31" t="s">
        <v>77</v>
      </c>
      <c r="P13" s="31" t="s">
        <v>77</v>
      </c>
      <c r="Q13" s="31">
        <f>'Equations and POD'!$D$6/J13</f>
        <v>130166.66666666666</v>
      </c>
      <c r="R13" s="31">
        <f>'Equations and POD'!$D$6/K13</f>
        <v>142337.34939759033</v>
      </c>
      <c r="S13" s="31">
        <f>'Equations and POD'!$D$6/L13</f>
        <v>133195.65217391303</v>
      </c>
      <c r="T13" s="32" t="s">
        <v>77</v>
      </c>
      <c r="U13" s="32" t="s">
        <v>77</v>
      </c>
      <c r="V13" s="32" t="s">
        <v>77</v>
      </c>
      <c r="W13" s="32" t="s">
        <v>77</v>
      </c>
      <c r="X13" s="30">
        <v>130000</v>
      </c>
      <c r="Y13" s="30">
        <v>140000</v>
      </c>
      <c r="Z13" s="30">
        <v>130000</v>
      </c>
    </row>
    <row r="14" spans="1:26">
      <c r="A14" s="25" t="s">
        <v>88</v>
      </c>
      <c r="B14" s="25" t="s">
        <v>89</v>
      </c>
      <c r="C14" s="25" t="s">
        <v>91</v>
      </c>
      <c r="D14" s="25" t="s">
        <v>72</v>
      </c>
      <c r="E14" s="25" t="s">
        <v>75</v>
      </c>
      <c r="F14" s="31" t="s">
        <v>77</v>
      </c>
      <c r="G14" s="31" t="s">
        <v>77</v>
      </c>
      <c r="H14" s="31" t="s">
        <v>77</v>
      </c>
      <c r="I14" s="31" t="s">
        <v>77</v>
      </c>
      <c r="J14" s="31">
        <v>4.2253521126760568E-3</v>
      </c>
      <c r="K14" s="31">
        <v>3.8640595903165751E-3</v>
      </c>
      <c r="L14" s="31">
        <v>4.1292639138240583E-3</v>
      </c>
      <c r="M14" s="31" t="s">
        <v>77</v>
      </c>
      <c r="N14" s="31" t="s">
        <v>77</v>
      </c>
      <c r="O14" s="31" t="s">
        <v>77</v>
      </c>
      <c r="P14" s="31" t="s">
        <v>77</v>
      </c>
      <c r="Q14" s="31">
        <f>'Equations and POD'!$D$6/J14</f>
        <v>260333.33333333331</v>
      </c>
      <c r="R14" s="31">
        <f>'Equations and POD'!$D$6/K14</f>
        <v>284674.69879518059</v>
      </c>
      <c r="S14" s="31">
        <f>'Equations and POD'!$D$6/L14</f>
        <v>266391.30434782605</v>
      </c>
      <c r="T14" s="32" t="s">
        <v>77</v>
      </c>
      <c r="U14" s="32" t="s">
        <v>77</v>
      </c>
      <c r="V14" s="32" t="s">
        <v>77</v>
      </c>
      <c r="W14" s="32" t="s">
        <v>77</v>
      </c>
      <c r="X14" s="30">
        <v>260000</v>
      </c>
      <c r="Y14" s="30">
        <v>280000</v>
      </c>
      <c r="Z14" s="30">
        <v>270000</v>
      </c>
    </row>
    <row r="15" spans="1:26">
      <c r="A15" s="25" t="s">
        <v>88</v>
      </c>
      <c r="B15" s="25" t="s">
        <v>89</v>
      </c>
      <c r="C15" s="25" t="s">
        <v>91</v>
      </c>
      <c r="D15" s="25" t="s">
        <v>76</v>
      </c>
      <c r="E15" s="25" t="s">
        <v>73</v>
      </c>
      <c r="F15" s="31" t="s">
        <v>77</v>
      </c>
      <c r="G15" s="31" t="s">
        <v>77</v>
      </c>
      <c r="H15" s="31" t="s">
        <v>77</v>
      </c>
      <c r="I15" s="31" t="s">
        <v>77</v>
      </c>
      <c r="J15" s="31" t="s">
        <v>77</v>
      </c>
      <c r="K15" s="31" t="s">
        <v>77</v>
      </c>
      <c r="L15" s="31" t="s">
        <v>77</v>
      </c>
      <c r="M15" s="31" t="s">
        <v>77</v>
      </c>
      <c r="N15" s="31" t="s">
        <v>77</v>
      </c>
      <c r="O15" s="31" t="s">
        <v>77</v>
      </c>
      <c r="P15" s="31" t="s">
        <v>77</v>
      </c>
      <c r="Q15" s="31" t="s">
        <v>77</v>
      </c>
      <c r="R15" s="31" t="s">
        <v>77</v>
      </c>
      <c r="S15" s="31" t="s">
        <v>77</v>
      </c>
      <c r="T15" s="32" t="s">
        <v>77</v>
      </c>
      <c r="U15" s="32" t="s">
        <v>77</v>
      </c>
      <c r="V15" s="32" t="s">
        <v>77</v>
      </c>
      <c r="W15" s="32" t="s">
        <v>77</v>
      </c>
      <c r="X15" s="32" t="s">
        <v>77</v>
      </c>
      <c r="Y15" s="32" t="s">
        <v>77</v>
      </c>
      <c r="Z15" s="32" t="s">
        <v>77</v>
      </c>
    </row>
    <row r="16" spans="1:26">
      <c r="A16" s="25" t="s">
        <v>88</v>
      </c>
      <c r="B16" s="25" t="s">
        <v>89</v>
      </c>
      <c r="C16" s="25" t="s">
        <v>91</v>
      </c>
      <c r="D16" s="25" t="s">
        <v>76</v>
      </c>
      <c r="E16" s="25" t="s">
        <v>74</v>
      </c>
      <c r="F16" s="31" t="s">
        <v>77</v>
      </c>
      <c r="G16" s="31" t="s">
        <v>77</v>
      </c>
      <c r="H16" s="31" t="s">
        <v>77</v>
      </c>
      <c r="I16" s="31" t="s">
        <v>77</v>
      </c>
      <c r="J16" s="31" t="s">
        <v>77</v>
      </c>
      <c r="K16" s="31" t="s">
        <v>77</v>
      </c>
      <c r="L16" s="31" t="s">
        <v>77</v>
      </c>
      <c r="M16" s="31" t="s">
        <v>77</v>
      </c>
      <c r="N16" s="31" t="s">
        <v>77</v>
      </c>
      <c r="O16" s="31" t="s">
        <v>77</v>
      </c>
      <c r="P16" s="31" t="s">
        <v>77</v>
      </c>
      <c r="Q16" s="31" t="s">
        <v>77</v>
      </c>
      <c r="R16" s="31" t="s">
        <v>77</v>
      </c>
      <c r="S16" s="31" t="s">
        <v>77</v>
      </c>
      <c r="T16" s="32" t="s">
        <v>77</v>
      </c>
      <c r="U16" s="32" t="s">
        <v>77</v>
      </c>
      <c r="V16" s="32" t="s">
        <v>77</v>
      </c>
      <c r="W16" s="32" t="s">
        <v>77</v>
      </c>
      <c r="X16" s="32" t="s">
        <v>77</v>
      </c>
      <c r="Y16" s="32" t="s">
        <v>77</v>
      </c>
      <c r="Z16" s="32" t="s">
        <v>77</v>
      </c>
    </row>
    <row r="17" spans="1:26">
      <c r="A17" s="25" t="s">
        <v>88</v>
      </c>
      <c r="B17" s="25" t="s">
        <v>89</v>
      </c>
      <c r="C17" s="25" t="s">
        <v>91</v>
      </c>
      <c r="D17" s="25" t="s">
        <v>76</v>
      </c>
      <c r="E17" s="25" t="s">
        <v>75</v>
      </c>
      <c r="F17" s="31" t="s">
        <v>77</v>
      </c>
      <c r="G17" s="31" t="s">
        <v>77</v>
      </c>
      <c r="H17" s="31" t="s">
        <v>77</v>
      </c>
      <c r="I17" s="31" t="s">
        <v>77</v>
      </c>
      <c r="J17" s="31" t="s">
        <v>77</v>
      </c>
      <c r="K17" s="31" t="s">
        <v>77</v>
      </c>
      <c r="L17" s="31" t="s">
        <v>77</v>
      </c>
      <c r="M17" s="31" t="s">
        <v>77</v>
      </c>
      <c r="N17" s="31" t="s">
        <v>77</v>
      </c>
      <c r="O17" s="31" t="s">
        <v>77</v>
      </c>
      <c r="P17" s="31" t="s">
        <v>77</v>
      </c>
      <c r="Q17" s="31" t="s">
        <v>77</v>
      </c>
      <c r="R17" s="31" t="s">
        <v>77</v>
      </c>
      <c r="S17" s="31" t="s">
        <v>77</v>
      </c>
      <c r="T17" s="32" t="s">
        <v>77</v>
      </c>
      <c r="U17" s="32" t="s">
        <v>77</v>
      </c>
      <c r="V17" s="32" t="s">
        <v>77</v>
      </c>
      <c r="W17" s="32" t="s">
        <v>77</v>
      </c>
      <c r="X17" s="32" t="s">
        <v>77</v>
      </c>
      <c r="Y17" s="32" t="s">
        <v>77</v>
      </c>
      <c r="Z17" s="32" t="s">
        <v>77</v>
      </c>
    </row>
    <row r="18" spans="1:26">
      <c r="A18" s="25" t="s">
        <v>88</v>
      </c>
      <c r="B18" s="25" t="s">
        <v>89</v>
      </c>
      <c r="C18" s="25" t="s">
        <v>91</v>
      </c>
      <c r="D18" s="25" t="s">
        <v>78</v>
      </c>
      <c r="E18" s="25" t="s">
        <v>73</v>
      </c>
      <c r="F18" s="48">
        <v>4.3574122861260681E-2</v>
      </c>
      <c r="G18" s="48">
        <v>4.1048086753361503E-2</v>
      </c>
      <c r="H18" s="48">
        <v>3.3368122134990637E-2</v>
      </c>
      <c r="I18" s="48">
        <v>2.680583347432898E-2</v>
      </c>
      <c r="J18" s="31">
        <v>2.025852608140491E-2</v>
      </c>
      <c r="K18" s="31">
        <v>1.589087631209201E-2</v>
      </c>
      <c r="L18" s="31">
        <v>1.376408638557986E-2</v>
      </c>
      <c r="M18" s="31">
        <f>'Equations and POD'!$D$6/F18</f>
        <v>25244.340626256151</v>
      </c>
      <c r="N18" s="31">
        <f>'Equations and POD'!$D$6/G18</f>
        <v>26797.838510948844</v>
      </c>
      <c r="O18" s="31">
        <f>'Equations and POD'!$D$6/H18</f>
        <v>32965.59499362755</v>
      </c>
      <c r="P18" s="31">
        <f>'Equations and POD'!$D$6/I18</f>
        <v>41035.843972299241</v>
      </c>
      <c r="Q18" s="31">
        <f>'Equations and POD'!$D$6/J18</f>
        <v>54298.125913991273</v>
      </c>
      <c r="R18" s="31">
        <f>'Equations and POD'!$D$6/K18</f>
        <v>69222.110750617663</v>
      </c>
      <c r="S18" s="31">
        <f>'Equations and POD'!$D$6/L18</f>
        <v>79918.126723792622</v>
      </c>
      <c r="T18" s="30">
        <v>25000</v>
      </c>
      <c r="U18" s="30">
        <v>27000</v>
      </c>
      <c r="V18" s="30">
        <v>33000</v>
      </c>
      <c r="W18" s="30">
        <v>41000</v>
      </c>
      <c r="X18" s="30">
        <v>54000</v>
      </c>
      <c r="Y18" s="30">
        <v>69000</v>
      </c>
      <c r="Z18" s="30">
        <v>80000</v>
      </c>
    </row>
    <row r="19" spans="1:26">
      <c r="A19" s="25" t="s">
        <v>88</v>
      </c>
      <c r="B19" s="25" t="s">
        <v>89</v>
      </c>
      <c r="C19" s="25" t="s">
        <v>91</v>
      </c>
      <c r="D19" s="25" t="s">
        <v>78</v>
      </c>
      <c r="E19" s="25" t="s">
        <v>74</v>
      </c>
      <c r="F19" s="48">
        <v>4.3169094341443039E-2</v>
      </c>
      <c r="G19" s="48">
        <v>4.0666538147736193E-2</v>
      </c>
      <c r="H19" s="48">
        <v>3.3057960042675867E-2</v>
      </c>
      <c r="I19" s="48">
        <v>2.4590972169250339E-2</v>
      </c>
      <c r="J19" s="31">
        <v>1.7249990582804541E-2</v>
      </c>
      <c r="K19" s="31">
        <v>1.42152404732531E-2</v>
      </c>
      <c r="L19" s="31">
        <v>1.1796574456104551E-2</v>
      </c>
      <c r="M19" s="31">
        <f>'Equations and POD'!$D$6/F19</f>
        <v>25481.192431317282</v>
      </c>
      <c r="N19" s="31">
        <f>'Equations and POD'!$D$6/G19</f>
        <v>27049.265811706038</v>
      </c>
      <c r="O19" s="31">
        <f>'Equations and POD'!$D$6/H19</f>
        <v>33274.890482654257</v>
      </c>
      <c r="P19" s="31">
        <f>'Equations and POD'!$D$6/I19</f>
        <v>44731.863076787573</v>
      </c>
      <c r="Q19" s="31">
        <f>'Equations and POD'!$D$6/J19</f>
        <v>63768.1507546168</v>
      </c>
      <c r="R19" s="31">
        <f>'Equations and POD'!$D$6/K19</f>
        <v>77381.737021594643</v>
      </c>
      <c r="S19" s="31">
        <f>'Equations and POD'!$D$6/L19</f>
        <v>93247.40873659018</v>
      </c>
      <c r="T19" s="30">
        <v>25000</v>
      </c>
      <c r="U19" s="30">
        <v>27000</v>
      </c>
      <c r="V19" s="30">
        <v>33000</v>
      </c>
      <c r="W19" s="30">
        <v>45000</v>
      </c>
      <c r="X19" s="30">
        <v>64000</v>
      </c>
      <c r="Y19" s="30">
        <v>77000</v>
      </c>
      <c r="Z19" s="30">
        <v>93000</v>
      </c>
    </row>
    <row r="20" spans="1:26">
      <c r="A20" s="25" t="s">
        <v>88</v>
      </c>
      <c r="B20" s="25" t="s">
        <v>89</v>
      </c>
      <c r="C20" s="25" t="s">
        <v>91</v>
      </c>
      <c r="D20" s="25" t="s">
        <v>78</v>
      </c>
      <c r="E20" s="25" t="s">
        <v>75</v>
      </c>
      <c r="F20" s="48">
        <v>4.2317364215300052E-2</v>
      </c>
      <c r="G20" s="48">
        <v>3.9864183681079753E-2</v>
      </c>
      <c r="H20" s="48">
        <v>3.2405723508490643E-2</v>
      </c>
      <c r="I20" s="48">
        <v>2.2849577668561272E-2</v>
      </c>
      <c r="J20" s="31">
        <v>1.6191696906993219E-2</v>
      </c>
      <c r="K20" s="31">
        <v>1.37523765438593E-2</v>
      </c>
      <c r="L20" s="31">
        <v>1.1118634462481909E-2</v>
      </c>
      <c r="M20" s="31">
        <f>'Equations and POD'!$D$6/F20</f>
        <v>25994.057531642993</v>
      </c>
      <c r="N20" s="31">
        <f>'Equations and POD'!$D$6/G20</f>
        <v>27593.691841282565</v>
      </c>
      <c r="O20" s="31">
        <f>'Equations and POD'!$D$6/H20</f>
        <v>33944.620915863467</v>
      </c>
      <c r="P20" s="31">
        <f>'Equations and POD'!$D$6/I20</f>
        <v>48140.933541782251</v>
      </c>
      <c r="Q20" s="31">
        <f>'Equations and POD'!$D$6/J20</f>
        <v>67936.054282544545</v>
      </c>
      <c r="R20" s="31">
        <f>'Equations and POD'!$D$6/K20</f>
        <v>79986.17522519562</v>
      </c>
      <c r="S20" s="31">
        <f>'Equations and POD'!$D$6/L20</f>
        <v>98933.012296768793</v>
      </c>
      <c r="T20" s="30">
        <v>26000</v>
      </c>
      <c r="U20" s="30">
        <v>28000</v>
      </c>
      <c r="V20" s="30">
        <v>34000</v>
      </c>
      <c r="W20" s="30">
        <v>48000</v>
      </c>
      <c r="X20" s="30">
        <v>68000</v>
      </c>
      <c r="Y20" s="30">
        <v>80000</v>
      </c>
      <c r="Z20" s="30">
        <v>99000</v>
      </c>
    </row>
    <row r="21" spans="1:26">
      <c r="A21" s="49" t="s">
        <v>88</v>
      </c>
      <c r="B21" s="49" t="s">
        <v>93</v>
      </c>
      <c r="C21" s="49" t="s">
        <v>95</v>
      </c>
      <c r="D21" s="49" t="s">
        <v>72</v>
      </c>
      <c r="E21" s="49" t="s">
        <v>73</v>
      </c>
      <c r="F21" s="31" t="s">
        <v>77</v>
      </c>
      <c r="G21" s="31" t="s">
        <v>77</v>
      </c>
      <c r="H21" s="31" t="s">
        <v>77</v>
      </c>
      <c r="I21" s="31" t="s">
        <v>77</v>
      </c>
      <c r="J21" s="50">
        <v>4.2253521000000002E-2</v>
      </c>
      <c r="K21" s="50">
        <v>3.8640595999999999E-2</v>
      </c>
      <c r="L21" s="50">
        <v>4.1292638999999999E-2</v>
      </c>
      <c r="M21" s="31" t="s">
        <v>77</v>
      </c>
      <c r="N21" s="31" t="s">
        <v>77</v>
      </c>
      <c r="O21" s="31" t="s">
        <v>77</v>
      </c>
      <c r="P21" s="31" t="s">
        <v>77</v>
      </c>
      <c r="Q21" s="31">
        <f>'Equations and POD'!$D$6/J21</f>
        <v>26033.333411433334</v>
      </c>
      <c r="R21" s="31">
        <f>'Equations and POD'!$D$6/K21</f>
        <v>28467.469808177906</v>
      </c>
      <c r="S21" s="31">
        <f>'Equations and POD'!$D$6/L21</f>
        <v>26639.130523965785</v>
      </c>
      <c r="T21" s="32" t="s">
        <v>77</v>
      </c>
      <c r="U21" s="32" t="s">
        <v>77</v>
      </c>
      <c r="V21" s="32" t="s">
        <v>77</v>
      </c>
      <c r="W21" s="32" t="s">
        <v>77</v>
      </c>
      <c r="X21" s="30">
        <v>26000</v>
      </c>
      <c r="Y21" s="30">
        <v>28000</v>
      </c>
      <c r="Z21" s="30">
        <v>27000</v>
      </c>
    </row>
    <row r="22" spans="1:26">
      <c r="A22" s="49" t="s">
        <v>88</v>
      </c>
      <c r="B22" s="49" t="s">
        <v>93</v>
      </c>
      <c r="C22" s="49" t="s">
        <v>95</v>
      </c>
      <c r="D22" s="49" t="s">
        <v>72</v>
      </c>
      <c r="E22" s="49" t="s">
        <v>74</v>
      </c>
      <c r="F22" s="31" t="s">
        <v>77</v>
      </c>
      <c r="G22" s="31" t="s">
        <v>77</v>
      </c>
      <c r="H22" s="31" t="s">
        <v>77</v>
      </c>
      <c r="I22" s="31" t="s">
        <v>77</v>
      </c>
      <c r="J22" s="50">
        <v>1.0563380000000001E-2</v>
      </c>
      <c r="K22" s="50">
        <v>9.6601489999999998E-3</v>
      </c>
      <c r="L22" s="50">
        <v>1.032316E-2</v>
      </c>
      <c r="M22" s="31" t="s">
        <v>77</v>
      </c>
      <c r="N22" s="31" t="s">
        <v>77</v>
      </c>
      <c r="O22" s="31" t="s">
        <v>77</v>
      </c>
      <c r="P22" s="31" t="s">
        <v>77</v>
      </c>
      <c r="Q22" s="31">
        <f>'Equations and POD'!$D$6/J22</f>
        <v>104133.33611022228</v>
      </c>
      <c r="R22" s="31">
        <f>'Equations and POD'!$D$6/K22</f>
        <v>113869.87923271162</v>
      </c>
      <c r="S22" s="31">
        <f>'Equations and POD'!$D$6/L22</f>
        <v>106556.51951534221</v>
      </c>
      <c r="T22" s="32" t="s">
        <v>77</v>
      </c>
      <c r="U22" s="32" t="s">
        <v>77</v>
      </c>
      <c r="V22" s="32" t="s">
        <v>77</v>
      </c>
      <c r="W22" s="32" t="s">
        <v>77</v>
      </c>
      <c r="X22" s="30">
        <v>100000</v>
      </c>
      <c r="Y22" s="30">
        <v>110000</v>
      </c>
      <c r="Z22" s="30">
        <v>110000</v>
      </c>
    </row>
    <row r="23" spans="1:26">
      <c r="A23" s="49" t="s">
        <v>88</v>
      </c>
      <c r="B23" s="49" t="s">
        <v>93</v>
      </c>
      <c r="C23" s="49" t="s">
        <v>95</v>
      </c>
      <c r="D23" s="49" t="s">
        <v>72</v>
      </c>
      <c r="E23" s="49" t="s">
        <v>75</v>
      </c>
      <c r="F23" s="31" t="s">
        <v>77</v>
      </c>
      <c r="G23" s="31" t="s">
        <v>77</v>
      </c>
      <c r="H23" s="31" t="s">
        <v>77</v>
      </c>
      <c r="I23" s="31" t="s">
        <v>77</v>
      </c>
      <c r="J23" s="50">
        <v>2.112676E-3</v>
      </c>
      <c r="K23" s="50">
        <v>1.9320299999999999E-3</v>
      </c>
      <c r="L23" s="50">
        <v>2.0646319999999998E-3</v>
      </c>
      <c r="M23" s="31" t="s">
        <v>77</v>
      </c>
      <c r="N23" s="31" t="s">
        <v>77</v>
      </c>
      <c r="O23" s="31" t="s">
        <v>77</v>
      </c>
      <c r="P23" s="31" t="s">
        <v>77</v>
      </c>
      <c r="Q23" s="31">
        <f>'Equations and POD'!$D$6/J23</f>
        <v>520666.68055111147</v>
      </c>
      <c r="R23" s="31">
        <f>'Equations and POD'!$D$6/K23</f>
        <v>569349.33722561249</v>
      </c>
      <c r="S23" s="31">
        <f>'Equations and POD'!$D$6/L23</f>
        <v>532782.59757671109</v>
      </c>
      <c r="T23" s="32" t="s">
        <v>77</v>
      </c>
      <c r="U23" s="32" t="s">
        <v>77</v>
      </c>
      <c r="V23" s="32" t="s">
        <v>77</v>
      </c>
      <c r="W23" s="32" t="s">
        <v>77</v>
      </c>
      <c r="X23" s="30">
        <v>520000</v>
      </c>
      <c r="Y23" s="30">
        <v>570000</v>
      </c>
      <c r="Z23" s="30">
        <v>530000</v>
      </c>
    </row>
    <row r="24" spans="1:26">
      <c r="A24" s="49" t="s">
        <v>88</v>
      </c>
      <c r="B24" s="49" t="s">
        <v>93</v>
      </c>
      <c r="C24" s="49" t="s">
        <v>95</v>
      </c>
      <c r="D24" s="49" t="s">
        <v>76</v>
      </c>
      <c r="E24" s="49" t="s">
        <v>73</v>
      </c>
      <c r="F24" s="31" t="s">
        <v>77</v>
      </c>
      <c r="G24" s="31" t="s">
        <v>77</v>
      </c>
      <c r="H24" s="31" t="s">
        <v>77</v>
      </c>
      <c r="I24" s="31" t="s">
        <v>77</v>
      </c>
      <c r="J24" s="31" t="s">
        <v>77</v>
      </c>
      <c r="K24" s="31" t="s">
        <v>77</v>
      </c>
      <c r="L24" s="31" t="s">
        <v>77</v>
      </c>
      <c r="M24" s="31" t="s">
        <v>77</v>
      </c>
      <c r="N24" s="31" t="s">
        <v>77</v>
      </c>
      <c r="O24" s="31" t="s">
        <v>77</v>
      </c>
      <c r="P24" s="31" t="s">
        <v>77</v>
      </c>
      <c r="Q24" s="31" t="s">
        <v>77</v>
      </c>
      <c r="R24" s="31" t="s">
        <v>77</v>
      </c>
      <c r="S24" s="31" t="s">
        <v>77</v>
      </c>
      <c r="T24" s="32" t="s">
        <v>77</v>
      </c>
      <c r="U24" s="32" t="s">
        <v>77</v>
      </c>
      <c r="V24" s="32" t="s">
        <v>77</v>
      </c>
      <c r="W24" s="32" t="s">
        <v>77</v>
      </c>
      <c r="X24" s="32" t="s">
        <v>77</v>
      </c>
      <c r="Y24" s="32" t="s">
        <v>77</v>
      </c>
      <c r="Z24" s="32" t="s">
        <v>77</v>
      </c>
    </row>
    <row r="25" spans="1:26">
      <c r="A25" s="49" t="s">
        <v>88</v>
      </c>
      <c r="B25" s="49" t="s">
        <v>93</v>
      </c>
      <c r="C25" s="49" t="s">
        <v>95</v>
      </c>
      <c r="D25" s="49" t="s">
        <v>76</v>
      </c>
      <c r="E25" s="49" t="s">
        <v>74</v>
      </c>
      <c r="F25" s="31" t="s">
        <v>77</v>
      </c>
      <c r="G25" s="31" t="s">
        <v>77</v>
      </c>
      <c r="H25" s="31" t="s">
        <v>77</v>
      </c>
      <c r="I25" s="31" t="s">
        <v>77</v>
      </c>
      <c r="J25" s="31" t="s">
        <v>77</v>
      </c>
      <c r="K25" s="31" t="s">
        <v>77</v>
      </c>
      <c r="L25" s="31" t="s">
        <v>77</v>
      </c>
      <c r="M25" s="31" t="s">
        <v>77</v>
      </c>
      <c r="N25" s="31" t="s">
        <v>77</v>
      </c>
      <c r="O25" s="31" t="s">
        <v>77</v>
      </c>
      <c r="P25" s="31" t="s">
        <v>77</v>
      </c>
      <c r="Q25" s="31" t="s">
        <v>77</v>
      </c>
      <c r="R25" s="31" t="s">
        <v>77</v>
      </c>
      <c r="S25" s="31" t="s">
        <v>77</v>
      </c>
      <c r="T25" s="32" t="s">
        <v>77</v>
      </c>
      <c r="U25" s="32" t="s">
        <v>77</v>
      </c>
      <c r="V25" s="32" t="s">
        <v>77</v>
      </c>
      <c r="W25" s="32" t="s">
        <v>77</v>
      </c>
      <c r="X25" s="32" t="s">
        <v>77</v>
      </c>
      <c r="Y25" s="32" t="s">
        <v>77</v>
      </c>
      <c r="Z25" s="32" t="s">
        <v>77</v>
      </c>
    </row>
    <row r="26" spans="1:26">
      <c r="A26" s="49" t="s">
        <v>88</v>
      </c>
      <c r="B26" s="49" t="s">
        <v>93</v>
      </c>
      <c r="C26" s="49" t="s">
        <v>95</v>
      </c>
      <c r="D26" s="49" t="s">
        <v>76</v>
      </c>
      <c r="E26" s="49" t="s">
        <v>75</v>
      </c>
      <c r="F26" s="31" t="s">
        <v>77</v>
      </c>
      <c r="G26" s="31" t="s">
        <v>77</v>
      </c>
      <c r="H26" s="31" t="s">
        <v>77</v>
      </c>
      <c r="I26" s="31" t="s">
        <v>77</v>
      </c>
      <c r="J26" s="31" t="s">
        <v>77</v>
      </c>
      <c r="K26" s="31" t="s">
        <v>77</v>
      </c>
      <c r="L26" s="31" t="s">
        <v>77</v>
      </c>
      <c r="M26" s="31" t="s">
        <v>77</v>
      </c>
      <c r="N26" s="31" t="s">
        <v>77</v>
      </c>
      <c r="O26" s="31" t="s">
        <v>77</v>
      </c>
      <c r="P26" s="31" t="s">
        <v>77</v>
      </c>
      <c r="Q26" s="31" t="s">
        <v>77</v>
      </c>
      <c r="R26" s="31" t="s">
        <v>77</v>
      </c>
      <c r="S26" s="31" t="s">
        <v>77</v>
      </c>
      <c r="T26" s="32" t="s">
        <v>77</v>
      </c>
      <c r="U26" s="32" t="s">
        <v>77</v>
      </c>
      <c r="V26" s="32" t="s">
        <v>77</v>
      </c>
      <c r="W26" s="32" t="s">
        <v>77</v>
      </c>
      <c r="X26" s="32" t="s">
        <v>77</v>
      </c>
      <c r="Y26" s="32" t="s">
        <v>77</v>
      </c>
      <c r="Z26" s="32" t="s">
        <v>77</v>
      </c>
    </row>
    <row r="27" spans="1:26">
      <c r="A27" s="49" t="s">
        <v>88</v>
      </c>
      <c r="B27" s="49" t="s">
        <v>93</v>
      </c>
      <c r="C27" s="49" t="s">
        <v>95</v>
      </c>
      <c r="D27" s="49" t="s">
        <v>78</v>
      </c>
      <c r="E27" s="49" t="s">
        <v>73</v>
      </c>
      <c r="F27" s="51">
        <v>3.7672729999999998E-3</v>
      </c>
      <c r="G27" s="51">
        <v>3.5488809999999998E-3</v>
      </c>
      <c r="H27" s="51">
        <v>2.884897E-3</v>
      </c>
      <c r="I27" s="51">
        <v>2.3296409999999999E-3</v>
      </c>
      <c r="J27" s="50">
        <v>7.0443110000000001E-3</v>
      </c>
      <c r="K27" s="50">
        <v>5.2463609999999997E-3</v>
      </c>
      <c r="L27" s="50">
        <v>4.7548210000000002E-3</v>
      </c>
      <c r="M27" s="31">
        <f>'Equations and POD'!$D$6/F27</f>
        <v>291988.39585026092</v>
      </c>
      <c r="N27" s="31">
        <f>'Equations and POD'!$D$6/G27</f>
        <v>309956.8568233198</v>
      </c>
      <c r="O27" s="31">
        <f>'Equations and POD'!$D$6/H27</f>
        <v>381296.10866523138</v>
      </c>
      <c r="P27" s="31">
        <f>'Equations and POD'!$D$6/I27</f>
        <v>472175.75583534117</v>
      </c>
      <c r="Q27" s="31">
        <f>'Equations and POD'!$D$6/J27</f>
        <v>156154.37762472441</v>
      </c>
      <c r="R27" s="31">
        <f>'Equations and POD'!$D$6/K27</f>
        <v>209669.14019069599</v>
      </c>
      <c r="S27" s="31">
        <f>'Equations and POD'!$D$6/L27</f>
        <v>231344.14523701312</v>
      </c>
      <c r="T27" s="30">
        <v>290000</v>
      </c>
      <c r="U27" s="30">
        <v>310000</v>
      </c>
      <c r="V27" s="30">
        <v>380000</v>
      </c>
      <c r="W27" s="30">
        <v>470000</v>
      </c>
      <c r="X27" s="30">
        <v>160000</v>
      </c>
      <c r="Y27" s="30">
        <v>210000</v>
      </c>
      <c r="Z27" s="30">
        <v>230000</v>
      </c>
    </row>
    <row r="28" spans="1:26">
      <c r="A28" s="49" t="s">
        <v>88</v>
      </c>
      <c r="B28" s="49" t="s">
        <v>93</v>
      </c>
      <c r="C28" s="49" t="s">
        <v>95</v>
      </c>
      <c r="D28" s="49" t="s">
        <v>78</v>
      </c>
      <c r="E28" s="49" t="s">
        <v>74</v>
      </c>
      <c r="F28" s="51">
        <v>3.7672729999999998E-3</v>
      </c>
      <c r="G28" s="51">
        <v>3.5488809999999998E-3</v>
      </c>
      <c r="H28" s="51">
        <v>2.884897E-3</v>
      </c>
      <c r="I28" s="51">
        <v>2.0087999999999998E-3</v>
      </c>
      <c r="J28" s="50">
        <v>4.2407290000000004E-3</v>
      </c>
      <c r="K28" s="50">
        <v>3.2810629999999999E-3</v>
      </c>
      <c r="L28" s="50">
        <v>2.8761669999999998E-3</v>
      </c>
      <c r="M28" s="31">
        <f>'Equations and POD'!$D$6/F28</f>
        <v>291988.39585026092</v>
      </c>
      <c r="N28" s="31">
        <f>'Equations and POD'!$D$6/G28</f>
        <v>309956.8568233198</v>
      </c>
      <c r="O28" s="31">
        <f>'Equations and POD'!$D$6/H28</f>
        <v>381296.10866523138</v>
      </c>
      <c r="P28" s="31">
        <f>'Equations and POD'!$D$6/I28</f>
        <v>547590.6013540423</v>
      </c>
      <c r="Q28" s="31">
        <f>'Equations and POD'!$D$6/J28</f>
        <v>259389.36442295651</v>
      </c>
      <c r="R28" s="31">
        <f>'Equations and POD'!$D$6/K28</f>
        <v>335257.20170566672</v>
      </c>
      <c r="S28" s="31">
        <f>'Equations and POD'!$D$6/L28</f>
        <v>382453.45280715619</v>
      </c>
      <c r="T28" s="30">
        <v>290000</v>
      </c>
      <c r="U28" s="30">
        <v>310000</v>
      </c>
      <c r="V28" s="30">
        <v>380000</v>
      </c>
      <c r="W28" s="30">
        <v>550000</v>
      </c>
      <c r="X28" s="30">
        <v>260000</v>
      </c>
      <c r="Y28" s="30">
        <v>340000</v>
      </c>
      <c r="Z28" s="30">
        <v>380000</v>
      </c>
    </row>
    <row r="29" spans="1:26">
      <c r="A29" s="49" t="s">
        <v>88</v>
      </c>
      <c r="B29" s="49" t="s">
        <v>93</v>
      </c>
      <c r="C29" s="49" t="s">
        <v>95</v>
      </c>
      <c r="D29" s="49" t="s">
        <v>78</v>
      </c>
      <c r="E29" s="49" t="s">
        <v>75</v>
      </c>
      <c r="F29" s="51">
        <v>3.7672729999999998E-3</v>
      </c>
      <c r="G29" s="51">
        <v>3.5488809999999998E-3</v>
      </c>
      <c r="H29" s="51">
        <v>2.884897E-3</v>
      </c>
      <c r="I29" s="51">
        <v>2.0087999999999998E-3</v>
      </c>
      <c r="J29" s="50">
        <v>2.5337269999999999E-3</v>
      </c>
      <c r="K29" s="50">
        <v>2.0310710000000002E-3</v>
      </c>
      <c r="L29" s="50">
        <v>1.7263479999999999E-3</v>
      </c>
      <c r="M29" s="31">
        <f>'Equations and POD'!$D$6/F29</f>
        <v>291988.39585026092</v>
      </c>
      <c r="N29" s="31">
        <f>'Equations and POD'!$D$6/G29</f>
        <v>309956.8568233198</v>
      </c>
      <c r="O29" s="31">
        <f>'Equations and POD'!$D$6/H29</f>
        <v>381296.10866523138</v>
      </c>
      <c r="P29" s="31">
        <f>'Equations and POD'!$D$6/I29</f>
        <v>547590.6013540423</v>
      </c>
      <c r="Q29" s="31">
        <f>'Equations and POD'!$D$6/J29</f>
        <v>434143.06276879873</v>
      </c>
      <c r="R29" s="31">
        <f>'Equations and POD'!$D$6/K29</f>
        <v>541586.18777974765</v>
      </c>
      <c r="S29" s="31">
        <f>'Equations and POD'!$D$6/L29</f>
        <v>637183.23304455425</v>
      </c>
      <c r="T29" s="30">
        <v>290000</v>
      </c>
      <c r="U29" s="30">
        <v>310000</v>
      </c>
      <c r="V29" s="30">
        <v>380000</v>
      </c>
      <c r="W29" s="30">
        <v>550000</v>
      </c>
      <c r="X29" s="30">
        <v>430000</v>
      </c>
      <c r="Y29" s="30">
        <v>540000</v>
      </c>
      <c r="Z29" s="30">
        <v>640000</v>
      </c>
    </row>
  </sheetData>
  <sheetProtection sheet="1" objects="1" scenarios="1" formatCells="0" formatColumns="0" formatRows="0" sort="0" autoFilter="0"/>
  <autoFilter ref="A1:E20" xr:uid="{00000000-0001-0000-0000-000000000000}"/>
  <sortState xmlns:xlrd2="http://schemas.microsoft.com/office/spreadsheetml/2017/richdata2" ref="A4:S29">
    <sortCondition ref="A3:A29"/>
    <sortCondition ref="B3:B29"/>
    <sortCondition ref="C3:C29"/>
    <sortCondition ref="D3:D29"/>
    <sortCondition ref="E3:E29" customList="High,Med,Low"/>
  </sortState>
  <mergeCells count="8">
    <mergeCell ref="T1:Z1"/>
    <mergeCell ref="F1:L1"/>
    <mergeCell ref="M1:S1"/>
    <mergeCell ref="A1:A2"/>
    <mergeCell ref="B1:B2"/>
    <mergeCell ref="C1:C2"/>
    <mergeCell ref="D1:D2"/>
    <mergeCell ref="E1:E2"/>
  </mergeCells>
  <conditionalFormatting sqref="M3:Z29">
    <cfRule type="cellIs" dxfId="93" priority="1" operator="lessThan">
      <formula>30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Z203"/>
  <sheetViews>
    <sheetView zoomScale="90" zoomScaleNormal="90" workbookViewId="0">
      <pane xSplit="1" ySplit="2" topLeftCell="B36" activePane="bottomRight" state="frozen"/>
      <selection pane="bottomRight" sqref="A1:A2"/>
      <selection pane="bottomLeft" activeCell="A3" sqref="A3"/>
      <selection pane="topRight" activeCell="B1" sqref="B1"/>
    </sheetView>
  </sheetViews>
  <sheetFormatPr defaultColWidth="8.7109375" defaultRowHeight="12.75"/>
  <cols>
    <col min="1" max="1" width="29.85546875" style="25" customWidth="1"/>
    <col min="2" max="2" width="20.7109375" style="25" customWidth="1"/>
    <col min="3" max="3" width="20.140625" style="25" customWidth="1"/>
    <col min="4" max="4" width="9.28515625" style="25" customWidth="1"/>
    <col min="5" max="5" width="13.85546875" style="25" customWidth="1"/>
    <col min="6" max="8" width="13.5703125" style="25" customWidth="1"/>
    <col min="9" max="9" width="15.42578125" style="25" customWidth="1"/>
    <col min="10" max="10" width="12.42578125" style="25" customWidth="1"/>
    <col min="11" max="12" width="12.5703125" style="25" customWidth="1"/>
    <col min="13" max="14" width="11.85546875" style="25" bestFit="1" customWidth="1"/>
    <col min="15" max="15" width="13.28515625" style="25" customWidth="1"/>
    <col min="16" max="16" width="15.5703125" style="25" bestFit="1" customWidth="1"/>
    <col min="17" max="19" width="13.140625" style="25" bestFit="1" customWidth="1"/>
    <col min="20" max="21" width="11.28515625" style="25" bestFit="1" customWidth="1"/>
    <col min="22" max="25" width="12.140625" style="25" bestFit="1" customWidth="1"/>
    <col min="26" max="26" width="13.140625" style="25" bestFit="1" customWidth="1"/>
    <col min="27" max="16384" width="8.7109375" style="25"/>
  </cols>
  <sheetData>
    <row r="1" spans="1:26">
      <c r="A1" s="113" t="s">
        <v>54</v>
      </c>
      <c r="B1" s="113" t="s">
        <v>55</v>
      </c>
      <c r="C1" s="113" t="s">
        <v>56</v>
      </c>
      <c r="D1" s="113" t="s">
        <v>57</v>
      </c>
      <c r="E1" s="113" t="s">
        <v>58</v>
      </c>
      <c r="F1" s="109" t="s">
        <v>127</v>
      </c>
      <c r="G1" s="109"/>
      <c r="H1" s="109"/>
      <c r="I1" s="109"/>
      <c r="J1" s="109"/>
      <c r="K1" s="109"/>
      <c r="L1" s="109"/>
      <c r="M1" s="112" t="s">
        <v>128</v>
      </c>
      <c r="N1" s="112"/>
      <c r="O1" s="112"/>
      <c r="P1" s="112"/>
      <c r="Q1" s="112"/>
      <c r="R1" s="112"/>
      <c r="S1" s="112"/>
      <c r="T1" s="108" t="s">
        <v>129</v>
      </c>
      <c r="U1" s="108"/>
      <c r="V1" s="108"/>
      <c r="W1" s="108"/>
      <c r="X1" s="108"/>
      <c r="Y1" s="108"/>
      <c r="Z1" s="108"/>
    </row>
    <row r="2" spans="1:26" s="27" customFormat="1">
      <c r="A2" s="113"/>
      <c r="B2" s="113"/>
      <c r="C2" s="113"/>
      <c r="D2" s="113"/>
      <c r="E2" s="113"/>
      <c r="F2" s="26" t="s">
        <v>62</v>
      </c>
      <c r="G2" s="26" t="s">
        <v>63</v>
      </c>
      <c r="H2" s="26" t="s">
        <v>64</v>
      </c>
      <c r="I2" s="26" t="s">
        <v>65</v>
      </c>
      <c r="J2" s="26" t="s">
        <v>66</v>
      </c>
      <c r="K2" s="26" t="s">
        <v>67</v>
      </c>
      <c r="L2" s="26" t="s">
        <v>68</v>
      </c>
      <c r="M2" s="47" t="s">
        <v>62</v>
      </c>
      <c r="N2" s="47" t="s">
        <v>63</v>
      </c>
      <c r="O2" s="47" t="s">
        <v>64</v>
      </c>
      <c r="P2" s="47" t="s">
        <v>65</v>
      </c>
      <c r="Q2" s="47" t="s">
        <v>66</v>
      </c>
      <c r="R2" s="47" t="s">
        <v>67</v>
      </c>
      <c r="S2" s="47" t="s">
        <v>68</v>
      </c>
      <c r="T2" s="91" t="s">
        <v>62</v>
      </c>
      <c r="U2" s="91" t="s">
        <v>63</v>
      </c>
      <c r="V2" s="91" t="s">
        <v>64</v>
      </c>
      <c r="W2" s="91" t="s">
        <v>65</v>
      </c>
      <c r="X2" s="91" t="s">
        <v>66</v>
      </c>
      <c r="Y2" s="91" t="s">
        <v>67</v>
      </c>
      <c r="Z2" s="91" t="s">
        <v>68</v>
      </c>
    </row>
    <row r="3" spans="1:26">
      <c r="A3" s="25" t="s">
        <v>69</v>
      </c>
      <c r="B3" s="25" t="s">
        <v>70</v>
      </c>
      <c r="C3" s="25" t="s">
        <v>71</v>
      </c>
      <c r="D3" s="25" t="s">
        <v>72</v>
      </c>
      <c r="E3" s="25" t="s">
        <v>73</v>
      </c>
      <c r="F3" s="28">
        <v>0.64595744680851075</v>
      </c>
      <c r="G3" s="28">
        <v>0.55238095238095231</v>
      </c>
      <c r="H3" s="28">
        <v>0.47741935483870968</v>
      </c>
      <c r="I3" s="28">
        <v>0.38490566037735852</v>
      </c>
      <c r="J3" s="28">
        <v>0.3042253521126761</v>
      </c>
      <c r="K3" s="28">
        <v>0.27821229050279328</v>
      </c>
      <c r="L3" s="28">
        <v>0.2973070017953322</v>
      </c>
      <c r="M3" s="31">
        <f>'Equations and POD'!$D$6/F3</f>
        <v>1702.8985507246373</v>
      </c>
      <c r="N3" s="31">
        <f>'Equations and POD'!$D$6/G3</f>
        <v>1991.3793103448279</v>
      </c>
      <c r="O3" s="31">
        <f>'Equations and POD'!$D$6/H3</f>
        <v>2304.0540540540542</v>
      </c>
      <c r="P3" s="31">
        <f>'Equations and POD'!$D$6/I3</f>
        <v>2857.8431372549016</v>
      </c>
      <c r="Q3" s="31">
        <f>'Equations and POD'!$D$6/J3</f>
        <v>3615.7407407407404</v>
      </c>
      <c r="R3" s="31">
        <f>'Equations and POD'!$D$6/K3</f>
        <v>3953.8152610441771</v>
      </c>
      <c r="S3" s="31">
        <f>'Equations and POD'!$D$6/L3</f>
        <v>3699.8792270531394</v>
      </c>
      <c r="T3" s="30">
        <v>1700</v>
      </c>
      <c r="U3" s="30">
        <v>2000</v>
      </c>
      <c r="V3" s="30">
        <v>2300</v>
      </c>
      <c r="W3" s="30">
        <v>2900</v>
      </c>
      <c r="X3" s="30">
        <v>3600</v>
      </c>
      <c r="Y3" s="30">
        <v>4000</v>
      </c>
      <c r="Z3" s="30">
        <v>3700</v>
      </c>
    </row>
    <row r="4" spans="1:26">
      <c r="A4" s="25" t="s">
        <v>69</v>
      </c>
      <c r="B4" s="25" t="s">
        <v>70</v>
      </c>
      <c r="C4" s="25" t="s">
        <v>71</v>
      </c>
      <c r="D4" s="25" t="s">
        <v>72</v>
      </c>
      <c r="E4" s="25" t="s">
        <v>74</v>
      </c>
      <c r="F4" s="28">
        <v>0.32297872340425537</v>
      </c>
      <c r="G4" s="28">
        <v>0.27619047619047621</v>
      </c>
      <c r="H4" s="28">
        <v>0.23870967741935481</v>
      </c>
      <c r="I4" s="28">
        <v>0.1924528301886792</v>
      </c>
      <c r="J4" s="28">
        <v>0.15211267605633799</v>
      </c>
      <c r="K4" s="28">
        <v>0.1391061452513967</v>
      </c>
      <c r="L4" s="28">
        <v>0.1486535008976661</v>
      </c>
      <c r="M4" s="31">
        <f>'Equations and POD'!$D$6/F4</f>
        <v>3405.7971014492746</v>
      </c>
      <c r="N4" s="31">
        <f>'Equations and POD'!$D$6/G4</f>
        <v>3982.7586206896549</v>
      </c>
      <c r="O4" s="31">
        <f>'Equations and POD'!$D$6/H4</f>
        <v>4608.1081081081084</v>
      </c>
      <c r="P4" s="31">
        <f>'Equations and POD'!$D$6/I4</f>
        <v>5715.6862745098051</v>
      </c>
      <c r="Q4" s="31">
        <f>'Equations and POD'!$D$6/J4</f>
        <v>7231.4814814814836</v>
      </c>
      <c r="R4" s="31">
        <f>'Equations and POD'!$D$6/K4</f>
        <v>7907.6305220883505</v>
      </c>
      <c r="S4" s="31">
        <f>'Equations and POD'!$D$6/L4</f>
        <v>7399.7584541062788</v>
      </c>
      <c r="T4" s="30">
        <v>3400</v>
      </c>
      <c r="U4" s="30">
        <v>4000</v>
      </c>
      <c r="V4" s="30">
        <v>4600</v>
      </c>
      <c r="W4" s="30">
        <v>5700</v>
      </c>
      <c r="X4" s="30">
        <v>7200</v>
      </c>
      <c r="Y4" s="30">
        <v>7900</v>
      </c>
      <c r="Z4" s="30">
        <v>7400</v>
      </c>
    </row>
    <row r="5" spans="1:26">
      <c r="A5" s="25" t="s">
        <v>69</v>
      </c>
      <c r="B5" s="25" t="s">
        <v>70</v>
      </c>
      <c r="C5" s="25" t="s">
        <v>71</v>
      </c>
      <c r="D5" s="25" t="s">
        <v>72</v>
      </c>
      <c r="E5" s="25" t="s">
        <v>75</v>
      </c>
      <c r="F5" s="28">
        <v>0.16148936170212769</v>
      </c>
      <c r="G5" s="28">
        <v>0.1380952380952381</v>
      </c>
      <c r="H5" s="28">
        <v>0.1193548387096774</v>
      </c>
      <c r="I5" s="28">
        <v>9.6226415094339615E-2</v>
      </c>
      <c r="J5" s="28">
        <v>7.6056338028169024E-2</v>
      </c>
      <c r="K5" s="28">
        <v>6.9553072625698334E-2</v>
      </c>
      <c r="L5" s="28">
        <v>7.4326750448833051E-2</v>
      </c>
      <c r="M5" s="31">
        <f>'Equations and POD'!$D$6/F5</f>
        <v>6811.5942028985492</v>
      </c>
      <c r="N5" s="31">
        <f>'Equations and POD'!$D$6/G5</f>
        <v>7965.5172413793098</v>
      </c>
      <c r="O5" s="31">
        <f>'Equations and POD'!$D$6/H5</f>
        <v>9216.2162162162167</v>
      </c>
      <c r="P5" s="31">
        <f>'Equations and POD'!$D$6/I5</f>
        <v>11431.372549019608</v>
      </c>
      <c r="Q5" s="31">
        <f>'Equations and POD'!$D$6/J5</f>
        <v>14462.962962962962</v>
      </c>
      <c r="R5" s="31">
        <f>'Equations and POD'!$D$6/K5</f>
        <v>15815.261044176705</v>
      </c>
      <c r="S5" s="31">
        <f>'Equations and POD'!$D$6/L5</f>
        <v>14799.516908212558</v>
      </c>
      <c r="T5" s="30">
        <v>6800</v>
      </c>
      <c r="U5" s="30">
        <v>8000</v>
      </c>
      <c r="V5" s="30">
        <v>9200</v>
      </c>
      <c r="W5" s="30">
        <v>11000</v>
      </c>
      <c r="X5" s="30">
        <v>14000</v>
      </c>
      <c r="Y5" s="30">
        <v>16000</v>
      </c>
      <c r="Z5" s="30">
        <v>15000</v>
      </c>
    </row>
    <row r="6" spans="1:26">
      <c r="A6" s="25" t="s">
        <v>69</v>
      </c>
      <c r="B6" s="25" t="s">
        <v>70</v>
      </c>
      <c r="C6" s="25" t="s">
        <v>71</v>
      </c>
      <c r="D6" s="25" t="s">
        <v>76</v>
      </c>
      <c r="E6" s="25" t="s">
        <v>73</v>
      </c>
      <c r="F6" s="28" t="s">
        <v>77</v>
      </c>
      <c r="G6" s="28" t="s">
        <v>77</v>
      </c>
      <c r="H6" s="28" t="s">
        <v>77</v>
      </c>
      <c r="I6" s="28" t="s">
        <v>77</v>
      </c>
      <c r="J6" s="28" t="s">
        <v>77</v>
      </c>
      <c r="K6" s="28" t="s">
        <v>77</v>
      </c>
      <c r="L6" s="28" t="s">
        <v>77</v>
      </c>
      <c r="M6" s="31" t="s">
        <v>77</v>
      </c>
      <c r="N6" s="31" t="s">
        <v>77</v>
      </c>
      <c r="O6" s="31" t="s">
        <v>77</v>
      </c>
      <c r="P6" s="31" t="s">
        <v>77</v>
      </c>
      <c r="Q6" s="31" t="s">
        <v>77</v>
      </c>
      <c r="R6" s="31" t="s">
        <v>77</v>
      </c>
      <c r="S6" s="31" t="s">
        <v>77</v>
      </c>
      <c r="T6" s="32" t="s">
        <v>77</v>
      </c>
      <c r="U6" s="32" t="s">
        <v>77</v>
      </c>
      <c r="V6" s="32" t="s">
        <v>77</v>
      </c>
      <c r="W6" s="32" t="s">
        <v>77</v>
      </c>
      <c r="X6" s="32" t="s">
        <v>77</v>
      </c>
      <c r="Y6" s="32" t="s">
        <v>77</v>
      </c>
      <c r="Z6" s="32" t="s">
        <v>77</v>
      </c>
    </row>
    <row r="7" spans="1:26">
      <c r="A7" s="25" t="s">
        <v>69</v>
      </c>
      <c r="B7" s="25" t="s">
        <v>70</v>
      </c>
      <c r="C7" s="25" t="s">
        <v>71</v>
      </c>
      <c r="D7" s="25" t="s">
        <v>76</v>
      </c>
      <c r="E7" s="25" t="s">
        <v>74</v>
      </c>
      <c r="F7" s="28" t="s">
        <v>77</v>
      </c>
      <c r="G7" s="28" t="s">
        <v>77</v>
      </c>
      <c r="H7" s="28" t="s">
        <v>77</v>
      </c>
      <c r="I7" s="28" t="s">
        <v>77</v>
      </c>
      <c r="J7" s="28" t="s">
        <v>77</v>
      </c>
      <c r="K7" s="28" t="s">
        <v>77</v>
      </c>
      <c r="L7" s="28" t="s">
        <v>77</v>
      </c>
      <c r="M7" s="31" t="s">
        <v>77</v>
      </c>
      <c r="N7" s="31" t="s">
        <v>77</v>
      </c>
      <c r="O7" s="31" t="s">
        <v>77</v>
      </c>
      <c r="P7" s="31" t="s">
        <v>77</v>
      </c>
      <c r="Q7" s="31" t="s">
        <v>77</v>
      </c>
      <c r="R7" s="31" t="s">
        <v>77</v>
      </c>
      <c r="S7" s="31" t="s">
        <v>77</v>
      </c>
      <c r="T7" s="32" t="s">
        <v>77</v>
      </c>
      <c r="U7" s="32" t="s">
        <v>77</v>
      </c>
      <c r="V7" s="32" t="s">
        <v>77</v>
      </c>
      <c r="W7" s="32" t="s">
        <v>77</v>
      </c>
      <c r="X7" s="32" t="s">
        <v>77</v>
      </c>
      <c r="Y7" s="32" t="s">
        <v>77</v>
      </c>
      <c r="Z7" s="32" t="s">
        <v>77</v>
      </c>
    </row>
    <row r="8" spans="1:26">
      <c r="A8" s="25" t="s">
        <v>69</v>
      </c>
      <c r="B8" s="25" t="s">
        <v>70</v>
      </c>
      <c r="C8" s="25" t="s">
        <v>71</v>
      </c>
      <c r="D8" s="25" t="s">
        <v>76</v>
      </c>
      <c r="E8" s="25" t="s">
        <v>75</v>
      </c>
      <c r="F8" s="28" t="s">
        <v>77</v>
      </c>
      <c r="G8" s="28" t="s">
        <v>77</v>
      </c>
      <c r="H8" s="28" t="s">
        <v>77</v>
      </c>
      <c r="I8" s="28" t="s">
        <v>77</v>
      </c>
      <c r="J8" s="28" t="s">
        <v>77</v>
      </c>
      <c r="K8" s="28" t="s">
        <v>77</v>
      </c>
      <c r="L8" s="28" t="s">
        <v>77</v>
      </c>
      <c r="M8" s="31" t="s">
        <v>77</v>
      </c>
      <c r="N8" s="31" t="s">
        <v>77</v>
      </c>
      <c r="O8" s="31" t="s">
        <v>77</v>
      </c>
      <c r="P8" s="31" t="s">
        <v>77</v>
      </c>
      <c r="Q8" s="31" t="s">
        <v>77</v>
      </c>
      <c r="R8" s="31" t="s">
        <v>77</v>
      </c>
      <c r="S8" s="31" t="s">
        <v>77</v>
      </c>
      <c r="T8" s="32" t="s">
        <v>77</v>
      </c>
      <c r="U8" s="32" t="s">
        <v>77</v>
      </c>
      <c r="V8" s="32" t="s">
        <v>77</v>
      </c>
      <c r="W8" s="32" t="s">
        <v>77</v>
      </c>
      <c r="X8" s="32" t="s">
        <v>77</v>
      </c>
      <c r="Y8" s="32" t="s">
        <v>77</v>
      </c>
      <c r="Z8" s="32" t="s">
        <v>77</v>
      </c>
    </row>
    <row r="9" spans="1:26">
      <c r="A9" s="25" t="s">
        <v>69</v>
      </c>
      <c r="B9" s="25" t="s">
        <v>70</v>
      </c>
      <c r="C9" s="25" t="s">
        <v>71</v>
      </c>
      <c r="D9" s="25" t="s">
        <v>78</v>
      </c>
      <c r="E9" s="25" t="s">
        <v>73</v>
      </c>
      <c r="F9" s="28" t="s">
        <v>77</v>
      </c>
      <c r="G9" s="28" t="s">
        <v>77</v>
      </c>
      <c r="H9" s="28" t="s">
        <v>77</v>
      </c>
      <c r="I9" s="28" t="s">
        <v>77</v>
      </c>
      <c r="J9" s="28" t="s">
        <v>77</v>
      </c>
      <c r="K9" s="28" t="s">
        <v>77</v>
      </c>
      <c r="L9" s="28" t="s">
        <v>77</v>
      </c>
      <c r="M9" s="31" t="s">
        <v>77</v>
      </c>
      <c r="N9" s="31" t="s">
        <v>77</v>
      </c>
      <c r="O9" s="31" t="s">
        <v>77</v>
      </c>
      <c r="P9" s="31" t="s">
        <v>77</v>
      </c>
      <c r="Q9" s="31" t="s">
        <v>77</v>
      </c>
      <c r="R9" s="31" t="s">
        <v>77</v>
      </c>
      <c r="S9" s="31" t="s">
        <v>77</v>
      </c>
      <c r="T9" s="32" t="s">
        <v>77</v>
      </c>
      <c r="U9" s="32" t="s">
        <v>77</v>
      </c>
      <c r="V9" s="32" t="s">
        <v>77</v>
      </c>
      <c r="W9" s="32" t="s">
        <v>77</v>
      </c>
      <c r="X9" s="32" t="s">
        <v>77</v>
      </c>
      <c r="Y9" s="32" t="s">
        <v>77</v>
      </c>
      <c r="Z9" s="32" t="s">
        <v>77</v>
      </c>
    </row>
    <row r="10" spans="1:26">
      <c r="A10" s="25" t="s">
        <v>69</v>
      </c>
      <c r="B10" s="25" t="s">
        <v>70</v>
      </c>
      <c r="C10" s="25" t="s">
        <v>71</v>
      </c>
      <c r="D10" s="25" t="s">
        <v>78</v>
      </c>
      <c r="E10" s="25" t="s">
        <v>74</v>
      </c>
      <c r="F10" s="28" t="s">
        <v>77</v>
      </c>
      <c r="G10" s="28" t="s">
        <v>77</v>
      </c>
      <c r="H10" s="28" t="s">
        <v>77</v>
      </c>
      <c r="I10" s="28" t="s">
        <v>77</v>
      </c>
      <c r="J10" s="28" t="s">
        <v>77</v>
      </c>
      <c r="K10" s="28" t="s">
        <v>77</v>
      </c>
      <c r="L10" s="28" t="s">
        <v>77</v>
      </c>
      <c r="M10" s="31" t="s">
        <v>77</v>
      </c>
      <c r="N10" s="31" t="s">
        <v>77</v>
      </c>
      <c r="O10" s="31" t="s">
        <v>77</v>
      </c>
      <c r="P10" s="31" t="s">
        <v>77</v>
      </c>
      <c r="Q10" s="31" t="s">
        <v>77</v>
      </c>
      <c r="R10" s="31" t="s">
        <v>77</v>
      </c>
      <c r="S10" s="31" t="s">
        <v>77</v>
      </c>
      <c r="T10" s="32" t="s">
        <v>77</v>
      </c>
      <c r="U10" s="32" t="s">
        <v>77</v>
      </c>
      <c r="V10" s="32" t="s">
        <v>77</v>
      </c>
      <c r="W10" s="32" t="s">
        <v>77</v>
      </c>
      <c r="X10" s="32" t="s">
        <v>77</v>
      </c>
      <c r="Y10" s="32" t="s">
        <v>77</v>
      </c>
      <c r="Z10" s="32" t="s">
        <v>77</v>
      </c>
    </row>
    <row r="11" spans="1:26">
      <c r="A11" s="25" t="s">
        <v>69</v>
      </c>
      <c r="B11" s="25" t="s">
        <v>70</v>
      </c>
      <c r="C11" s="25" t="s">
        <v>71</v>
      </c>
      <c r="D11" s="25" t="s">
        <v>78</v>
      </c>
      <c r="E11" s="25" t="s">
        <v>75</v>
      </c>
      <c r="F11" s="28" t="s">
        <v>77</v>
      </c>
      <c r="G11" s="28" t="s">
        <v>77</v>
      </c>
      <c r="H11" s="28" t="s">
        <v>77</v>
      </c>
      <c r="I11" s="28" t="s">
        <v>77</v>
      </c>
      <c r="J11" s="28" t="s">
        <v>77</v>
      </c>
      <c r="K11" s="28" t="s">
        <v>77</v>
      </c>
      <c r="L11" s="28" t="s">
        <v>77</v>
      </c>
      <c r="M11" s="31" t="s">
        <v>77</v>
      </c>
      <c r="N11" s="31" t="s">
        <v>77</v>
      </c>
      <c r="O11" s="31" t="s">
        <v>77</v>
      </c>
      <c r="P11" s="31" t="s">
        <v>77</v>
      </c>
      <c r="Q11" s="31" t="s">
        <v>77</v>
      </c>
      <c r="R11" s="31" t="s">
        <v>77</v>
      </c>
      <c r="S11" s="31" t="s">
        <v>77</v>
      </c>
      <c r="T11" s="32" t="s">
        <v>77</v>
      </c>
      <c r="U11" s="32" t="s">
        <v>77</v>
      </c>
      <c r="V11" s="32" t="s">
        <v>77</v>
      </c>
      <c r="W11" s="32" t="s">
        <v>77</v>
      </c>
      <c r="X11" s="32" t="s">
        <v>77</v>
      </c>
      <c r="Y11" s="32" t="s">
        <v>77</v>
      </c>
      <c r="Z11" s="32" t="s">
        <v>77</v>
      </c>
    </row>
    <row r="12" spans="1:26">
      <c r="A12" s="25" t="s">
        <v>79</v>
      </c>
      <c r="B12" s="25" t="s">
        <v>130</v>
      </c>
      <c r="C12" s="25" t="s">
        <v>81</v>
      </c>
      <c r="D12" s="25" t="s">
        <v>72</v>
      </c>
      <c r="E12" s="25" t="s">
        <v>73</v>
      </c>
      <c r="F12" s="28">
        <v>0.64595744680851075</v>
      </c>
      <c r="G12" s="28">
        <v>0.55238095238095231</v>
      </c>
      <c r="H12" s="28">
        <v>0.47741935483870968</v>
      </c>
      <c r="I12" s="28">
        <v>0.38490566037735852</v>
      </c>
      <c r="J12" s="28">
        <v>0.3042253521126761</v>
      </c>
      <c r="K12" s="28">
        <v>0.27821229050279328</v>
      </c>
      <c r="L12" s="28">
        <v>0.2973070017953322</v>
      </c>
      <c r="M12" s="31">
        <f>'Equations and POD'!$D$6/F12</f>
        <v>1702.8985507246373</v>
      </c>
      <c r="N12" s="31">
        <f>'Equations and POD'!$D$6/G12</f>
        <v>1991.3793103448279</v>
      </c>
      <c r="O12" s="31">
        <f>'Equations and POD'!$D$6/H12</f>
        <v>2304.0540540540542</v>
      </c>
      <c r="P12" s="31">
        <f>'Equations and POD'!$D$6/I12</f>
        <v>2857.8431372549016</v>
      </c>
      <c r="Q12" s="31">
        <f>'Equations and POD'!$D$6/J12</f>
        <v>3615.7407407407404</v>
      </c>
      <c r="R12" s="31">
        <f>'Equations and POD'!$D$6/K12</f>
        <v>3953.8152610441771</v>
      </c>
      <c r="S12" s="31">
        <f>'Equations and POD'!$D$6/L12</f>
        <v>3699.8792270531394</v>
      </c>
      <c r="T12" s="30">
        <v>1700</v>
      </c>
      <c r="U12" s="30">
        <v>2000</v>
      </c>
      <c r="V12" s="30">
        <v>2300</v>
      </c>
      <c r="W12" s="30">
        <v>2900</v>
      </c>
      <c r="X12" s="30">
        <v>3600</v>
      </c>
      <c r="Y12" s="30">
        <v>4000</v>
      </c>
      <c r="Z12" s="30">
        <v>3700</v>
      </c>
    </row>
    <row r="13" spans="1:26">
      <c r="A13" s="25" t="s">
        <v>79</v>
      </c>
      <c r="B13" s="25" t="s">
        <v>130</v>
      </c>
      <c r="C13" s="25" t="s">
        <v>81</v>
      </c>
      <c r="D13" s="25" t="s">
        <v>72</v>
      </c>
      <c r="E13" s="25" t="s">
        <v>74</v>
      </c>
      <c r="F13" s="28">
        <v>0.32297872340425537</v>
      </c>
      <c r="G13" s="28">
        <v>0.27619047619047621</v>
      </c>
      <c r="H13" s="28">
        <v>0.23870967741935481</v>
      </c>
      <c r="I13" s="28">
        <v>0.1924528301886792</v>
      </c>
      <c r="J13" s="28">
        <v>0.15211267605633799</v>
      </c>
      <c r="K13" s="28">
        <v>0.1391061452513967</v>
      </c>
      <c r="L13" s="28">
        <v>0.1486535008976661</v>
      </c>
      <c r="M13" s="31">
        <f>'Equations and POD'!$D$6/F13</f>
        <v>3405.7971014492746</v>
      </c>
      <c r="N13" s="31">
        <f>'Equations and POD'!$D$6/G13</f>
        <v>3982.7586206896549</v>
      </c>
      <c r="O13" s="31">
        <f>'Equations and POD'!$D$6/H13</f>
        <v>4608.1081081081084</v>
      </c>
      <c r="P13" s="31">
        <f>'Equations and POD'!$D$6/I13</f>
        <v>5715.6862745098051</v>
      </c>
      <c r="Q13" s="31">
        <f>'Equations and POD'!$D$6/J13</f>
        <v>7231.4814814814836</v>
      </c>
      <c r="R13" s="31">
        <f>'Equations and POD'!$D$6/K13</f>
        <v>7907.6305220883505</v>
      </c>
      <c r="S13" s="31">
        <f>'Equations and POD'!$D$6/L13</f>
        <v>7399.7584541062788</v>
      </c>
      <c r="T13" s="30">
        <v>3400</v>
      </c>
      <c r="U13" s="30">
        <v>4000</v>
      </c>
      <c r="V13" s="30">
        <v>4600</v>
      </c>
      <c r="W13" s="30">
        <v>5700</v>
      </c>
      <c r="X13" s="30">
        <v>7200</v>
      </c>
      <c r="Y13" s="30">
        <v>7900</v>
      </c>
      <c r="Z13" s="30">
        <v>7400</v>
      </c>
    </row>
    <row r="14" spans="1:26">
      <c r="A14" s="25" t="s">
        <v>79</v>
      </c>
      <c r="B14" s="25" t="s">
        <v>130</v>
      </c>
      <c r="C14" s="25" t="s">
        <v>81</v>
      </c>
      <c r="D14" s="25" t="s">
        <v>72</v>
      </c>
      <c r="E14" s="25" t="s">
        <v>75</v>
      </c>
      <c r="F14" s="28">
        <v>0.16148936170212769</v>
      </c>
      <c r="G14" s="28">
        <v>0.1380952380952381</v>
      </c>
      <c r="H14" s="28">
        <v>0.1193548387096774</v>
      </c>
      <c r="I14" s="28">
        <v>9.6226415094339615E-2</v>
      </c>
      <c r="J14" s="28">
        <v>7.6056338028169024E-2</v>
      </c>
      <c r="K14" s="28">
        <v>6.9553072625698334E-2</v>
      </c>
      <c r="L14" s="28">
        <v>7.4326750448833051E-2</v>
      </c>
      <c r="M14" s="31">
        <f>'Equations and POD'!$D$6/F14</f>
        <v>6811.5942028985492</v>
      </c>
      <c r="N14" s="31">
        <f>'Equations and POD'!$D$6/G14</f>
        <v>7965.5172413793098</v>
      </c>
      <c r="O14" s="31">
        <f>'Equations and POD'!$D$6/H14</f>
        <v>9216.2162162162167</v>
      </c>
      <c r="P14" s="31">
        <f>'Equations and POD'!$D$6/I14</f>
        <v>11431.372549019608</v>
      </c>
      <c r="Q14" s="31">
        <f>'Equations and POD'!$D$6/J14</f>
        <v>14462.962962962962</v>
      </c>
      <c r="R14" s="31">
        <f>'Equations and POD'!$D$6/K14</f>
        <v>15815.261044176705</v>
      </c>
      <c r="S14" s="31">
        <f>'Equations and POD'!$D$6/L14</f>
        <v>14799.516908212558</v>
      </c>
      <c r="T14" s="30">
        <v>6800</v>
      </c>
      <c r="U14" s="30">
        <v>8000</v>
      </c>
      <c r="V14" s="30">
        <v>9200</v>
      </c>
      <c r="W14" s="30">
        <v>11000</v>
      </c>
      <c r="X14" s="30">
        <v>14000</v>
      </c>
      <c r="Y14" s="30">
        <v>16000</v>
      </c>
      <c r="Z14" s="30">
        <v>15000</v>
      </c>
    </row>
    <row r="15" spans="1:26">
      <c r="A15" s="25" t="s">
        <v>79</v>
      </c>
      <c r="B15" s="25" t="s">
        <v>130</v>
      </c>
      <c r="C15" s="25" t="s">
        <v>81</v>
      </c>
      <c r="D15" s="25" t="s">
        <v>76</v>
      </c>
      <c r="E15" s="25" t="s">
        <v>73</v>
      </c>
      <c r="F15" s="28" t="s">
        <v>77</v>
      </c>
      <c r="G15" s="28" t="s">
        <v>77</v>
      </c>
      <c r="H15" s="28" t="s">
        <v>77</v>
      </c>
      <c r="I15" s="28" t="s">
        <v>77</v>
      </c>
      <c r="J15" s="28" t="s">
        <v>77</v>
      </c>
      <c r="K15" s="28" t="s">
        <v>77</v>
      </c>
      <c r="L15" s="28" t="s">
        <v>77</v>
      </c>
      <c r="M15" s="31" t="s">
        <v>77</v>
      </c>
      <c r="N15" s="31" t="s">
        <v>77</v>
      </c>
      <c r="O15" s="31" t="s">
        <v>77</v>
      </c>
      <c r="P15" s="31" t="s">
        <v>77</v>
      </c>
      <c r="Q15" s="31" t="s">
        <v>77</v>
      </c>
      <c r="R15" s="31" t="s">
        <v>77</v>
      </c>
      <c r="S15" s="31" t="s">
        <v>77</v>
      </c>
      <c r="T15" s="32" t="s">
        <v>77</v>
      </c>
      <c r="U15" s="32" t="s">
        <v>77</v>
      </c>
      <c r="V15" s="32" t="s">
        <v>77</v>
      </c>
      <c r="W15" s="32" t="s">
        <v>77</v>
      </c>
      <c r="X15" s="32" t="s">
        <v>77</v>
      </c>
      <c r="Y15" s="32" t="s">
        <v>77</v>
      </c>
      <c r="Z15" s="32" t="s">
        <v>77</v>
      </c>
    </row>
    <row r="16" spans="1:26">
      <c r="A16" s="25" t="s">
        <v>79</v>
      </c>
      <c r="B16" s="25" t="s">
        <v>130</v>
      </c>
      <c r="C16" s="25" t="s">
        <v>81</v>
      </c>
      <c r="D16" s="25" t="s">
        <v>76</v>
      </c>
      <c r="E16" s="25" t="s">
        <v>74</v>
      </c>
      <c r="F16" s="28" t="s">
        <v>77</v>
      </c>
      <c r="G16" s="28" t="s">
        <v>77</v>
      </c>
      <c r="H16" s="28" t="s">
        <v>77</v>
      </c>
      <c r="I16" s="28" t="s">
        <v>77</v>
      </c>
      <c r="J16" s="28" t="s">
        <v>77</v>
      </c>
      <c r="K16" s="28" t="s">
        <v>77</v>
      </c>
      <c r="L16" s="28" t="s">
        <v>77</v>
      </c>
      <c r="M16" s="31" t="s">
        <v>77</v>
      </c>
      <c r="N16" s="31" t="s">
        <v>77</v>
      </c>
      <c r="O16" s="31" t="s">
        <v>77</v>
      </c>
      <c r="P16" s="31" t="s">
        <v>77</v>
      </c>
      <c r="Q16" s="31" t="s">
        <v>77</v>
      </c>
      <c r="R16" s="31" t="s">
        <v>77</v>
      </c>
      <c r="S16" s="31" t="s">
        <v>77</v>
      </c>
      <c r="T16" s="32" t="s">
        <v>77</v>
      </c>
      <c r="U16" s="32" t="s">
        <v>77</v>
      </c>
      <c r="V16" s="32" t="s">
        <v>77</v>
      </c>
      <c r="W16" s="32" t="s">
        <v>77</v>
      </c>
      <c r="X16" s="32" t="s">
        <v>77</v>
      </c>
      <c r="Y16" s="32" t="s">
        <v>77</v>
      </c>
      <c r="Z16" s="32" t="s">
        <v>77</v>
      </c>
    </row>
    <row r="17" spans="1:26">
      <c r="A17" s="25" t="s">
        <v>79</v>
      </c>
      <c r="B17" s="25" t="s">
        <v>130</v>
      </c>
      <c r="C17" s="25" t="s">
        <v>81</v>
      </c>
      <c r="D17" s="25" t="s">
        <v>76</v>
      </c>
      <c r="E17" s="25" t="s">
        <v>75</v>
      </c>
      <c r="F17" s="28" t="s">
        <v>77</v>
      </c>
      <c r="G17" s="28" t="s">
        <v>77</v>
      </c>
      <c r="H17" s="28" t="s">
        <v>77</v>
      </c>
      <c r="I17" s="28" t="s">
        <v>77</v>
      </c>
      <c r="J17" s="28" t="s">
        <v>77</v>
      </c>
      <c r="K17" s="28" t="s">
        <v>77</v>
      </c>
      <c r="L17" s="28" t="s">
        <v>77</v>
      </c>
      <c r="M17" s="31" t="s">
        <v>77</v>
      </c>
      <c r="N17" s="31" t="s">
        <v>77</v>
      </c>
      <c r="O17" s="31" t="s">
        <v>77</v>
      </c>
      <c r="P17" s="31" t="s">
        <v>77</v>
      </c>
      <c r="Q17" s="31" t="s">
        <v>77</v>
      </c>
      <c r="R17" s="31" t="s">
        <v>77</v>
      </c>
      <c r="S17" s="31" t="s">
        <v>77</v>
      </c>
      <c r="T17" s="32" t="s">
        <v>77</v>
      </c>
      <c r="U17" s="32" t="s">
        <v>77</v>
      </c>
      <c r="V17" s="32" t="s">
        <v>77</v>
      </c>
      <c r="W17" s="32" t="s">
        <v>77</v>
      </c>
      <c r="X17" s="32" t="s">
        <v>77</v>
      </c>
      <c r="Y17" s="32" t="s">
        <v>77</v>
      </c>
      <c r="Z17" s="32" t="s">
        <v>77</v>
      </c>
    </row>
    <row r="18" spans="1:26">
      <c r="A18" s="25" t="s">
        <v>79</v>
      </c>
      <c r="B18" s="25" t="s">
        <v>130</v>
      </c>
      <c r="C18" s="25" t="s">
        <v>81</v>
      </c>
      <c r="D18" s="25" t="s">
        <v>78</v>
      </c>
      <c r="E18" s="25" t="s">
        <v>73</v>
      </c>
      <c r="F18" s="28" t="s">
        <v>77</v>
      </c>
      <c r="G18" s="28" t="s">
        <v>77</v>
      </c>
      <c r="H18" s="28" t="s">
        <v>77</v>
      </c>
      <c r="I18" s="28" t="s">
        <v>77</v>
      </c>
      <c r="J18" s="28" t="s">
        <v>77</v>
      </c>
      <c r="K18" s="28" t="s">
        <v>77</v>
      </c>
      <c r="L18" s="28" t="s">
        <v>77</v>
      </c>
      <c r="M18" s="31" t="s">
        <v>77</v>
      </c>
      <c r="N18" s="31" t="s">
        <v>77</v>
      </c>
      <c r="O18" s="31" t="s">
        <v>77</v>
      </c>
      <c r="P18" s="31" t="s">
        <v>77</v>
      </c>
      <c r="Q18" s="31" t="s">
        <v>77</v>
      </c>
      <c r="R18" s="31" t="s">
        <v>77</v>
      </c>
      <c r="S18" s="31" t="s">
        <v>77</v>
      </c>
      <c r="T18" s="32" t="s">
        <v>77</v>
      </c>
      <c r="U18" s="32" t="s">
        <v>77</v>
      </c>
      <c r="V18" s="32" t="s">
        <v>77</v>
      </c>
      <c r="W18" s="32" t="s">
        <v>77</v>
      </c>
      <c r="X18" s="32" t="s">
        <v>77</v>
      </c>
      <c r="Y18" s="32" t="s">
        <v>77</v>
      </c>
      <c r="Z18" s="32" t="s">
        <v>77</v>
      </c>
    </row>
    <row r="19" spans="1:26">
      <c r="A19" s="25" t="s">
        <v>79</v>
      </c>
      <c r="B19" s="25" t="s">
        <v>130</v>
      </c>
      <c r="C19" s="25" t="s">
        <v>81</v>
      </c>
      <c r="D19" s="25" t="s">
        <v>78</v>
      </c>
      <c r="E19" s="25" t="s">
        <v>74</v>
      </c>
      <c r="F19" s="28" t="s">
        <v>77</v>
      </c>
      <c r="G19" s="28" t="s">
        <v>77</v>
      </c>
      <c r="H19" s="28" t="s">
        <v>77</v>
      </c>
      <c r="I19" s="28" t="s">
        <v>77</v>
      </c>
      <c r="J19" s="28" t="s">
        <v>77</v>
      </c>
      <c r="K19" s="28" t="s">
        <v>77</v>
      </c>
      <c r="L19" s="28" t="s">
        <v>77</v>
      </c>
      <c r="M19" s="31" t="s">
        <v>77</v>
      </c>
      <c r="N19" s="31" t="s">
        <v>77</v>
      </c>
      <c r="O19" s="31" t="s">
        <v>77</v>
      </c>
      <c r="P19" s="31" t="s">
        <v>77</v>
      </c>
      <c r="Q19" s="31" t="s">
        <v>77</v>
      </c>
      <c r="R19" s="31" t="s">
        <v>77</v>
      </c>
      <c r="S19" s="31" t="s">
        <v>77</v>
      </c>
      <c r="T19" s="32" t="s">
        <v>77</v>
      </c>
      <c r="U19" s="32" t="s">
        <v>77</v>
      </c>
      <c r="V19" s="32" t="s">
        <v>77</v>
      </c>
      <c r="W19" s="32" t="s">
        <v>77</v>
      </c>
      <c r="X19" s="32" t="s">
        <v>77</v>
      </c>
      <c r="Y19" s="32" t="s">
        <v>77</v>
      </c>
      <c r="Z19" s="32" t="s">
        <v>77</v>
      </c>
    </row>
    <row r="20" spans="1:26">
      <c r="A20" s="25" t="s">
        <v>79</v>
      </c>
      <c r="B20" s="25" t="s">
        <v>130</v>
      </c>
      <c r="C20" s="25" t="s">
        <v>81</v>
      </c>
      <c r="D20" s="25" t="s">
        <v>78</v>
      </c>
      <c r="E20" s="25" t="s">
        <v>75</v>
      </c>
      <c r="F20" s="28" t="s">
        <v>77</v>
      </c>
      <c r="G20" s="28" t="s">
        <v>77</v>
      </c>
      <c r="H20" s="28" t="s">
        <v>77</v>
      </c>
      <c r="I20" s="28" t="s">
        <v>77</v>
      </c>
      <c r="J20" s="28" t="s">
        <v>77</v>
      </c>
      <c r="K20" s="28" t="s">
        <v>77</v>
      </c>
      <c r="L20" s="28" t="s">
        <v>77</v>
      </c>
      <c r="M20" s="31" t="s">
        <v>77</v>
      </c>
      <c r="N20" s="31" t="s">
        <v>77</v>
      </c>
      <c r="O20" s="31" t="s">
        <v>77</v>
      </c>
      <c r="P20" s="31" t="s">
        <v>77</v>
      </c>
      <c r="Q20" s="31" t="s">
        <v>77</v>
      </c>
      <c r="R20" s="31" t="s">
        <v>77</v>
      </c>
      <c r="S20" s="31" t="s">
        <v>77</v>
      </c>
      <c r="T20" s="32" t="s">
        <v>77</v>
      </c>
      <c r="U20" s="32" t="s">
        <v>77</v>
      </c>
      <c r="V20" s="32" t="s">
        <v>77</v>
      </c>
      <c r="W20" s="32" t="s">
        <v>77</v>
      </c>
      <c r="X20" s="32" t="s">
        <v>77</v>
      </c>
      <c r="Y20" s="32" t="s">
        <v>77</v>
      </c>
      <c r="Z20" s="32" t="s">
        <v>77</v>
      </c>
    </row>
    <row r="21" spans="1:26">
      <c r="A21" s="25" t="s">
        <v>82</v>
      </c>
      <c r="B21" s="25" t="s">
        <v>83</v>
      </c>
      <c r="C21" s="25" t="s">
        <v>84</v>
      </c>
      <c r="D21" s="25" t="s">
        <v>72</v>
      </c>
      <c r="E21" s="25" t="s">
        <v>73</v>
      </c>
      <c r="F21" s="28">
        <v>2.583829787234043</v>
      </c>
      <c r="G21" s="28">
        <v>2.2095238095238088</v>
      </c>
      <c r="H21" s="28">
        <v>1.9096774193548389</v>
      </c>
      <c r="I21" s="28">
        <v>1.5396226415094341</v>
      </c>
      <c r="J21" s="28">
        <v>1.2169014084507039</v>
      </c>
      <c r="K21" s="28">
        <v>1.1128491620111729</v>
      </c>
      <c r="L21" s="28">
        <v>1.189228007181329</v>
      </c>
      <c r="M21" s="31">
        <f>'Equations and POD'!$D$6/F21</f>
        <v>425.72463768115932</v>
      </c>
      <c r="N21" s="31">
        <f>'Equations and POD'!$D$6/G21</f>
        <v>497.84482758620709</v>
      </c>
      <c r="O21" s="31">
        <f>'Equations and POD'!$D$6/H21</f>
        <v>576.01351351351343</v>
      </c>
      <c r="P21" s="31">
        <f>'Equations and POD'!$D$6/I21</f>
        <v>714.46078431372541</v>
      </c>
      <c r="Q21" s="31">
        <f>'Equations and POD'!$D$6/J21</f>
        <v>903.93518518518545</v>
      </c>
      <c r="R21" s="31">
        <f>'Equations and POD'!$D$6/K21</f>
        <v>988.45381526104438</v>
      </c>
      <c r="S21" s="31">
        <f>'Equations and POD'!$D$6/L21</f>
        <v>924.96980676328462</v>
      </c>
      <c r="T21" s="30">
        <v>430</v>
      </c>
      <c r="U21" s="30">
        <v>500</v>
      </c>
      <c r="V21" s="30">
        <v>580</v>
      </c>
      <c r="W21" s="30">
        <v>710</v>
      </c>
      <c r="X21" s="30">
        <v>900</v>
      </c>
      <c r="Y21" s="30">
        <v>990</v>
      </c>
      <c r="Z21" s="30">
        <v>920</v>
      </c>
    </row>
    <row r="22" spans="1:26">
      <c r="A22" s="25" t="s">
        <v>82</v>
      </c>
      <c r="B22" s="25" t="s">
        <v>83</v>
      </c>
      <c r="C22" s="25" t="s">
        <v>84</v>
      </c>
      <c r="D22" s="25" t="s">
        <v>72</v>
      </c>
      <c r="E22" s="25" t="s">
        <v>74</v>
      </c>
      <c r="F22" s="28">
        <v>0.64595744680851075</v>
      </c>
      <c r="G22" s="28">
        <v>0.55238095238095231</v>
      </c>
      <c r="H22" s="28">
        <v>0.47741935483870968</v>
      </c>
      <c r="I22" s="28">
        <v>0.38490566037735852</v>
      </c>
      <c r="J22" s="28">
        <v>0.3042253521126761</v>
      </c>
      <c r="K22" s="28">
        <v>0.27821229050279328</v>
      </c>
      <c r="L22" s="28">
        <v>0.2973070017953322</v>
      </c>
      <c r="M22" s="31">
        <f>'Equations and POD'!$D$6/F22</f>
        <v>1702.8985507246373</v>
      </c>
      <c r="N22" s="31">
        <f>'Equations and POD'!$D$6/G22</f>
        <v>1991.3793103448279</v>
      </c>
      <c r="O22" s="31">
        <f>'Equations and POD'!$D$6/H22</f>
        <v>2304.0540540540542</v>
      </c>
      <c r="P22" s="31">
        <f>'Equations and POD'!$D$6/I22</f>
        <v>2857.8431372549016</v>
      </c>
      <c r="Q22" s="31">
        <f>'Equations and POD'!$D$6/J22</f>
        <v>3615.7407407407404</v>
      </c>
      <c r="R22" s="31">
        <f>'Equations and POD'!$D$6/K22</f>
        <v>3953.8152610441771</v>
      </c>
      <c r="S22" s="31">
        <f>'Equations and POD'!$D$6/L22</f>
        <v>3699.8792270531394</v>
      </c>
      <c r="T22" s="30">
        <v>1700</v>
      </c>
      <c r="U22" s="30">
        <v>2000</v>
      </c>
      <c r="V22" s="30">
        <v>2300</v>
      </c>
      <c r="W22" s="30">
        <v>2900</v>
      </c>
      <c r="X22" s="30">
        <v>3600</v>
      </c>
      <c r="Y22" s="30">
        <v>4000</v>
      </c>
      <c r="Z22" s="30">
        <v>3700</v>
      </c>
    </row>
    <row r="23" spans="1:26">
      <c r="A23" s="25" t="s">
        <v>82</v>
      </c>
      <c r="B23" s="25" t="s">
        <v>83</v>
      </c>
      <c r="C23" s="25" t="s">
        <v>84</v>
      </c>
      <c r="D23" s="25" t="s">
        <v>72</v>
      </c>
      <c r="E23" s="25" t="s">
        <v>75</v>
      </c>
      <c r="F23" s="28">
        <v>6.4595744680851067E-2</v>
      </c>
      <c r="G23" s="28">
        <v>5.5238095238095239E-2</v>
      </c>
      <c r="H23" s="28">
        <v>4.774193548387097E-2</v>
      </c>
      <c r="I23" s="28">
        <v>3.8490566037735853E-2</v>
      </c>
      <c r="J23" s="28">
        <v>3.0422535211267612E-2</v>
      </c>
      <c r="K23" s="28">
        <v>2.7821229050279339E-2</v>
      </c>
      <c r="L23" s="28">
        <v>2.973070017953322E-2</v>
      </c>
      <c r="M23" s="31">
        <f>'Equations and POD'!$D$6/F23</f>
        <v>17028.985507246376</v>
      </c>
      <c r="N23" s="31">
        <f>'Equations and POD'!$D$6/G23</f>
        <v>19913.793103448275</v>
      </c>
      <c r="O23" s="31">
        <f>'Equations and POD'!$D$6/H23</f>
        <v>23040.54054054054</v>
      </c>
      <c r="P23" s="31">
        <f>'Equations and POD'!$D$6/I23</f>
        <v>28578.431372549017</v>
      </c>
      <c r="Q23" s="31">
        <f>'Equations and POD'!$D$6/J23</f>
        <v>36157.407407407401</v>
      </c>
      <c r="R23" s="31">
        <f>'Equations and POD'!$D$6/K23</f>
        <v>39538.152610441757</v>
      </c>
      <c r="S23" s="31">
        <f>'Equations and POD'!$D$6/L23</f>
        <v>36998.79227053139</v>
      </c>
      <c r="T23" s="30">
        <v>17000</v>
      </c>
      <c r="U23" s="30">
        <v>20000</v>
      </c>
      <c r="V23" s="30">
        <v>23000</v>
      </c>
      <c r="W23" s="30">
        <v>29000</v>
      </c>
      <c r="X23" s="30">
        <v>36000</v>
      </c>
      <c r="Y23" s="30">
        <v>40000</v>
      </c>
      <c r="Z23" s="30">
        <v>37000</v>
      </c>
    </row>
    <row r="24" spans="1:26">
      <c r="A24" s="25" t="s">
        <v>82</v>
      </c>
      <c r="B24" s="25" t="s">
        <v>83</v>
      </c>
      <c r="C24" s="25" t="s">
        <v>84</v>
      </c>
      <c r="D24" s="25" t="s">
        <v>76</v>
      </c>
      <c r="E24" s="25" t="s">
        <v>73</v>
      </c>
      <c r="F24" s="28">
        <v>0.34749041061970559</v>
      </c>
      <c r="G24" s="28">
        <v>0.43021211004805249</v>
      </c>
      <c r="H24" s="28">
        <v>0.48570915465830072</v>
      </c>
      <c r="I24" s="28">
        <v>0.17046902726869431</v>
      </c>
      <c r="J24" s="28">
        <v>9.5442345368749334E-2</v>
      </c>
      <c r="K24" s="28">
        <v>7.5715168209375697E-2</v>
      </c>
      <c r="L24" s="28">
        <v>3.3887993585823527E-2</v>
      </c>
      <c r="M24" s="31">
        <f>'Equations and POD'!$D$6/F24</f>
        <v>3165.5549804620159</v>
      </c>
      <c r="N24" s="31">
        <f>'Equations and POD'!$D$6/G24</f>
        <v>2556.8782800584941</v>
      </c>
      <c r="O24" s="31">
        <f>'Equations and POD'!$D$6/H24</f>
        <v>2264.7298068200021</v>
      </c>
      <c r="P24" s="31">
        <f>'Equations and POD'!$D$6/I24</f>
        <v>6452.7851048634975</v>
      </c>
      <c r="Q24" s="31">
        <f>'Equations and POD'!$D$6/J24</f>
        <v>11525.282575046325</v>
      </c>
      <c r="R24" s="31">
        <f>'Equations and POD'!$D$6/K24</f>
        <v>14528.13255275564</v>
      </c>
      <c r="S24" s="31">
        <f>'Equations and POD'!$D$6/L24</f>
        <v>32459.873943677991</v>
      </c>
      <c r="T24" s="30">
        <v>3200</v>
      </c>
      <c r="U24" s="30">
        <v>2600</v>
      </c>
      <c r="V24" s="30">
        <v>2300</v>
      </c>
      <c r="W24" s="30">
        <v>6500</v>
      </c>
      <c r="X24" s="30">
        <v>12000</v>
      </c>
      <c r="Y24" s="30">
        <v>15000</v>
      </c>
      <c r="Z24" s="30">
        <v>32000</v>
      </c>
    </row>
    <row r="25" spans="1:26">
      <c r="A25" s="25" t="s">
        <v>82</v>
      </c>
      <c r="B25" s="25" t="s">
        <v>83</v>
      </c>
      <c r="C25" s="25" t="s">
        <v>84</v>
      </c>
      <c r="D25" s="25" t="s">
        <v>76</v>
      </c>
      <c r="E25" s="25" t="s">
        <v>74</v>
      </c>
      <c r="F25" s="28">
        <v>8.7595843014763655E-2</v>
      </c>
      <c r="G25" s="28">
        <v>0.1084477897049194</v>
      </c>
      <c r="H25" s="28">
        <v>0.1224368218130352</v>
      </c>
      <c r="I25" s="28">
        <v>4.2972151699047327E-2</v>
      </c>
      <c r="J25" s="28">
        <v>2.4059455304185389E-2</v>
      </c>
      <c r="K25" s="28">
        <v>1.9086608275516351E-2</v>
      </c>
      <c r="L25" s="28">
        <v>8.5428833626172845E-3</v>
      </c>
      <c r="M25" s="31">
        <f>'Equations and POD'!$D$6/F25</f>
        <v>12557.673539537747</v>
      </c>
      <c r="N25" s="31">
        <f>'Equations and POD'!$D$6/G25</f>
        <v>10143.129730841363</v>
      </c>
      <c r="O25" s="31">
        <f>'Equations and POD'!$D$6/H25</f>
        <v>8984.2253638348593</v>
      </c>
      <c r="P25" s="31">
        <f>'Equations and POD'!$D$6/I25</f>
        <v>25597.973489989017</v>
      </c>
      <c r="Q25" s="31">
        <f>'Equations and POD'!$D$6/J25</f>
        <v>45720.070803458453</v>
      </c>
      <c r="R25" s="31">
        <f>'Equations and POD'!$D$6/K25</f>
        <v>57632.031009461352</v>
      </c>
      <c r="S25" s="31">
        <f>'Equations and POD'!$D$6/L25</f>
        <v>128762.14660889305</v>
      </c>
      <c r="T25" s="30">
        <v>13000</v>
      </c>
      <c r="U25" s="30">
        <v>10000</v>
      </c>
      <c r="V25" s="30">
        <v>9000</v>
      </c>
      <c r="W25" s="30">
        <v>26000</v>
      </c>
      <c r="X25" s="30">
        <v>46000</v>
      </c>
      <c r="Y25" s="30">
        <v>58000</v>
      </c>
      <c r="Z25" s="30">
        <v>130000</v>
      </c>
    </row>
    <row r="26" spans="1:26">
      <c r="A26" s="25" t="s">
        <v>82</v>
      </c>
      <c r="B26" s="25" t="s">
        <v>83</v>
      </c>
      <c r="C26" s="25" t="s">
        <v>84</v>
      </c>
      <c r="D26" s="25" t="s">
        <v>76</v>
      </c>
      <c r="E26" s="25" t="s">
        <v>75</v>
      </c>
      <c r="F26" s="28">
        <v>1.558240666209308E-4</v>
      </c>
      <c r="G26" s="28">
        <v>1.9291529976487689E-4</v>
      </c>
      <c r="H26" s="28">
        <v>2.177978043122438E-4</v>
      </c>
      <c r="I26" s="28">
        <v>7.6443397601909662E-5</v>
      </c>
      <c r="J26" s="28">
        <v>4.2800088172832767E-5</v>
      </c>
      <c r="K26" s="28">
        <v>3.3953921281908683E-5</v>
      </c>
      <c r="L26" s="28">
        <v>1.5198143274477879E-5</v>
      </c>
      <c r="M26" s="31">
        <f>'Equations and POD'!$D$6/F26</f>
        <v>7059243.3110858398</v>
      </c>
      <c r="N26" s="31">
        <f>'Equations and POD'!$D$6/G26</f>
        <v>5701984.2456283569</v>
      </c>
      <c r="O26" s="31">
        <f>'Equations and POD'!$D$6/H26</f>
        <v>5050555.9662254229</v>
      </c>
      <c r="P26" s="31">
        <f>'Equations and POD'!$D$6/I26</f>
        <v>14389731.939027792</v>
      </c>
      <c r="Q26" s="31">
        <f>'Equations and POD'!$D$6/J26</f>
        <v>25700881.63272107</v>
      </c>
      <c r="R26" s="31">
        <f>'Equations and POD'!$D$6/K26</f>
        <v>32396847.211461894</v>
      </c>
      <c r="S26" s="31">
        <f>'Equations and POD'!$D$6/L26</f>
        <v>72377262.151964396</v>
      </c>
      <c r="T26" s="30">
        <v>7100000</v>
      </c>
      <c r="U26" s="30">
        <v>5700000</v>
      </c>
      <c r="V26" s="30">
        <v>5100000</v>
      </c>
      <c r="W26" s="30">
        <v>14000000</v>
      </c>
      <c r="X26" s="30">
        <v>26000000</v>
      </c>
      <c r="Y26" s="30">
        <v>32000000</v>
      </c>
      <c r="Z26" s="30">
        <v>72000000</v>
      </c>
    </row>
    <row r="27" spans="1:26">
      <c r="A27" s="25" t="s">
        <v>82</v>
      </c>
      <c r="B27" s="25" t="s">
        <v>83</v>
      </c>
      <c r="C27" s="25" t="s">
        <v>84</v>
      </c>
      <c r="D27" s="25" t="s">
        <v>78</v>
      </c>
      <c r="E27" s="25" t="s">
        <v>73</v>
      </c>
      <c r="F27" s="28">
        <v>3.9956758195524711</v>
      </c>
      <c r="G27" s="28">
        <v>3.7640424387088491</v>
      </c>
      <c r="H27" s="28">
        <v>3.0598022404988048</v>
      </c>
      <c r="I27" s="28">
        <v>2.1305900596465182</v>
      </c>
      <c r="J27" s="28">
        <v>1.502966241371773</v>
      </c>
      <c r="K27" s="28">
        <v>1.2869240069775509</v>
      </c>
      <c r="L27" s="28">
        <v>1.033229649425579</v>
      </c>
      <c r="M27" s="31">
        <f>'Equations and POD'!$D$6/F27</f>
        <v>275.29760913466788</v>
      </c>
      <c r="N27" s="31">
        <f>'Equations and POD'!$D$6/G27</f>
        <v>292.23900046603211</v>
      </c>
      <c r="O27" s="31">
        <f>'Equations and POD'!$D$6/H27</f>
        <v>359.5003577161508</v>
      </c>
      <c r="P27" s="31">
        <f>'Equations and POD'!$D$6/I27</f>
        <v>516.2889008233235</v>
      </c>
      <c r="Q27" s="31">
        <f>'Equations and POD'!$D$6/J27</f>
        <v>731.88603291316679</v>
      </c>
      <c r="R27" s="31">
        <f>'Equations and POD'!$D$6/K27</f>
        <v>854.75132489247937</v>
      </c>
      <c r="S27" s="31">
        <f>'Equations and POD'!$D$6/L27</f>
        <v>1064.6229525174213</v>
      </c>
      <c r="T27" s="30">
        <v>280</v>
      </c>
      <c r="U27" s="30">
        <v>290</v>
      </c>
      <c r="V27" s="30">
        <v>360</v>
      </c>
      <c r="W27" s="30">
        <v>520</v>
      </c>
      <c r="X27" s="30">
        <v>730</v>
      </c>
      <c r="Y27" s="30">
        <v>850</v>
      </c>
      <c r="Z27" s="30">
        <v>1100</v>
      </c>
    </row>
    <row r="28" spans="1:26">
      <c r="A28" s="25" t="s">
        <v>82</v>
      </c>
      <c r="B28" s="25" t="s">
        <v>83</v>
      </c>
      <c r="C28" s="25" t="s">
        <v>84</v>
      </c>
      <c r="D28" s="25" t="s">
        <v>78</v>
      </c>
      <c r="E28" s="25" t="s">
        <v>74</v>
      </c>
      <c r="F28" s="28">
        <v>0.99893627512594907</v>
      </c>
      <c r="G28" s="28">
        <v>0.94102692584328551</v>
      </c>
      <c r="H28" s="28">
        <v>0.76496382358873516</v>
      </c>
      <c r="I28" s="28">
        <v>0.53265675047733141</v>
      </c>
      <c r="J28" s="28">
        <v>0.37574807531911469</v>
      </c>
      <c r="K28" s="28">
        <v>0.321736580232453</v>
      </c>
      <c r="L28" s="28">
        <v>0.25831189114398179</v>
      </c>
      <c r="M28" s="31">
        <f>'Equations and POD'!$D$6/F28</f>
        <v>1101.171343348512</v>
      </c>
      <c r="N28" s="31">
        <f>'Equations and POD'!$D$6/G28</f>
        <v>1168.9357337084202</v>
      </c>
      <c r="O28" s="31">
        <f>'Equations and POD'!$D$6/H28</f>
        <v>1437.9764978159139</v>
      </c>
      <c r="P28" s="31">
        <f>'Equations and POD'!$D$6/I28</f>
        <v>2065.1197962182091</v>
      </c>
      <c r="Q28" s="31">
        <f>'Equations and POD'!$D$6/J28</f>
        <v>2927.4933718976308</v>
      </c>
      <c r="R28" s="31">
        <f>'Equations and POD'!$D$6/K28</f>
        <v>3418.9460185262606</v>
      </c>
      <c r="S28" s="31">
        <f>'Equations and POD'!$D$6/L28</f>
        <v>4258.417973436869</v>
      </c>
      <c r="T28" s="30">
        <v>1100</v>
      </c>
      <c r="U28" s="30">
        <v>1200</v>
      </c>
      <c r="V28" s="30">
        <v>1400</v>
      </c>
      <c r="W28" s="30">
        <v>2100</v>
      </c>
      <c r="X28" s="30">
        <v>2900</v>
      </c>
      <c r="Y28" s="30">
        <v>3400</v>
      </c>
      <c r="Z28" s="30">
        <v>4300</v>
      </c>
    </row>
    <row r="29" spans="1:26">
      <c r="A29" s="25" t="s">
        <v>82</v>
      </c>
      <c r="B29" s="25" t="s">
        <v>83</v>
      </c>
      <c r="C29" s="25" t="s">
        <v>84</v>
      </c>
      <c r="D29" s="25" t="s">
        <v>78</v>
      </c>
      <c r="E29" s="25" t="s">
        <v>75</v>
      </c>
      <c r="F29" s="28">
        <v>1.748199102362601E-3</v>
      </c>
      <c r="G29" s="28">
        <v>1.6468542268633199E-3</v>
      </c>
      <c r="H29" s="28">
        <v>1.3387331134501819E-3</v>
      </c>
      <c r="I29" s="28">
        <v>9.3218163784716216E-4</v>
      </c>
      <c r="J29" s="28">
        <v>6.5758193424753683E-4</v>
      </c>
      <c r="K29" s="28">
        <v>5.6305854013427462E-4</v>
      </c>
      <c r="L29" s="28">
        <v>4.5206148527398128E-4</v>
      </c>
      <c r="M29" s="31">
        <f>'Equations and POD'!$D$6/F29</f>
        <v>629218.94795244245</v>
      </c>
      <c r="N29" s="31">
        <f>'Equations and POD'!$D$6/G29</f>
        <v>667940.11398028501</v>
      </c>
      <c r="O29" s="31">
        <f>'Equations and POD'!$D$6/H29</f>
        <v>821672.36243606533</v>
      </c>
      <c r="P29" s="31">
        <f>'Equations and POD'!$D$6/I29</f>
        <v>1180027.5346985036</v>
      </c>
      <c r="Q29" s="31">
        <f>'Equations and POD'!$D$6/J29</f>
        <v>1672795.3471816662</v>
      </c>
      <c r="R29" s="31">
        <f>'Equations and POD'!$D$6/K29</f>
        <v>1953615.692850834</v>
      </c>
      <c r="S29" s="31">
        <f>'Equations and POD'!$D$6/L29</f>
        <v>2433297.3186895628</v>
      </c>
      <c r="T29" s="30">
        <v>630000</v>
      </c>
      <c r="U29" s="30">
        <v>670000</v>
      </c>
      <c r="V29" s="30">
        <v>820000</v>
      </c>
      <c r="W29" s="30">
        <v>1200000</v>
      </c>
      <c r="X29" s="30">
        <v>1700000</v>
      </c>
      <c r="Y29" s="30">
        <v>2000000</v>
      </c>
      <c r="Z29" s="30">
        <v>2400000</v>
      </c>
    </row>
    <row r="30" spans="1:26">
      <c r="A30" s="25" t="s">
        <v>82</v>
      </c>
      <c r="B30" s="25" t="s">
        <v>83</v>
      </c>
      <c r="C30" s="25" t="s">
        <v>85</v>
      </c>
      <c r="D30" s="25" t="s">
        <v>72</v>
      </c>
      <c r="E30" s="25" t="s">
        <v>73</v>
      </c>
      <c r="F30" s="28">
        <v>0.32297872340425537</v>
      </c>
      <c r="G30" s="28">
        <v>0.27619047619047621</v>
      </c>
      <c r="H30" s="28">
        <v>0.23870967741935481</v>
      </c>
      <c r="I30" s="28">
        <v>0.1924528301886792</v>
      </c>
      <c r="J30" s="28">
        <v>0.15211267605633799</v>
      </c>
      <c r="K30" s="28">
        <v>0.1391061452513967</v>
      </c>
      <c r="L30" s="28" t="s">
        <v>77</v>
      </c>
      <c r="M30" s="31">
        <f>'Equations and POD'!$D$6/F30</f>
        <v>3405.7971014492746</v>
      </c>
      <c r="N30" s="31">
        <f>'Equations and POD'!$D$6/G30</f>
        <v>3982.7586206896549</v>
      </c>
      <c r="O30" s="31">
        <f>'Equations and POD'!$D$6/H30</f>
        <v>4608.1081081081084</v>
      </c>
      <c r="P30" s="31">
        <f>'Equations and POD'!$D$6/I30</f>
        <v>5715.6862745098051</v>
      </c>
      <c r="Q30" s="31">
        <f>'Equations and POD'!$D$6/J30</f>
        <v>7231.4814814814836</v>
      </c>
      <c r="R30" s="31">
        <f>'Equations and POD'!$D$6/K30</f>
        <v>7907.6305220883505</v>
      </c>
      <c r="S30" s="31" t="s">
        <v>77</v>
      </c>
      <c r="T30" s="30">
        <v>3400</v>
      </c>
      <c r="U30" s="30">
        <v>4000</v>
      </c>
      <c r="V30" s="30">
        <v>4600</v>
      </c>
      <c r="W30" s="30">
        <v>5700</v>
      </c>
      <c r="X30" s="30">
        <v>7200</v>
      </c>
      <c r="Y30" s="30">
        <v>7900</v>
      </c>
      <c r="Z30" s="32" t="s">
        <v>77</v>
      </c>
    </row>
    <row r="31" spans="1:26">
      <c r="A31" s="25" t="s">
        <v>82</v>
      </c>
      <c r="B31" s="25" t="s">
        <v>83</v>
      </c>
      <c r="C31" s="25" t="s">
        <v>85</v>
      </c>
      <c r="D31" s="25" t="s">
        <v>72</v>
      </c>
      <c r="E31" s="25" t="s">
        <v>74</v>
      </c>
      <c r="F31" s="28">
        <v>0.16148936170212769</v>
      </c>
      <c r="G31" s="28">
        <v>0.1380952380952381</v>
      </c>
      <c r="H31" s="28">
        <v>0.1193548387096774</v>
      </c>
      <c r="I31" s="28">
        <v>9.6226415094339615E-2</v>
      </c>
      <c r="J31" s="28">
        <v>7.6056338028169024E-2</v>
      </c>
      <c r="K31" s="28">
        <v>6.9553072625698334E-2</v>
      </c>
      <c r="L31" s="28" t="s">
        <v>77</v>
      </c>
      <c r="M31" s="31">
        <f>'Equations and POD'!$D$6/F31</f>
        <v>6811.5942028985492</v>
      </c>
      <c r="N31" s="31">
        <f>'Equations and POD'!$D$6/G31</f>
        <v>7965.5172413793098</v>
      </c>
      <c r="O31" s="31">
        <f>'Equations and POD'!$D$6/H31</f>
        <v>9216.2162162162167</v>
      </c>
      <c r="P31" s="31">
        <f>'Equations and POD'!$D$6/I31</f>
        <v>11431.372549019608</v>
      </c>
      <c r="Q31" s="31">
        <f>'Equations and POD'!$D$6/J31</f>
        <v>14462.962962962962</v>
      </c>
      <c r="R31" s="31">
        <f>'Equations and POD'!$D$6/K31</f>
        <v>15815.261044176705</v>
      </c>
      <c r="S31" s="31" t="s">
        <v>77</v>
      </c>
      <c r="T31" s="30">
        <v>6800</v>
      </c>
      <c r="U31" s="30">
        <v>8000</v>
      </c>
      <c r="V31" s="30">
        <v>9200</v>
      </c>
      <c r="W31" s="30">
        <v>11000</v>
      </c>
      <c r="X31" s="30">
        <v>14000</v>
      </c>
      <c r="Y31" s="30">
        <v>16000</v>
      </c>
      <c r="Z31" s="32" t="s">
        <v>77</v>
      </c>
    </row>
    <row r="32" spans="1:26">
      <c r="A32" s="25" t="s">
        <v>82</v>
      </c>
      <c r="B32" s="25" t="s">
        <v>83</v>
      </c>
      <c r="C32" s="25" t="s">
        <v>85</v>
      </c>
      <c r="D32" s="25" t="s">
        <v>72</v>
      </c>
      <c r="E32" s="25" t="s">
        <v>75</v>
      </c>
      <c r="F32" s="28">
        <v>8.0744680851063844E-2</v>
      </c>
      <c r="G32" s="28">
        <v>6.9047619047619038E-2</v>
      </c>
      <c r="H32" s="28">
        <v>5.9677419354838709E-2</v>
      </c>
      <c r="I32" s="28">
        <v>4.8113207547169808E-2</v>
      </c>
      <c r="J32" s="28">
        <v>3.8028169014084512E-2</v>
      </c>
      <c r="K32" s="28">
        <v>3.4776536312849167E-2</v>
      </c>
      <c r="L32" s="28" t="s">
        <v>77</v>
      </c>
      <c r="M32" s="31">
        <f>'Equations and POD'!$D$6/F32</f>
        <v>13623.188405797098</v>
      </c>
      <c r="N32" s="31">
        <f>'Equations and POD'!$D$6/G32</f>
        <v>15931.034482758623</v>
      </c>
      <c r="O32" s="31">
        <f>'Equations and POD'!$D$6/H32</f>
        <v>18432.432432432433</v>
      </c>
      <c r="P32" s="31">
        <f>'Equations and POD'!$D$6/I32</f>
        <v>22862.745098039217</v>
      </c>
      <c r="Q32" s="31">
        <f>'Equations and POD'!$D$6/J32</f>
        <v>28925.925925925923</v>
      </c>
      <c r="R32" s="31">
        <f>'Equations and POD'!$D$6/K32</f>
        <v>31630.522088353409</v>
      </c>
      <c r="S32" s="31" t="s">
        <v>77</v>
      </c>
      <c r="T32" s="30">
        <v>14000</v>
      </c>
      <c r="U32" s="30">
        <v>16000</v>
      </c>
      <c r="V32" s="30">
        <v>18000</v>
      </c>
      <c r="W32" s="30">
        <v>23000</v>
      </c>
      <c r="X32" s="30">
        <v>29000</v>
      </c>
      <c r="Y32" s="30">
        <v>32000</v>
      </c>
      <c r="Z32" s="32" t="s">
        <v>77</v>
      </c>
    </row>
    <row r="33" spans="1:26">
      <c r="A33" s="25" t="s">
        <v>82</v>
      </c>
      <c r="B33" s="25" t="s">
        <v>83</v>
      </c>
      <c r="C33" s="25" t="s">
        <v>85</v>
      </c>
      <c r="D33" s="25" t="s">
        <v>76</v>
      </c>
      <c r="E33" s="25" t="s">
        <v>73</v>
      </c>
      <c r="F33" s="28">
        <v>4.9154080091695738E-4</v>
      </c>
      <c r="G33" s="28">
        <v>6.0855432529228972E-4</v>
      </c>
      <c r="H33" s="28">
        <v>6.8705734708715267E-4</v>
      </c>
      <c r="I33" s="28">
        <v>2.411361046879263E-4</v>
      </c>
      <c r="J33" s="28">
        <v>1.3500749898034329E-4</v>
      </c>
      <c r="K33" s="28">
        <v>1.0710252074787569E-4</v>
      </c>
      <c r="L33" s="28">
        <v>4.7936109718521503E-5</v>
      </c>
      <c r="M33" s="31">
        <f>'Equations and POD'!$D$6/F33</f>
        <v>2237861.0238417173</v>
      </c>
      <c r="N33" s="31">
        <f>'Equations and POD'!$D$6/G33</f>
        <v>1807562.5367902333</v>
      </c>
      <c r="O33" s="31">
        <f>'Equations and POD'!$D$6/H33</f>
        <v>1601030.837765666</v>
      </c>
      <c r="P33" s="31">
        <f>'Equations and POD'!$D$6/I33</f>
        <v>4561739.1117087128</v>
      </c>
      <c r="Q33" s="31">
        <f>'Equations and POD'!$D$6/J33</f>
        <v>8147695.5599344661</v>
      </c>
      <c r="R33" s="31">
        <f>'Equations and POD'!$D$6/K33</f>
        <v>10270533.24533277</v>
      </c>
      <c r="S33" s="31">
        <f>'Equations and POD'!$D$6/L33</f>
        <v>22947210.494534209</v>
      </c>
      <c r="T33" s="30">
        <v>2200000</v>
      </c>
      <c r="U33" s="30">
        <v>1800000</v>
      </c>
      <c r="V33" s="30">
        <v>1600000</v>
      </c>
      <c r="W33" s="30">
        <v>4600000</v>
      </c>
      <c r="X33" s="30">
        <v>8100000</v>
      </c>
      <c r="Y33" s="30">
        <v>10000000</v>
      </c>
      <c r="Z33" s="30">
        <v>23000000</v>
      </c>
    </row>
    <row r="34" spans="1:26">
      <c r="A34" s="25" t="s">
        <v>82</v>
      </c>
      <c r="B34" s="25" t="s">
        <v>83</v>
      </c>
      <c r="C34" s="25" t="s">
        <v>85</v>
      </c>
      <c r="D34" s="25" t="s">
        <v>76</v>
      </c>
      <c r="E34" s="25" t="s">
        <v>74</v>
      </c>
      <c r="F34" s="28">
        <v>1.548980005524989E-4</v>
      </c>
      <c r="G34" s="28">
        <v>1.9177101581775469E-4</v>
      </c>
      <c r="H34" s="28">
        <v>2.165081582034141E-4</v>
      </c>
      <c r="I34" s="28">
        <v>7.5988773390708712E-5</v>
      </c>
      <c r="J34" s="28">
        <v>4.2544966474341338E-5</v>
      </c>
      <c r="K34" s="28">
        <v>3.3751352335887302E-5</v>
      </c>
      <c r="L34" s="28">
        <v>1.5106614547028191E-5</v>
      </c>
      <c r="M34" s="31">
        <f>'Equations and POD'!$D$6/F34</f>
        <v>7101447.3787683388</v>
      </c>
      <c r="N34" s="31">
        <f>'Equations and POD'!$D$6/G34</f>
        <v>5736007.5781491427</v>
      </c>
      <c r="O34" s="31">
        <f>'Equations and POD'!$D$6/H34</f>
        <v>5080639.9589179736</v>
      </c>
      <c r="P34" s="31">
        <f>'Equations and POD'!$D$6/I34</f>
        <v>14475822.557947738</v>
      </c>
      <c r="Q34" s="31">
        <f>'Equations and POD'!$D$6/J34</f>
        <v>25854997.456947219</v>
      </c>
      <c r="R34" s="31">
        <f>'Equations and POD'!$D$6/K34</f>
        <v>32591286.685434133</v>
      </c>
      <c r="S34" s="31">
        <f>'Equations and POD'!$D$6/L34</f>
        <v>72815785.202939108</v>
      </c>
      <c r="T34" s="30">
        <v>7100000</v>
      </c>
      <c r="U34" s="30">
        <v>5700000</v>
      </c>
      <c r="V34" s="30">
        <v>5100000</v>
      </c>
      <c r="W34" s="30">
        <v>14000000</v>
      </c>
      <c r="X34" s="30">
        <v>26000000</v>
      </c>
      <c r="Y34" s="30">
        <v>33000000</v>
      </c>
      <c r="Z34" s="30">
        <v>73000000</v>
      </c>
    </row>
    <row r="35" spans="1:26">
      <c r="A35" s="25" t="s">
        <v>82</v>
      </c>
      <c r="B35" s="25" t="s">
        <v>83</v>
      </c>
      <c r="C35" s="25" t="s">
        <v>85</v>
      </c>
      <c r="D35" s="25" t="s">
        <v>76</v>
      </c>
      <c r="E35" s="25" t="s">
        <v>75</v>
      </c>
      <c r="F35" s="28">
        <v>3.1496201723532292E-5</v>
      </c>
      <c r="G35" s="28">
        <v>3.8993320694487842E-5</v>
      </c>
      <c r="H35" s="28">
        <v>4.4022728642210431E-5</v>
      </c>
      <c r="I35" s="28">
        <v>1.5451251687548219E-5</v>
      </c>
      <c r="J35" s="28">
        <v>8.6510429258636479E-6</v>
      </c>
      <c r="K35" s="28">
        <v>6.862996636315886E-6</v>
      </c>
      <c r="L35" s="28">
        <v>3.0719551603048111E-6</v>
      </c>
      <c r="M35" s="31">
        <f>'Equations and POD'!$D$6/F35</f>
        <v>34924846.165756501</v>
      </c>
      <c r="N35" s="31">
        <f>'Equations and POD'!$D$6/G35</f>
        <v>28209959.562523171</v>
      </c>
      <c r="O35" s="31">
        <f>'Equations and POD'!$D$6/H35</f>
        <v>24987092.666157093</v>
      </c>
      <c r="P35" s="31">
        <f>'Equations and POD'!$D$6/I35</f>
        <v>71191643.385529906</v>
      </c>
      <c r="Q35" s="31">
        <f>'Equations and POD'!$D$6/J35</f>
        <v>127152299.37322097</v>
      </c>
      <c r="R35" s="31">
        <f>'Equations and POD'!$D$6/K35</f>
        <v>160279839.59358156</v>
      </c>
      <c r="S35" s="31">
        <f>'Equations and POD'!$D$6/L35</f>
        <v>358078143.26653576</v>
      </c>
      <c r="T35" s="30">
        <v>35000000</v>
      </c>
      <c r="U35" s="30">
        <v>28000000</v>
      </c>
      <c r="V35" s="30">
        <v>25000000</v>
      </c>
      <c r="W35" s="30">
        <v>71000000</v>
      </c>
      <c r="X35" s="30">
        <v>130000000</v>
      </c>
      <c r="Y35" s="30">
        <v>160000000</v>
      </c>
      <c r="Z35" s="30">
        <v>360000000</v>
      </c>
    </row>
    <row r="36" spans="1:26">
      <c r="A36" s="25" t="s">
        <v>82</v>
      </c>
      <c r="B36" s="25" t="s">
        <v>83</v>
      </c>
      <c r="C36" s="25" t="s">
        <v>85</v>
      </c>
      <c r="D36" s="25" t="s">
        <v>78</v>
      </c>
      <c r="E36" s="25" t="s">
        <v>73</v>
      </c>
      <c r="F36" s="28">
        <v>5.6515933695060316E-3</v>
      </c>
      <c r="G36" s="28">
        <v>5.3239647683752467E-3</v>
      </c>
      <c r="H36" s="28">
        <v>4.3278681342921368E-3</v>
      </c>
      <c r="I36" s="28">
        <v>3.0135649632312719E-3</v>
      </c>
      <c r="J36" s="28">
        <v>2.1258366363864551E-3</v>
      </c>
      <c r="K36" s="28">
        <v>1.8202605800255039E-3</v>
      </c>
      <c r="L36" s="28">
        <v>1.461428328919005E-3</v>
      </c>
      <c r="M36" s="31">
        <f>'Equations and POD'!$D$6/F36</f>
        <v>194635.37591632211</v>
      </c>
      <c r="N36" s="31">
        <f>'Equations and POD'!$D$6/G36</f>
        <v>206612.93751117273</v>
      </c>
      <c r="O36" s="31">
        <f>'Equations and POD'!$D$6/H36</f>
        <v>254166.70884310926</v>
      </c>
      <c r="P36" s="31">
        <f>'Equations and POD'!$D$6/I36</f>
        <v>365016.18960307178</v>
      </c>
      <c r="Q36" s="31">
        <f>'Equations and POD'!$D$6/J36</f>
        <v>517443.33556589967</v>
      </c>
      <c r="R36" s="31">
        <f>'Equations and POD'!$D$6/K36</f>
        <v>604309.08193627291</v>
      </c>
      <c r="S36" s="31">
        <f>'Equations and POD'!$D$6/L36</f>
        <v>752688.29694416304</v>
      </c>
      <c r="T36" s="30">
        <v>190000</v>
      </c>
      <c r="U36" s="30">
        <v>210000</v>
      </c>
      <c r="V36" s="30">
        <v>250000</v>
      </c>
      <c r="W36" s="30">
        <v>370000</v>
      </c>
      <c r="X36" s="30">
        <v>520000</v>
      </c>
      <c r="Y36" s="30">
        <v>600000</v>
      </c>
      <c r="Z36" s="30">
        <v>750000</v>
      </c>
    </row>
    <row r="37" spans="1:26">
      <c r="A37" s="25" t="s">
        <v>82</v>
      </c>
      <c r="B37" s="25" t="s">
        <v>83</v>
      </c>
      <c r="C37" s="25" t="s">
        <v>85</v>
      </c>
      <c r="D37" s="25" t="s">
        <v>78</v>
      </c>
      <c r="E37" s="25" t="s">
        <v>74</v>
      </c>
      <c r="F37" s="28">
        <v>1.766153856968827E-3</v>
      </c>
      <c r="G37" s="28">
        <v>1.663768126130054E-3</v>
      </c>
      <c r="H37" s="28">
        <v>1.352482476725076E-3</v>
      </c>
      <c r="I37" s="28">
        <v>9.4175554309248327E-4</v>
      </c>
      <c r="J37" s="28">
        <v>6.6433558275756394E-4</v>
      </c>
      <c r="K37" s="28">
        <v>5.6884139284446534E-4</v>
      </c>
      <c r="L37" s="28">
        <v>4.5670435062269992E-4</v>
      </c>
      <c r="M37" s="31">
        <f>'Equations and POD'!$D$6/F37</f>
        <v>622822.29583773762</v>
      </c>
      <c r="N37" s="31">
        <f>'Equations and POD'!$D$6/G37</f>
        <v>661149.8217354446</v>
      </c>
      <c r="O37" s="31">
        <f>'Equations and POD'!$D$6/H37</f>
        <v>813319.22515074548</v>
      </c>
      <c r="P37" s="31">
        <f>'Equations and POD'!$D$6/I37</f>
        <v>1168031.3517326191</v>
      </c>
      <c r="Q37" s="31">
        <f>'Equations and POD'!$D$6/J37</f>
        <v>1655789.6770094025</v>
      </c>
      <c r="R37" s="31">
        <f>'Equations and POD'!$D$6/K37</f>
        <v>1933755.1975595523</v>
      </c>
      <c r="S37" s="31">
        <f>'Equations and POD'!$D$6/L37</f>
        <v>2408560.3706209273</v>
      </c>
      <c r="T37" s="30">
        <v>620000</v>
      </c>
      <c r="U37" s="30">
        <v>660000</v>
      </c>
      <c r="V37" s="30">
        <v>810000</v>
      </c>
      <c r="W37" s="30">
        <v>1200000</v>
      </c>
      <c r="X37" s="30">
        <v>1700000</v>
      </c>
      <c r="Y37" s="30">
        <v>1900000</v>
      </c>
      <c r="Z37" s="30">
        <v>2400000</v>
      </c>
    </row>
    <row r="38" spans="1:26">
      <c r="A38" s="25" t="s">
        <v>82</v>
      </c>
      <c r="B38" s="25" t="s">
        <v>83</v>
      </c>
      <c r="C38" s="25" t="s">
        <v>85</v>
      </c>
      <c r="D38" s="25" t="s">
        <v>78</v>
      </c>
      <c r="E38" s="25" t="s">
        <v>75</v>
      </c>
      <c r="F38" s="28">
        <v>3.5324314302133077E-4</v>
      </c>
      <c r="G38" s="28">
        <v>3.327652796577754E-4</v>
      </c>
      <c r="H38" s="28">
        <v>2.705059692701916E-4</v>
      </c>
      <c r="I38" s="28">
        <v>1.8835770546666539E-4</v>
      </c>
      <c r="J38" s="28">
        <v>1.328717701168723E-4</v>
      </c>
      <c r="K38" s="28">
        <v>1.137722632126026E-4</v>
      </c>
      <c r="L38" s="28">
        <v>9.1344069266059358E-5</v>
      </c>
      <c r="M38" s="31">
        <f>'Equations and POD'!$D$6/F38</f>
        <v>3114002.4137243507</v>
      </c>
      <c r="N38" s="31">
        <f>'Equations and POD'!$D$6/G38</f>
        <v>3305633.3314920026</v>
      </c>
      <c r="O38" s="31">
        <f>'Equations and POD'!$D$6/H38</f>
        <v>4066453.7014385746</v>
      </c>
      <c r="P38" s="31">
        <f>'Equations and POD'!$D$6/I38</f>
        <v>5839952.2189692026</v>
      </c>
      <c r="Q38" s="31">
        <f>'Equations and POD'!$D$6/J38</f>
        <v>8278658.4316025451</v>
      </c>
      <c r="R38" s="31">
        <f>'Equations and POD'!$D$6/K38</f>
        <v>9668437.3584488258</v>
      </c>
      <c r="S38" s="31">
        <f>'Equations and POD'!$D$6/L38</f>
        <v>12042380.078295089</v>
      </c>
      <c r="T38" s="30">
        <v>3100000</v>
      </c>
      <c r="U38" s="30">
        <v>3300000</v>
      </c>
      <c r="V38" s="30">
        <v>4100000</v>
      </c>
      <c r="W38" s="30">
        <v>5800000</v>
      </c>
      <c r="X38" s="30">
        <v>8300000</v>
      </c>
      <c r="Y38" s="30">
        <v>9700000</v>
      </c>
      <c r="Z38" s="30">
        <v>12000000</v>
      </c>
    </row>
    <row r="39" spans="1:26">
      <c r="A39" s="25" t="s">
        <v>82</v>
      </c>
      <c r="B39" s="25" t="s">
        <v>130</v>
      </c>
      <c r="C39" s="25" t="s">
        <v>87</v>
      </c>
      <c r="D39" s="25" t="s">
        <v>72</v>
      </c>
      <c r="E39" s="25" t="s">
        <v>73</v>
      </c>
      <c r="F39" s="28">
        <v>0.12919148936170211</v>
      </c>
      <c r="G39" s="28">
        <v>0.11047619047619051</v>
      </c>
      <c r="H39" s="28">
        <v>9.5483870967741941E-2</v>
      </c>
      <c r="I39" s="28">
        <v>7.6981132075471692E-2</v>
      </c>
      <c r="J39" s="28">
        <v>6.0845070422535223E-2</v>
      </c>
      <c r="K39" s="28">
        <v>5.5642458100558678E-2</v>
      </c>
      <c r="L39" s="28">
        <v>5.9461400359066441E-2</v>
      </c>
      <c r="M39" s="31">
        <f>'Equations and POD'!$D$6/F39</f>
        <v>8514.4927536231899</v>
      </c>
      <c r="N39" s="31">
        <f>'Equations and POD'!$D$6/G39</f>
        <v>9956.8965517241359</v>
      </c>
      <c r="O39" s="31">
        <f>'Equations and POD'!$D$6/H39</f>
        <v>11520.27027027027</v>
      </c>
      <c r="P39" s="31">
        <f>'Equations and POD'!$D$6/I39</f>
        <v>14289.215686274511</v>
      </c>
      <c r="Q39" s="31">
        <f>'Equations and POD'!$D$6/J39</f>
        <v>18078.703703703701</v>
      </c>
      <c r="R39" s="31">
        <f>'Equations and POD'!$D$6/K39</f>
        <v>19769.076305220879</v>
      </c>
      <c r="S39" s="31">
        <f>'Equations and POD'!$D$6/L39</f>
        <v>18499.396135265695</v>
      </c>
      <c r="T39" s="30">
        <v>8500</v>
      </c>
      <c r="U39" s="30">
        <v>10000</v>
      </c>
      <c r="V39" s="30">
        <v>12000</v>
      </c>
      <c r="W39" s="30">
        <v>14000</v>
      </c>
      <c r="X39" s="30">
        <v>18000</v>
      </c>
      <c r="Y39" s="30">
        <v>20000</v>
      </c>
      <c r="Z39" s="30">
        <v>18000</v>
      </c>
    </row>
    <row r="40" spans="1:26">
      <c r="A40" s="25" t="s">
        <v>82</v>
      </c>
      <c r="B40" s="25" t="s">
        <v>130</v>
      </c>
      <c r="C40" s="25" t="s">
        <v>87</v>
      </c>
      <c r="D40" s="25" t="s">
        <v>72</v>
      </c>
      <c r="E40" s="25" t="s">
        <v>74</v>
      </c>
      <c r="F40" s="28">
        <v>6.4595744680851067E-2</v>
      </c>
      <c r="G40" s="28">
        <v>5.5238095238095239E-2</v>
      </c>
      <c r="H40" s="28">
        <v>4.774193548387097E-2</v>
      </c>
      <c r="I40" s="28">
        <v>3.8490566037735853E-2</v>
      </c>
      <c r="J40" s="28">
        <v>3.0422535211267612E-2</v>
      </c>
      <c r="K40" s="28">
        <v>2.7821229050279339E-2</v>
      </c>
      <c r="L40" s="28">
        <v>2.973070017953322E-2</v>
      </c>
      <c r="M40" s="31">
        <f>'Equations and POD'!$D$6/F40</f>
        <v>17028.985507246376</v>
      </c>
      <c r="N40" s="31">
        <f>'Equations and POD'!$D$6/G40</f>
        <v>19913.793103448275</v>
      </c>
      <c r="O40" s="31">
        <f>'Equations and POD'!$D$6/H40</f>
        <v>23040.54054054054</v>
      </c>
      <c r="P40" s="31">
        <f>'Equations and POD'!$D$6/I40</f>
        <v>28578.431372549017</v>
      </c>
      <c r="Q40" s="31">
        <f>'Equations and POD'!$D$6/J40</f>
        <v>36157.407407407401</v>
      </c>
      <c r="R40" s="31">
        <f>'Equations and POD'!$D$6/K40</f>
        <v>39538.152610441757</v>
      </c>
      <c r="S40" s="31">
        <f>'Equations and POD'!$D$6/L40</f>
        <v>36998.79227053139</v>
      </c>
      <c r="T40" s="30">
        <v>17000</v>
      </c>
      <c r="U40" s="30">
        <v>20000</v>
      </c>
      <c r="V40" s="30">
        <v>23000</v>
      </c>
      <c r="W40" s="30">
        <v>29000</v>
      </c>
      <c r="X40" s="30">
        <v>36000</v>
      </c>
      <c r="Y40" s="30">
        <v>40000</v>
      </c>
      <c r="Z40" s="30">
        <v>37000</v>
      </c>
    </row>
    <row r="41" spans="1:26">
      <c r="A41" s="25" t="s">
        <v>82</v>
      </c>
      <c r="B41" s="25" t="s">
        <v>130</v>
      </c>
      <c r="C41" s="25" t="s">
        <v>87</v>
      </c>
      <c r="D41" s="25" t="s">
        <v>72</v>
      </c>
      <c r="E41" s="25" t="s">
        <v>75</v>
      </c>
      <c r="F41" s="28">
        <v>3.2297872340425533E-2</v>
      </c>
      <c r="G41" s="28">
        <v>2.7619047619047619E-2</v>
      </c>
      <c r="H41" s="28">
        <v>2.3870967741935489E-2</v>
      </c>
      <c r="I41" s="28">
        <v>1.924528301886792E-2</v>
      </c>
      <c r="J41" s="28">
        <v>1.5211267605633809E-2</v>
      </c>
      <c r="K41" s="28">
        <v>1.391061452513967E-2</v>
      </c>
      <c r="L41" s="28">
        <v>1.486535008976661E-2</v>
      </c>
      <c r="M41" s="31">
        <f>'Equations and POD'!$D$6/F41</f>
        <v>34057.971014492752</v>
      </c>
      <c r="N41" s="31">
        <f>'Equations and POD'!$D$6/G41</f>
        <v>39827.586206896551</v>
      </c>
      <c r="O41" s="31">
        <f>'Equations and POD'!$D$6/H41</f>
        <v>46081.081081081073</v>
      </c>
      <c r="P41" s="31">
        <f>'Equations and POD'!$D$6/I41</f>
        <v>57156.862745098057</v>
      </c>
      <c r="Q41" s="31">
        <f>'Equations and POD'!$D$6/J41</f>
        <v>72314.814814814788</v>
      </c>
      <c r="R41" s="31">
        <f>'Equations and POD'!$D$6/K41</f>
        <v>79076.305220883514</v>
      </c>
      <c r="S41" s="31">
        <f>'Equations and POD'!$D$6/L41</f>
        <v>73997.584541062781</v>
      </c>
      <c r="T41" s="30">
        <v>34000</v>
      </c>
      <c r="U41" s="30">
        <v>40000</v>
      </c>
      <c r="V41" s="30">
        <v>46000</v>
      </c>
      <c r="W41" s="30">
        <v>57000</v>
      </c>
      <c r="X41" s="30">
        <v>72000</v>
      </c>
      <c r="Y41" s="30">
        <v>79000</v>
      </c>
      <c r="Z41" s="30">
        <v>74000</v>
      </c>
    </row>
    <row r="42" spans="1:26">
      <c r="A42" s="25" t="s">
        <v>82</v>
      </c>
      <c r="B42" s="25" t="s">
        <v>130</v>
      </c>
      <c r="C42" s="25" t="s">
        <v>87</v>
      </c>
      <c r="D42" s="25" t="s">
        <v>76</v>
      </c>
      <c r="E42" s="25" t="s">
        <v>73</v>
      </c>
      <c r="F42" s="28">
        <v>11.755624456859163</v>
      </c>
      <c r="G42" s="28">
        <v>6.8793680517980089</v>
      </c>
      <c r="H42" s="28">
        <v>4.445220202432318</v>
      </c>
      <c r="I42" s="28">
        <v>2.2580140349986021E-2</v>
      </c>
      <c r="J42" s="28">
        <v>1.2645528266566199E-2</v>
      </c>
      <c r="K42" s="28">
        <v>1.0032816699709389E-2</v>
      </c>
      <c r="L42" s="28">
        <v>4.4953332088006476E-3</v>
      </c>
      <c r="M42" s="31">
        <f>'Equations and POD'!$D$6/F42</f>
        <v>93.572230385275091</v>
      </c>
      <c r="N42" s="31">
        <f>'Equations and POD'!$D$6/G42</f>
        <v>159.89840806852908</v>
      </c>
      <c r="O42" s="31">
        <f>'Equations and POD'!$D$6/H42</f>
        <v>247.45680751610604</v>
      </c>
      <c r="P42" s="31">
        <f>'Equations and POD'!$D$6/I42</f>
        <v>48715.37479175505</v>
      </c>
      <c r="Q42" s="31">
        <f>'Equations and POD'!$D$6/J42</f>
        <v>86987.271453760855</v>
      </c>
      <c r="R42" s="31">
        <f>'Equations and POD'!$D$6/K42</f>
        <v>109640.19705770789</v>
      </c>
      <c r="S42" s="31">
        <f>'Equations and POD'!$D$6/L42</f>
        <v>244698.21232528376</v>
      </c>
      <c r="T42" s="30">
        <v>94</v>
      </c>
      <c r="U42" s="30">
        <v>160</v>
      </c>
      <c r="V42" s="30">
        <v>250</v>
      </c>
      <c r="W42" s="33">
        <v>49000</v>
      </c>
      <c r="X42" s="33">
        <v>87000</v>
      </c>
      <c r="Y42" s="33">
        <v>110000</v>
      </c>
      <c r="Z42" s="33">
        <v>240000</v>
      </c>
    </row>
    <row r="43" spans="1:26">
      <c r="A43" s="25" t="s">
        <v>82</v>
      </c>
      <c r="B43" s="25" t="s">
        <v>130</v>
      </c>
      <c r="C43" s="25" t="s">
        <v>87</v>
      </c>
      <c r="D43" s="25" t="s">
        <v>76</v>
      </c>
      <c r="E43" s="25" t="s">
        <v>74</v>
      </c>
      <c r="F43" s="28">
        <v>1.403014694218953</v>
      </c>
      <c r="G43" s="28">
        <v>1.0267755202422997</v>
      </c>
      <c r="H43" s="28">
        <v>0.60890799847595556</v>
      </c>
      <c r="I43" s="28">
        <v>1.5048233925166601E-2</v>
      </c>
      <c r="J43" s="28">
        <v>8.4285883465722682E-3</v>
      </c>
      <c r="K43" s="28">
        <v>6.6874941248753709E-3</v>
      </c>
      <c r="L43" s="28">
        <v>2.9981050056463311E-3</v>
      </c>
      <c r="M43" s="31">
        <f>'Equations and POD'!$D$6/F43</f>
        <v>784.02600096242122</v>
      </c>
      <c r="N43" s="31">
        <f>'Equations and POD'!$D$6/G43</f>
        <v>1071.3149839610714</v>
      </c>
      <c r="O43" s="31">
        <f>'Equations and POD'!$D$6/H43</f>
        <v>1806.5126468254737</v>
      </c>
      <c r="P43" s="31">
        <f>'Equations and POD'!$D$6/I43</f>
        <v>73098.278872470531</v>
      </c>
      <c r="Q43" s="31">
        <f>'Equations and POD'!$D$6/J43</f>
        <v>130508.21261751941</v>
      </c>
      <c r="R43" s="31">
        <f>'Equations and POD'!$D$6/K43</f>
        <v>164486.12581330675</v>
      </c>
      <c r="S43" s="31">
        <f>'Equations and POD'!$D$6/L43</f>
        <v>366898.42348028842</v>
      </c>
      <c r="T43" s="30">
        <v>780</v>
      </c>
      <c r="U43" s="30">
        <v>1100</v>
      </c>
      <c r="V43" s="30">
        <v>1800</v>
      </c>
      <c r="W43" s="30">
        <v>73000</v>
      </c>
      <c r="X43" s="30">
        <v>130000</v>
      </c>
      <c r="Y43" s="30">
        <v>160000</v>
      </c>
      <c r="Z43" s="30">
        <v>370000</v>
      </c>
    </row>
    <row r="44" spans="1:26">
      <c r="A44" s="25" t="s">
        <v>82</v>
      </c>
      <c r="B44" s="25" t="s">
        <v>130</v>
      </c>
      <c r="C44" s="25" t="s">
        <v>87</v>
      </c>
      <c r="D44" s="25" t="s">
        <v>76</v>
      </c>
      <c r="E44" s="25" t="s">
        <v>75</v>
      </c>
      <c r="F44" s="28">
        <v>3.8895514927718908E-2</v>
      </c>
      <c r="G44" s="28">
        <v>5.0602391727980048E-2</v>
      </c>
      <c r="H44" s="28">
        <v>4.6880916437922318E-2</v>
      </c>
      <c r="I44" s="28">
        <v>1.295603759289889E-2</v>
      </c>
      <c r="J44" s="28">
        <v>7.2572160888192943E-3</v>
      </c>
      <c r="K44" s="28">
        <v>5.758237808270221E-3</v>
      </c>
      <c r="L44" s="28">
        <v>2.5822082620377339E-3</v>
      </c>
      <c r="M44" s="31">
        <f>'Equations and POD'!$D$6/F44</f>
        <v>28280.895677668082</v>
      </c>
      <c r="N44" s="31">
        <f>'Equations and POD'!$D$6/G44</f>
        <v>21738.102932232883</v>
      </c>
      <c r="O44" s="31">
        <f>'Equations and POD'!$D$6/H44</f>
        <v>23463.705140162361</v>
      </c>
      <c r="P44" s="31">
        <f>'Equations and POD'!$D$6/I44</f>
        <v>84902.501410068624</v>
      </c>
      <c r="Q44" s="31">
        <f>'Equations and POD'!$D$6/J44</f>
        <v>151573.27362687961</v>
      </c>
      <c r="R44" s="31">
        <f>'Equations and POD'!$D$6/K44</f>
        <v>191030.66539213338</v>
      </c>
      <c r="S44" s="31">
        <f>'Equations and POD'!$D$6/L44</f>
        <v>425991.97600426764</v>
      </c>
      <c r="T44" s="30">
        <v>28000</v>
      </c>
      <c r="U44" s="30">
        <v>22000</v>
      </c>
      <c r="V44" s="30">
        <v>23000</v>
      </c>
      <c r="W44" s="30">
        <v>85000</v>
      </c>
      <c r="X44" s="30">
        <v>150000</v>
      </c>
      <c r="Y44" s="30">
        <v>190000</v>
      </c>
      <c r="Z44" s="30">
        <v>430000</v>
      </c>
    </row>
    <row r="45" spans="1:26">
      <c r="A45" s="25" t="s">
        <v>82</v>
      </c>
      <c r="B45" s="25" t="s">
        <v>130</v>
      </c>
      <c r="C45" s="25" t="s">
        <v>87</v>
      </c>
      <c r="D45" s="25" t="s">
        <v>78</v>
      </c>
      <c r="E45" s="25" t="s">
        <v>73</v>
      </c>
      <c r="F45" s="28">
        <v>0.36628066756723981</v>
      </c>
      <c r="G45" s="28">
        <v>0.3450470056792837</v>
      </c>
      <c r="H45" s="28">
        <v>0.28048982397154681</v>
      </c>
      <c r="I45" s="28">
        <v>0.19530962585619829</v>
      </c>
      <c r="J45" s="28">
        <v>0.13777581142264361</v>
      </c>
      <c r="K45" s="28">
        <v>0.1179713784780568</v>
      </c>
      <c r="L45" s="28">
        <v>9.4715403058963393E-2</v>
      </c>
      <c r="M45" s="31">
        <f>'Equations and POD'!$D$6/F45</f>
        <v>3003.1615026421455</v>
      </c>
      <c r="N45" s="31">
        <f>'Equations and POD'!$D$6/G45</f>
        <v>3187.9714412662788</v>
      </c>
      <c r="O45" s="31">
        <f>'Equations and POD'!$D$6/H45</f>
        <v>3921.7108999704215</v>
      </c>
      <c r="P45" s="31">
        <f>'Equations and POD'!$D$6/I45</f>
        <v>5632.0828795704274</v>
      </c>
      <c r="Q45" s="31">
        <f>'Equations and POD'!$D$6/J45</f>
        <v>7983.9849146351225</v>
      </c>
      <c r="R45" s="31">
        <f>'Equations and POD'!$D$6/K45</f>
        <v>9324.2955553376432</v>
      </c>
      <c r="S45" s="31">
        <f>'Equations and POD'!$D$6/L45</f>
        <v>11613.739312445459</v>
      </c>
      <c r="T45" s="30">
        <v>3000</v>
      </c>
      <c r="U45" s="30">
        <v>3200</v>
      </c>
      <c r="V45" s="30">
        <v>3900</v>
      </c>
      <c r="W45" s="30">
        <v>5600</v>
      </c>
      <c r="X45" s="30">
        <v>8000</v>
      </c>
      <c r="Y45" s="30">
        <v>9300</v>
      </c>
      <c r="Z45" s="30">
        <v>12000</v>
      </c>
    </row>
    <row r="46" spans="1:26">
      <c r="A46" s="25" t="s">
        <v>82</v>
      </c>
      <c r="B46" s="25" t="s">
        <v>130</v>
      </c>
      <c r="C46" s="25" t="s">
        <v>87</v>
      </c>
      <c r="D46" s="25" t="s">
        <v>78</v>
      </c>
      <c r="E46" s="25" t="s">
        <v>74</v>
      </c>
      <c r="F46" s="28">
        <v>0.1882585940833085</v>
      </c>
      <c r="G46" s="28">
        <v>0.1773450523973196</v>
      </c>
      <c r="H46" s="28">
        <v>0.14416436517459519</v>
      </c>
      <c r="I46" s="28">
        <v>0.1003839919230111</v>
      </c>
      <c r="J46" s="28">
        <v>7.0813130076957886E-2</v>
      </c>
      <c r="K46" s="28">
        <v>6.0634174339195303E-2</v>
      </c>
      <c r="L46" s="28">
        <v>4.8681216883064232E-2</v>
      </c>
      <c r="M46" s="31">
        <f>'Equations and POD'!$D$6/F46</f>
        <v>5843.0267439117615</v>
      </c>
      <c r="N46" s="31">
        <f>'Equations and POD'!$D$6/G46</f>
        <v>6202.5976204601775</v>
      </c>
      <c r="O46" s="31">
        <f>'Equations and POD'!$D$6/H46</f>
        <v>7630.179612470858</v>
      </c>
      <c r="P46" s="31">
        <f>'Equations and POD'!$D$6/I46</f>
        <v>10957.92246281298</v>
      </c>
      <c r="Q46" s="31">
        <f>'Equations and POD'!$D$6/J46</f>
        <v>15533.842365173638</v>
      </c>
      <c r="R46" s="31">
        <f>'Equations and POD'!$D$6/K46</f>
        <v>18141.584543502806</v>
      </c>
      <c r="S46" s="31">
        <f>'Equations and POD'!$D$6/L46</f>
        <v>22595.984045392266</v>
      </c>
      <c r="T46" s="30">
        <v>5800</v>
      </c>
      <c r="U46" s="30">
        <v>6200</v>
      </c>
      <c r="V46" s="30">
        <v>7600</v>
      </c>
      <c r="W46" s="30">
        <v>11000</v>
      </c>
      <c r="X46" s="30">
        <v>16000</v>
      </c>
      <c r="Y46" s="30">
        <v>18000</v>
      </c>
      <c r="Z46" s="30">
        <v>23000</v>
      </c>
    </row>
    <row r="47" spans="1:26">
      <c r="A47" s="25" t="s">
        <v>82</v>
      </c>
      <c r="B47" s="25" t="s">
        <v>130</v>
      </c>
      <c r="C47" s="25" t="s">
        <v>87</v>
      </c>
      <c r="D47" s="25" t="s">
        <v>78</v>
      </c>
      <c r="E47" s="25" t="s">
        <v>75</v>
      </c>
      <c r="F47" s="28">
        <v>0.13880801811971849</v>
      </c>
      <c r="G47" s="28">
        <v>0.1307611764895899</v>
      </c>
      <c r="H47" s="28">
        <v>0.1062961821786343</v>
      </c>
      <c r="I47" s="28">
        <v>7.4015760277126336E-2</v>
      </c>
      <c r="J47" s="28">
        <v>5.2212385260279902E-2</v>
      </c>
      <c r="K47" s="28">
        <v>4.4707173190854203E-2</v>
      </c>
      <c r="L47" s="28">
        <v>3.5893942946392421E-2</v>
      </c>
      <c r="M47" s="31">
        <f>'Equations and POD'!$D$6/F47</f>
        <v>7924.614261485076</v>
      </c>
      <c r="N47" s="31">
        <f>'Equations and POD'!$D$6/G47</f>
        <v>8412.2828314226172</v>
      </c>
      <c r="O47" s="31">
        <f>'Equations and POD'!$D$6/H47</f>
        <v>10348.443165638941</v>
      </c>
      <c r="P47" s="31">
        <f>'Equations and POD'!$D$6/I47</f>
        <v>14861.69966884663</v>
      </c>
      <c r="Q47" s="31">
        <f>'Equations and POD'!$D$6/J47</f>
        <v>21067.798272698623</v>
      </c>
      <c r="R47" s="31">
        <f>'Equations and POD'!$D$6/K47</f>
        <v>24604.552725892951</v>
      </c>
      <c r="S47" s="31">
        <f>'Equations and POD'!$D$6/L47</f>
        <v>30645.839094435774</v>
      </c>
      <c r="T47" s="30">
        <v>7900</v>
      </c>
      <c r="U47" s="30">
        <v>8400</v>
      </c>
      <c r="V47" s="30">
        <v>10000</v>
      </c>
      <c r="W47" s="30">
        <v>15000</v>
      </c>
      <c r="X47" s="30">
        <v>21000</v>
      </c>
      <c r="Y47" s="30">
        <v>25000</v>
      </c>
      <c r="Z47" s="30">
        <v>31000</v>
      </c>
    </row>
    <row r="48" spans="1:26">
      <c r="A48" s="25" t="s">
        <v>88</v>
      </c>
      <c r="B48" s="25" t="s">
        <v>89</v>
      </c>
      <c r="C48" s="25" t="s">
        <v>92</v>
      </c>
      <c r="D48" s="25" t="s">
        <v>72</v>
      </c>
      <c r="E48" s="25" t="s">
        <v>73</v>
      </c>
      <c r="F48" s="28" t="s">
        <v>77</v>
      </c>
      <c r="G48" s="28" t="s">
        <v>77</v>
      </c>
      <c r="H48" s="28" t="s">
        <v>77</v>
      </c>
      <c r="I48" s="28" t="s">
        <v>77</v>
      </c>
      <c r="J48" s="25">
        <v>6.9457842948099603E-3</v>
      </c>
      <c r="K48" s="25">
        <v>6.3518787786025904E-3</v>
      </c>
      <c r="L48" s="25">
        <v>6.7878310912176301E-3</v>
      </c>
      <c r="M48" s="31" t="s">
        <v>77</v>
      </c>
      <c r="N48" s="31" t="s">
        <v>77</v>
      </c>
      <c r="O48" s="31" t="s">
        <v>77</v>
      </c>
      <c r="P48" s="31" t="s">
        <v>77</v>
      </c>
      <c r="Q48" s="31">
        <f>'Equations and POD'!$D$6/J48</f>
        <v>158369.44444444435</v>
      </c>
      <c r="R48" s="31">
        <f>'Equations and POD'!$D$6/K48</f>
        <v>173177.10843373483</v>
      </c>
      <c r="S48" s="31">
        <f>'Equations and POD'!$D$6/L48</f>
        <v>162054.71014492749</v>
      </c>
      <c r="T48" s="32" t="s">
        <v>77</v>
      </c>
      <c r="U48" s="32" t="s">
        <v>77</v>
      </c>
      <c r="V48" s="32" t="s">
        <v>77</v>
      </c>
      <c r="W48" s="32" t="s">
        <v>77</v>
      </c>
      <c r="X48" s="30">
        <v>160000</v>
      </c>
      <c r="Y48" s="30">
        <v>170000</v>
      </c>
      <c r="Z48" s="30">
        <v>160000</v>
      </c>
    </row>
    <row r="49" spans="1:26">
      <c r="A49" s="25" t="s">
        <v>88</v>
      </c>
      <c r="B49" s="25" t="s">
        <v>89</v>
      </c>
      <c r="C49" s="25" t="s">
        <v>92</v>
      </c>
      <c r="D49" s="25" t="s">
        <v>72</v>
      </c>
      <c r="E49" s="25" t="s">
        <v>74</v>
      </c>
      <c r="F49" s="28" t="s">
        <v>77</v>
      </c>
      <c r="G49" s="28" t="s">
        <v>77</v>
      </c>
      <c r="H49" s="28" t="s">
        <v>77</v>
      </c>
      <c r="I49" s="28" t="s">
        <v>77</v>
      </c>
      <c r="J49" s="25">
        <v>1.7364460737024901E-3</v>
      </c>
      <c r="K49" s="25">
        <v>1.58796969465065E-3</v>
      </c>
      <c r="L49" s="25">
        <v>1.6969577728044099E-3</v>
      </c>
      <c r="M49" s="31" t="s">
        <v>77</v>
      </c>
      <c r="N49" s="31" t="s">
        <v>77</v>
      </c>
      <c r="O49" s="31" t="s">
        <v>77</v>
      </c>
      <c r="P49" s="31" t="s">
        <v>77</v>
      </c>
      <c r="Q49" s="31">
        <f>'Equations and POD'!$D$6/J49</f>
        <v>633477.7777777774</v>
      </c>
      <c r="R49" s="31">
        <f>'Equations and POD'!$D$6/K49</f>
        <v>692708.43373493827</v>
      </c>
      <c r="S49" s="31">
        <f>'Equations and POD'!$D$6/L49</f>
        <v>648218.84057970915</v>
      </c>
      <c r="T49" s="32" t="s">
        <v>77</v>
      </c>
      <c r="U49" s="32" t="s">
        <v>77</v>
      </c>
      <c r="V49" s="32" t="s">
        <v>77</v>
      </c>
      <c r="W49" s="32" t="s">
        <v>77</v>
      </c>
      <c r="X49" s="30">
        <v>630000</v>
      </c>
      <c r="Y49" s="30">
        <v>690000</v>
      </c>
      <c r="Z49" s="30">
        <v>650000</v>
      </c>
    </row>
    <row r="50" spans="1:26">
      <c r="A50" s="25" t="s">
        <v>88</v>
      </c>
      <c r="B50" s="25" t="s">
        <v>89</v>
      </c>
      <c r="C50" s="25" t="s">
        <v>92</v>
      </c>
      <c r="D50" s="25" t="s">
        <v>72</v>
      </c>
      <c r="E50" s="25" t="s">
        <v>75</v>
      </c>
      <c r="F50" s="28" t="s">
        <v>77</v>
      </c>
      <c r="G50" s="28" t="s">
        <v>77</v>
      </c>
      <c r="H50" s="28" t="s">
        <v>77</v>
      </c>
      <c r="I50" s="28" t="s">
        <v>77</v>
      </c>
      <c r="J50" s="25">
        <v>3.4728921474049798E-4</v>
      </c>
      <c r="K50" s="25">
        <v>3.1759393893012898E-4</v>
      </c>
      <c r="L50" s="25">
        <v>3.39391554560882E-4</v>
      </c>
      <c r="M50" s="31" t="s">
        <v>77</v>
      </c>
      <c r="N50" s="31" t="s">
        <v>77</v>
      </c>
      <c r="O50" s="31" t="s">
        <v>77</v>
      </c>
      <c r="P50" s="31" t="s">
        <v>77</v>
      </c>
      <c r="Q50" s="31">
        <f>'Equations and POD'!$D$6/J50</f>
        <v>3167388.8888888871</v>
      </c>
      <c r="R50" s="31">
        <f>'Equations and POD'!$D$6/K50</f>
        <v>3463542.1686747028</v>
      </c>
      <c r="S50" s="31">
        <f>'Equations and POD'!$D$6/L50</f>
        <v>3241094.2028985452</v>
      </c>
      <c r="T50" s="32" t="s">
        <v>77</v>
      </c>
      <c r="U50" s="32" t="s">
        <v>77</v>
      </c>
      <c r="V50" s="32" t="s">
        <v>77</v>
      </c>
      <c r="W50" s="32" t="s">
        <v>77</v>
      </c>
      <c r="X50" s="30">
        <v>3200000</v>
      </c>
      <c r="Y50" s="30">
        <v>3500000</v>
      </c>
      <c r="Z50" s="30">
        <v>3200000</v>
      </c>
    </row>
    <row r="51" spans="1:26">
      <c r="A51" s="25" t="s">
        <v>88</v>
      </c>
      <c r="B51" s="25" t="s">
        <v>89</v>
      </c>
      <c r="C51" s="25" t="s">
        <v>92</v>
      </c>
      <c r="D51" s="25" t="s">
        <v>76</v>
      </c>
      <c r="E51" s="25" t="s">
        <v>73</v>
      </c>
      <c r="F51" s="28" t="s">
        <v>77</v>
      </c>
      <c r="G51" s="28" t="s">
        <v>77</v>
      </c>
      <c r="H51" s="28" t="s">
        <v>77</v>
      </c>
      <c r="I51" s="28" t="s">
        <v>77</v>
      </c>
      <c r="J51" s="28" t="s">
        <v>77</v>
      </c>
      <c r="K51" s="28" t="s">
        <v>77</v>
      </c>
      <c r="L51" s="28" t="s">
        <v>77</v>
      </c>
      <c r="M51" s="31" t="s">
        <v>77</v>
      </c>
      <c r="N51" s="31" t="s">
        <v>77</v>
      </c>
      <c r="O51" s="31" t="s">
        <v>77</v>
      </c>
      <c r="P51" s="31" t="s">
        <v>77</v>
      </c>
      <c r="Q51" s="31" t="s">
        <v>77</v>
      </c>
      <c r="R51" s="31" t="s">
        <v>77</v>
      </c>
      <c r="S51" s="31" t="s">
        <v>77</v>
      </c>
      <c r="T51" s="32" t="s">
        <v>77</v>
      </c>
      <c r="U51" s="32" t="s">
        <v>77</v>
      </c>
      <c r="V51" s="32" t="s">
        <v>77</v>
      </c>
      <c r="W51" s="32" t="s">
        <v>77</v>
      </c>
      <c r="X51" s="32" t="s">
        <v>77</v>
      </c>
      <c r="Y51" s="32" t="s">
        <v>77</v>
      </c>
      <c r="Z51" s="32" t="s">
        <v>77</v>
      </c>
    </row>
    <row r="52" spans="1:26">
      <c r="A52" s="25" t="s">
        <v>88</v>
      </c>
      <c r="B52" s="25" t="s">
        <v>89</v>
      </c>
      <c r="C52" s="25" t="s">
        <v>92</v>
      </c>
      <c r="D52" s="25" t="s">
        <v>76</v>
      </c>
      <c r="E52" s="25" t="s">
        <v>74</v>
      </c>
      <c r="F52" s="28" t="s">
        <v>77</v>
      </c>
      <c r="G52" s="28" t="s">
        <v>77</v>
      </c>
      <c r="H52" s="28" t="s">
        <v>77</v>
      </c>
      <c r="I52" s="28" t="s">
        <v>77</v>
      </c>
      <c r="J52" s="28" t="s">
        <v>77</v>
      </c>
      <c r="K52" s="28" t="s">
        <v>77</v>
      </c>
      <c r="L52" s="28" t="s">
        <v>77</v>
      </c>
      <c r="M52" s="31" t="s">
        <v>77</v>
      </c>
      <c r="N52" s="31" t="s">
        <v>77</v>
      </c>
      <c r="O52" s="31" t="s">
        <v>77</v>
      </c>
      <c r="P52" s="31" t="s">
        <v>77</v>
      </c>
      <c r="Q52" s="31" t="s">
        <v>77</v>
      </c>
      <c r="R52" s="31" t="s">
        <v>77</v>
      </c>
      <c r="S52" s="31" t="s">
        <v>77</v>
      </c>
      <c r="T52" s="32" t="s">
        <v>77</v>
      </c>
      <c r="U52" s="32" t="s">
        <v>77</v>
      </c>
      <c r="V52" s="32" t="s">
        <v>77</v>
      </c>
      <c r="W52" s="32" t="s">
        <v>77</v>
      </c>
      <c r="X52" s="32" t="s">
        <v>77</v>
      </c>
      <c r="Y52" s="32" t="s">
        <v>77</v>
      </c>
      <c r="Z52" s="32" t="s">
        <v>77</v>
      </c>
    </row>
    <row r="53" spans="1:26">
      <c r="A53" s="25" t="s">
        <v>88</v>
      </c>
      <c r="B53" s="25" t="s">
        <v>89</v>
      </c>
      <c r="C53" s="25" t="s">
        <v>92</v>
      </c>
      <c r="D53" s="25" t="s">
        <v>76</v>
      </c>
      <c r="E53" s="25" t="s">
        <v>75</v>
      </c>
      <c r="F53" s="28" t="s">
        <v>77</v>
      </c>
      <c r="G53" s="28" t="s">
        <v>77</v>
      </c>
      <c r="H53" s="28" t="s">
        <v>77</v>
      </c>
      <c r="I53" s="28" t="s">
        <v>77</v>
      </c>
      <c r="J53" s="28" t="s">
        <v>77</v>
      </c>
      <c r="K53" s="28" t="s">
        <v>77</v>
      </c>
      <c r="L53" s="28" t="s">
        <v>77</v>
      </c>
      <c r="M53" s="31" t="s">
        <v>77</v>
      </c>
      <c r="N53" s="31" t="s">
        <v>77</v>
      </c>
      <c r="O53" s="31" t="s">
        <v>77</v>
      </c>
      <c r="P53" s="31" t="s">
        <v>77</v>
      </c>
      <c r="Q53" s="31" t="s">
        <v>77</v>
      </c>
      <c r="R53" s="31" t="s">
        <v>77</v>
      </c>
      <c r="S53" s="31" t="s">
        <v>77</v>
      </c>
      <c r="T53" s="32" t="s">
        <v>77</v>
      </c>
      <c r="U53" s="32" t="s">
        <v>77</v>
      </c>
      <c r="V53" s="32" t="s">
        <v>77</v>
      </c>
      <c r="W53" s="32" t="s">
        <v>77</v>
      </c>
      <c r="X53" s="32" t="s">
        <v>77</v>
      </c>
      <c r="Y53" s="32" t="s">
        <v>77</v>
      </c>
      <c r="Z53" s="32" t="s">
        <v>77</v>
      </c>
    </row>
    <row r="54" spans="1:26">
      <c r="A54" s="25" t="s">
        <v>88</v>
      </c>
      <c r="B54" s="25" t="s">
        <v>89</v>
      </c>
      <c r="C54" s="25" t="s">
        <v>92</v>
      </c>
      <c r="D54" s="25" t="s">
        <v>78</v>
      </c>
      <c r="E54" s="25" t="s">
        <v>73</v>
      </c>
      <c r="F54" s="28" t="s">
        <v>77</v>
      </c>
      <c r="G54" s="28" t="s">
        <v>77</v>
      </c>
      <c r="H54" s="28" t="s">
        <v>77</v>
      </c>
      <c r="I54" s="28" t="s">
        <v>77</v>
      </c>
      <c r="J54" s="28" t="s">
        <v>77</v>
      </c>
      <c r="K54" s="28" t="s">
        <v>77</v>
      </c>
      <c r="L54" s="28" t="s">
        <v>77</v>
      </c>
      <c r="M54" s="31" t="s">
        <v>77</v>
      </c>
      <c r="N54" s="31" t="s">
        <v>77</v>
      </c>
      <c r="O54" s="31" t="s">
        <v>77</v>
      </c>
      <c r="P54" s="31" t="s">
        <v>77</v>
      </c>
      <c r="Q54" s="31" t="s">
        <v>77</v>
      </c>
      <c r="R54" s="31" t="s">
        <v>77</v>
      </c>
      <c r="S54" s="31" t="s">
        <v>77</v>
      </c>
      <c r="T54" s="32" t="s">
        <v>77</v>
      </c>
      <c r="U54" s="32" t="s">
        <v>77</v>
      </c>
      <c r="V54" s="32" t="s">
        <v>77</v>
      </c>
      <c r="W54" s="32" t="s">
        <v>77</v>
      </c>
      <c r="X54" s="32" t="s">
        <v>77</v>
      </c>
      <c r="Y54" s="32" t="s">
        <v>77</v>
      </c>
      <c r="Z54" s="32" t="s">
        <v>77</v>
      </c>
    </row>
    <row r="55" spans="1:26">
      <c r="A55" s="25" t="s">
        <v>88</v>
      </c>
      <c r="B55" s="25" t="s">
        <v>89</v>
      </c>
      <c r="C55" s="25" t="s">
        <v>92</v>
      </c>
      <c r="D55" s="25" t="s">
        <v>78</v>
      </c>
      <c r="E55" s="25" t="s">
        <v>74</v>
      </c>
      <c r="F55" s="28" t="s">
        <v>77</v>
      </c>
      <c r="G55" s="28" t="s">
        <v>77</v>
      </c>
      <c r="H55" s="28" t="s">
        <v>77</v>
      </c>
      <c r="I55" s="28" t="s">
        <v>77</v>
      </c>
      <c r="J55" s="28" t="s">
        <v>77</v>
      </c>
      <c r="K55" s="28" t="s">
        <v>77</v>
      </c>
      <c r="L55" s="28" t="s">
        <v>77</v>
      </c>
      <c r="M55" s="31" t="s">
        <v>77</v>
      </c>
      <c r="N55" s="31" t="s">
        <v>77</v>
      </c>
      <c r="O55" s="31" t="s">
        <v>77</v>
      </c>
      <c r="P55" s="31" t="s">
        <v>77</v>
      </c>
      <c r="Q55" s="31" t="s">
        <v>77</v>
      </c>
      <c r="R55" s="31" t="s">
        <v>77</v>
      </c>
      <c r="S55" s="31" t="s">
        <v>77</v>
      </c>
      <c r="T55" s="32" t="s">
        <v>77</v>
      </c>
      <c r="U55" s="32" t="s">
        <v>77</v>
      </c>
      <c r="V55" s="32" t="s">
        <v>77</v>
      </c>
      <c r="W55" s="32" t="s">
        <v>77</v>
      </c>
      <c r="X55" s="32" t="s">
        <v>77</v>
      </c>
      <c r="Y55" s="32" t="s">
        <v>77</v>
      </c>
      <c r="Z55" s="32" t="s">
        <v>77</v>
      </c>
    </row>
    <row r="56" spans="1:26">
      <c r="A56" s="25" t="s">
        <v>88</v>
      </c>
      <c r="B56" s="25" t="s">
        <v>89</v>
      </c>
      <c r="C56" s="25" t="s">
        <v>92</v>
      </c>
      <c r="D56" s="25" t="s">
        <v>78</v>
      </c>
      <c r="E56" s="25" t="s">
        <v>75</v>
      </c>
      <c r="F56" s="28" t="s">
        <v>77</v>
      </c>
      <c r="G56" s="28" t="s">
        <v>77</v>
      </c>
      <c r="H56" s="28" t="s">
        <v>77</v>
      </c>
      <c r="I56" s="28" t="s">
        <v>77</v>
      </c>
      <c r="J56" s="28" t="s">
        <v>77</v>
      </c>
      <c r="K56" s="28" t="s">
        <v>77</v>
      </c>
      <c r="L56" s="28" t="s">
        <v>77</v>
      </c>
      <c r="M56" s="31" t="s">
        <v>77</v>
      </c>
      <c r="N56" s="31" t="s">
        <v>77</v>
      </c>
      <c r="O56" s="31" t="s">
        <v>77</v>
      </c>
      <c r="P56" s="31" t="s">
        <v>77</v>
      </c>
      <c r="Q56" s="31" t="s">
        <v>77</v>
      </c>
      <c r="R56" s="31" t="s">
        <v>77</v>
      </c>
      <c r="S56" s="31" t="s">
        <v>77</v>
      </c>
      <c r="T56" s="32" t="s">
        <v>77</v>
      </c>
      <c r="U56" s="32" t="s">
        <v>77</v>
      </c>
      <c r="V56" s="32" t="s">
        <v>77</v>
      </c>
      <c r="W56" s="32" t="s">
        <v>77</v>
      </c>
      <c r="X56" s="32" t="s">
        <v>77</v>
      </c>
      <c r="Y56" s="32" t="s">
        <v>77</v>
      </c>
      <c r="Z56" s="32" t="s">
        <v>77</v>
      </c>
    </row>
    <row r="57" spans="1:26">
      <c r="A57" s="25" t="s">
        <v>88</v>
      </c>
      <c r="B57" s="25" t="s">
        <v>93</v>
      </c>
      <c r="C57" s="25" t="s">
        <v>94</v>
      </c>
      <c r="D57" s="25" t="s">
        <v>72</v>
      </c>
      <c r="E57" s="25" t="s">
        <v>73</v>
      </c>
      <c r="F57" s="28" t="s">
        <v>77</v>
      </c>
      <c r="G57" s="28" t="s">
        <v>77</v>
      </c>
      <c r="H57" s="28" t="s">
        <v>77</v>
      </c>
      <c r="I57" s="28" t="s">
        <v>77</v>
      </c>
      <c r="J57" s="28">
        <v>9.0295195832529422E-3</v>
      </c>
      <c r="K57" s="28">
        <v>8.2574424121833658E-3</v>
      </c>
      <c r="L57" s="28">
        <v>8.8241804185829192E-3</v>
      </c>
      <c r="M57" s="31" t="s">
        <v>77</v>
      </c>
      <c r="N57" s="31" t="s">
        <v>77</v>
      </c>
      <c r="O57" s="31" t="s">
        <v>77</v>
      </c>
      <c r="P57" s="31" t="s">
        <v>77</v>
      </c>
      <c r="Q57" s="31">
        <f>'Equations and POD'!$D$6/J57</f>
        <v>121822.64957264958</v>
      </c>
      <c r="R57" s="31">
        <f>'Equations and POD'!$D$6/K57</f>
        <v>133213.16033364221</v>
      </c>
      <c r="S57" s="31">
        <f>'Equations and POD'!$D$6/L57</f>
        <v>124657.46934225192</v>
      </c>
      <c r="T57" s="32" t="s">
        <v>77</v>
      </c>
      <c r="U57" s="32" t="s">
        <v>77</v>
      </c>
      <c r="V57" s="32" t="s">
        <v>77</v>
      </c>
      <c r="W57" s="32" t="s">
        <v>77</v>
      </c>
      <c r="X57" s="30">
        <v>120000</v>
      </c>
      <c r="Y57" s="30">
        <v>130000</v>
      </c>
      <c r="Z57" s="30">
        <v>120000</v>
      </c>
    </row>
    <row r="58" spans="1:26">
      <c r="A58" s="25" t="s">
        <v>88</v>
      </c>
      <c r="B58" s="25" t="s">
        <v>93</v>
      </c>
      <c r="C58" s="25" t="s">
        <v>94</v>
      </c>
      <c r="D58" s="25" t="s">
        <v>72</v>
      </c>
      <c r="E58" s="25" t="s">
        <v>74</v>
      </c>
      <c r="F58" s="28" t="s">
        <v>77</v>
      </c>
      <c r="G58" s="28" t="s">
        <v>77</v>
      </c>
      <c r="H58" s="28" t="s">
        <v>77</v>
      </c>
      <c r="I58" s="28" t="s">
        <v>77</v>
      </c>
      <c r="J58" s="28">
        <v>4.5147597916264711E-3</v>
      </c>
      <c r="K58" s="28">
        <v>4.1287212060916829E-3</v>
      </c>
      <c r="L58" s="28">
        <v>4.4120902092914596E-3</v>
      </c>
      <c r="M58" s="31" t="s">
        <v>77</v>
      </c>
      <c r="N58" s="31" t="s">
        <v>77</v>
      </c>
      <c r="O58" s="31" t="s">
        <v>77</v>
      </c>
      <c r="P58" s="31" t="s">
        <v>77</v>
      </c>
      <c r="Q58" s="31">
        <f>'Equations and POD'!$D$6/J58</f>
        <v>243645.29914529916</v>
      </c>
      <c r="R58" s="31">
        <f>'Equations and POD'!$D$6/K58</f>
        <v>266426.32066728442</v>
      </c>
      <c r="S58" s="31">
        <f>'Equations and POD'!$D$6/L58</f>
        <v>249314.93868450384</v>
      </c>
      <c r="T58" s="32" t="s">
        <v>77</v>
      </c>
      <c r="U58" s="32" t="s">
        <v>77</v>
      </c>
      <c r="V58" s="32" t="s">
        <v>77</v>
      </c>
      <c r="W58" s="32" t="s">
        <v>77</v>
      </c>
      <c r="X58" s="30">
        <v>240000</v>
      </c>
      <c r="Y58" s="30">
        <v>270000</v>
      </c>
      <c r="Z58" s="30">
        <v>250000</v>
      </c>
    </row>
    <row r="59" spans="1:26">
      <c r="A59" s="25" t="s">
        <v>88</v>
      </c>
      <c r="B59" s="25" t="s">
        <v>93</v>
      </c>
      <c r="C59" s="25" t="s">
        <v>94</v>
      </c>
      <c r="D59" s="25" t="s">
        <v>72</v>
      </c>
      <c r="E59" s="25" t="s">
        <v>75</v>
      </c>
      <c r="F59" s="28" t="s">
        <v>77</v>
      </c>
      <c r="G59" s="28" t="s">
        <v>77</v>
      </c>
      <c r="H59" s="28" t="s">
        <v>77</v>
      </c>
      <c r="I59" s="28" t="s">
        <v>77</v>
      </c>
      <c r="J59" s="28">
        <v>2.257379895813236E-3</v>
      </c>
      <c r="K59" s="28">
        <v>2.064360603045841E-3</v>
      </c>
      <c r="L59" s="28">
        <v>2.2060451046457298E-3</v>
      </c>
      <c r="M59" s="31" t="s">
        <v>77</v>
      </c>
      <c r="N59" s="31" t="s">
        <v>77</v>
      </c>
      <c r="O59" s="31" t="s">
        <v>77</v>
      </c>
      <c r="P59" s="31" t="s">
        <v>77</v>
      </c>
      <c r="Q59" s="31">
        <f>'Equations and POD'!$D$6/J59</f>
        <v>487290.59829059819</v>
      </c>
      <c r="R59" s="31">
        <f>'Equations and POD'!$D$6/K59</f>
        <v>532852.64133456897</v>
      </c>
      <c r="S59" s="31">
        <f>'Equations and POD'!$D$6/L59</f>
        <v>498629.87736900768</v>
      </c>
      <c r="T59" s="32" t="s">
        <v>77</v>
      </c>
      <c r="U59" s="32" t="s">
        <v>77</v>
      </c>
      <c r="V59" s="32" t="s">
        <v>77</v>
      </c>
      <c r="W59" s="32" t="s">
        <v>77</v>
      </c>
      <c r="X59" s="30">
        <v>490000</v>
      </c>
      <c r="Y59" s="30">
        <v>530000</v>
      </c>
      <c r="Z59" s="30">
        <v>500000</v>
      </c>
    </row>
    <row r="60" spans="1:26">
      <c r="A60" s="25" t="s">
        <v>88</v>
      </c>
      <c r="B60" s="25" t="s">
        <v>93</v>
      </c>
      <c r="C60" s="25" t="s">
        <v>94</v>
      </c>
      <c r="D60" s="25" t="s">
        <v>76</v>
      </c>
      <c r="E60" s="25" t="s">
        <v>73</v>
      </c>
      <c r="F60" s="28" t="s">
        <v>77</v>
      </c>
      <c r="G60" s="28" t="s">
        <v>77</v>
      </c>
      <c r="H60" s="28" t="s">
        <v>77</v>
      </c>
      <c r="I60" s="28" t="s">
        <v>77</v>
      </c>
      <c r="J60" s="28" t="s">
        <v>77</v>
      </c>
      <c r="K60" s="28" t="s">
        <v>77</v>
      </c>
      <c r="L60" s="28" t="s">
        <v>77</v>
      </c>
      <c r="M60" s="31" t="s">
        <v>77</v>
      </c>
      <c r="N60" s="31" t="s">
        <v>77</v>
      </c>
      <c r="O60" s="31" t="s">
        <v>77</v>
      </c>
      <c r="P60" s="31" t="s">
        <v>77</v>
      </c>
      <c r="Q60" s="31" t="s">
        <v>77</v>
      </c>
      <c r="R60" s="31" t="s">
        <v>77</v>
      </c>
      <c r="S60" s="31" t="s">
        <v>77</v>
      </c>
      <c r="T60" s="32" t="s">
        <v>77</v>
      </c>
      <c r="U60" s="32" t="s">
        <v>77</v>
      </c>
      <c r="V60" s="32" t="s">
        <v>77</v>
      </c>
      <c r="W60" s="32" t="s">
        <v>77</v>
      </c>
      <c r="X60" s="32" t="s">
        <v>77</v>
      </c>
      <c r="Y60" s="32" t="s">
        <v>77</v>
      </c>
      <c r="Z60" s="32" t="s">
        <v>77</v>
      </c>
    </row>
    <row r="61" spans="1:26">
      <c r="A61" s="25" t="s">
        <v>88</v>
      </c>
      <c r="B61" s="25" t="s">
        <v>93</v>
      </c>
      <c r="C61" s="25" t="s">
        <v>94</v>
      </c>
      <c r="D61" s="25" t="s">
        <v>76</v>
      </c>
      <c r="E61" s="25" t="s">
        <v>74</v>
      </c>
      <c r="F61" s="28" t="s">
        <v>77</v>
      </c>
      <c r="G61" s="28" t="s">
        <v>77</v>
      </c>
      <c r="H61" s="28" t="s">
        <v>77</v>
      </c>
      <c r="I61" s="28" t="s">
        <v>77</v>
      </c>
      <c r="J61" s="28" t="s">
        <v>77</v>
      </c>
      <c r="K61" s="28" t="s">
        <v>77</v>
      </c>
      <c r="L61" s="28" t="s">
        <v>77</v>
      </c>
      <c r="M61" s="31" t="s">
        <v>77</v>
      </c>
      <c r="N61" s="31" t="s">
        <v>77</v>
      </c>
      <c r="O61" s="31" t="s">
        <v>77</v>
      </c>
      <c r="P61" s="31" t="s">
        <v>77</v>
      </c>
      <c r="Q61" s="31" t="s">
        <v>77</v>
      </c>
      <c r="R61" s="31" t="s">
        <v>77</v>
      </c>
      <c r="S61" s="31" t="s">
        <v>77</v>
      </c>
      <c r="T61" s="32" t="s">
        <v>77</v>
      </c>
      <c r="U61" s="32" t="s">
        <v>77</v>
      </c>
      <c r="V61" s="32" t="s">
        <v>77</v>
      </c>
      <c r="W61" s="32" t="s">
        <v>77</v>
      </c>
      <c r="X61" s="32" t="s">
        <v>77</v>
      </c>
      <c r="Y61" s="32" t="s">
        <v>77</v>
      </c>
      <c r="Z61" s="32" t="s">
        <v>77</v>
      </c>
    </row>
    <row r="62" spans="1:26">
      <c r="A62" s="25" t="s">
        <v>88</v>
      </c>
      <c r="B62" s="25" t="s">
        <v>93</v>
      </c>
      <c r="C62" s="25" t="s">
        <v>94</v>
      </c>
      <c r="D62" s="25" t="s">
        <v>76</v>
      </c>
      <c r="E62" s="25" t="s">
        <v>75</v>
      </c>
      <c r="F62" s="28" t="s">
        <v>77</v>
      </c>
      <c r="G62" s="28" t="s">
        <v>77</v>
      </c>
      <c r="H62" s="28" t="s">
        <v>77</v>
      </c>
      <c r="I62" s="28" t="s">
        <v>77</v>
      </c>
      <c r="J62" s="28" t="s">
        <v>77</v>
      </c>
      <c r="K62" s="28" t="s">
        <v>77</v>
      </c>
      <c r="L62" s="28" t="s">
        <v>77</v>
      </c>
      <c r="M62" s="31" t="s">
        <v>77</v>
      </c>
      <c r="N62" s="31" t="s">
        <v>77</v>
      </c>
      <c r="O62" s="31" t="s">
        <v>77</v>
      </c>
      <c r="P62" s="31" t="s">
        <v>77</v>
      </c>
      <c r="Q62" s="31" t="s">
        <v>77</v>
      </c>
      <c r="R62" s="31" t="s">
        <v>77</v>
      </c>
      <c r="S62" s="31" t="s">
        <v>77</v>
      </c>
      <c r="T62" s="32" t="s">
        <v>77</v>
      </c>
      <c r="U62" s="32" t="s">
        <v>77</v>
      </c>
      <c r="V62" s="32" t="s">
        <v>77</v>
      </c>
      <c r="W62" s="32" t="s">
        <v>77</v>
      </c>
      <c r="X62" s="32" t="s">
        <v>77</v>
      </c>
      <c r="Y62" s="32" t="s">
        <v>77</v>
      </c>
      <c r="Z62" s="32" t="s">
        <v>77</v>
      </c>
    </row>
    <row r="63" spans="1:26">
      <c r="A63" s="25" t="s">
        <v>88</v>
      </c>
      <c r="B63" s="25" t="s">
        <v>93</v>
      </c>
      <c r="C63" s="25" t="s">
        <v>94</v>
      </c>
      <c r="D63" s="25" t="s">
        <v>78</v>
      </c>
      <c r="E63" s="25" t="s">
        <v>73</v>
      </c>
      <c r="F63" s="34">
        <v>6.624878528515163</v>
      </c>
      <c r="G63" s="34">
        <v>6.2408275993258782</v>
      </c>
      <c r="H63" s="34">
        <v>5.073188887193937</v>
      </c>
      <c r="I63" s="34">
        <v>3.633311813011153</v>
      </c>
      <c r="J63" s="28">
        <v>2.9686895056856581</v>
      </c>
      <c r="K63" s="28">
        <v>2.4553080703966161</v>
      </c>
      <c r="L63" s="28">
        <v>2.0311622145729689</v>
      </c>
      <c r="M63" s="31">
        <f>'Equations and POD'!$D$6/F63</f>
        <v>166.040780259641</v>
      </c>
      <c r="N63" s="31">
        <f>'Equations and POD'!$D$6/G63</f>
        <v>176.25867442946506</v>
      </c>
      <c r="O63" s="31">
        <f>'Equations and POD'!$D$6/H63</f>
        <v>216.82614711561189</v>
      </c>
      <c r="P63" s="31">
        <f>'Equations and POD'!$D$6/I63</f>
        <v>302.75408679784107</v>
      </c>
      <c r="Q63" s="31">
        <f>'Equations and POD'!$D$6/J63</f>
        <v>370.53386616999558</v>
      </c>
      <c r="R63" s="31">
        <f>'Equations and POD'!$D$6/K63</f>
        <v>448.00895385087557</v>
      </c>
      <c r="S63" s="31">
        <f>'Equations and POD'!$D$6/L63</f>
        <v>541.5618664564729</v>
      </c>
      <c r="T63" s="30">
        <v>170</v>
      </c>
      <c r="U63" s="30">
        <v>180</v>
      </c>
      <c r="V63" s="30">
        <v>220</v>
      </c>
      <c r="W63" s="30">
        <v>300</v>
      </c>
      <c r="X63" s="30">
        <v>370</v>
      </c>
      <c r="Y63" s="30">
        <v>450</v>
      </c>
      <c r="Z63" s="30">
        <v>540</v>
      </c>
    </row>
    <row r="64" spans="1:26">
      <c r="A64" s="25" t="s">
        <v>88</v>
      </c>
      <c r="B64" s="25" t="s">
        <v>93</v>
      </c>
      <c r="C64" s="25" t="s">
        <v>94</v>
      </c>
      <c r="D64" s="25" t="s">
        <v>78</v>
      </c>
      <c r="E64" s="25" t="s">
        <v>74</v>
      </c>
      <c r="F64" s="34">
        <v>6.6248785282831326</v>
      </c>
      <c r="G64" s="34">
        <v>6.2408275991072992</v>
      </c>
      <c r="H64" s="34">
        <v>5.0731888870162543</v>
      </c>
      <c r="I64" s="34">
        <v>3.532543924022999</v>
      </c>
      <c r="J64" s="28">
        <v>2.8413571850540249</v>
      </c>
      <c r="K64" s="28">
        <v>2.389607212182733</v>
      </c>
      <c r="L64" s="28">
        <v>1.9484736413532411</v>
      </c>
      <c r="M64" s="31">
        <f>'Equations and POD'!$D$6/F64</f>
        <v>166.04078026545642</v>
      </c>
      <c r="N64" s="31">
        <f>'Equations and POD'!$D$6/G64</f>
        <v>176.25867443563834</v>
      </c>
      <c r="O64" s="31">
        <f>'Equations and POD'!$D$6/H64</f>
        <v>216.826147123206</v>
      </c>
      <c r="P64" s="31">
        <f>'Equations and POD'!$D$6/I64</f>
        <v>311.3903248362945</v>
      </c>
      <c r="Q64" s="31">
        <f>'Equations and POD'!$D$6/J64</f>
        <v>387.1389369088015</v>
      </c>
      <c r="R64" s="31">
        <f>'Equations and POD'!$D$6/K64</f>
        <v>460.32669904575226</v>
      </c>
      <c r="S64" s="31">
        <f>'Equations and POD'!$D$6/L64</f>
        <v>564.54446016320514</v>
      </c>
      <c r="T64" s="30">
        <v>170</v>
      </c>
      <c r="U64" s="30">
        <v>180</v>
      </c>
      <c r="V64" s="30">
        <v>220</v>
      </c>
      <c r="W64" s="30">
        <v>310</v>
      </c>
      <c r="X64" s="30">
        <v>390</v>
      </c>
      <c r="Y64" s="30">
        <v>460</v>
      </c>
      <c r="Z64" s="30">
        <v>560</v>
      </c>
    </row>
    <row r="65" spans="1:26">
      <c r="A65" s="25" t="s">
        <v>88</v>
      </c>
      <c r="B65" s="25" t="s">
        <v>93</v>
      </c>
      <c r="C65" s="25" t="s">
        <v>94</v>
      </c>
      <c r="D65" s="25" t="s">
        <v>78</v>
      </c>
      <c r="E65" s="25" t="s">
        <v>75</v>
      </c>
      <c r="F65" s="34">
        <v>1.4885906904485551</v>
      </c>
      <c r="G65" s="34">
        <v>1.4022955779587829</v>
      </c>
      <c r="H65" s="34">
        <v>1.1399305988568169</v>
      </c>
      <c r="I65" s="34">
        <v>0.79375221393893369</v>
      </c>
      <c r="J65" s="28">
        <v>0.62792689645812849</v>
      </c>
      <c r="K65" s="28">
        <v>0.53250584011714208</v>
      </c>
      <c r="L65" s="28">
        <v>0.43109750460083118</v>
      </c>
      <c r="M65" s="31">
        <f>'Equations and POD'!$D$6/F65</f>
        <v>738.9539697232276</v>
      </c>
      <c r="N65" s="31">
        <f>'Equations and POD'!$D$6/G65</f>
        <v>784.42806016773432</v>
      </c>
      <c r="O65" s="31">
        <f>'Equations and POD'!$D$6/H65</f>
        <v>964.97102639681623</v>
      </c>
      <c r="P65" s="31">
        <f>'Equations and POD'!$D$6/I65</f>
        <v>1385.8229062963308</v>
      </c>
      <c r="Q65" s="31">
        <f>'Equations and POD'!$D$6/J65</f>
        <v>1751.7962778862275</v>
      </c>
      <c r="R65" s="31">
        <f>'Equations and POD'!$D$6/K65</f>
        <v>2065.7050442076261</v>
      </c>
      <c r="S65" s="31">
        <f>'Equations and POD'!$D$6/L65</f>
        <v>2551.6269249076954</v>
      </c>
      <c r="T65" s="30">
        <v>740</v>
      </c>
      <c r="U65" s="30">
        <v>780</v>
      </c>
      <c r="V65" s="30">
        <v>960</v>
      </c>
      <c r="W65" s="30">
        <v>1400</v>
      </c>
      <c r="X65" s="30">
        <v>1800</v>
      </c>
      <c r="Y65" s="30">
        <v>2100</v>
      </c>
      <c r="Z65" s="30">
        <v>2600</v>
      </c>
    </row>
    <row r="66" spans="1:26">
      <c r="A66" s="25" t="s">
        <v>96</v>
      </c>
      <c r="B66" s="25" t="s">
        <v>97</v>
      </c>
      <c r="C66" s="25" t="s">
        <v>98</v>
      </c>
      <c r="D66" s="25" t="s">
        <v>72</v>
      </c>
      <c r="E66" s="25" t="s">
        <v>73</v>
      </c>
      <c r="F66" s="28">
        <v>0.64595744680851075</v>
      </c>
      <c r="G66" s="28">
        <v>0.55238095238095231</v>
      </c>
      <c r="H66" s="28">
        <v>0.47741935483870968</v>
      </c>
      <c r="I66" s="28">
        <v>0.38490566037735852</v>
      </c>
      <c r="J66" s="28">
        <v>0.3042253521126761</v>
      </c>
      <c r="K66" s="28">
        <v>0.27821229050279328</v>
      </c>
      <c r="L66" s="28">
        <v>0.2973070017953322</v>
      </c>
      <c r="M66" s="31">
        <f>'Equations and POD'!$D$6/F66</f>
        <v>1702.8985507246373</v>
      </c>
      <c r="N66" s="31">
        <f>'Equations and POD'!$D$6/G66</f>
        <v>1991.3793103448279</v>
      </c>
      <c r="O66" s="31">
        <f>'Equations and POD'!$D$6/H66</f>
        <v>2304.0540540540542</v>
      </c>
      <c r="P66" s="31">
        <f>'Equations and POD'!$D$6/I66</f>
        <v>2857.8431372549016</v>
      </c>
      <c r="Q66" s="31">
        <f>'Equations and POD'!$D$6/J66</f>
        <v>3615.7407407407404</v>
      </c>
      <c r="R66" s="31">
        <f>'Equations and POD'!$D$6/K66</f>
        <v>3953.8152610441771</v>
      </c>
      <c r="S66" s="31">
        <f>'Equations and POD'!$D$6/L66</f>
        <v>3699.8792270531394</v>
      </c>
      <c r="T66" s="30">
        <v>1700</v>
      </c>
      <c r="U66" s="30">
        <v>2000</v>
      </c>
      <c r="V66" s="30">
        <v>2300</v>
      </c>
      <c r="W66" s="30">
        <v>2900</v>
      </c>
      <c r="X66" s="30">
        <v>3600</v>
      </c>
      <c r="Y66" s="30">
        <v>4000</v>
      </c>
      <c r="Z66" s="30">
        <v>3700</v>
      </c>
    </row>
    <row r="67" spans="1:26">
      <c r="A67" s="25" t="s">
        <v>96</v>
      </c>
      <c r="B67" s="25" t="s">
        <v>97</v>
      </c>
      <c r="C67" s="25" t="s">
        <v>98</v>
      </c>
      <c r="D67" s="25" t="s">
        <v>72</v>
      </c>
      <c r="E67" s="25" t="s">
        <v>74</v>
      </c>
      <c r="F67" s="28">
        <v>0.32297872340425537</v>
      </c>
      <c r="G67" s="28">
        <v>0.27619047619047621</v>
      </c>
      <c r="H67" s="28">
        <v>0.23870967741935481</v>
      </c>
      <c r="I67" s="28">
        <v>0.1924528301886792</v>
      </c>
      <c r="J67" s="28">
        <v>0.15211267605633799</v>
      </c>
      <c r="K67" s="28">
        <v>0.1391061452513967</v>
      </c>
      <c r="L67" s="28">
        <v>0.1486535008976661</v>
      </c>
      <c r="M67" s="31">
        <f>'Equations and POD'!$D$6/F67</f>
        <v>3405.7971014492746</v>
      </c>
      <c r="N67" s="31">
        <f>'Equations and POD'!$D$6/G67</f>
        <v>3982.7586206896549</v>
      </c>
      <c r="O67" s="31">
        <f>'Equations and POD'!$D$6/H67</f>
        <v>4608.1081081081084</v>
      </c>
      <c r="P67" s="31">
        <f>'Equations and POD'!$D$6/I67</f>
        <v>5715.6862745098051</v>
      </c>
      <c r="Q67" s="31">
        <f>'Equations and POD'!$D$6/J67</f>
        <v>7231.4814814814836</v>
      </c>
      <c r="R67" s="31">
        <f>'Equations and POD'!$D$6/K67</f>
        <v>7907.6305220883505</v>
      </c>
      <c r="S67" s="31">
        <f>'Equations and POD'!$D$6/L67</f>
        <v>7399.7584541062788</v>
      </c>
      <c r="T67" s="30">
        <v>3400</v>
      </c>
      <c r="U67" s="30">
        <v>4000</v>
      </c>
      <c r="V67" s="30">
        <v>4600</v>
      </c>
      <c r="W67" s="30">
        <v>5700</v>
      </c>
      <c r="X67" s="30">
        <v>7200</v>
      </c>
      <c r="Y67" s="30">
        <v>7900</v>
      </c>
      <c r="Z67" s="30">
        <v>7400</v>
      </c>
    </row>
    <row r="68" spans="1:26">
      <c r="A68" s="25" t="s">
        <v>96</v>
      </c>
      <c r="B68" s="25" t="s">
        <v>97</v>
      </c>
      <c r="C68" s="25" t="s">
        <v>98</v>
      </c>
      <c r="D68" s="25" t="s">
        <v>72</v>
      </c>
      <c r="E68" s="25" t="s">
        <v>75</v>
      </c>
      <c r="F68" s="28">
        <v>0.16148936170212769</v>
      </c>
      <c r="G68" s="28">
        <v>0.1380952380952381</v>
      </c>
      <c r="H68" s="28">
        <v>0.1193548387096774</v>
      </c>
      <c r="I68" s="28">
        <v>9.6226415094339615E-2</v>
      </c>
      <c r="J68" s="28">
        <v>7.6056338028169024E-2</v>
      </c>
      <c r="K68" s="28">
        <v>6.9553072625698334E-2</v>
      </c>
      <c r="L68" s="28">
        <v>7.4326750448833051E-2</v>
      </c>
      <c r="M68" s="31">
        <f>'Equations and POD'!$D$6/F68</f>
        <v>6811.5942028985492</v>
      </c>
      <c r="N68" s="31">
        <f>'Equations and POD'!$D$6/G68</f>
        <v>7965.5172413793098</v>
      </c>
      <c r="O68" s="31">
        <f>'Equations and POD'!$D$6/H68</f>
        <v>9216.2162162162167</v>
      </c>
      <c r="P68" s="31">
        <f>'Equations and POD'!$D$6/I68</f>
        <v>11431.372549019608</v>
      </c>
      <c r="Q68" s="31">
        <f>'Equations and POD'!$D$6/J68</f>
        <v>14462.962962962962</v>
      </c>
      <c r="R68" s="31">
        <f>'Equations and POD'!$D$6/K68</f>
        <v>15815.261044176705</v>
      </c>
      <c r="S68" s="31">
        <f>'Equations and POD'!$D$6/L68</f>
        <v>14799.516908212558</v>
      </c>
      <c r="T68" s="30">
        <v>6800</v>
      </c>
      <c r="U68" s="30">
        <v>8000</v>
      </c>
      <c r="V68" s="30">
        <v>9200</v>
      </c>
      <c r="W68" s="30">
        <v>11000</v>
      </c>
      <c r="X68" s="30">
        <v>14000</v>
      </c>
      <c r="Y68" s="30">
        <v>16000</v>
      </c>
      <c r="Z68" s="30">
        <v>15000</v>
      </c>
    </row>
    <row r="69" spans="1:26">
      <c r="A69" s="25" t="s">
        <v>96</v>
      </c>
      <c r="B69" s="25" t="s">
        <v>97</v>
      </c>
      <c r="C69" s="25" t="s">
        <v>98</v>
      </c>
      <c r="D69" s="25" t="s">
        <v>76</v>
      </c>
      <c r="E69" s="25" t="s">
        <v>73</v>
      </c>
      <c r="F69" s="28" t="s">
        <v>77</v>
      </c>
      <c r="G69" s="28" t="s">
        <v>77</v>
      </c>
      <c r="H69" s="28" t="s">
        <v>77</v>
      </c>
      <c r="I69" s="28" t="s">
        <v>77</v>
      </c>
      <c r="J69" s="28" t="s">
        <v>77</v>
      </c>
      <c r="K69" s="28" t="s">
        <v>77</v>
      </c>
      <c r="L69" s="28" t="s">
        <v>77</v>
      </c>
      <c r="M69" s="31" t="s">
        <v>77</v>
      </c>
      <c r="N69" s="31" t="s">
        <v>77</v>
      </c>
      <c r="O69" s="31" t="s">
        <v>77</v>
      </c>
      <c r="P69" s="31" t="s">
        <v>77</v>
      </c>
      <c r="Q69" s="31" t="s">
        <v>77</v>
      </c>
      <c r="R69" s="31" t="s">
        <v>77</v>
      </c>
      <c r="S69" s="31" t="s">
        <v>77</v>
      </c>
      <c r="T69" s="32" t="s">
        <v>77</v>
      </c>
      <c r="U69" s="32" t="s">
        <v>77</v>
      </c>
      <c r="V69" s="32" t="s">
        <v>77</v>
      </c>
      <c r="W69" s="32" t="s">
        <v>77</v>
      </c>
      <c r="X69" s="32" t="s">
        <v>77</v>
      </c>
      <c r="Y69" s="32" t="s">
        <v>77</v>
      </c>
      <c r="Z69" s="32" t="s">
        <v>77</v>
      </c>
    </row>
    <row r="70" spans="1:26">
      <c r="A70" s="25" t="s">
        <v>96</v>
      </c>
      <c r="B70" s="25" t="s">
        <v>97</v>
      </c>
      <c r="C70" s="25" t="s">
        <v>98</v>
      </c>
      <c r="D70" s="25" t="s">
        <v>76</v>
      </c>
      <c r="E70" s="25" t="s">
        <v>74</v>
      </c>
      <c r="F70" s="28" t="s">
        <v>77</v>
      </c>
      <c r="G70" s="28" t="s">
        <v>77</v>
      </c>
      <c r="H70" s="28" t="s">
        <v>77</v>
      </c>
      <c r="I70" s="28" t="s">
        <v>77</v>
      </c>
      <c r="J70" s="28" t="s">
        <v>77</v>
      </c>
      <c r="K70" s="28" t="s">
        <v>77</v>
      </c>
      <c r="L70" s="28" t="s">
        <v>77</v>
      </c>
      <c r="M70" s="31" t="s">
        <v>77</v>
      </c>
      <c r="N70" s="31" t="s">
        <v>77</v>
      </c>
      <c r="O70" s="31" t="s">
        <v>77</v>
      </c>
      <c r="P70" s="31" t="s">
        <v>77</v>
      </c>
      <c r="Q70" s="31" t="s">
        <v>77</v>
      </c>
      <c r="R70" s="31" t="s">
        <v>77</v>
      </c>
      <c r="S70" s="31" t="s">
        <v>77</v>
      </c>
      <c r="T70" s="32" t="s">
        <v>77</v>
      </c>
      <c r="U70" s="32" t="s">
        <v>77</v>
      </c>
      <c r="V70" s="32" t="s">
        <v>77</v>
      </c>
      <c r="W70" s="32" t="s">
        <v>77</v>
      </c>
      <c r="X70" s="32" t="s">
        <v>77</v>
      </c>
      <c r="Y70" s="32" t="s">
        <v>77</v>
      </c>
      <c r="Z70" s="32" t="s">
        <v>77</v>
      </c>
    </row>
    <row r="71" spans="1:26">
      <c r="A71" s="25" t="s">
        <v>96</v>
      </c>
      <c r="B71" s="25" t="s">
        <v>97</v>
      </c>
      <c r="C71" s="25" t="s">
        <v>98</v>
      </c>
      <c r="D71" s="25" t="s">
        <v>76</v>
      </c>
      <c r="E71" s="25" t="s">
        <v>75</v>
      </c>
      <c r="F71" s="28" t="s">
        <v>77</v>
      </c>
      <c r="G71" s="28" t="s">
        <v>77</v>
      </c>
      <c r="H71" s="28" t="s">
        <v>77</v>
      </c>
      <c r="I71" s="28" t="s">
        <v>77</v>
      </c>
      <c r="J71" s="28" t="s">
        <v>77</v>
      </c>
      <c r="K71" s="28" t="s">
        <v>77</v>
      </c>
      <c r="L71" s="28" t="s">
        <v>77</v>
      </c>
      <c r="M71" s="31" t="s">
        <v>77</v>
      </c>
      <c r="N71" s="31" t="s">
        <v>77</v>
      </c>
      <c r="O71" s="31" t="s">
        <v>77</v>
      </c>
      <c r="P71" s="31" t="s">
        <v>77</v>
      </c>
      <c r="Q71" s="31" t="s">
        <v>77</v>
      </c>
      <c r="R71" s="31" t="s">
        <v>77</v>
      </c>
      <c r="S71" s="31" t="s">
        <v>77</v>
      </c>
      <c r="T71" s="32" t="s">
        <v>77</v>
      </c>
      <c r="U71" s="32" t="s">
        <v>77</v>
      </c>
      <c r="V71" s="32" t="s">
        <v>77</v>
      </c>
      <c r="W71" s="32" t="s">
        <v>77</v>
      </c>
      <c r="X71" s="32" t="s">
        <v>77</v>
      </c>
      <c r="Y71" s="32" t="s">
        <v>77</v>
      </c>
      <c r="Z71" s="32" t="s">
        <v>77</v>
      </c>
    </row>
    <row r="72" spans="1:26">
      <c r="A72" s="25" t="s">
        <v>96</v>
      </c>
      <c r="B72" s="25" t="s">
        <v>97</v>
      </c>
      <c r="C72" s="25" t="s">
        <v>98</v>
      </c>
      <c r="D72" s="25" t="s">
        <v>78</v>
      </c>
      <c r="E72" s="25" t="s">
        <v>73</v>
      </c>
      <c r="F72" s="28" t="s">
        <v>77</v>
      </c>
      <c r="G72" s="28" t="s">
        <v>77</v>
      </c>
      <c r="H72" s="28" t="s">
        <v>77</v>
      </c>
      <c r="I72" s="28" t="s">
        <v>77</v>
      </c>
      <c r="J72" s="28" t="s">
        <v>77</v>
      </c>
      <c r="K72" s="28" t="s">
        <v>77</v>
      </c>
      <c r="L72" s="28" t="s">
        <v>77</v>
      </c>
      <c r="M72" s="31" t="s">
        <v>77</v>
      </c>
      <c r="N72" s="31" t="s">
        <v>77</v>
      </c>
      <c r="O72" s="31" t="s">
        <v>77</v>
      </c>
      <c r="P72" s="31" t="s">
        <v>77</v>
      </c>
      <c r="Q72" s="31" t="s">
        <v>77</v>
      </c>
      <c r="R72" s="31" t="s">
        <v>77</v>
      </c>
      <c r="S72" s="31" t="s">
        <v>77</v>
      </c>
      <c r="T72" s="32" t="s">
        <v>77</v>
      </c>
      <c r="U72" s="32" t="s">
        <v>77</v>
      </c>
      <c r="V72" s="32" t="s">
        <v>77</v>
      </c>
      <c r="W72" s="32" t="s">
        <v>77</v>
      </c>
      <c r="X72" s="32" t="s">
        <v>77</v>
      </c>
      <c r="Y72" s="32" t="s">
        <v>77</v>
      </c>
      <c r="Z72" s="32" t="s">
        <v>77</v>
      </c>
    </row>
    <row r="73" spans="1:26">
      <c r="A73" s="25" t="s">
        <v>96</v>
      </c>
      <c r="B73" s="25" t="s">
        <v>97</v>
      </c>
      <c r="C73" s="25" t="s">
        <v>98</v>
      </c>
      <c r="D73" s="25" t="s">
        <v>78</v>
      </c>
      <c r="E73" s="25" t="s">
        <v>74</v>
      </c>
      <c r="F73" s="28" t="s">
        <v>77</v>
      </c>
      <c r="G73" s="28" t="s">
        <v>77</v>
      </c>
      <c r="H73" s="28" t="s">
        <v>77</v>
      </c>
      <c r="I73" s="28" t="s">
        <v>77</v>
      </c>
      <c r="J73" s="28" t="s">
        <v>77</v>
      </c>
      <c r="K73" s="28" t="s">
        <v>77</v>
      </c>
      <c r="L73" s="28" t="s">
        <v>77</v>
      </c>
      <c r="M73" s="31" t="s">
        <v>77</v>
      </c>
      <c r="N73" s="31" t="s">
        <v>77</v>
      </c>
      <c r="O73" s="31" t="s">
        <v>77</v>
      </c>
      <c r="P73" s="31" t="s">
        <v>77</v>
      </c>
      <c r="Q73" s="31" t="s">
        <v>77</v>
      </c>
      <c r="R73" s="31" t="s">
        <v>77</v>
      </c>
      <c r="S73" s="31" t="s">
        <v>77</v>
      </c>
      <c r="T73" s="32" t="s">
        <v>77</v>
      </c>
      <c r="U73" s="32" t="s">
        <v>77</v>
      </c>
      <c r="V73" s="32" t="s">
        <v>77</v>
      </c>
      <c r="W73" s="32" t="s">
        <v>77</v>
      </c>
      <c r="X73" s="32" t="s">
        <v>77</v>
      </c>
      <c r="Y73" s="32" t="s">
        <v>77</v>
      </c>
      <c r="Z73" s="32" t="s">
        <v>77</v>
      </c>
    </row>
    <row r="74" spans="1:26">
      <c r="A74" s="25" t="s">
        <v>96</v>
      </c>
      <c r="B74" s="25" t="s">
        <v>97</v>
      </c>
      <c r="C74" s="25" t="s">
        <v>98</v>
      </c>
      <c r="D74" s="25" t="s">
        <v>78</v>
      </c>
      <c r="E74" s="25" t="s">
        <v>75</v>
      </c>
      <c r="F74" s="28" t="s">
        <v>77</v>
      </c>
      <c r="G74" s="28" t="s">
        <v>77</v>
      </c>
      <c r="H74" s="28" t="s">
        <v>77</v>
      </c>
      <c r="I74" s="28" t="s">
        <v>77</v>
      </c>
      <c r="J74" s="28" t="s">
        <v>77</v>
      </c>
      <c r="K74" s="28" t="s">
        <v>77</v>
      </c>
      <c r="L74" s="28" t="s">
        <v>77</v>
      </c>
      <c r="M74" s="31" t="s">
        <v>77</v>
      </c>
      <c r="N74" s="31" t="s">
        <v>77</v>
      </c>
      <c r="O74" s="31" t="s">
        <v>77</v>
      </c>
      <c r="P74" s="31" t="s">
        <v>77</v>
      </c>
      <c r="Q74" s="31" t="s">
        <v>77</v>
      </c>
      <c r="R74" s="31" t="s">
        <v>77</v>
      </c>
      <c r="S74" s="31" t="s">
        <v>77</v>
      </c>
      <c r="T74" s="32" t="s">
        <v>77</v>
      </c>
      <c r="U74" s="32" t="s">
        <v>77</v>
      </c>
      <c r="V74" s="32" t="s">
        <v>77</v>
      </c>
      <c r="W74" s="32" t="s">
        <v>77</v>
      </c>
      <c r="X74" s="32" t="s">
        <v>77</v>
      </c>
      <c r="Y74" s="32" t="s">
        <v>77</v>
      </c>
      <c r="Z74" s="32" t="s">
        <v>77</v>
      </c>
    </row>
    <row r="75" spans="1:26">
      <c r="A75" s="25" t="s">
        <v>99</v>
      </c>
      <c r="B75" s="25" t="s">
        <v>100</v>
      </c>
      <c r="C75" s="25" t="s">
        <v>101</v>
      </c>
      <c r="D75" s="25" t="s">
        <v>72</v>
      </c>
      <c r="E75" s="25" t="s">
        <v>73</v>
      </c>
      <c r="F75" s="28" t="s">
        <v>77</v>
      </c>
      <c r="G75" s="28" t="s">
        <v>77</v>
      </c>
      <c r="H75" s="28" t="s">
        <v>77</v>
      </c>
      <c r="I75" s="28" t="s">
        <v>77</v>
      </c>
      <c r="J75" s="28" t="s">
        <v>77</v>
      </c>
      <c r="K75" s="28" t="s">
        <v>77</v>
      </c>
      <c r="L75" s="28" t="s">
        <v>77</v>
      </c>
      <c r="M75" s="31" t="s">
        <v>77</v>
      </c>
      <c r="N75" s="31" t="s">
        <v>77</v>
      </c>
      <c r="O75" s="31" t="s">
        <v>77</v>
      </c>
      <c r="P75" s="31" t="s">
        <v>77</v>
      </c>
      <c r="Q75" s="31" t="s">
        <v>77</v>
      </c>
      <c r="R75" s="31" t="s">
        <v>77</v>
      </c>
      <c r="S75" s="31" t="s">
        <v>77</v>
      </c>
      <c r="T75" s="32" t="s">
        <v>77</v>
      </c>
      <c r="U75" s="32" t="s">
        <v>77</v>
      </c>
      <c r="V75" s="32" t="s">
        <v>77</v>
      </c>
      <c r="W75" s="32" t="s">
        <v>77</v>
      </c>
      <c r="X75" s="32" t="s">
        <v>77</v>
      </c>
      <c r="Y75" s="32" t="s">
        <v>77</v>
      </c>
      <c r="Z75" s="32" t="s">
        <v>77</v>
      </c>
    </row>
    <row r="76" spans="1:26">
      <c r="A76" s="25" t="s">
        <v>99</v>
      </c>
      <c r="B76" s="25" t="s">
        <v>100</v>
      </c>
      <c r="C76" s="25" t="s">
        <v>101</v>
      </c>
      <c r="D76" s="25" t="s">
        <v>72</v>
      </c>
      <c r="E76" s="25" t="s">
        <v>74</v>
      </c>
      <c r="F76" s="28" t="s">
        <v>77</v>
      </c>
      <c r="G76" s="28" t="s">
        <v>77</v>
      </c>
      <c r="H76" s="28" t="s">
        <v>77</v>
      </c>
      <c r="I76" s="28" t="s">
        <v>77</v>
      </c>
      <c r="J76" s="28">
        <v>0.44786417132934597</v>
      </c>
      <c r="K76" s="28">
        <v>0.40781816790387998</v>
      </c>
      <c r="L76" s="28">
        <v>0.43090814093031032</v>
      </c>
      <c r="M76" s="31" t="s">
        <v>77</v>
      </c>
      <c r="N76" s="31" t="s">
        <v>77</v>
      </c>
      <c r="O76" s="31" t="s">
        <v>77</v>
      </c>
      <c r="P76" s="31" t="s">
        <v>77</v>
      </c>
      <c r="Q76" s="31">
        <f>'Equations and POD'!$D$6/J76</f>
        <v>2456.1018059001926</v>
      </c>
      <c r="R76" s="31">
        <f>'Equations and POD'!$D$6/K76</f>
        <v>2697.280520026422</v>
      </c>
      <c r="S76" s="31">
        <f>'Equations and POD'!$D$6/L76</f>
        <v>2552.7482438023844</v>
      </c>
      <c r="T76" s="32" t="s">
        <v>77</v>
      </c>
      <c r="U76" s="32" t="s">
        <v>77</v>
      </c>
      <c r="V76" s="32" t="s">
        <v>77</v>
      </c>
      <c r="W76" s="32" t="s">
        <v>77</v>
      </c>
      <c r="X76" s="30">
        <v>2500</v>
      </c>
      <c r="Y76" s="30">
        <v>2700</v>
      </c>
      <c r="Z76" s="30">
        <v>2600</v>
      </c>
    </row>
    <row r="77" spans="1:26">
      <c r="A77" s="25" t="s">
        <v>99</v>
      </c>
      <c r="B77" s="25" t="s">
        <v>100</v>
      </c>
      <c r="C77" s="25" t="s">
        <v>101</v>
      </c>
      <c r="D77" s="25" t="s">
        <v>72</v>
      </c>
      <c r="E77" s="25" t="s">
        <v>75</v>
      </c>
      <c r="F77" s="28" t="s">
        <v>77</v>
      </c>
      <c r="G77" s="28" t="s">
        <v>77</v>
      </c>
      <c r="H77" s="28" t="s">
        <v>77</v>
      </c>
      <c r="I77" s="28" t="s">
        <v>77</v>
      </c>
      <c r="J77" s="28">
        <v>0.17336677599845651</v>
      </c>
      <c r="K77" s="28">
        <v>0.1585428943139206</v>
      </c>
      <c r="L77" s="28">
        <v>0.16942426403679209</v>
      </c>
      <c r="M77" s="31" t="s">
        <v>77</v>
      </c>
      <c r="N77" s="31" t="s">
        <v>77</v>
      </c>
      <c r="O77" s="31" t="s">
        <v>77</v>
      </c>
      <c r="P77" s="31" t="s">
        <v>77</v>
      </c>
      <c r="Q77" s="31">
        <f>'Equations and POD'!$D$6/J77</f>
        <v>6344.9296652421644</v>
      </c>
      <c r="R77" s="31">
        <f>'Equations and POD'!$D$6/K77</f>
        <v>6938.1854340438658</v>
      </c>
      <c r="S77" s="31">
        <f>'Equations and POD'!$D$6/L77</f>
        <v>6492.5765282422863</v>
      </c>
      <c r="T77" s="32" t="s">
        <v>77</v>
      </c>
      <c r="U77" s="32" t="s">
        <v>77</v>
      </c>
      <c r="V77" s="32" t="s">
        <v>77</v>
      </c>
      <c r="W77" s="32" t="s">
        <v>77</v>
      </c>
      <c r="X77" s="30">
        <v>6300</v>
      </c>
      <c r="Y77" s="30">
        <v>6900</v>
      </c>
      <c r="Z77" s="30">
        <v>6500</v>
      </c>
    </row>
    <row r="78" spans="1:26">
      <c r="A78" s="25" t="s">
        <v>99</v>
      </c>
      <c r="B78" s="25" t="s">
        <v>100</v>
      </c>
      <c r="C78" s="25" t="s">
        <v>101</v>
      </c>
      <c r="D78" s="25" t="s">
        <v>76</v>
      </c>
      <c r="E78" s="25" t="s">
        <v>73</v>
      </c>
      <c r="F78" s="28" t="s">
        <v>77</v>
      </c>
      <c r="G78" s="28" t="s">
        <v>77</v>
      </c>
      <c r="H78" s="28" t="s">
        <v>77</v>
      </c>
      <c r="I78" s="28" t="s">
        <v>77</v>
      </c>
      <c r="J78" s="28" t="s">
        <v>77</v>
      </c>
      <c r="K78" s="28" t="s">
        <v>77</v>
      </c>
      <c r="L78" s="28" t="s">
        <v>77</v>
      </c>
      <c r="M78" s="31" t="s">
        <v>77</v>
      </c>
      <c r="N78" s="31" t="s">
        <v>77</v>
      </c>
      <c r="O78" s="31" t="s">
        <v>77</v>
      </c>
      <c r="P78" s="31" t="s">
        <v>77</v>
      </c>
      <c r="Q78" s="31" t="s">
        <v>77</v>
      </c>
      <c r="R78" s="31" t="s">
        <v>77</v>
      </c>
      <c r="S78" s="31" t="s">
        <v>77</v>
      </c>
      <c r="T78" s="32" t="s">
        <v>77</v>
      </c>
      <c r="U78" s="32" t="s">
        <v>77</v>
      </c>
      <c r="V78" s="32" t="s">
        <v>77</v>
      </c>
      <c r="W78" s="32" t="s">
        <v>77</v>
      </c>
      <c r="X78" s="32" t="s">
        <v>77</v>
      </c>
      <c r="Y78" s="32" t="s">
        <v>77</v>
      </c>
      <c r="Z78" s="32" t="s">
        <v>77</v>
      </c>
    </row>
    <row r="79" spans="1:26">
      <c r="A79" s="25" t="s">
        <v>99</v>
      </c>
      <c r="B79" s="25" t="s">
        <v>100</v>
      </c>
      <c r="C79" s="25" t="s">
        <v>101</v>
      </c>
      <c r="D79" s="25" t="s">
        <v>76</v>
      </c>
      <c r="E79" s="25" t="s">
        <v>74</v>
      </c>
      <c r="F79" s="28" t="s">
        <v>77</v>
      </c>
      <c r="G79" s="28" t="s">
        <v>77</v>
      </c>
      <c r="H79" s="28" t="s">
        <v>77</v>
      </c>
      <c r="I79" s="28" t="s">
        <v>77</v>
      </c>
      <c r="J79" s="28" t="s">
        <v>77</v>
      </c>
      <c r="K79" s="28" t="s">
        <v>77</v>
      </c>
      <c r="L79" s="28" t="s">
        <v>77</v>
      </c>
      <c r="M79" s="31" t="s">
        <v>77</v>
      </c>
      <c r="N79" s="31" t="s">
        <v>77</v>
      </c>
      <c r="O79" s="31" t="s">
        <v>77</v>
      </c>
      <c r="P79" s="31" t="s">
        <v>77</v>
      </c>
      <c r="Q79" s="31" t="s">
        <v>77</v>
      </c>
      <c r="R79" s="31" t="s">
        <v>77</v>
      </c>
      <c r="S79" s="31" t="s">
        <v>77</v>
      </c>
      <c r="T79" s="32" t="s">
        <v>77</v>
      </c>
      <c r="U79" s="32" t="s">
        <v>77</v>
      </c>
      <c r="V79" s="32" t="s">
        <v>77</v>
      </c>
      <c r="W79" s="32" t="s">
        <v>77</v>
      </c>
      <c r="X79" s="32" t="s">
        <v>77</v>
      </c>
      <c r="Y79" s="32" t="s">
        <v>77</v>
      </c>
      <c r="Z79" s="32" t="s">
        <v>77</v>
      </c>
    </row>
    <row r="80" spans="1:26">
      <c r="A80" s="25" t="s">
        <v>99</v>
      </c>
      <c r="B80" s="25" t="s">
        <v>100</v>
      </c>
      <c r="C80" s="25" t="s">
        <v>101</v>
      </c>
      <c r="D80" s="25" t="s">
        <v>76</v>
      </c>
      <c r="E80" s="25" t="s">
        <v>75</v>
      </c>
      <c r="F80" s="28" t="s">
        <v>77</v>
      </c>
      <c r="G80" s="28" t="s">
        <v>77</v>
      </c>
      <c r="H80" s="28" t="s">
        <v>77</v>
      </c>
      <c r="I80" s="28" t="s">
        <v>77</v>
      </c>
      <c r="J80" s="28" t="s">
        <v>77</v>
      </c>
      <c r="K80" s="28" t="s">
        <v>77</v>
      </c>
      <c r="L80" s="28" t="s">
        <v>77</v>
      </c>
      <c r="M80" s="31" t="s">
        <v>77</v>
      </c>
      <c r="N80" s="31" t="s">
        <v>77</v>
      </c>
      <c r="O80" s="31" t="s">
        <v>77</v>
      </c>
      <c r="P80" s="31" t="s">
        <v>77</v>
      </c>
      <c r="Q80" s="31" t="s">
        <v>77</v>
      </c>
      <c r="R80" s="31" t="s">
        <v>77</v>
      </c>
      <c r="S80" s="31" t="s">
        <v>77</v>
      </c>
      <c r="T80" s="32" t="s">
        <v>77</v>
      </c>
      <c r="U80" s="32" t="s">
        <v>77</v>
      </c>
      <c r="V80" s="32" t="s">
        <v>77</v>
      </c>
      <c r="W80" s="32" t="s">
        <v>77</v>
      </c>
      <c r="X80" s="32" t="s">
        <v>77</v>
      </c>
      <c r="Y80" s="32" t="s">
        <v>77</v>
      </c>
      <c r="Z80" s="32" t="s">
        <v>77</v>
      </c>
    </row>
    <row r="81" spans="1:26">
      <c r="A81" s="25" t="s">
        <v>99</v>
      </c>
      <c r="B81" s="25" t="s">
        <v>100</v>
      </c>
      <c r="C81" s="25" t="s">
        <v>101</v>
      </c>
      <c r="D81" s="25" t="s">
        <v>78</v>
      </c>
      <c r="E81" s="25" t="s">
        <v>73</v>
      </c>
      <c r="F81" s="28" t="s">
        <v>77</v>
      </c>
      <c r="G81" s="28" t="s">
        <v>77</v>
      </c>
      <c r="H81" s="28" t="s">
        <v>77</v>
      </c>
      <c r="I81" s="28" t="s">
        <v>77</v>
      </c>
      <c r="J81" s="28" t="s">
        <v>77</v>
      </c>
      <c r="K81" s="28" t="s">
        <v>77</v>
      </c>
      <c r="L81" s="28" t="s">
        <v>77</v>
      </c>
      <c r="M81" s="31" t="s">
        <v>77</v>
      </c>
      <c r="N81" s="31" t="s">
        <v>77</v>
      </c>
      <c r="O81" s="31" t="s">
        <v>77</v>
      </c>
      <c r="P81" s="31" t="s">
        <v>77</v>
      </c>
      <c r="Q81" s="31" t="s">
        <v>77</v>
      </c>
      <c r="R81" s="31" t="s">
        <v>77</v>
      </c>
      <c r="S81" s="31" t="s">
        <v>77</v>
      </c>
      <c r="T81" s="32" t="s">
        <v>77</v>
      </c>
      <c r="U81" s="32" t="s">
        <v>77</v>
      </c>
      <c r="V81" s="32" t="s">
        <v>77</v>
      </c>
      <c r="W81" s="32" t="s">
        <v>77</v>
      </c>
      <c r="X81" s="32" t="s">
        <v>77</v>
      </c>
      <c r="Y81" s="32" t="s">
        <v>77</v>
      </c>
      <c r="Z81" s="32" t="s">
        <v>77</v>
      </c>
    </row>
    <row r="82" spans="1:26">
      <c r="A82" s="25" t="s">
        <v>99</v>
      </c>
      <c r="B82" s="25" t="s">
        <v>100</v>
      </c>
      <c r="C82" s="25" t="s">
        <v>101</v>
      </c>
      <c r="D82" s="25" t="s">
        <v>78</v>
      </c>
      <c r="E82" s="25" t="s">
        <v>74</v>
      </c>
      <c r="F82" s="28" t="s">
        <v>77</v>
      </c>
      <c r="G82" s="28" t="s">
        <v>77</v>
      </c>
      <c r="H82" s="28" t="s">
        <v>77</v>
      </c>
      <c r="I82" s="28" t="s">
        <v>77</v>
      </c>
      <c r="J82" s="28" t="s">
        <v>77</v>
      </c>
      <c r="K82" s="28" t="s">
        <v>77</v>
      </c>
      <c r="L82" s="28" t="s">
        <v>77</v>
      </c>
      <c r="M82" s="31" t="s">
        <v>77</v>
      </c>
      <c r="N82" s="31" t="s">
        <v>77</v>
      </c>
      <c r="O82" s="31" t="s">
        <v>77</v>
      </c>
      <c r="P82" s="31" t="s">
        <v>77</v>
      </c>
      <c r="Q82" s="31" t="s">
        <v>77</v>
      </c>
      <c r="R82" s="31" t="s">
        <v>77</v>
      </c>
      <c r="S82" s="31" t="s">
        <v>77</v>
      </c>
      <c r="T82" s="32" t="s">
        <v>77</v>
      </c>
      <c r="U82" s="32" t="s">
        <v>77</v>
      </c>
      <c r="V82" s="32" t="s">
        <v>77</v>
      </c>
      <c r="W82" s="32" t="s">
        <v>77</v>
      </c>
      <c r="X82" s="32" t="s">
        <v>77</v>
      </c>
      <c r="Y82" s="32" t="s">
        <v>77</v>
      </c>
      <c r="Z82" s="32" t="s">
        <v>77</v>
      </c>
    </row>
    <row r="83" spans="1:26">
      <c r="A83" s="25" t="s">
        <v>99</v>
      </c>
      <c r="B83" s="25" t="s">
        <v>100</v>
      </c>
      <c r="C83" s="25" t="s">
        <v>101</v>
      </c>
      <c r="D83" s="25" t="s">
        <v>78</v>
      </c>
      <c r="E83" s="25" t="s">
        <v>75</v>
      </c>
      <c r="F83" s="28" t="s">
        <v>77</v>
      </c>
      <c r="G83" s="28" t="s">
        <v>77</v>
      </c>
      <c r="H83" s="28" t="s">
        <v>77</v>
      </c>
      <c r="I83" s="28" t="s">
        <v>77</v>
      </c>
      <c r="J83" s="28" t="s">
        <v>77</v>
      </c>
      <c r="K83" s="28" t="s">
        <v>77</v>
      </c>
      <c r="L83" s="28" t="s">
        <v>77</v>
      </c>
      <c r="M83" s="31" t="s">
        <v>77</v>
      </c>
      <c r="N83" s="31" t="s">
        <v>77</v>
      </c>
      <c r="O83" s="31" t="s">
        <v>77</v>
      </c>
      <c r="P83" s="31" t="s">
        <v>77</v>
      </c>
      <c r="Q83" s="31" t="s">
        <v>77</v>
      </c>
      <c r="R83" s="31" t="s">
        <v>77</v>
      </c>
      <c r="S83" s="31" t="s">
        <v>77</v>
      </c>
      <c r="T83" s="32" t="s">
        <v>77</v>
      </c>
      <c r="U83" s="32" t="s">
        <v>77</v>
      </c>
      <c r="V83" s="32" t="s">
        <v>77</v>
      </c>
      <c r="W83" s="32" t="s">
        <v>77</v>
      </c>
      <c r="X83" s="32" t="s">
        <v>77</v>
      </c>
      <c r="Y83" s="32" t="s">
        <v>77</v>
      </c>
      <c r="Z83" s="32" t="s">
        <v>77</v>
      </c>
    </row>
    <row r="84" spans="1:26">
      <c r="A84" s="25" t="s">
        <v>99</v>
      </c>
      <c r="B84" s="25" t="s">
        <v>100</v>
      </c>
      <c r="C84" s="25" t="s">
        <v>102</v>
      </c>
      <c r="D84" s="25" t="s">
        <v>72</v>
      </c>
      <c r="E84" s="25" t="s">
        <v>73</v>
      </c>
      <c r="F84" s="28" t="s">
        <v>77</v>
      </c>
      <c r="G84" s="28" t="s">
        <v>77</v>
      </c>
      <c r="H84" s="28" t="s">
        <v>77</v>
      </c>
      <c r="I84" s="28" t="s">
        <v>77</v>
      </c>
      <c r="J84" s="28" t="s">
        <v>77</v>
      </c>
      <c r="K84" s="28" t="s">
        <v>77</v>
      </c>
      <c r="L84" s="28" t="s">
        <v>77</v>
      </c>
      <c r="M84" s="28" t="s">
        <v>77</v>
      </c>
      <c r="N84" s="31" t="s">
        <v>77</v>
      </c>
      <c r="O84" s="31" t="s">
        <v>77</v>
      </c>
      <c r="P84" s="31" t="s">
        <v>77</v>
      </c>
      <c r="Q84" s="31" t="s">
        <v>77</v>
      </c>
      <c r="R84" s="31" t="s">
        <v>77</v>
      </c>
      <c r="S84" s="31" t="s">
        <v>77</v>
      </c>
      <c r="T84" s="32" t="s">
        <v>77</v>
      </c>
      <c r="U84" s="32" t="s">
        <v>77</v>
      </c>
      <c r="V84" s="32" t="s">
        <v>77</v>
      </c>
      <c r="W84" s="32" t="s">
        <v>77</v>
      </c>
      <c r="X84" s="32" t="s">
        <v>77</v>
      </c>
      <c r="Y84" s="32" t="s">
        <v>77</v>
      </c>
      <c r="Z84" s="32" t="s">
        <v>77</v>
      </c>
    </row>
    <row r="85" spans="1:26">
      <c r="A85" s="25" t="s">
        <v>99</v>
      </c>
      <c r="B85" s="25" t="s">
        <v>100</v>
      </c>
      <c r="C85" s="25" t="s">
        <v>102</v>
      </c>
      <c r="D85" s="25" t="s">
        <v>72</v>
      </c>
      <c r="E85" s="25" t="s">
        <v>74</v>
      </c>
      <c r="F85" s="28" t="s">
        <v>77</v>
      </c>
      <c r="G85" s="28" t="s">
        <v>77</v>
      </c>
      <c r="H85" s="28">
        <v>5.2645161290322582</v>
      </c>
      <c r="I85" s="28">
        <v>4.0452830188679254</v>
      </c>
      <c r="J85" s="28">
        <v>3.1436619718309862</v>
      </c>
      <c r="K85" s="28">
        <v>2.8625698324022348</v>
      </c>
      <c r="L85" s="28">
        <v>3.0246436815300619</v>
      </c>
      <c r="M85" s="28" t="s">
        <v>77</v>
      </c>
      <c r="N85" s="31" t="s">
        <v>77</v>
      </c>
      <c r="O85" s="31">
        <f>'Equations and POD'!$D$6/H85</f>
        <v>208.94607843137254</v>
      </c>
      <c r="P85" s="31">
        <f>'Equations and POD'!$D$6/I85</f>
        <v>271.92164179104469</v>
      </c>
      <c r="Q85" s="31">
        <f>'Equations and POD'!$D$6/J85</f>
        <v>349.91039426523292</v>
      </c>
      <c r="R85" s="31">
        <f>'Equations and POD'!$D$6/K85</f>
        <v>384.27010148321619</v>
      </c>
      <c r="S85" s="31">
        <f>'Equations and POD'!$D$6/L85</f>
        <v>363.67920185677815</v>
      </c>
      <c r="T85" s="32" t="s">
        <v>77</v>
      </c>
      <c r="U85" s="32" t="s">
        <v>77</v>
      </c>
      <c r="V85" s="30">
        <v>210</v>
      </c>
      <c r="W85" s="30">
        <v>270</v>
      </c>
      <c r="X85" s="30">
        <v>350</v>
      </c>
      <c r="Y85" s="30">
        <v>380</v>
      </c>
      <c r="Z85" s="30">
        <v>360</v>
      </c>
    </row>
    <row r="86" spans="1:26">
      <c r="A86" s="25" t="s">
        <v>99</v>
      </c>
      <c r="B86" s="25" t="s">
        <v>100</v>
      </c>
      <c r="C86" s="25" t="s">
        <v>102</v>
      </c>
      <c r="D86" s="25" t="s">
        <v>72</v>
      </c>
      <c r="E86" s="25" t="s">
        <v>75</v>
      </c>
      <c r="F86" s="28" t="s">
        <v>77</v>
      </c>
      <c r="G86" s="28">
        <v>1.1047619047619051</v>
      </c>
      <c r="H86" s="28">
        <v>0.95483870967741935</v>
      </c>
      <c r="I86" s="28">
        <v>0.76981132075471692</v>
      </c>
      <c r="J86" s="28">
        <v>0.60845070422535219</v>
      </c>
      <c r="K86" s="28">
        <v>0.55642458100558667</v>
      </c>
      <c r="L86" s="28">
        <v>0.59461400359066441</v>
      </c>
      <c r="M86" s="28" t="s">
        <v>77</v>
      </c>
      <c r="N86" s="31">
        <f>'Equations and POD'!$D$6/G86</f>
        <v>995.6896551724135</v>
      </c>
      <c r="O86" s="31">
        <f>'Equations and POD'!$D$6/H86</f>
        <v>1152.0270270270271</v>
      </c>
      <c r="P86" s="31">
        <f>'Equations and POD'!$D$6/I86</f>
        <v>1428.9215686274511</v>
      </c>
      <c r="Q86" s="31">
        <f>'Equations and POD'!$D$6/J86</f>
        <v>1807.8703703703702</v>
      </c>
      <c r="R86" s="31">
        <f>'Equations and POD'!$D$6/K86</f>
        <v>1976.9076305220881</v>
      </c>
      <c r="S86" s="31">
        <f>'Equations and POD'!$D$6/L86</f>
        <v>1849.9396135265697</v>
      </c>
      <c r="T86" s="32" t="s">
        <v>77</v>
      </c>
      <c r="U86" s="30">
        <v>1000</v>
      </c>
      <c r="V86" s="30">
        <v>1200</v>
      </c>
      <c r="W86" s="30">
        <v>1400</v>
      </c>
      <c r="X86" s="30">
        <v>1800</v>
      </c>
      <c r="Y86" s="30">
        <v>2000</v>
      </c>
      <c r="Z86" s="30">
        <v>1800</v>
      </c>
    </row>
    <row r="87" spans="1:26">
      <c r="A87" s="25" t="s">
        <v>99</v>
      </c>
      <c r="B87" s="25" t="s">
        <v>100</v>
      </c>
      <c r="C87" s="25" t="s">
        <v>102</v>
      </c>
      <c r="D87" s="25" t="s">
        <v>76</v>
      </c>
      <c r="E87" s="25" t="s">
        <v>73</v>
      </c>
      <c r="F87" s="28">
        <v>12.796554849991942</v>
      </c>
      <c r="G87" s="28">
        <v>8.1678883437954983</v>
      </c>
      <c r="H87" s="28">
        <v>5.8997490361286777</v>
      </c>
      <c r="I87" s="28">
        <v>0.53326135612013137</v>
      </c>
      <c r="J87" s="28">
        <v>0.29862079903246708</v>
      </c>
      <c r="K87" s="28">
        <v>0.23691593178738021</v>
      </c>
      <c r="L87" s="28">
        <v>0.1061224343127822</v>
      </c>
      <c r="M87" s="31">
        <f>'Equations and POD'!$D$6/F87</f>
        <v>85.960636506840174</v>
      </c>
      <c r="N87" s="31">
        <f>'Equations and POD'!$D$6/G87</f>
        <v>134.67373128766914</v>
      </c>
      <c r="O87" s="31">
        <f>'Equations and POD'!$D$6/H87</f>
        <v>186.44860879062114</v>
      </c>
      <c r="P87" s="31">
        <f>'Equations and POD'!$D$6/I87</f>
        <v>2062.7783869495233</v>
      </c>
      <c r="Q87" s="31">
        <f>'Equations and POD'!$D$6/J87</f>
        <v>3683.6014221514565</v>
      </c>
      <c r="R87" s="31">
        <f>'Equations and POD'!$D$6/K87</f>
        <v>4642.9971665527037</v>
      </c>
      <c r="S87" s="31">
        <f>'Equations and POD'!$D$6/L87</f>
        <v>10365.386047948086</v>
      </c>
      <c r="T87" s="30">
        <v>86</v>
      </c>
      <c r="U87" s="30">
        <v>130</v>
      </c>
      <c r="V87" s="30">
        <v>190</v>
      </c>
      <c r="W87" s="30">
        <v>2100</v>
      </c>
      <c r="X87" s="30">
        <v>3700</v>
      </c>
      <c r="Y87" s="30">
        <v>4600</v>
      </c>
      <c r="Z87" s="30">
        <v>10000</v>
      </c>
    </row>
    <row r="88" spans="1:26">
      <c r="A88" s="25" t="s">
        <v>99</v>
      </c>
      <c r="B88" s="25" t="s">
        <v>100</v>
      </c>
      <c r="C88" s="25" t="s">
        <v>102</v>
      </c>
      <c r="D88" s="25" t="s">
        <v>76</v>
      </c>
      <c r="E88" s="25" t="s">
        <v>74</v>
      </c>
      <c r="F88" s="28">
        <v>1.6114416976040731</v>
      </c>
      <c r="G88" s="28">
        <v>1.2847674384672558</v>
      </c>
      <c r="H88" s="28">
        <v>0.90012827911198845</v>
      </c>
      <c r="I88" s="28">
        <v>0.11730416906976369</v>
      </c>
      <c r="J88" s="28">
        <v>6.5693386993874489E-2</v>
      </c>
      <c r="K88" s="28">
        <v>5.212027930859997E-2</v>
      </c>
      <c r="L88" s="28">
        <v>2.3352689154547329E-2</v>
      </c>
      <c r="M88" s="31">
        <f>'Equations and POD'!$D$6/F88</f>
        <v>682.61855308541669</v>
      </c>
      <c r="N88" s="31">
        <f>'Equations and POD'!$D$6/G88</f>
        <v>856.18608244953202</v>
      </c>
      <c r="O88" s="31">
        <f>'Equations and POD'!$D$6/H88</f>
        <v>1222.0480408472365</v>
      </c>
      <c r="P88" s="31">
        <f>'Equations and POD'!$D$6/I88</f>
        <v>9377.3308205764006</v>
      </c>
      <c r="Q88" s="31">
        <f>'Equations and POD'!$D$6/J88</f>
        <v>16744.455573626739</v>
      </c>
      <c r="R88" s="31">
        <f>'Equations and POD'!$D$6/K88</f>
        <v>21105.028879200527</v>
      </c>
      <c r="S88" s="31">
        <f>'Equations and POD'!$D$6/L88</f>
        <v>47103.782897131721</v>
      </c>
      <c r="T88" s="30">
        <v>680</v>
      </c>
      <c r="U88" s="30">
        <v>860</v>
      </c>
      <c r="V88" s="30">
        <v>1200</v>
      </c>
      <c r="W88" s="30">
        <v>9400</v>
      </c>
      <c r="X88" s="30">
        <v>17000</v>
      </c>
      <c r="Y88" s="30">
        <v>21000</v>
      </c>
      <c r="Z88" s="30">
        <v>47000</v>
      </c>
    </row>
    <row r="89" spans="1:26">
      <c r="A89" s="25" t="s">
        <v>99</v>
      </c>
      <c r="B89" s="25" t="s">
        <v>100</v>
      </c>
      <c r="C89" s="25" t="s">
        <v>102</v>
      </c>
      <c r="D89" s="25" t="s">
        <v>76</v>
      </c>
      <c r="E89" s="25" t="s">
        <v>75</v>
      </c>
      <c r="F89" s="28">
        <v>1.2516049351166469E-2</v>
      </c>
      <c r="G89" s="28">
        <v>1.7956049608932226E-2</v>
      </c>
      <c r="H89" s="28">
        <v>1.0036173482426084E-2</v>
      </c>
      <c r="I89" s="28">
        <v>1.315794134581894E-5</v>
      </c>
      <c r="J89" s="28">
        <v>7.3696068441553937E-6</v>
      </c>
      <c r="K89" s="28">
        <v>5.8471995740000661E-6</v>
      </c>
      <c r="L89" s="28">
        <v>2.621064710015573E-6</v>
      </c>
      <c r="M89" s="31">
        <f>'Equations and POD'!$D$6/F89</f>
        <v>87887.157451762716</v>
      </c>
      <c r="N89" s="31">
        <f>'Equations and POD'!$D$6/G89</f>
        <v>61260.690628344317</v>
      </c>
      <c r="O89" s="31">
        <f>'Equations and POD'!$D$6/H89</f>
        <v>109603.52587828052</v>
      </c>
      <c r="P89" s="31">
        <f>'Equations and POD'!$D$6/I89</f>
        <v>83599703.866253778</v>
      </c>
      <c r="Q89" s="31">
        <f>'Equations and POD'!$D$6/J89</f>
        <v>149261693.77303702</v>
      </c>
      <c r="R89" s="31">
        <f>'Equations and POD'!$D$6/K89</f>
        <v>188124244.10673749</v>
      </c>
      <c r="S89" s="31">
        <f>'Equations and POD'!$D$6/L89</f>
        <v>419676780.88858187</v>
      </c>
      <c r="T89" s="30">
        <v>88000</v>
      </c>
      <c r="U89" s="30">
        <v>61000</v>
      </c>
      <c r="V89" s="30">
        <v>110000</v>
      </c>
      <c r="W89" s="30">
        <v>84000000</v>
      </c>
      <c r="X89" s="30">
        <v>150000000</v>
      </c>
      <c r="Y89" s="30">
        <v>190000000</v>
      </c>
      <c r="Z89" s="30">
        <v>420000000</v>
      </c>
    </row>
    <row r="90" spans="1:26">
      <c r="A90" s="25" t="s">
        <v>99</v>
      </c>
      <c r="B90" s="25" t="s">
        <v>100</v>
      </c>
      <c r="C90" s="25" t="s">
        <v>102</v>
      </c>
      <c r="D90" s="25" t="s">
        <v>78</v>
      </c>
      <c r="E90" s="25" t="s">
        <v>73</v>
      </c>
      <c r="F90" s="28">
        <v>23.021653254899249</v>
      </c>
      <c r="G90" s="28">
        <v>21.687064660412339</v>
      </c>
      <c r="H90" s="28">
        <v>17.629484820722279</v>
      </c>
      <c r="I90" s="28">
        <v>12.27569697759189</v>
      </c>
      <c r="J90" s="28">
        <v>8.6595532834181643</v>
      </c>
      <c r="K90" s="28">
        <v>7.4147952917163984</v>
      </c>
      <c r="L90" s="28">
        <v>5.953099249283186</v>
      </c>
      <c r="M90" s="31">
        <f>'Equations and POD'!$D$6/F90</f>
        <v>47.781103634071478</v>
      </c>
      <c r="N90" s="31">
        <f>'Equations and POD'!$D$6/G90</f>
        <v>50.721479242322026</v>
      </c>
      <c r="O90" s="31">
        <f>'Equations and POD'!$D$6/H90</f>
        <v>62.395470496507286</v>
      </c>
      <c r="P90" s="31">
        <f>'Equations and POD'!$D$6/I90</f>
        <v>89.607946661435577</v>
      </c>
      <c r="Q90" s="31">
        <f>'Equations and POD'!$D$6/J90</f>
        <v>127.02733778500404</v>
      </c>
      <c r="R90" s="31">
        <f>'Equations and POD'!$D$6/K90</f>
        <v>148.3520389603863</v>
      </c>
      <c r="S90" s="31">
        <f>'Equations and POD'!$D$6/L90</f>
        <v>184.77770215782161</v>
      </c>
      <c r="T90" s="30">
        <v>48</v>
      </c>
      <c r="U90" s="30">
        <v>51</v>
      </c>
      <c r="V90" s="30">
        <v>62</v>
      </c>
      <c r="W90" s="30">
        <v>90</v>
      </c>
      <c r="X90" s="30">
        <v>130</v>
      </c>
      <c r="Y90" s="30">
        <v>150</v>
      </c>
      <c r="Z90" s="30">
        <v>180</v>
      </c>
    </row>
    <row r="91" spans="1:26">
      <c r="A91" s="25" t="s">
        <v>99</v>
      </c>
      <c r="B91" s="25" t="s">
        <v>100</v>
      </c>
      <c r="C91" s="25" t="s">
        <v>102</v>
      </c>
      <c r="D91" s="25" t="s">
        <v>78</v>
      </c>
      <c r="E91" s="25" t="s">
        <v>74</v>
      </c>
      <c r="F91" s="28">
        <v>5.0006116348117677</v>
      </c>
      <c r="G91" s="28">
        <v>4.7107211052574609</v>
      </c>
      <c r="H91" s="28">
        <v>3.829360382338324</v>
      </c>
      <c r="I91" s="28">
        <v>2.666445908636299</v>
      </c>
      <c r="J91" s="28">
        <v>1.88097103287393</v>
      </c>
      <c r="K91" s="28">
        <v>1.6105929141997579</v>
      </c>
      <c r="L91" s="28">
        <v>1.293092943393173</v>
      </c>
      <c r="M91" s="31">
        <f>'Equations and POD'!$D$6/F91</f>
        <v>219.97309135993441</v>
      </c>
      <c r="N91" s="31">
        <f>'Equations and POD'!$D$6/G91</f>
        <v>233.50989698208431</v>
      </c>
      <c r="O91" s="31">
        <f>'Equations and POD'!$D$6/H91</f>
        <v>287.25423835097666</v>
      </c>
      <c r="P91" s="31">
        <f>'Equations and POD'!$D$6/I91</f>
        <v>412.53415133501551</v>
      </c>
      <c r="Q91" s="31">
        <f>'Equations and POD'!$D$6/J91</f>
        <v>584.80432753890591</v>
      </c>
      <c r="R91" s="31">
        <f>'Equations and POD'!$D$6/K91</f>
        <v>682.97829346067124</v>
      </c>
      <c r="S91" s="31">
        <f>'Equations and POD'!$D$6/L91</f>
        <v>850.67357734821235</v>
      </c>
      <c r="T91" s="30">
        <v>220</v>
      </c>
      <c r="U91" s="30">
        <v>230</v>
      </c>
      <c r="V91" s="30">
        <v>290</v>
      </c>
      <c r="W91" s="30">
        <v>410</v>
      </c>
      <c r="X91" s="30">
        <v>580</v>
      </c>
      <c r="Y91" s="30">
        <v>680</v>
      </c>
      <c r="Z91" s="30">
        <v>850</v>
      </c>
    </row>
    <row r="92" spans="1:26">
      <c r="A92" s="25" t="s">
        <v>99</v>
      </c>
      <c r="B92" s="25" t="s">
        <v>100</v>
      </c>
      <c r="C92" s="25" t="s">
        <v>102</v>
      </c>
      <c r="D92" s="25" t="s">
        <v>78</v>
      </c>
      <c r="E92" s="25" t="s">
        <v>75</v>
      </c>
      <c r="F92" s="28">
        <v>5.4876216162839735E-4</v>
      </c>
      <c r="G92" s="28">
        <v>5.1694986240356257E-4</v>
      </c>
      <c r="H92" s="28">
        <v>4.202302107280573E-4</v>
      </c>
      <c r="I92" s="28">
        <v>2.926131296623941E-4</v>
      </c>
      <c r="J92" s="28">
        <v>2.0641589576254931E-4</v>
      </c>
      <c r="K92" s="28">
        <v>1.7674486915697231E-4</v>
      </c>
      <c r="L92" s="28">
        <v>1.41902737229778E-4</v>
      </c>
      <c r="M92" s="31">
        <f>'Equations and POD'!$D$6/F92</f>
        <v>2004511.3838313103</v>
      </c>
      <c r="N92" s="31">
        <f>'Equations and POD'!$D$6/G92</f>
        <v>2127865.9305286226</v>
      </c>
      <c r="O92" s="31">
        <f>'Equations and POD'!$D$6/H92</f>
        <v>2617612.8510471149</v>
      </c>
      <c r="P92" s="31">
        <f>'Equations and POD'!$D$6/I92</f>
        <v>3759229.8106005639</v>
      </c>
      <c r="Q92" s="31">
        <f>'Equations and POD'!$D$6/J92</f>
        <v>5329046.9512357023</v>
      </c>
      <c r="R92" s="31">
        <f>'Equations and POD'!$D$6/K92</f>
        <v>6223660.1562846936</v>
      </c>
      <c r="S92" s="31">
        <f>'Equations and POD'!$D$6/L92</f>
        <v>7751788.4536561798</v>
      </c>
      <c r="T92" s="30">
        <v>2000000</v>
      </c>
      <c r="U92" s="30">
        <v>2100000</v>
      </c>
      <c r="V92" s="30">
        <v>2600000</v>
      </c>
      <c r="W92" s="30">
        <v>3800000</v>
      </c>
      <c r="X92" s="30">
        <v>5300000</v>
      </c>
      <c r="Y92" s="30">
        <v>6200000</v>
      </c>
      <c r="Z92" s="30">
        <v>7800000</v>
      </c>
    </row>
    <row r="93" spans="1:26">
      <c r="A93" s="25" t="s">
        <v>103</v>
      </c>
      <c r="B93" s="25" t="s">
        <v>104</v>
      </c>
      <c r="C93" s="25" t="s">
        <v>106</v>
      </c>
      <c r="D93" s="25" t="s">
        <v>72</v>
      </c>
      <c r="E93" s="25" t="s">
        <v>73</v>
      </c>
      <c r="F93" s="28">
        <v>0.64595744680851075</v>
      </c>
      <c r="G93" s="28">
        <v>0.55238095238095231</v>
      </c>
      <c r="H93" s="28">
        <v>0.47741935483870968</v>
      </c>
      <c r="I93" s="28">
        <v>0.38490566037735852</v>
      </c>
      <c r="J93" s="28">
        <v>0.3042253521126761</v>
      </c>
      <c r="K93" s="28">
        <v>0.27821229050279328</v>
      </c>
      <c r="L93" s="28">
        <v>0.2973070017953322</v>
      </c>
      <c r="M93" s="31">
        <f>'Equations and POD'!$D$6/F93</f>
        <v>1702.8985507246373</v>
      </c>
      <c r="N93" s="31">
        <f>'Equations and POD'!$D$6/G93</f>
        <v>1991.3793103448279</v>
      </c>
      <c r="O93" s="31">
        <f>'Equations and POD'!$D$6/H93</f>
        <v>2304.0540540540542</v>
      </c>
      <c r="P93" s="31">
        <f>'Equations and POD'!$D$6/I93</f>
        <v>2857.8431372549016</v>
      </c>
      <c r="Q93" s="31">
        <f>'Equations and POD'!$D$6/J93</f>
        <v>3615.7407407407404</v>
      </c>
      <c r="R93" s="31">
        <f>'Equations and POD'!$D$6/K93</f>
        <v>3953.8152610441771</v>
      </c>
      <c r="S93" s="31">
        <f>'Equations and POD'!$D$6/L93</f>
        <v>3699.8792270531394</v>
      </c>
      <c r="T93" s="30">
        <v>1700</v>
      </c>
      <c r="U93" s="30">
        <v>2000</v>
      </c>
      <c r="V93" s="30">
        <v>2300</v>
      </c>
      <c r="W93" s="30">
        <v>2900</v>
      </c>
      <c r="X93" s="30">
        <v>3600</v>
      </c>
      <c r="Y93" s="30">
        <v>4000</v>
      </c>
      <c r="Z93" s="30">
        <v>3700</v>
      </c>
    </row>
    <row r="94" spans="1:26">
      <c r="A94" s="25" t="s">
        <v>103</v>
      </c>
      <c r="B94" s="25" t="s">
        <v>104</v>
      </c>
      <c r="C94" s="25" t="s">
        <v>106</v>
      </c>
      <c r="D94" s="25" t="s">
        <v>72</v>
      </c>
      <c r="E94" s="25" t="s">
        <v>74</v>
      </c>
      <c r="F94" s="28">
        <v>0.32297872340425537</v>
      </c>
      <c r="G94" s="28">
        <v>0.27619047619047621</v>
      </c>
      <c r="H94" s="28">
        <v>0.23870967741935481</v>
      </c>
      <c r="I94" s="28">
        <v>0.1924528301886792</v>
      </c>
      <c r="J94" s="28">
        <v>0.15211267605633799</v>
      </c>
      <c r="K94" s="28">
        <v>0.1391061452513967</v>
      </c>
      <c r="L94" s="28">
        <v>0.1486535008976661</v>
      </c>
      <c r="M94" s="31">
        <f>'Equations and POD'!$D$6/F94</f>
        <v>3405.7971014492746</v>
      </c>
      <c r="N94" s="31">
        <f>'Equations and POD'!$D$6/G94</f>
        <v>3982.7586206896549</v>
      </c>
      <c r="O94" s="31">
        <f>'Equations and POD'!$D$6/H94</f>
        <v>4608.1081081081084</v>
      </c>
      <c r="P94" s="31">
        <f>'Equations and POD'!$D$6/I94</f>
        <v>5715.6862745098051</v>
      </c>
      <c r="Q94" s="31">
        <f>'Equations and POD'!$D$6/J94</f>
        <v>7231.4814814814836</v>
      </c>
      <c r="R94" s="31">
        <f>'Equations and POD'!$D$6/K94</f>
        <v>7907.6305220883505</v>
      </c>
      <c r="S94" s="31">
        <f>'Equations and POD'!$D$6/L94</f>
        <v>7399.7584541062788</v>
      </c>
      <c r="T94" s="30">
        <v>3400</v>
      </c>
      <c r="U94" s="30">
        <v>4000</v>
      </c>
      <c r="V94" s="30">
        <v>4600</v>
      </c>
      <c r="W94" s="30">
        <v>5700</v>
      </c>
      <c r="X94" s="30">
        <v>7200</v>
      </c>
      <c r="Y94" s="30">
        <v>7900</v>
      </c>
      <c r="Z94" s="30">
        <v>7400</v>
      </c>
    </row>
    <row r="95" spans="1:26">
      <c r="A95" s="25" t="s">
        <v>103</v>
      </c>
      <c r="B95" s="25" t="s">
        <v>104</v>
      </c>
      <c r="C95" s="25" t="s">
        <v>106</v>
      </c>
      <c r="D95" s="25" t="s">
        <v>72</v>
      </c>
      <c r="E95" s="25" t="s">
        <v>75</v>
      </c>
      <c r="F95" s="28">
        <v>0.16148936170212769</v>
      </c>
      <c r="G95" s="28">
        <v>0.1380952380952381</v>
      </c>
      <c r="H95" s="28">
        <v>0.1193548387096774</v>
      </c>
      <c r="I95" s="28">
        <v>9.6226415094339615E-2</v>
      </c>
      <c r="J95" s="28">
        <v>7.6056338028169024E-2</v>
      </c>
      <c r="K95" s="28">
        <v>6.9553072625698334E-2</v>
      </c>
      <c r="L95" s="28">
        <v>7.4326750448833051E-2</v>
      </c>
      <c r="M95" s="31">
        <f>'Equations and POD'!$D$6/F95</f>
        <v>6811.5942028985492</v>
      </c>
      <c r="N95" s="31">
        <f>'Equations and POD'!$D$6/G95</f>
        <v>7965.5172413793098</v>
      </c>
      <c r="O95" s="31">
        <f>'Equations and POD'!$D$6/H95</f>
        <v>9216.2162162162167</v>
      </c>
      <c r="P95" s="31">
        <f>'Equations and POD'!$D$6/I95</f>
        <v>11431.372549019608</v>
      </c>
      <c r="Q95" s="31">
        <f>'Equations and POD'!$D$6/J95</f>
        <v>14462.962962962962</v>
      </c>
      <c r="R95" s="31">
        <f>'Equations and POD'!$D$6/K95</f>
        <v>15815.261044176705</v>
      </c>
      <c r="S95" s="31">
        <f>'Equations and POD'!$D$6/L95</f>
        <v>14799.516908212558</v>
      </c>
      <c r="T95" s="30">
        <v>6800</v>
      </c>
      <c r="U95" s="30">
        <v>8000</v>
      </c>
      <c r="V95" s="30">
        <v>9200</v>
      </c>
      <c r="W95" s="30">
        <v>11000</v>
      </c>
      <c r="X95" s="30">
        <v>14000</v>
      </c>
      <c r="Y95" s="30">
        <v>16000</v>
      </c>
      <c r="Z95" s="30">
        <v>15000</v>
      </c>
    </row>
    <row r="96" spans="1:26">
      <c r="A96" s="25" t="s">
        <v>103</v>
      </c>
      <c r="B96" s="25" t="s">
        <v>104</v>
      </c>
      <c r="C96" s="25" t="s">
        <v>106</v>
      </c>
      <c r="D96" s="25" t="s">
        <v>76</v>
      </c>
      <c r="E96" s="25" t="s">
        <v>73</v>
      </c>
      <c r="F96" s="28" t="s">
        <v>77</v>
      </c>
      <c r="G96" s="28" t="s">
        <v>77</v>
      </c>
      <c r="H96" s="28" t="s">
        <v>77</v>
      </c>
      <c r="I96" s="28" t="s">
        <v>77</v>
      </c>
      <c r="J96" s="28" t="s">
        <v>77</v>
      </c>
      <c r="K96" s="28" t="s">
        <v>77</v>
      </c>
      <c r="L96" s="28" t="s">
        <v>77</v>
      </c>
      <c r="M96" s="31" t="s">
        <v>77</v>
      </c>
      <c r="N96" s="31" t="s">
        <v>77</v>
      </c>
      <c r="O96" s="31" t="s">
        <v>77</v>
      </c>
      <c r="P96" s="31" t="s">
        <v>77</v>
      </c>
      <c r="Q96" s="31" t="s">
        <v>77</v>
      </c>
      <c r="R96" s="31" t="s">
        <v>77</v>
      </c>
      <c r="S96" s="31" t="s">
        <v>77</v>
      </c>
      <c r="T96" s="32" t="s">
        <v>77</v>
      </c>
      <c r="U96" s="32" t="s">
        <v>77</v>
      </c>
      <c r="V96" s="32" t="s">
        <v>77</v>
      </c>
      <c r="W96" s="32" t="s">
        <v>77</v>
      </c>
      <c r="X96" s="32" t="s">
        <v>77</v>
      </c>
      <c r="Y96" s="32" t="s">
        <v>77</v>
      </c>
      <c r="Z96" s="32" t="s">
        <v>77</v>
      </c>
    </row>
    <row r="97" spans="1:26">
      <c r="A97" s="25" t="s">
        <v>103</v>
      </c>
      <c r="B97" s="25" t="s">
        <v>104</v>
      </c>
      <c r="C97" s="25" t="s">
        <v>106</v>
      </c>
      <c r="D97" s="25" t="s">
        <v>76</v>
      </c>
      <c r="E97" s="25" t="s">
        <v>74</v>
      </c>
      <c r="F97" s="28" t="s">
        <v>77</v>
      </c>
      <c r="G97" s="28" t="s">
        <v>77</v>
      </c>
      <c r="H97" s="28" t="s">
        <v>77</v>
      </c>
      <c r="I97" s="28" t="s">
        <v>77</v>
      </c>
      <c r="J97" s="28" t="s">
        <v>77</v>
      </c>
      <c r="K97" s="28" t="s">
        <v>77</v>
      </c>
      <c r="L97" s="28" t="s">
        <v>77</v>
      </c>
      <c r="M97" s="31" t="s">
        <v>77</v>
      </c>
      <c r="N97" s="31" t="s">
        <v>77</v>
      </c>
      <c r="O97" s="31" t="s">
        <v>77</v>
      </c>
      <c r="P97" s="31" t="s">
        <v>77</v>
      </c>
      <c r="Q97" s="31" t="s">
        <v>77</v>
      </c>
      <c r="R97" s="31" t="s">
        <v>77</v>
      </c>
      <c r="S97" s="31" t="s">
        <v>77</v>
      </c>
      <c r="T97" s="32" t="s">
        <v>77</v>
      </c>
      <c r="U97" s="32" t="s">
        <v>77</v>
      </c>
      <c r="V97" s="32" t="s">
        <v>77</v>
      </c>
      <c r="W97" s="32" t="s">
        <v>77</v>
      </c>
      <c r="X97" s="32" t="s">
        <v>77</v>
      </c>
      <c r="Y97" s="32" t="s">
        <v>77</v>
      </c>
      <c r="Z97" s="32" t="s">
        <v>77</v>
      </c>
    </row>
    <row r="98" spans="1:26">
      <c r="A98" s="25" t="s">
        <v>103</v>
      </c>
      <c r="B98" s="25" t="s">
        <v>104</v>
      </c>
      <c r="C98" s="25" t="s">
        <v>106</v>
      </c>
      <c r="D98" s="25" t="s">
        <v>76</v>
      </c>
      <c r="E98" s="25" t="s">
        <v>75</v>
      </c>
      <c r="F98" s="28" t="s">
        <v>77</v>
      </c>
      <c r="G98" s="28" t="s">
        <v>77</v>
      </c>
      <c r="H98" s="28" t="s">
        <v>77</v>
      </c>
      <c r="I98" s="28" t="s">
        <v>77</v>
      </c>
      <c r="J98" s="28" t="s">
        <v>77</v>
      </c>
      <c r="K98" s="28" t="s">
        <v>77</v>
      </c>
      <c r="L98" s="28" t="s">
        <v>77</v>
      </c>
      <c r="M98" s="31" t="s">
        <v>77</v>
      </c>
      <c r="N98" s="31" t="s">
        <v>77</v>
      </c>
      <c r="O98" s="31" t="s">
        <v>77</v>
      </c>
      <c r="P98" s="31" t="s">
        <v>77</v>
      </c>
      <c r="Q98" s="31" t="s">
        <v>77</v>
      </c>
      <c r="R98" s="31" t="s">
        <v>77</v>
      </c>
      <c r="S98" s="31" t="s">
        <v>77</v>
      </c>
      <c r="T98" s="32" t="s">
        <v>77</v>
      </c>
      <c r="U98" s="32" t="s">
        <v>77</v>
      </c>
      <c r="V98" s="32" t="s">
        <v>77</v>
      </c>
      <c r="W98" s="32" t="s">
        <v>77</v>
      </c>
      <c r="X98" s="32" t="s">
        <v>77</v>
      </c>
      <c r="Y98" s="32" t="s">
        <v>77</v>
      </c>
      <c r="Z98" s="32" t="s">
        <v>77</v>
      </c>
    </row>
    <row r="99" spans="1:26">
      <c r="A99" s="25" t="s">
        <v>103</v>
      </c>
      <c r="B99" s="25" t="s">
        <v>104</v>
      </c>
      <c r="C99" s="25" t="s">
        <v>106</v>
      </c>
      <c r="D99" s="25" t="s">
        <v>78</v>
      </c>
      <c r="E99" s="25" t="s">
        <v>73</v>
      </c>
      <c r="F99" s="28" t="s">
        <v>77</v>
      </c>
      <c r="G99" s="28" t="s">
        <v>77</v>
      </c>
      <c r="H99" s="28" t="s">
        <v>77</v>
      </c>
      <c r="I99" s="28" t="s">
        <v>77</v>
      </c>
      <c r="J99" s="28" t="s">
        <v>77</v>
      </c>
      <c r="K99" s="28" t="s">
        <v>77</v>
      </c>
      <c r="L99" s="28" t="s">
        <v>77</v>
      </c>
      <c r="M99" s="31" t="s">
        <v>77</v>
      </c>
      <c r="N99" s="31" t="s">
        <v>77</v>
      </c>
      <c r="O99" s="31" t="s">
        <v>77</v>
      </c>
      <c r="P99" s="31" t="s">
        <v>77</v>
      </c>
      <c r="Q99" s="31" t="s">
        <v>77</v>
      </c>
      <c r="R99" s="31" t="s">
        <v>77</v>
      </c>
      <c r="S99" s="31" t="s">
        <v>77</v>
      </c>
      <c r="T99" s="32" t="s">
        <v>77</v>
      </c>
      <c r="U99" s="32" t="s">
        <v>77</v>
      </c>
      <c r="V99" s="32" t="s">
        <v>77</v>
      </c>
      <c r="W99" s="32" t="s">
        <v>77</v>
      </c>
      <c r="X99" s="32" t="s">
        <v>77</v>
      </c>
      <c r="Y99" s="32" t="s">
        <v>77</v>
      </c>
      <c r="Z99" s="32" t="s">
        <v>77</v>
      </c>
    </row>
    <row r="100" spans="1:26">
      <c r="A100" s="25" t="s">
        <v>103</v>
      </c>
      <c r="B100" s="25" t="s">
        <v>104</v>
      </c>
      <c r="C100" s="25" t="s">
        <v>106</v>
      </c>
      <c r="D100" s="25" t="s">
        <v>78</v>
      </c>
      <c r="E100" s="25" t="s">
        <v>74</v>
      </c>
      <c r="F100" s="28" t="s">
        <v>77</v>
      </c>
      <c r="G100" s="28" t="s">
        <v>77</v>
      </c>
      <c r="H100" s="28" t="s">
        <v>77</v>
      </c>
      <c r="I100" s="28" t="s">
        <v>77</v>
      </c>
      <c r="J100" s="28" t="s">
        <v>77</v>
      </c>
      <c r="K100" s="28" t="s">
        <v>77</v>
      </c>
      <c r="L100" s="28" t="s">
        <v>77</v>
      </c>
      <c r="M100" s="31" t="s">
        <v>77</v>
      </c>
      <c r="N100" s="31" t="s">
        <v>77</v>
      </c>
      <c r="O100" s="31" t="s">
        <v>77</v>
      </c>
      <c r="P100" s="31" t="s">
        <v>77</v>
      </c>
      <c r="Q100" s="31" t="s">
        <v>77</v>
      </c>
      <c r="R100" s="31" t="s">
        <v>77</v>
      </c>
      <c r="S100" s="31" t="s">
        <v>77</v>
      </c>
      <c r="T100" s="32" t="s">
        <v>77</v>
      </c>
      <c r="U100" s="32" t="s">
        <v>77</v>
      </c>
      <c r="V100" s="32" t="s">
        <v>77</v>
      </c>
      <c r="W100" s="32" t="s">
        <v>77</v>
      </c>
      <c r="X100" s="32" t="s">
        <v>77</v>
      </c>
      <c r="Y100" s="32" t="s">
        <v>77</v>
      </c>
      <c r="Z100" s="32" t="s">
        <v>77</v>
      </c>
    </row>
    <row r="101" spans="1:26">
      <c r="A101" s="25" t="s">
        <v>103</v>
      </c>
      <c r="B101" s="25" t="s">
        <v>104</v>
      </c>
      <c r="C101" s="25" t="s">
        <v>106</v>
      </c>
      <c r="D101" s="25" t="s">
        <v>78</v>
      </c>
      <c r="E101" s="25" t="s">
        <v>75</v>
      </c>
      <c r="F101" s="28" t="s">
        <v>77</v>
      </c>
      <c r="G101" s="28" t="s">
        <v>77</v>
      </c>
      <c r="H101" s="28" t="s">
        <v>77</v>
      </c>
      <c r="I101" s="28" t="s">
        <v>77</v>
      </c>
      <c r="J101" s="28" t="s">
        <v>77</v>
      </c>
      <c r="K101" s="28" t="s">
        <v>77</v>
      </c>
      <c r="L101" s="28" t="s">
        <v>77</v>
      </c>
      <c r="M101" s="31" t="s">
        <v>77</v>
      </c>
      <c r="N101" s="31" t="s">
        <v>77</v>
      </c>
      <c r="O101" s="31" t="s">
        <v>77</v>
      </c>
      <c r="P101" s="31" t="s">
        <v>77</v>
      </c>
      <c r="Q101" s="31" t="s">
        <v>77</v>
      </c>
      <c r="R101" s="31" t="s">
        <v>77</v>
      </c>
      <c r="S101" s="31" t="s">
        <v>77</v>
      </c>
      <c r="T101" s="32" t="s">
        <v>77</v>
      </c>
      <c r="U101" s="32" t="s">
        <v>77</v>
      </c>
      <c r="V101" s="32" t="s">
        <v>77</v>
      </c>
      <c r="W101" s="32" t="s">
        <v>77</v>
      </c>
      <c r="X101" s="32" t="s">
        <v>77</v>
      </c>
      <c r="Y101" s="32" t="s">
        <v>77</v>
      </c>
      <c r="Z101" s="32" t="s">
        <v>77</v>
      </c>
    </row>
    <row r="102" spans="1:26">
      <c r="A102" s="25" t="s">
        <v>103</v>
      </c>
      <c r="B102" s="25" t="s">
        <v>131</v>
      </c>
      <c r="C102" s="25" t="s">
        <v>105</v>
      </c>
      <c r="D102" s="25" t="s">
        <v>72</v>
      </c>
      <c r="E102" s="25" t="s">
        <v>73</v>
      </c>
      <c r="F102" s="28" t="s">
        <v>77</v>
      </c>
      <c r="G102" s="28" t="s">
        <v>77</v>
      </c>
      <c r="H102" s="28" t="s">
        <v>77</v>
      </c>
      <c r="I102" s="28" t="s">
        <v>77</v>
      </c>
      <c r="J102" s="28">
        <v>8.6683387999228253E-3</v>
      </c>
      <c r="K102" s="28">
        <v>7.9271447156960308E-3</v>
      </c>
      <c r="L102" s="28">
        <v>8.4712132018396041E-3</v>
      </c>
      <c r="M102" s="31" t="s">
        <v>77</v>
      </c>
      <c r="N102" s="31" t="s">
        <v>77</v>
      </c>
      <c r="O102" s="31" t="s">
        <v>77</v>
      </c>
      <c r="P102" s="31" t="s">
        <v>77</v>
      </c>
      <c r="Q102" s="31">
        <f>'Equations and POD'!$D$6/J102</f>
        <v>126898.59330484329</v>
      </c>
      <c r="R102" s="31">
        <f>'Equations and POD'!$D$6/K102</f>
        <v>138763.70868087732</v>
      </c>
      <c r="S102" s="31">
        <f>'Equations and POD'!$D$6/L102</f>
        <v>129851.53056484573</v>
      </c>
      <c r="T102" s="32" t="s">
        <v>77</v>
      </c>
      <c r="U102" s="32" t="s">
        <v>77</v>
      </c>
      <c r="V102" s="32" t="s">
        <v>77</v>
      </c>
      <c r="W102" s="32" t="s">
        <v>77</v>
      </c>
      <c r="X102" s="30">
        <v>130000</v>
      </c>
      <c r="Y102" s="30">
        <v>140000</v>
      </c>
      <c r="Z102" s="30">
        <v>130000</v>
      </c>
    </row>
    <row r="103" spans="1:26">
      <c r="A103" s="25" t="s">
        <v>103</v>
      </c>
      <c r="B103" s="25" t="s">
        <v>131</v>
      </c>
      <c r="C103" s="25" t="s">
        <v>105</v>
      </c>
      <c r="D103" s="25" t="s">
        <v>72</v>
      </c>
      <c r="E103" s="25" t="s">
        <v>74</v>
      </c>
      <c r="F103" s="28" t="s">
        <v>77</v>
      </c>
      <c r="G103" s="28" t="s">
        <v>77</v>
      </c>
      <c r="H103" s="28" t="s">
        <v>77</v>
      </c>
      <c r="I103" s="28" t="s">
        <v>77</v>
      </c>
      <c r="J103" s="28">
        <v>4.3341693999614126E-3</v>
      </c>
      <c r="K103" s="28">
        <v>3.9635723578480154E-3</v>
      </c>
      <c r="L103" s="28">
        <v>4.235606600919802E-3</v>
      </c>
      <c r="M103" s="31" t="s">
        <v>77</v>
      </c>
      <c r="N103" s="31" t="s">
        <v>77</v>
      </c>
      <c r="O103" s="31" t="s">
        <v>77</v>
      </c>
      <c r="P103" s="31" t="s">
        <v>77</v>
      </c>
      <c r="Q103" s="31">
        <f>'Equations and POD'!$D$6/J103</f>
        <v>253797.18660968659</v>
      </c>
      <c r="R103" s="31">
        <f>'Equations and POD'!$D$6/K103</f>
        <v>277527.41736175463</v>
      </c>
      <c r="S103" s="31">
        <f>'Equations and POD'!$D$6/L103</f>
        <v>259703.06112969146</v>
      </c>
      <c r="T103" s="32" t="s">
        <v>77</v>
      </c>
      <c r="U103" s="32" t="s">
        <v>77</v>
      </c>
      <c r="V103" s="32" t="s">
        <v>77</v>
      </c>
      <c r="W103" s="32" t="s">
        <v>77</v>
      </c>
      <c r="X103" s="30">
        <v>250000</v>
      </c>
      <c r="Y103" s="30">
        <v>280000</v>
      </c>
      <c r="Z103" s="30">
        <v>260000</v>
      </c>
    </row>
    <row r="104" spans="1:26">
      <c r="A104" s="25" t="s">
        <v>103</v>
      </c>
      <c r="B104" s="25" t="s">
        <v>131</v>
      </c>
      <c r="C104" s="25" t="s">
        <v>105</v>
      </c>
      <c r="D104" s="25" t="s">
        <v>72</v>
      </c>
      <c r="E104" s="25" t="s">
        <v>75</v>
      </c>
      <c r="F104" s="28" t="s">
        <v>77</v>
      </c>
      <c r="G104" s="28" t="s">
        <v>77</v>
      </c>
      <c r="H104" s="28" t="s">
        <v>77</v>
      </c>
      <c r="I104" s="28" t="s">
        <v>77</v>
      </c>
      <c r="J104" s="28">
        <v>2.1670846999807059E-3</v>
      </c>
      <c r="K104" s="28">
        <v>1.9817861789240081E-3</v>
      </c>
      <c r="L104" s="28">
        <v>2.117803300459901E-3</v>
      </c>
      <c r="M104" s="31" t="s">
        <v>77</v>
      </c>
      <c r="N104" s="31" t="s">
        <v>77</v>
      </c>
      <c r="O104" s="31" t="s">
        <v>77</v>
      </c>
      <c r="P104" s="31" t="s">
        <v>77</v>
      </c>
      <c r="Q104" s="31">
        <f>'Equations and POD'!$D$6/J104</f>
        <v>507594.37321937329</v>
      </c>
      <c r="R104" s="31">
        <f>'Equations and POD'!$D$6/K104</f>
        <v>555054.83472350915</v>
      </c>
      <c r="S104" s="31">
        <f>'Equations and POD'!$D$6/L104</f>
        <v>519406.12225938292</v>
      </c>
      <c r="T104" s="32" t="s">
        <v>77</v>
      </c>
      <c r="U104" s="32" t="s">
        <v>77</v>
      </c>
      <c r="V104" s="32" t="s">
        <v>77</v>
      </c>
      <c r="W104" s="32" t="s">
        <v>77</v>
      </c>
      <c r="X104" s="30">
        <v>510000</v>
      </c>
      <c r="Y104" s="30">
        <v>560000</v>
      </c>
      <c r="Z104" s="30">
        <v>520000</v>
      </c>
    </row>
    <row r="105" spans="1:26">
      <c r="A105" s="25" t="s">
        <v>103</v>
      </c>
      <c r="B105" s="25" t="s">
        <v>131</v>
      </c>
      <c r="C105" s="25" t="s">
        <v>105</v>
      </c>
      <c r="D105" s="25" t="s">
        <v>76</v>
      </c>
      <c r="E105" s="25" t="s">
        <v>73</v>
      </c>
      <c r="F105" s="28">
        <v>1.9833739378196189E-2</v>
      </c>
      <c r="G105" s="28">
        <v>2.3362316266018649E-2</v>
      </c>
      <c r="H105" s="28">
        <v>2.5176065256268618E-2</v>
      </c>
      <c r="I105" s="28">
        <v>9.9017560740153419E-3</v>
      </c>
      <c r="J105" s="28">
        <v>5.8565448402927303E-3</v>
      </c>
      <c r="K105" s="28">
        <v>4.7414613546915008E-3</v>
      </c>
      <c r="L105" s="28">
        <v>2.5832937657661358E-3</v>
      </c>
      <c r="M105" s="31">
        <f>'Equations and POD'!$D$6/F105</f>
        <v>55461.049428191145</v>
      </c>
      <c r="N105" s="31">
        <f>'Equations and POD'!$D$6/G105</f>
        <v>47084.372434422978</v>
      </c>
      <c r="O105" s="31">
        <f>'Equations and POD'!$D$6/H105</f>
        <v>43692.292214968329</v>
      </c>
      <c r="P105" s="31">
        <f>'Equations and POD'!$D$6/I105</f>
        <v>111091.40558276043</v>
      </c>
      <c r="Q105" s="31">
        <f>'Equations and POD'!$D$6/J105</f>
        <v>187824.05496702698</v>
      </c>
      <c r="R105" s="31">
        <f>'Equations and POD'!$D$6/K105</f>
        <v>231995.9855649969</v>
      </c>
      <c r="S105" s="31">
        <f>'Equations and POD'!$D$6/L105</f>
        <v>425812.97356778523</v>
      </c>
      <c r="T105" s="30">
        <v>55000</v>
      </c>
      <c r="U105" s="30">
        <v>47000</v>
      </c>
      <c r="V105" s="30">
        <v>44000</v>
      </c>
      <c r="W105" s="30">
        <v>110000</v>
      </c>
      <c r="X105" s="30">
        <v>190000</v>
      </c>
      <c r="Y105" s="30">
        <v>230000</v>
      </c>
      <c r="Z105" s="30">
        <v>430000</v>
      </c>
    </row>
    <row r="106" spans="1:26">
      <c r="A106" s="25" t="s">
        <v>103</v>
      </c>
      <c r="B106" s="25" t="s">
        <v>131</v>
      </c>
      <c r="C106" s="25" t="s">
        <v>105</v>
      </c>
      <c r="D106" s="25" t="s">
        <v>76</v>
      </c>
      <c r="E106" s="25" t="s">
        <v>74</v>
      </c>
      <c r="F106" s="28">
        <v>1.678239511732885E-2</v>
      </c>
      <c r="G106" s="28">
        <v>1.9768114078432351E-2</v>
      </c>
      <c r="H106" s="28">
        <v>2.1302824797477311E-2</v>
      </c>
      <c r="I106" s="28">
        <v>8.3784091134990312E-3</v>
      </c>
      <c r="J106" s="28">
        <v>4.9555380148031897E-3</v>
      </c>
      <c r="K106" s="28">
        <v>4.0120058200348481E-3</v>
      </c>
      <c r="L106" s="28">
        <v>2.1858639839385792E-3</v>
      </c>
      <c r="M106" s="31">
        <f>'Equations and POD'!$D$6/F106</f>
        <v>65544.875585975373</v>
      </c>
      <c r="N106" s="31">
        <f>'Equations and POD'!$D$6/G106</f>
        <v>55645.166536151039</v>
      </c>
      <c r="O106" s="31">
        <f>'Equations and POD'!$D$6/H106</f>
        <v>51636.344496916783</v>
      </c>
      <c r="P106" s="31">
        <f>'Equations and POD'!$D$6/I106</f>
        <v>131289.84095891358</v>
      </c>
      <c r="Q106" s="31">
        <f>'Equations and POD'!$D$6/J106</f>
        <v>221973.87987219117</v>
      </c>
      <c r="R106" s="31">
        <f>'Equations and POD'!$D$6/K106</f>
        <v>274177.06986039353</v>
      </c>
      <c r="S106" s="31">
        <f>'Equations and POD'!$D$6/L106</f>
        <v>503233.50770342763</v>
      </c>
      <c r="T106" s="30">
        <v>66000</v>
      </c>
      <c r="U106" s="30">
        <v>56000</v>
      </c>
      <c r="V106" s="30">
        <v>52000</v>
      </c>
      <c r="W106" s="30">
        <v>130000</v>
      </c>
      <c r="X106" s="30">
        <v>220000</v>
      </c>
      <c r="Y106" s="30">
        <v>270000</v>
      </c>
      <c r="Z106" s="30">
        <v>500000</v>
      </c>
    </row>
    <row r="107" spans="1:26">
      <c r="A107" s="25" t="s">
        <v>103</v>
      </c>
      <c r="B107" s="25" t="s">
        <v>131</v>
      </c>
      <c r="C107" s="25" t="s">
        <v>105</v>
      </c>
      <c r="D107" s="25" t="s">
        <v>76</v>
      </c>
      <c r="E107" s="25" t="s">
        <v>75</v>
      </c>
      <c r="F107" s="28">
        <v>1.3273348638810479E-2</v>
      </c>
      <c r="G107" s="28">
        <v>1.5634780859030611E-2</v>
      </c>
      <c r="H107" s="28">
        <v>1.684859748805308E-2</v>
      </c>
      <c r="I107" s="28">
        <v>6.6265598232890521E-3</v>
      </c>
      <c r="J107" s="28">
        <v>3.919380002285631E-3</v>
      </c>
      <c r="K107" s="28">
        <v>3.1731318247033408E-3</v>
      </c>
      <c r="L107" s="28">
        <v>1.7288196715828841E-3</v>
      </c>
      <c r="M107" s="31">
        <f>'Equations and POD'!$D$6/F107</f>
        <v>82872.832616154279</v>
      </c>
      <c r="N107" s="31">
        <f>'Equations and POD'!$D$6/G107</f>
        <v>70355.958930159395</v>
      </c>
      <c r="O107" s="31">
        <f>'Equations and POD'!$D$6/H107</f>
        <v>65287.333309492526</v>
      </c>
      <c r="P107" s="31">
        <f>'Equations and POD'!$D$6/I107</f>
        <v>165998.65229225709</v>
      </c>
      <c r="Q107" s="31">
        <f>'Equations and POD'!$D$6/J107</f>
        <v>280656.6343040283</v>
      </c>
      <c r="R107" s="31">
        <f>'Equations and POD'!$D$6/K107</f>
        <v>346660.6686291201</v>
      </c>
      <c r="S107" s="31">
        <f>'Equations and POD'!$D$6/L107</f>
        <v>636272.26024843578</v>
      </c>
      <c r="T107" s="30">
        <v>83000</v>
      </c>
      <c r="U107" s="30">
        <v>70000</v>
      </c>
      <c r="V107" s="30">
        <v>65000</v>
      </c>
      <c r="W107" s="30">
        <v>170000</v>
      </c>
      <c r="X107" s="30">
        <v>280000</v>
      </c>
      <c r="Y107" s="30">
        <v>350000</v>
      </c>
      <c r="Z107" s="30">
        <v>640000</v>
      </c>
    </row>
    <row r="108" spans="1:26">
      <c r="A108" s="25" t="s">
        <v>103</v>
      </c>
      <c r="B108" s="25" t="s">
        <v>131</v>
      </c>
      <c r="C108" s="25" t="s">
        <v>105</v>
      </c>
      <c r="D108" s="25" t="s">
        <v>78</v>
      </c>
      <c r="E108" s="25" t="s">
        <v>73</v>
      </c>
      <c r="F108" s="28">
        <v>0.418353985187434</v>
      </c>
      <c r="G108" s="28">
        <v>0.39410158024903202</v>
      </c>
      <c r="H108" s="28">
        <v>0.32036644587985819</v>
      </c>
      <c r="I108" s="28">
        <v>0.22307636617869731</v>
      </c>
      <c r="J108" s="28">
        <v>0.15736309577549379</v>
      </c>
      <c r="K108" s="28">
        <v>0.13474311011866349</v>
      </c>
      <c r="L108" s="28">
        <v>0.1081808837783593</v>
      </c>
      <c r="M108" s="31">
        <f>'Equations and POD'!$D$6/F108</f>
        <v>2629.3522685272615</v>
      </c>
      <c r="N108" s="31">
        <f>'Equations and POD'!$D$6/G108</f>
        <v>2791.1585619750931</v>
      </c>
      <c r="O108" s="31">
        <f>'Equations and POD'!$D$6/H108</f>
        <v>3433.568072270949</v>
      </c>
      <c r="P108" s="31">
        <f>'Equations and POD'!$D$6/I108</f>
        <v>4931.0467928226662</v>
      </c>
      <c r="Q108" s="31">
        <f>'Equations and POD'!$D$6/J108</f>
        <v>6990.2031005372701</v>
      </c>
      <c r="R108" s="31">
        <f>'Equations and POD'!$D$6/K108</f>
        <v>8163.6827221166923</v>
      </c>
      <c r="S108" s="31">
        <f>'Equations and POD'!$D$6/L108</f>
        <v>10168.15505273258</v>
      </c>
      <c r="T108" s="30">
        <v>2600</v>
      </c>
      <c r="U108" s="30">
        <v>2800</v>
      </c>
      <c r="V108" s="30">
        <v>3400</v>
      </c>
      <c r="W108" s="30">
        <v>4900</v>
      </c>
      <c r="X108" s="30">
        <v>7000</v>
      </c>
      <c r="Y108" s="30">
        <v>8200</v>
      </c>
      <c r="Z108" s="30">
        <v>10000</v>
      </c>
    </row>
    <row r="109" spans="1:26">
      <c r="A109" s="25" t="s">
        <v>103</v>
      </c>
      <c r="B109" s="25" t="s">
        <v>131</v>
      </c>
      <c r="C109" s="25" t="s">
        <v>105</v>
      </c>
      <c r="D109" s="25" t="s">
        <v>78</v>
      </c>
      <c r="E109" s="25" t="s">
        <v>74</v>
      </c>
      <c r="F109" s="28">
        <v>0.35399183341147861</v>
      </c>
      <c r="G109" s="28">
        <v>0.33347056770646522</v>
      </c>
      <c r="H109" s="28">
        <v>0.27107930020009419</v>
      </c>
      <c r="I109" s="28">
        <v>0.18875692511686709</v>
      </c>
      <c r="J109" s="28">
        <v>0.13315338865462381</v>
      </c>
      <c r="K109" s="28">
        <v>0.1140134008024339</v>
      </c>
      <c r="L109" s="28">
        <v>9.1537670835424731E-2</v>
      </c>
      <c r="M109" s="31">
        <f>'Equations and POD'!$D$6/F109</f>
        <v>3107.4163191820435</v>
      </c>
      <c r="N109" s="31">
        <f>'Equations and POD'!$D$6/G109</f>
        <v>3298.641938824017</v>
      </c>
      <c r="O109" s="31">
        <f>'Equations and POD'!$D$6/H109</f>
        <v>4057.853178712086</v>
      </c>
      <c r="P109" s="31">
        <f>'Equations and POD'!$D$6/I109</f>
        <v>5827.6007585890966</v>
      </c>
      <c r="Q109" s="31">
        <f>'Equations and POD'!$D$6/J109</f>
        <v>8261.1491236862494</v>
      </c>
      <c r="R109" s="31">
        <f>'Equations and POD'!$D$6/K109</f>
        <v>9647.988677279398</v>
      </c>
      <c r="S109" s="31">
        <f>'Equations and POD'!$D$6/L109</f>
        <v>12016.910523949056</v>
      </c>
      <c r="T109" s="30">
        <v>3100</v>
      </c>
      <c r="U109" s="30">
        <v>3300</v>
      </c>
      <c r="V109" s="30">
        <v>4100</v>
      </c>
      <c r="W109" s="30">
        <v>5800</v>
      </c>
      <c r="X109" s="30">
        <v>8300</v>
      </c>
      <c r="Y109" s="30">
        <v>9600</v>
      </c>
      <c r="Z109" s="30">
        <v>12000</v>
      </c>
    </row>
    <row r="110" spans="1:26">
      <c r="A110" s="25" t="s">
        <v>103</v>
      </c>
      <c r="B110" s="25" t="s">
        <v>131</v>
      </c>
      <c r="C110" s="25" t="s">
        <v>105</v>
      </c>
      <c r="D110" s="25" t="s">
        <v>78</v>
      </c>
      <c r="E110" s="25" t="s">
        <v>75</v>
      </c>
      <c r="F110" s="28">
        <v>0.27997535934062628</v>
      </c>
      <c r="G110" s="28">
        <v>0.26374490372667692</v>
      </c>
      <c r="H110" s="28">
        <v>0.2143990830294277</v>
      </c>
      <c r="I110" s="28">
        <v>0.14928956814717559</v>
      </c>
      <c r="J110" s="28">
        <v>0.1053122256429759</v>
      </c>
      <c r="K110" s="28">
        <v>9.0174235240629216E-2</v>
      </c>
      <c r="L110" s="28">
        <v>7.2397976072972825E-2</v>
      </c>
      <c r="M110" s="31">
        <f>'Equations and POD'!$D$6/F110</f>
        <v>3928.917182535723</v>
      </c>
      <c r="N110" s="31">
        <f>'Equations and POD'!$D$6/G110</f>
        <v>4170.6967014609982</v>
      </c>
      <c r="O110" s="31">
        <f>'Equations and POD'!$D$6/H110</f>
        <v>5130.618958146466</v>
      </c>
      <c r="P110" s="31">
        <f>'Equations and POD'!$D$6/I110</f>
        <v>7368.2308392477653</v>
      </c>
      <c r="Q110" s="31">
        <f>'Equations and POD'!$D$6/J110</f>
        <v>10445.131068914672</v>
      </c>
      <c r="R110" s="31">
        <f>'Equations and POD'!$D$6/K110</f>
        <v>12198.60636538429</v>
      </c>
      <c r="S110" s="31">
        <f>'Equations and POD'!$D$6/L110</f>
        <v>15193.794905140247</v>
      </c>
      <c r="T110" s="30">
        <v>3900</v>
      </c>
      <c r="U110" s="30">
        <v>4200</v>
      </c>
      <c r="V110" s="30">
        <v>5100</v>
      </c>
      <c r="W110" s="30">
        <v>7400</v>
      </c>
      <c r="X110" s="30">
        <v>10000</v>
      </c>
      <c r="Y110" s="30">
        <v>12000</v>
      </c>
      <c r="Z110" s="30">
        <v>15000</v>
      </c>
    </row>
    <row r="111" spans="1:26">
      <c r="A111" s="25" t="s">
        <v>103</v>
      </c>
      <c r="B111" s="25" t="s">
        <v>107</v>
      </c>
      <c r="C111" s="25" t="s">
        <v>108</v>
      </c>
      <c r="D111" s="25" t="s">
        <v>72</v>
      </c>
      <c r="E111" s="25" t="s">
        <v>73</v>
      </c>
      <c r="F111" s="28" t="s">
        <v>77</v>
      </c>
      <c r="G111" s="28" t="s">
        <v>77</v>
      </c>
      <c r="H111" s="28" t="s">
        <v>77</v>
      </c>
      <c r="I111" s="28" t="s">
        <v>77</v>
      </c>
      <c r="J111" s="28" t="s">
        <v>77</v>
      </c>
      <c r="K111" s="28">
        <v>0.27821229050279328</v>
      </c>
      <c r="L111" s="28">
        <v>0.2973070017953322</v>
      </c>
      <c r="M111" s="31" t="s">
        <v>77</v>
      </c>
      <c r="N111" s="31" t="s">
        <v>77</v>
      </c>
      <c r="O111" s="31" t="s">
        <v>77</v>
      </c>
      <c r="P111" s="31" t="s">
        <v>77</v>
      </c>
      <c r="Q111" s="31" t="s">
        <v>77</v>
      </c>
      <c r="R111" s="31">
        <f>'Equations and POD'!$D$6/K111</f>
        <v>3953.8152610441771</v>
      </c>
      <c r="S111" s="31">
        <f>'Equations and POD'!$D$6/L111</f>
        <v>3699.8792270531394</v>
      </c>
      <c r="T111" s="32" t="s">
        <v>77</v>
      </c>
      <c r="U111" s="32" t="s">
        <v>77</v>
      </c>
      <c r="V111" s="32" t="s">
        <v>77</v>
      </c>
      <c r="W111" s="32" t="s">
        <v>77</v>
      </c>
      <c r="X111" s="32" t="s">
        <v>77</v>
      </c>
      <c r="Y111" s="30">
        <v>4000</v>
      </c>
      <c r="Z111" s="30">
        <v>3700</v>
      </c>
    </row>
    <row r="112" spans="1:26">
      <c r="A112" s="25" t="s">
        <v>103</v>
      </c>
      <c r="B112" s="25" t="s">
        <v>107</v>
      </c>
      <c r="C112" s="25" t="s">
        <v>108</v>
      </c>
      <c r="D112" s="25" t="s">
        <v>72</v>
      </c>
      <c r="E112" s="25" t="s">
        <v>74</v>
      </c>
      <c r="F112" s="28" t="s">
        <v>77</v>
      </c>
      <c r="G112" s="28" t="s">
        <v>77</v>
      </c>
      <c r="H112" s="28" t="s">
        <v>77</v>
      </c>
      <c r="I112" s="28" t="s">
        <v>77</v>
      </c>
      <c r="J112" s="28" t="s">
        <v>77</v>
      </c>
      <c r="K112" s="28">
        <v>0.1391061452513967</v>
      </c>
      <c r="L112" s="28">
        <v>0.1486535008976661</v>
      </c>
      <c r="M112" s="31" t="s">
        <v>77</v>
      </c>
      <c r="N112" s="31" t="s">
        <v>77</v>
      </c>
      <c r="O112" s="31" t="s">
        <v>77</v>
      </c>
      <c r="P112" s="31" t="s">
        <v>77</v>
      </c>
      <c r="Q112" s="31" t="s">
        <v>77</v>
      </c>
      <c r="R112" s="31">
        <f>'Equations and POD'!$D$6/K112</f>
        <v>7907.6305220883505</v>
      </c>
      <c r="S112" s="31">
        <f>'Equations and POD'!$D$6/L112</f>
        <v>7399.7584541062788</v>
      </c>
      <c r="T112" s="32" t="s">
        <v>77</v>
      </c>
      <c r="U112" s="32" t="s">
        <v>77</v>
      </c>
      <c r="V112" s="32" t="s">
        <v>77</v>
      </c>
      <c r="W112" s="32" t="s">
        <v>77</v>
      </c>
      <c r="X112" s="32" t="s">
        <v>77</v>
      </c>
      <c r="Y112" s="30">
        <v>7900</v>
      </c>
      <c r="Z112" s="30">
        <v>7400</v>
      </c>
    </row>
    <row r="113" spans="1:26">
      <c r="A113" s="25" t="s">
        <v>103</v>
      </c>
      <c r="B113" s="25" t="s">
        <v>107</v>
      </c>
      <c r="C113" s="25" t="s">
        <v>108</v>
      </c>
      <c r="D113" s="25" t="s">
        <v>72</v>
      </c>
      <c r="E113" s="25" t="s">
        <v>75</v>
      </c>
      <c r="F113" s="28" t="s">
        <v>77</v>
      </c>
      <c r="G113" s="28" t="s">
        <v>77</v>
      </c>
      <c r="H113" s="28" t="s">
        <v>77</v>
      </c>
      <c r="I113" s="28" t="s">
        <v>77</v>
      </c>
      <c r="J113" s="28" t="s">
        <v>77</v>
      </c>
      <c r="K113" s="28">
        <v>6.9553072625698334E-2</v>
      </c>
      <c r="L113" s="28">
        <v>7.4326750448833051E-2</v>
      </c>
      <c r="M113" s="31" t="s">
        <v>77</v>
      </c>
      <c r="N113" s="31" t="s">
        <v>77</v>
      </c>
      <c r="O113" s="31" t="s">
        <v>77</v>
      </c>
      <c r="P113" s="31" t="s">
        <v>77</v>
      </c>
      <c r="Q113" s="31" t="s">
        <v>77</v>
      </c>
      <c r="R113" s="31">
        <f>'Equations and POD'!$D$6/K113</f>
        <v>15815.261044176705</v>
      </c>
      <c r="S113" s="31">
        <f>'Equations and POD'!$D$6/L113</f>
        <v>14799.516908212558</v>
      </c>
      <c r="T113" s="32" t="s">
        <v>77</v>
      </c>
      <c r="U113" s="32" t="s">
        <v>77</v>
      </c>
      <c r="V113" s="32" t="s">
        <v>77</v>
      </c>
      <c r="W113" s="32" t="s">
        <v>77</v>
      </c>
      <c r="X113" s="32" t="s">
        <v>77</v>
      </c>
      <c r="Y113" s="30">
        <v>16000</v>
      </c>
      <c r="Z113" s="30">
        <v>15000</v>
      </c>
    </row>
    <row r="114" spans="1:26">
      <c r="A114" s="25" t="s">
        <v>103</v>
      </c>
      <c r="B114" s="25" t="s">
        <v>107</v>
      </c>
      <c r="C114" s="25" t="s">
        <v>108</v>
      </c>
      <c r="D114" s="25" t="s">
        <v>76</v>
      </c>
      <c r="E114" s="25" t="s">
        <v>73</v>
      </c>
      <c r="F114" s="28" t="s">
        <v>77</v>
      </c>
      <c r="G114" s="28" t="s">
        <v>77</v>
      </c>
      <c r="H114" s="28" t="s">
        <v>77</v>
      </c>
      <c r="I114" s="28" t="s">
        <v>77</v>
      </c>
      <c r="J114" s="28" t="s">
        <v>77</v>
      </c>
      <c r="K114" s="28" t="s">
        <v>77</v>
      </c>
      <c r="L114" s="28" t="s">
        <v>77</v>
      </c>
      <c r="M114" s="28" t="s">
        <v>77</v>
      </c>
      <c r="N114" s="28" t="s">
        <v>77</v>
      </c>
      <c r="O114" s="28" t="s">
        <v>77</v>
      </c>
      <c r="P114" s="28" t="s">
        <v>77</v>
      </c>
      <c r="Q114" s="28" t="s">
        <v>77</v>
      </c>
      <c r="R114" s="28" t="s">
        <v>77</v>
      </c>
      <c r="S114" s="28" t="s">
        <v>77</v>
      </c>
      <c r="T114" s="32" t="s">
        <v>77</v>
      </c>
      <c r="U114" s="32" t="s">
        <v>77</v>
      </c>
      <c r="V114" s="32" t="s">
        <v>77</v>
      </c>
      <c r="W114" s="32" t="s">
        <v>77</v>
      </c>
      <c r="X114" s="32" t="s">
        <v>77</v>
      </c>
      <c r="Y114" s="32" t="s">
        <v>77</v>
      </c>
      <c r="Z114" s="32" t="s">
        <v>77</v>
      </c>
    </row>
    <row r="115" spans="1:26">
      <c r="A115" s="25" t="s">
        <v>103</v>
      </c>
      <c r="B115" s="25" t="s">
        <v>107</v>
      </c>
      <c r="C115" s="25" t="s">
        <v>108</v>
      </c>
      <c r="D115" s="25" t="s">
        <v>76</v>
      </c>
      <c r="E115" s="25" t="s">
        <v>74</v>
      </c>
      <c r="F115" s="28" t="s">
        <v>77</v>
      </c>
      <c r="G115" s="28" t="s">
        <v>77</v>
      </c>
      <c r="H115" s="28" t="s">
        <v>77</v>
      </c>
      <c r="I115" s="28" t="s">
        <v>77</v>
      </c>
      <c r="J115" s="28" t="s">
        <v>77</v>
      </c>
      <c r="K115" s="28">
        <v>4.9620659533832683</v>
      </c>
      <c r="L115" s="28">
        <v>4.4407839144187049</v>
      </c>
      <c r="M115" s="28" t="s">
        <v>77</v>
      </c>
      <c r="N115" s="28" t="s">
        <v>77</v>
      </c>
      <c r="O115" s="28" t="s">
        <v>77</v>
      </c>
      <c r="P115" s="28" t="s">
        <v>77</v>
      </c>
      <c r="Q115" s="28" t="s">
        <v>77</v>
      </c>
      <c r="R115" s="31">
        <f>'Equations and POD'!$D$6/K115</f>
        <v>221.68185798699244</v>
      </c>
      <c r="S115" s="31">
        <f>'Equations and POD'!$D$6/L115</f>
        <v>247.70401379549878</v>
      </c>
      <c r="T115" s="32" t="s">
        <v>77</v>
      </c>
      <c r="U115" s="32" t="s">
        <v>77</v>
      </c>
      <c r="V115" s="32" t="s">
        <v>77</v>
      </c>
      <c r="W115" s="32" t="s">
        <v>77</v>
      </c>
      <c r="X115" s="32" t="s">
        <v>77</v>
      </c>
      <c r="Y115" s="30">
        <v>220</v>
      </c>
      <c r="Z115" s="30">
        <v>250</v>
      </c>
    </row>
    <row r="116" spans="1:26">
      <c r="A116" s="25" t="s">
        <v>103</v>
      </c>
      <c r="B116" s="25" t="s">
        <v>107</v>
      </c>
      <c r="C116" s="25" t="s">
        <v>108</v>
      </c>
      <c r="D116" s="25" t="s">
        <v>76</v>
      </c>
      <c r="E116" s="25" t="s">
        <v>75</v>
      </c>
      <c r="F116" s="28" t="s">
        <v>77</v>
      </c>
      <c r="G116" s="28" t="s">
        <v>77</v>
      </c>
      <c r="H116" s="28" t="s">
        <v>77</v>
      </c>
      <c r="I116" s="28" t="s">
        <v>77</v>
      </c>
      <c r="J116" s="28" t="s">
        <v>77</v>
      </c>
      <c r="K116" s="28">
        <v>6.3965394724050148E-2</v>
      </c>
      <c r="L116" s="28">
        <v>5.6983914418705768E-2</v>
      </c>
      <c r="M116" s="28" t="s">
        <v>77</v>
      </c>
      <c r="N116" s="28" t="s">
        <v>77</v>
      </c>
      <c r="O116" s="28" t="s">
        <v>77</v>
      </c>
      <c r="P116" s="28" t="s">
        <v>77</v>
      </c>
      <c r="Q116" s="28" t="s">
        <v>77</v>
      </c>
      <c r="R116" s="31">
        <f>'Equations and POD'!$D$6/K116</f>
        <v>17196.798436802492</v>
      </c>
      <c r="S116" s="31">
        <f>'Equations and POD'!$D$6/L116</f>
        <v>19303.693177647157</v>
      </c>
      <c r="T116" s="32" t="s">
        <v>77</v>
      </c>
      <c r="U116" s="32" t="s">
        <v>77</v>
      </c>
      <c r="V116" s="32" t="s">
        <v>77</v>
      </c>
      <c r="W116" s="32" t="s">
        <v>77</v>
      </c>
      <c r="X116" s="32" t="s">
        <v>77</v>
      </c>
      <c r="Y116" s="30">
        <v>17000</v>
      </c>
      <c r="Z116" s="30">
        <v>19000</v>
      </c>
    </row>
    <row r="117" spans="1:26">
      <c r="A117" s="25" t="s">
        <v>103</v>
      </c>
      <c r="B117" s="25" t="s">
        <v>107</v>
      </c>
      <c r="C117" s="25" t="s">
        <v>108</v>
      </c>
      <c r="D117" s="25" t="s">
        <v>78</v>
      </c>
      <c r="E117" s="25" t="s">
        <v>73</v>
      </c>
      <c r="F117" s="28" t="s">
        <v>77</v>
      </c>
      <c r="G117" s="28" t="s">
        <v>77</v>
      </c>
      <c r="H117" s="28" t="s">
        <v>77</v>
      </c>
      <c r="I117" s="28" t="s">
        <v>77</v>
      </c>
      <c r="J117" s="28" t="s">
        <v>77</v>
      </c>
      <c r="K117" s="28" t="s">
        <v>77</v>
      </c>
      <c r="L117" s="28" t="s">
        <v>77</v>
      </c>
      <c r="M117" s="31" t="s">
        <v>77</v>
      </c>
      <c r="N117" s="31" t="s">
        <v>77</v>
      </c>
      <c r="O117" s="31" t="s">
        <v>77</v>
      </c>
      <c r="P117" s="31" t="s">
        <v>77</v>
      </c>
      <c r="Q117" s="31" t="s">
        <v>77</v>
      </c>
      <c r="R117" s="31" t="s">
        <v>77</v>
      </c>
      <c r="S117" s="31" t="s">
        <v>77</v>
      </c>
      <c r="T117" s="32" t="s">
        <v>77</v>
      </c>
      <c r="U117" s="32" t="s">
        <v>77</v>
      </c>
      <c r="V117" s="32" t="s">
        <v>77</v>
      </c>
      <c r="W117" s="32" t="s">
        <v>77</v>
      </c>
      <c r="X117" s="32" t="s">
        <v>77</v>
      </c>
      <c r="Y117" s="32" t="s">
        <v>77</v>
      </c>
      <c r="Z117" s="32" t="s">
        <v>77</v>
      </c>
    </row>
    <row r="118" spans="1:26">
      <c r="A118" s="25" t="s">
        <v>103</v>
      </c>
      <c r="B118" s="25" t="s">
        <v>107</v>
      </c>
      <c r="C118" s="25" t="s">
        <v>108</v>
      </c>
      <c r="D118" s="25" t="s">
        <v>78</v>
      </c>
      <c r="E118" s="25" t="s">
        <v>74</v>
      </c>
      <c r="F118" s="28" t="s">
        <v>77</v>
      </c>
      <c r="G118" s="28" t="s">
        <v>77</v>
      </c>
      <c r="H118" s="28" t="s">
        <v>77</v>
      </c>
      <c r="I118" s="28" t="s">
        <v>77</v>
      </c>
      <c r="J118" s="28" t="s">
        <v>77</v>
      </c>
      <c r="K118" s="28" t="s">
        <v>77</v>
      </c>
      <c r="L118" s="28" t="s">
        <v>77</v>
      </c>
      <c r="M118" s="31" t="s">
        <v>77</v>
      </c>
      <c r="N118" s="31" t="s">
        <v>77</v>
      </c>
      <c r="O118" s="31" t="s">
        <v>77</v>
      </c>
      <c r="P118" s="31" t="s">
        <v>77</v>
      </c>
      <c r="Q118" s="31" t="s">
        <v>77</v>
      </c>
      <c r="R118" s="31" t="s">
        <v>77</v>
      </c>
      <c r="S118" s="31" t="s">
        <v>77</v>
      </c>
      <c r="T118" s="32" t="s">
        <v>77</v>
      </c>
      <c r="U118" s="32" t="s">
        <v>77</v>
      </c>
      <c r="V118" s="32" t="s">
        <v>77</v>
      </c>
      <c r="W118" s="32" t="s">
        <v>77</v>
      </c>
      <c r="X118" s="32" t="s">
        <v>77</v>
      </c>
      <c r="Y118" s="32" t="s">
        <v>77</v>
      </c>
      <c r="Z118" s="32" t="s">
        <v>77</v>
      </c>
    </row>
    <row r="119" spans="1:26">
      <c r="A119" s="25" t="s">
        <v>103</v>
      </c>
      <c r="B119" s="25" t="s">
        <v>107</v>
      </c>
      <c r="C119" s="25" t="s">
        <v>108</v>
      </c>
      <c r="D119" s="25" t="s">
        <v>78</v>
      </c>
      <c r="E119" s="25" t="s">
        <v>75</v>
      </c>
      <c r="F119" s="28" t="s">
        <v>77</v>
      </c>
      <c r="G119" s="28" t="s">
        <v>77</v>
      </c>
      <c r="H119" s="28" t="s">
        <v>77</v>
      </c>
      <c r="I119" s="28" t="s">
        <v>77</v>
      </c>
      <c r="J119" s="28" t="s">
        <v>77</v>
      </c>
      <c r="K119" s="28" t="s">
        <v>77</v>
      </c>
      <c r="L119" s="28" t="s">
        <v>77</v>
      </c>
      <c r="M119" s="31" t="s">
        <v>77</v>
      </c>
      <c r="N119" s="31" t="s">
        <v>77</v>
      </c>
      <c r="O119" s="31" t="s">
        <v>77</v>
      </c>
      <c r="P119" s="31" t="s">
        <v>77</v>
      </c>
      <c r="Q119" s="31" t="s">
        <v>77</v>
      </c>
      <c r="R119" s="31" t="s">
        <v>77</v>
      </c>
      <c r="S119" s="31" t="s">
        <v>77</v>
      </c>
      <c r="T119" s="32" t="s">
        <v>77</v>
      </c>
      <c r="U119" s="32" t="s">
        <v>77</v>
      </c>
      <c r="V119" s="32" t="s">
        <v>77</v>
      </c>
      <c r="W119" s="32" t="s">
        <v>77</v>
      </c>
      <c r="X119" s="32" t="s">
        <v>77</v>
      </c>
      <c r="Y119" s="32" t="s">
        <v>77</v>
      </c>
      <c r="Z119" s="32" t="s">
        <v>77</v>
      </c>
    </row>
    <row r="120" spans="1:26">
      <c r="A120" s="25" t="s">
        <v>109</v>
      </c>
      <c r="B120" s="25" t="s">
        <v>110</v>
      </c>
      <c r="C120" s="25" t="s">
        <v>111</v>
      </c>
      <c r="D120" s="25" t="s">
        <v>72</v>
      </c>
      <c r="E120" s="25" t="s">
        <v>73</v>
      </c>
      <c r="F120" s="28">
        <v>0.64595744680851075</v>
      </c>
      <c r="G120" s="28">
        <v>0.55238095238095231</v>
      </c>
      <c r="H120" s="28">
        <v>0.47741935483870968</v>
      </c>
      <c r="I120" s="28">
        <v>0.38490566037735852</v>
      </c>
      <c r="J120" s="28">
        <v>0.3042253521126761</v>
      </c>
      <c r="K120" s="28">
        <v>0.27821229050279328</v>
      </c>
      <c r="L120" s="28">
        <v>0.2973070017953322</v>
      </c>
      <c r="M120" s="31">
        <f>'Equations and POD'!$D$6/F120</f>
        <v>1702.8985507246373</v>
      </c>
      <c r="N120" s="31">
        <f>'Equations and POD'!$D$6/G120</f>
        <v>1991.3793103448279</v>
      </c>
      <c r="O120" s="31">
        <f>'Equations and POD'!$D$6/H120</f>
        <v>2304.0540540540542</v>
      </c>
      <c r="P120" s="31">
        <f>'Equations and POD'!$D$6/I120</f>
        <v>2857.8431372549016</v>
      </c>
      <c r="Q120" s="31">
        <f>'Equations and POD'!$D$6/J120</f>
        <v>3615.7407407407404</v>
      </c>
      <c r="R120" s="31">
        <f>'Equations and POD'!$D$6/K120</f>
        <v>3953.8152610441771</v>
      </c>
      <c r="S120" s="31">
        <f>'Equations and POD'!$D$6/L120</f>
        <v>3699.8792270531394</v>
      </c>
      <c r="T120" s="30">
        <v>1700</v>
      </c>
      <c r="U120" s="30">
        <v>2000</v>
      </c>
      <c r="V120" s="30">
        <v>2300</v>
      </c>
      <c r="W120" s="30">
        <v>2900</v>
      </c>
      <c r="X120" s="30">
        <v>3600</v>
      </c>
      <c r="Y120" s="30">
        <v>4000</v>
      </c>
      <c r="Z120" s="30">
        <v>3700</v>
      </c>
    </row>
    <row r="121" spans="1:26">
      <c r="A121" s="25" t="s">
        <v>109</v>
      </c>
      <c r="B121" s="25" t="s">
        <v>110</v>
      </c>
      <c r="C121" s="25" t="s">
        <v>111</v>
      </c>
      <c r="D121" s="25" t="s">
        <v>72</v>
      </c>
      <c r="E121" s="25" t="s">
        <v>74</v>
      </c>
      <c r="F121" s="28">
        <v>0.32297872340425537</v>
      </c>
      <c r="G121" s="28">
        <v>0.27619047619047621</v>
      </c>
      <c r="H121" s="28">
        <v>0.23870967741935481</v>
      </c>
      <c r="I121" s="28">
        <v>0.1924528301886792</v>
      </c>
      <c r="J121" s="28">
        <v>0.15211267605633799</v>
      </c>
      <c r="K121" s="28">
        <v>0.1391061452513967</v>
      </c>
      <c r="L121" s="28">
        <v>0.1486535008976661</v>
      </c>
      <c r="M121" s="31">
        <f>'Equations and POD'!$D$6/F121</f>
        <v>3405.7971014492746</v>
      </c>
      <c r="N121" s="31">
        <f>'Equations and POD'!$D$6/G121</f>
        <v>3982.7586206896549</v>
      </c>
      <c r="O121" s="31">
        <f>'Equations and POD'!$D$6/H121</f>
        <v>4608.1081081081084</v>
      </c>
      <c r="P121" s="31">
        <f>'Equations and POD'!$D$6/I121</f>
        <v>5715.6862745098051</v>
      </c>
      <c r="Q121" s="31">
        <f>'Equations and POD'!$D$6/J121</f>
        <v>7231.4814814814836</v>
      </c>
      <c r="R121" s="31">
        <f>'Equations and POD'!$D$6/K121</f>
        <v>7907.6305220883505</v>
      </c>
      <c r="S121" s="31">
        <f>'Equations and POD'!$D$6/L121</f>
        <v>7399.7584541062788</v>
      </c>
      <c r="T121" s="30">
        <v>3400</v>
      </c>
      <c r="U121" s="30">
        <v>4000</v>
      </c>
      <c r="V121" s="30">
        <v>4600</v>
      </c>
      <c r="W121" s="30">
        <v>5700</v>
      </c>
      <c r="X121" s="30">
        <v>7200</v>
      </c>
      <c r="Y121" s="30">
        <v>7900</v>
      </c>
      <c r="Z121" s="30">
        <v>7400</v>
      </c>
    </row>
    <row r="122" spans="1:26">
      <c r="A122" s="25" t="s">
        <v>109</v>
      </c>
      <c r="B122" s="25" t="s">
        <v>110</v>
      </c>
      <c r="C122" s="25" t="s">
        <v>111</v>
      </c>
      <c r="D122" s="25" t="s">
        <v>72</v>
      </c>
      <c r="E122" s="25" t="s">
        <v>75</v>
      </c>
      <c r="F122" s="28">
        <v>0.16148936170212769</v>
      </c>
      <c r="G122" s="28">
        <v>0.1380952380952381</v>
      </c>
      <c r="H122" s="28">
        <v>0.1193548387096774</v>
      </c>
      <c r="I122" s="28">
        <v>9.6226415094339615E-2</v>
      </c>
      <c r="J122" s="28">
        <v>7.6056338028169024E-2</v>
      </c>
      <c r="K122" s="28">
        <v>6.9553072625698334E-2</v>
      </c>
      <c r="L122" s="28">
        <v>7.4326750448833051E-2</v>
      </c>
      <c r="M122" s="31">
        <f>'Equations and POD'!$D$6/F122</f>
        <v>6811.5942028985492</v>
      </c>
      <c r="N122" s="31">
        <f>'Equations and POD'!$D$6/G122</f>
        <v>7965.5172413793098</v>
      </c>
      <c r="O122" s="31">
        <f>'Equations and POD'!$D$6/H122</f>
        <v>9216.2162162162167</v>
      </c>
      <c r="P122" s="31">
        <f>'Equations and POD'!$D$6/I122</f>
        <v>11431.372549019608</v>
      </c>
      <c r="Q122" s="31">
        <f>'Equations and POD'!$D$6/J122</f>
        <v>14462.962962962962</v>
      </c>
      <c r="R122" s="31">
        <f>'Equations and POD'!$D$6/K122</f>
        <v>15815.261044176705</v>
      </c>
      <c r="S122" s="31">
        <f>'Equations and POD'!$D$6/L122</f>
        <v>14799.516908212558</v>
      </c>
      <c r="T122" s="30">
        <v>6800</v>
      </c>
      <c r="U122" s="30">
        <v>8000</v>
      </c>
      <c r="V122" s="30">
        <v>9200</v>
      </c>
      <c r="W122" s="30">
        <v>11000</v>
      </c>
      <c r="X122" s="30">
        <v>14000</v>
      </c>
      <c r="Y122" s="30">
        <v>16000</v>
      </c>
      <c r="Z122" s="30">
        <v>15000</v>
      </c>
    </row>
    <row r="123" spans="1:26">
      <c r="A123" s="25" t="s">
        <v>109</v>
      </c>
      <c r="B123" s="25" t="s">
        <v>110</v>
      </c>
      <c r="C123" s="25" t="s">
        <v>111</v>
      </c>
      <c r="D123" s="25" t="s">
        <v>76</v>
      </c>
      <c r="E123" s="25" t="s">
        <v>73</v>
      </c>
      <c r="F123" s="28" t="s">
        <v>77</v>
      </c>
      <c r="G123" s="28" t="s">
        <v>77</v>
      </c>
      <c r="H123" s="28" t="s">
        <v>77</v>
      </c>
      <c r="I123" s="28" t="s">
        <v>77</v>
      </c>
      <c r="J123" s="28" t="s">
        <v>77</v>
      </c>
      <c r="K123" s="28" t="s">
        <v>77</v>
      </c>
      <c r="L123" s="28" t="s">
        <v>77</v>
      </c>
      <c r="M123" s="31" t="s">
        <v>77</v>
      </c>
      <c r="N123" s="31" t="s">
        <v>77</v>
      </c>
      <c r="O123" s="31" t="s">
        <v>77</v>
      </c>
      <c r="P123" s="31" t="s">
        <v>77</v>
      </c>
      <c r="Q123" s="31" t="s">
        <v>77</v>
      </c>
      <c r="R123" s="31" t="s">
        <v>77</v>
      </c>
      <c r="S123" s="31" t="s">
        <v>77</v>
      </c>
      <c r="T123" s="32" t="s">
        <v>77</v>
      </c>
      <c r="U123" s="32" t="s">
        <v>77</v>
      </c>
      <c r="V123" s="32" t="s">
        <v>77</v>
      </c>
      <c r="W123" s="32" t="s">
        <v>77</v>
      </c>
      <c r="X123" s="32" t="s">
        <v>77</v>
      </c>
      <c r="Y123" s="32" t="s">
        <v>77</v>
      </c>
      <c r="Z123" s="32" t="s">
        <v>77</v>
      </c>
    </row>
    <row r="124" spans="1:26">
      <c r="A124" s="25" t="s">
        <v>109</v>
      </c>
      <c r="B124" s="25" t="s">
        <v>110</v>
      </c>
      <c r="C124" s="25" t="s">
        <v>111</v>
      </c>
      <c r="D124" s="25" t="s">
        <v>76</v>
      </c>
      <c r="E124" s="25" t="s">
        <v>74</v>
      </c>
      <c r="F124" s="28" t="s">
        <v>77</v>
      </c>
      <c r="G124" s="28" t="s">
        <v>77</v>
      </c>
      <c r="H124" s="28" t="s">
        <v>77</v>
      </c>
      <c r="I124" s="28" t="s">
        <v>77</v>
      </c>
      <c r="J124" s="28" t="s">
        <v>77</v>
      </c>
      <c r="K124" s="28" t="s">
        <v>77</v>
      </c>
      <c r="L124" s="28" t="s">
        <v>77</v>
      </c>
      <c r="M124" s="31" t="s">
        <v>77</v>
      </c>
      <c r="N124" s="31" t="s">
        <v>77</v>
      </c>
      <c r="O124" s="31" t="s">
        <v>77</v>
      </c>
      <c r="P124" s="31" t="s">
        <v>77</v>
      </c>
      <c r="Q124" s="31" t="s">
        <v>77</v>
      </c>
      <c r="R124" s="31" t="s">
        <v>77</v>
      </c>
      <c r="S124" s="31" t="s">
        <v>77</v>
      </c>
      <c r="T124" s="32" t="s">
        <v>77</v>
      </c>
      <c r="U124" s="32" t="s">
        <v>77</v>
      </c>
      <c r="V124" s="32" t="s">
        <v>77</v>
      </c>
      <c r="W124" s="32" t="s">
        <v>77</v>
      </c>
      <c r="X124" s="32" t="s">
        <v>77</v>
      </c>
      <c r="Y124" s="32" t="s">
        <v>77</v>
      </c>
      <c r="Z124" s="32" t="s">
        <v>77</v>
      </c>
    </row>
    <row r="125" spans="1:26">
      <c r="A125" s="25" t="s">
        <v>109</v>
      </c>
      <c r="B125" s="25" t="s">
        <v>110</v>
      </c>
      <c r="C125" s="25" t="s">
        <v>111</v>
      </c>
      <c r="D125" s="25" t="s">
        <v>76</v>
      </c>
      <c r="E125" s="25" t="s">
        <v>75</v>
      </c>
      <c r="F125" s="28" t="s">
        <v>77</v>
      </c>
      <c r="G125" s="28" t="s">
        <v>77</v>
      </c>
      <c r="H125" s="28" t="s">
        <v>77</v>
      </c>
      <c r="I125" s="28" t="s">
        <v>77</v>
      </c>
      <c r="J125" s="28" t="s">
        <v>77</v>
      </c>
      <c r="K125" s="28" t="s">
        <v>77</v>
      </c>
      <c r="L125" s="28" t="s">
        <v>77</v>
      </c>
      <c r="M125" s="31" t="s">
        <v>77</v>
      </c>
      <c r="N125" s="31" t="s">
        <v>77</v>
      </c>
      <c r="O125" s="31" t="s">
        <v>77</v>
      </c>
      <c r="P125" s="31" t="s">
        <v>77</v>
      </c>
      <c r="Q125" s="31" t="s">
        <v>77</v>
      </c>
      <c r="R125" s="31" t="s">
        <v>77</v>
      </c>
      <c r="S125" s="31" t="s">
        <v>77</v>
      </c>
      <c r="T125" s="32" t="s">
        <v>77</v>
      </c>
      <c r="U125" s="32" t="s">
        <v>77</v>
      </c>
      <c r="V125" s="32" t="s">
        <v>77</v>
      </c>
      <c r="W125" s="32" t="s">
        <v>77</v>
      </c>
      <c r="X125" s="32" t="s">
        <v>77</v>
      </c>
      <c r="Y125" s="32" t="s">
        <v>77</v>
      </c>
      <c r="Z125" s="32" t="s">
        <v>77</v>
      </c>
    </row>
    <row r="126" spans="1:26">
      <c r="A126" s="25" t="s">
        <v>109</v>
      </c>
      <c r="B126" s="25" t="s">
        <v>110</v>
      </c>
      <c r="C126" s="25" t="s">
        <v>111</v>
      </c>
      <c r="D126" s="25" t="s">
        <v>78</v>
      </c>
      <c r="E126" s="25" t="s">
        <v>73</v>
      </c>
      <c r="F126" s="28" t="s">
        <v>77</v>
      </c>
      <c r="G126" s="28" t="s">
        <v>77</v>
      </c>
      <c r="H126" s="28" t="s">
        <v>77</v>
      </c>
      <c r="I126" s="28" t="s">
        <v>77</v>
      </c>
      <c r="J126" s="28" t="s">
        <v>77</v>
      </c>
      <c r="K126" s="28" t="s">
        <v>77</v>
      </c>
      <c r="L126" s="28" t="s">
        <v>77</v>
      </c>
      <c r="M126" s="31" t="s">
        <v>77</v>
      </c>
      <c r="N126" s="31" t="s">
        <v>77</v>
      </c>
      <c r="O126" s="31" t="s">
        <v>77</v>
      </c>
      <c r="P126" s="31" t="s">
        <v>77</v>
      </c>
      <c r="Q126" s="31" t="s">
        <v>77</v>
      </c>
      <c r="R126" s="31" t="s">
        <v>77</v>
      </c>
      <c r="S126" s="31" t="s">
        <v>77</v>
      </c>
      <c r="T126" s="32" t="s">
        <v>77</v>
      </c>
      <c r="U126" s="32" t="s">
        <v>77</v>
      </c>
      <c r="V126" s="32" t="s">
        <v>77</v>
      </c>
      <c r="W126" s="32" t="s">
        <v>77</v>
      </c>
      <c r="X126" s="32" t="s">
        <v>77</v>
      </c>
      <c r="Y126" s="32" t="s">
        <v>77</v>
      </c>
      <c r="Z126" s="32" t="s">
        <v>77</v>
      </c>
    </row>
    <row r="127" spans="1:26">
      <c r="A127" s="25" t="s">
        <v>109</v>
      </c>
      <c r="B127" s="25" t="s">
        <v>110</v>
      </c>
      <c r="C127" s="25" t="s">
        <v>111</v>
      </c>
      <c r="D127" s="25" t="s">
        <v>78</v>
      </c>
      <c r="E127" s="25" t="s">
        <v>74</v>
      </c>
      <c r="F127" s="28" t="s">
        <v>77</v>
      </c>
      <c r="G127" s="28" t="s">
        <v>77</v>
      </c>
      <c r="H127" s="28" t="s">
        <v>77</v>
      </c>
      <c r="I127" s="28" t="s">
        <v>77</v>
      </c>
      <c r="J127" s="28" t="s">
        <v>77</v>
      </c>
      <c r="K127" s="28" t="s">
        <v>77</v>
      </c>
      <c r="L127" s="28" t="s">
        <v>77</v>
      </c>
      <c r="M127" s="31" t="s">
        <v>77</v>
      </c>
      <c r="N127" s="31" t="s">
        <v>77</v>
      </c>
      <c r="O127" s="31" t="s">
        <v>77</v>
      </c>
      <c r="P127" s="31" t="s">
        <v>77</v>
      </c>
      <c r="Q127" s="31" t="s">
        <v>77</v>
      </c>
      <c r="R127" s="31" t="s">
        <v>77</v>
      </c>
      <c r="S127" s="31" t="s">
        <v>77</v>
      </c>
      <c r="T127" s="32" t="s">
        <v>77</v>
      </c>
      <c r="U127" s="32" t="s">
        <v>77</v>
      </c>
      <c r="V127" s="32" t="s">
        <v>77</v>
      </c>
      <c r="W127" s="32" t="s">
        <v>77</v>
      </c>
      <c r="X127" s="32" t="s">
        <v>77</v>
      </c>
      <c r="Y127" s="32" t="s">
        <v>77</v>
      </c>
      <c r="Z127" s="32" t="s">
        <v>77</v>
      </c>
    </row>
    <row r="128" spans="1:26">
      <c r="A128" s="25" t="s">
        <v>109</v>
      </c>
      <c r="B128" s="25" t="s">
        <v>110</v>
      </c>
      <c r="C128" s="25" t="s">
        <v>111</v>
      </c>
      <c r="D128" s="25" t="s">
        <v>78</v>
      </c>
      <c r="E128" s="25" t="s">
        <v>75</v>
      </c>
      <c r="F128" s="28" t="s">
        <v>77</v>
      </c>
      <c r="G128" s="28" t="s">
        <v>77</v>
      </c>
      <c r="H128" s="28" t="s">
        <v>77</v>
      </c>
      <c r="I128" s="28" t="s">
        <v>77</v>
      </c>
      <c r="J128" s="28" t="s">
        <v>77</v>
      </c>
      <c r="K128" s="28" t="s">
        <v>77</v>
      </c>
      <c r="L128" s="28" t="s">
        <v>77</v>
      </c>
      <c r="M128" s="31" t="s">
        <v>77</v>
      </c>
      <c r="N128" s="31" t="s">
        <v>77</v>
      </c>
      <c r="O128" s="31" t="s">
        <v>77</v>
      </c>
      <c r="P128" s="31" t="s">
        <v>77</v>
      </c>
      <c r="Q128" s="31" t="s">
        <v>77</v>
      </c>
      <c r="R128" s="31" t="s">
        <v>77</v>
      </c>
      <c r="S128" s="31" t="s">
        <v>77</v>
      </c>
      <c r="T128" s="32" t="s">
        <v>77</v>
      </c>
      <c r="U128" s="32" t="s">
        <v>77</v>
      </c>
      <c r="V128" s="32" t="s">
        <v>77</v>
      </c>
      <c r="W128" s="32" t="s">
        <v>77</v>
      </c>
      <c r="X128" s="32" t="s">
        <v>77</v>
      </c>
      <c r="Y128" s="32" t="s">
        <v>77</v>
      </c>
      <c r="Z128" s="32" t="s">
        <v>77</v>
      </c>
    </row>
    <row r="129" spans="1:26">
      <c r="A129" s="25" t="s">
        <v>112</v>
      </c>
      <c r="B129" s="25" t="s">
        <v>113</v>
      </c>
      <c r="C129" s="25" t="s">
        <v>114</v>
      </c>
      <c r="D129" s="25" t="s">
        <v>72</v>
      </c>
      <c r="E129" s="25" t="s">
        <v>73</v>
      </c>
      <c r="F129" s="52">
        <v>1.9000439962423492</v>
      </c>
      <c r="G129" s="25">
        <v>0.81203355799902144</v>
      </c>
      <c r="H129" s="25">
        <v>0.63579489399027844</v>
      </c>
      <c r="I129" s="25">
        <v>0.48854827777203425</v>
      </c>
      <c r="J129" s="25">
        <v>0.37965962704514766</v>
      </c>
      <c r="K129" s="25">
        <v>0.34571216775177938</v>
      </c>
      <c r="L129" s="25">
        <v>0.36528580437843083</v>
      </c>
      <c r="M129" s="31">
        <f>'Equations and POD'!$D$6/F129</f>
        <v>578.93396267424941</v>
      </c>
      <c r="N129" s="31">
        <f>'Equations and POD'!$D$6/G129</f>
        <v>1354.623819624614</v>
      </c>
      <c r="O129" s="31">
        <f>'Equations and POD'!$D$6/H129</f>
        <v>1730.1177005312966</v>
      </c>
      <c r="P129" s="31">
        <f>'Equations and POD'!$D$6/I129</f>
        <v>2251.5686781589279</v>
      </c>
      <c r="Q129" s="31">
        <f>'Equations and POD'!$D$6/J129</f>
        <v>2897.332035437079</v>
      </c>
      <c r="R129" s="31">
        <f>'Equations and POD'!$D$6/K129</f>
        <v>3181.8376748306923</v>
      </c>
      <c r="S129" s="31">
        <f>'Equations and POD'!$D$6/L129</f>
        <v>3011.3406730156307</v>
      </c>
      <c r="T129" s="30">
        <v>580</v>
      </c>
      <c r="U129" s="30">
        <v>1400</v>
      </c>
      <c r="V129" s="30">
        <v>1700</v>
      </c>
      <c r="W129" s="30">
        <v>2300</v>
      </c>
      <c r="X129" s="30">
        <v>2900</v>
      </c>
      <c r="Y129" s="30">
        <v>3200</v>
      </c>
      <c r="Z129" s="30">
        <v>3000</v>
      </c>
    </row>
    <row r="130" spans="1:26">
      <c r="A130" s="25" t="s">
        <v>112</v>
      </c>
      <c r="B130" s="25" t="s">
        <v>113</v>
      </c>
      <c r="C130" s="25" t="s">
        <v>114</v>
      </c>
      <c r="D130" s="25" t="s">
        <v>72</v>
      </c>
      <c r="E130" s="25" t="s">
        <v>74</v>
      </c>
      <c r="F130" s="38">
        <v>0.39</v>
      </c>
      <c r="G130" s="39">
        <v>0.17</v>
      </c>
      <c r="H130" s="39">
        <v>0.13</v>
      </c>
      <c r="I130" s="41">
        <v>0.1</v>
      </c>
      <c r="J130" s="41">
        <v>7.8E-2</v>
      </c>
      <c r="K130" s="41">
        <v>7.0999999999999994E-2</v>
      </c>
      <c r="L130" s="41">
        <v>7.4999999999999997E-2</v>
      </c>
      <c r="M130" s="53">
        <f>'Equations and POD'!$D$6/F130</f>
        <v>2820.5128205128203</v>
      </c>
      <c r="N130" s="53">
        <f>'Equations and POD'!$D$6/G130</f>
        <v>6470.5882352941171</v>
      </c>
      <c r="O130" s="53">
        <f>'Equations and POD'!$D$6/H130</f>
        <v>8461.538461538461</v>
      </c>
      <c r="P130" s="53">
        <f>'Equations and POD'!$D$6/I130</f>
        <v>11000</v>
      </c>
      <c r="Q130" s="53">
        <f>'Equations and POD'!$D$6/J130</f>
        <v>14102.564102564103</v>
      </c>
      <c r="R130" s="53">
        <f>'Equations and POD'!$D$6/K130</f>
        <v>15492.957746478874</v>
      </c>
      <c r="S130" s="53">
        <f>'Equations and POD'!$D$6/L130</f>
        <v>14666.666666666668</v>
      </c>
      <c r="T130" s="30">
        <v>2800</v>
      </c>
      <c r="U130" s="30">
        <v>6500</v>
      </c>
      <c r="V130" s="30">
        <v>8500</v>
      </c>
      <c r="W130" s="30">
        <v>11000</v>
      </c>
      <c r="X130" s="30">
        <v>14000</v>
      </c>
      <c r="Y130" s="30">
        <v>15000</v>
      </c>
      <c r="Z130" s="30">
        <v>15000</v>
      </c>
    </row>
    <row r="131" spans="1:26">
      <c r="A131" s="25" t="s">
        <v>112</v>
      </c>
      <c r="B131" s="25" t="s">
        <v>113</v>
      </c>
      <c r="C131" s="25" t="s">
        <v>114</v>
      </c>
      <c r="D131" s="25" t="s">
        <v>72</v>
      </c>
      <c r="E131" s="25" t="s">
        <v>75</v>
      </c>
      <c r="F131" s="40">
        <v>2.5999999999999998E-5</v>
      </c>
      <c r="G131" s="41">
        <v>1.1E-5</v>
      </c>
      <c r="H131" s="41">
        <v>8.8000000000000004E-6</v>
      </c>
      <c r="I131" s="41">
        <v>6.8000000000000001E-6</v>
      </c>
      <c r="J131" s="41">
        <v>5.2000000000000002E-6</v>
      </c>
      <c r="K131" s="41">
        <v>4.7999999999999998E-6</v>
      </c>
      <c r="L131" s="41">
        <v>5.1000000000000003E-6</v>
      </c>
      <c r="M131" s="53">
        <f>'Equations and POD'!$D$6/F131</f>
        <v>42307692.307692312</v>
      </c>
      <c r="N131" s="53">
        <f>'Equations and POD'!$D$6/G131</f>
        <v>100000000</v>
      </c>
      <c r="O131" s="53">
        <f>'Equations and POD'!$D$6/H131</f>
        <v>125000000</v>
      </c>
      <c r="P131" s="53">
        <f>'Equations and POD'!$D$6/I131</f>
        <v>161764705.88235295</v>
      </c>
      <c r="Q131" s="53">
        <f>'Equations and POD'!$D$6/J131</f>
        <v>211538461.53846154</v>
      </c>
      <c r="R131" s="53">
        <f>'Equations and POD'!$D$6/K131</f>
        <v>229166666.66666669</v>
      </c>
      <c r="S131" s="53">
        <f>'Equations and POD'!$D$6/L131</f>
        <v>215686274.50980392</v>
      </c>
      <c r="T131" s="30">
        <v>42000000</v>
      </c>
      <c r="U131" s="30">
        <v>100000000</v>
      </c>
      <c r="V131" s="30">
        <v>130000000</v>
      </c>
      <c r="W131" s="30">
        <v>160000000</v>
      </c>
      <c r="X131" s="30">
        <v>210000000</v>
      </c>
      <c r="Y131" s="30">
        <v>230000000</v>
      </c>
      <c r="Z131" s="30">
        <v>220000000</v>
      </c>
    </row>
    <row r="132" spans="1:26">
      <c r="A132" s="25" t="s">
        <v>112</v>
      </c>
      <c r="B132" s="25" t="s">
        <v>113</v>
      </c>
      <c r="C132" s="25" t="s">
        <v>114</v>
      </c>
      <c r="D132" s="25" t="s">
        <v>76</v>
      </c>
      <c r="E132" s="25" t="s">
        <v>73</v>
      </c>
      <c r="F132" s="28">
        <v>0.16259613782121959</v>
      </c>
      <c r="G132" s="28">
        <v>0.20127608254287371</v>
      </c>
      <c r="H132" s="28">
        <v>0.22721357252141</v>
      </c>
      <c r="I132" s="28">
        <v>7.9768958519166808E-2</v>
      </c>
      <c r="J132" s="28">
        <v>4.4668143597351419E-2</v>
      </c>
      <c r="K132" s="28">
        <v>3.5437737010511998E-2</v>
      </c>
      <c r="L132" s="28">
        <v>1.5871307731763259E-2</v>
      </c>
      <c r="M132" s="31">
        <f>'Equations and POD'!$D$6/F132</f>
        <v>6765.2283426897275</v>
      </c>
      <c r="N132" s="31">
        <f>'Equations and POD'!$D$6/G132</f>
        <v>5465.1302136988361</v>
      </c>
      <c r="O132" s="31">
        <f>'Equations and POD'!$D$6/H132</f>
        <v>4841.2600875607841</v>
      </c>
      <c r="P132" s="31">
        <f>'Equations and POD'!$D$6/I132</f>
        <v>13789.825270636988</v>
      </c>
      <c r="Q132" s="31">
        <f>'Equations and POD'!$D$6/J132</f>
        <v>24626.051396172734</v>
      </c>
      <c r="R132" s="31">
        <f>'Equations and POD'!$D$6/K132</f>
        <v>31040.356772039475</v>
      </c>
      <c r="S132" s="31">
        <f>'Equations and POD'!$D$6/L132</f>
        <v>69307.45837651231</v>
      </c>
      <c r="T132" s="30">
        <v>6800</v>
      </c>
      <c r="U132" s="30">
        <v>5500</v>
      </c>
      <c r="V132" s="30">
        <v>4800</v>
      </c>
      <c r="W132" s="30">
        <v>14000</v>
      </c>
      <c r="X132" s="30">
        <v>25000</v>
      </c>
      <c r="Y132" s="30">
        <v>31000</v>
      </c>
      <c r="Z132" s="30">
        <v>69000</v>
      </c>
    </row>
    <row r="133" spans="1:26">
      <c r="A133" s="25" t="s">
        <v>112</v>
      </c>
      <c r="B133" s="25" t="s">
        <v>113</v>
      </c>
      <c r="C133" s="25" t="s">
        <v>114</v>
      </c>
      <c r="D133" s="25" t="s">
        <v>76</v>
      </c>
      <c r="E133" s="25" t="s">
        <v>74</v>
      </c>
      <c r="F133" s="28">
        <v>5.0906164691261357E-2</v>
      </c>
      <c r="G133" s="28">
        <v>6.3014713786166784E-2</v>
      </c>
      <c r="H133" s="28">
        <v>7.1133608105885912E-2</v>
      </c>
      <c r="I133" s="28">
        <v>2.4974559642459551E-2</v>
      </c>
      <c r="J133" s="28">
        <v>1.398537298999045E-2</v>
      </c>
      <c r="K133" s="28">
        <v>1.1095498884631679E-2</v>
      </c>
      <c r="L133" s="28">
        <v>4.9698618166742004E-3</v>
      </c>
      <c r="M133" s="31">
        <f>'Equations and POD'!$D$6/F133</f>
        <v>21608.384891522343</v>
      </c>
      <c r="N133" s="31">
        <f>'Equations and POD'!$D$6/G133</f>
        <v>17456.240517615046</v>
      </c>
      <c r="O133" s="31">
        <f>'Equations and POD'!$D$6/H133</f>
        <v>15463.857792263192</v>
      </c>
      <c r="P133" s="31">
        <f>'Equations and POD'!$D$6/I133</f>
        <v>44044.820639394842</v>
      </c>
      <c r="Q133" s="31">
        <f>'Equations and POD'!$D$6/J133</f>
        <v>78653.604790325378</v>
      </c>
      <c r="R133" s="31">
        <f>'Equations and POD'!$D$6/K133</f>
        <v>99139.300669355624</v>
      </c>
      <c r="S133" s="31">
        <f>'Equations and POD'!$D$6/L133</f>
        <v>221334.12166701103</v>
      </c>
      <c r="T133" s="30">
        <v>22000</v>
      </c>
      <c r="U133" s="30">
        <v>17000</v>
      </c>
      <c r="V133" s="30">
        <v>15000</v>
      </c>
      <c r="W133" s="30">
        <v>44000</v>
      </c>
      <c r="X133" s="30">
        <v>79000</v>
      </c>
      <c r="Y133" s="30">
        <v>99000</v>
      </c>
      <c r="Z133" s="30">
        <v>220000</v>
      </c>
    </row>
    <row r="134" spans="1:26">
      <c r="A134" s="25" t="s">
        <v>112</v>
      </c>
      <c r="B134" s="25" t="s">
        <v>113</v>
      </c>
      <c r="C134" s="25" t="s">
        <v>114</v>
      </c>
      <c r="D134" s="25" t="s">
        <v>76</v>
      </c>
      <c r="E134" s="25" t="s">
        <v>75</v>
      </c>
      <c r="F134" s="28">
        <v>1.022794100522919E-5</v>
      </c>
      <c r="G134" s="28">
        <v>1.2660022445001601E-5</v>
      </c>
      <c r="H134" s="28">
        <v>1.429041268741106E-5</v>
      </c>
      <c r="I134" s="28">
        <v>5.0179332875801854E-6</v>
      </c>
      <c r="J134" s="28">
        <v>2.8101597685095479E-6</v>
      </c>
      <c r="K134" s="28">
        <v>2.2295401317134859E-6</v>
      </c>
      <c r="L134" s="28">
        <v>9.9893411304745402E-7</v>
      </c>
      <c r="M134" s="31">
        <f>'Equations and POD'!$D$6/F134</f>
        <v>107548528.04074724</v>
      </c>
      <c r="N134" s="31">
        <f>'Equations and POD'!$D$6/G134</f>
        <v>86887681.659229547</v>
      </c>
      <c r="O134" s="31">
        <f>'Equations and POD'!$D$6/H134</f>
        <v>76974683.941005409</v>
      </c>
      <c r="P134" s="31">
        <f>'Equations and POD'!$D$6/I134</f>
        <v>219213755.33680254</v>
      </c>
      <c r="Q134" s="31">
        <f>'Equations and POD'!$D$6/J134</f>
        <v>391436818.7625922</v>
      </c>
      <c r="R134" s="31">
        <f>'Equations and POD'!$D$6/K134</f>
        <v>493375285.94051743</v>
      </c>
      <c r="S134" s="31">
        <f>'Equations and POD'!$D$6/L134</f>
        <v>1101173726.7077842</v>
      </c>
      <c r="T134" s="30">
        <v>110000000</v>
      </c>
      <c r="U134" s="30">
        <v>87000000</v>
      </c>
      <c r="V134" s="30">
        <v>77000000</v>
      </c>
      <c r="W134" s="30">
        <v>220000000</v>
      </c>
      <c r="X134" s="30">
        <v>390000000</v>
      </c>
      <c r="Y134" s="30">
        <v>490000000</v>
      </c>
      <c r="Z134" s="30">
        <v>1100000000</v>
      </c>
    </row>
    <row r="135" spans="1:26">
      <c r="A135" s="25" t="s">
        <v>112</v>
      </c>
      <c r="B135" s="25" t="s">
        <v>113</v>
      </c>
      <c r="C135" s="25" t="s">
        <v>114</v>
      </c>
      <c r="D135" s="25" t="s">
        <v>78</v>
      </c>
      <c r="E135" s="25" t="s">
        <v>73</v>
      </c>
      <c r="F135" s="28">
        <v>1.526645784302606</v>
      </c>
      <c r="G135" s="28">
        <v>1.438144579415499</v>
      </c>
      <c r="H135" s="28">
        <v>1.1690723677829209</v>
      </c>
      <c r="I135" s="28">
        <v>0.81404410155594276</v>
      </c>
      <c r="J135" s="28">
        <v>0.57424505389337177</v>
      </c>
      <c r="K135" s="28">
        <v>0.4917008282694334</v>
      </c>
      <c r="L135" s="28">
        <v>0.39477068704955443</v>
      </c>
      <c r="M135" s="31">
        <f>'Equations and POD'!$D$6/F135</f>
        <v>720.53387322095546</v>
      </c>
      <c r="N135" s="31">
        <f>'Equations and POD'!$D$6/G135</f>
        <v>764.87441926532165</v>
      </c>
      <c r="O135" s="31">
        <f>'Equations and POD'!$D$6/H135</f>
        <v>940.91694433432497</v>
      </c>
      <c r="P135" s="31">
        <f>'Equations and POD'!$D$6/I135</f>
        <v>1351.2781407020684</v>
      </c>
      <c r="Q135" s="31">
        <f>'Equations and POD'!$D$6/J135</f>
        <v>1915.558510329377</v>
      </c>
      <c r="R135" s="31">
        <f>'Equations and POD'!$D$6/K135</f>
        <v>2237.1326968707926</v>
      </c>
      <c r="S135" s="31">
        <f>'Equations and POD'!$D$6/L135</f>
        <v>2786.4277568864177</v>
      </c>
      <c r="T135" s="30">
        <v>720</v>
      </c>
      <c r="U135" s="30">
        <v>760</v>
      </c>
      <c r="V135" s="30">
        <v>940</v>
      </c>
      <c r="W135" s="30">
        <v>1400</v>
      </c>
      <c r="X135" s="30">
        <v>1900</v>
      </c>
      <c r="Y135" s="30">
        <v>2200</v>
      </c>
      <c r="Z135" s="30">
        <v>2800</v>
      </c>
    </row>
    <row r="136" spans="1:26">
      <c r="A136" s="25" t="s">
        <v>112</v>
      </c>
      <c r="B136" s="25" t="s">
        <v>113</v>
      </c>
      <c r="C136" s="25" t="s">
        <v>114</v>
      </c>
      <c r="D136" s="25" t="s">
        <v>78</v>
      </c>
      <c r="E136" s="25" t="s">
        <v>74</v>
      </c>
      <c r="F136" s="28">
        <v>0.45874965859781019</v>
      </c>
      <c r="G136" s="28">
        <v>0.43215547549069078</v>
      </c>
      <c r="H136" s="28">
        <v>0.35130058007630338</v>
      </c>
      <c r="I136" s="28">
        <v>0.244616306881523</v>
      </c>
      <c r="J136" s="28">
        <v>0.1725578553543814</v>
      </c>
      <c r="K136" s="28">
        <v>0.14775371564262729</v>
      </c>
      <c r="L136" s="28">
        <v>0.11862667802219461</v>
      </c>
      <c r="M136" s="31">
        <f>'Equations and POD'!$D$6/F136</f>
        <v>2397.8219479491308</v>
      </c>
      <c r="N136" s="31">
        <f>'Equations and POD'!$D$6/G136</f>
        <v>2545.3802216690774</v>
      </c>
      <c r="O136" s="31">
        <f>'Equations and POD'!$D$6/H136</f>
        <v>3131.2217012595802</v>
      </c>
      <c r="P136" s="31">
        <f>'Equations and POD'!$D$6/I136</f>
        <v>4496.8383916153716</v>
      </c>
      <c r="Q136" s="31">
        <f>'Equations and POD'!$D$6/J136</f>
        <v>6374.6735710230887</v>
      </c>
      <c r="R136" s="31">
        <f>'Equations and POD'!$D$6/K136</f>
        <v>7444.8212365811223</v>
      </c>
      <c r="S136" s="31">
        <f>'Equations and POD'!$D$6/L136</f>
        <v>9272.7876927835241</v>
      </c>
      <c r="T136" s="30">
        <v>2400</v>
      </c>
      <c r="U136" s="30">
        <v>2500</v>
      </c>
      <c r="V136" s="30">
        <v>3100</v>
      </c>
      <c r="W136" s="30">
        <v>4500</v>
      </c>
      <c r="X136" s="30">
        <v>6400</v>
      </c>
      <c r="Y136" s="30">
        <v>7400</v>
      </c>
      <c r="Z136" s="30">
        <v>9300</v>
      </c>
    </row>
    <row r="137" spans="1:26">
      <c r="A137" s="25" t="s">
        <v>112</v>
      </c>
      <c r="B137" s="25" t="s">
        <v>113</v>
      </c>
      <c r="C137" s="25" t="s">
        <v>114</v>
      </c>
      <c r="D137" s="25" t="s">
        <v>78</v>
      </c>
      <c r="E137" s="25" t="s">
        <v>75</v>
      </c>
      <c r="F137" s="28">
        <v>8.2727335279148082E-5</v>
      </c>
      <c r="G137" s="28">
        <v>7.7931547726733689E-5</v>
      </c>
      <c r="H137" s="28">
        <v>6.3350806539151243E-5</v>
      </c>
      <c r="I137" s="28">
        <v>4.4112196826453032E-5</v>
      </c>
      <c r="J137" s="28">
        <v>3.1117737719054919E-5</v>
      </c>
      <c r="K137" s="28">
        <v>2.6644752630592751E-5</v>
      </c>
      <c r="L137" s="28">
        <v>2.1392209850988401E-5</v>
      </c>
      <c r="M137" s="31">
        <f>'Equations and POD'!$D$6/F137</f>
        <v>13296693.242786722</v>
      </c>
      <c r="N137" s="31">
        <f>'Equations and POD'!$D$6/G137</f>
        <v>14114951.288496677</v>
      </c>
      <c r="O137" s="31">
        <f>'Equations and POD'!$D$6/H137</f>
        <v>17363630.553309407</v>
      </c>
      <c r="P137" s="31">
        <f>'Equations and POD'!$D$6/I137</f>
        <v>24936413.943010796</v>
      </c>
      <c r="Q137" s="31">
        <f>'Equations and POD'!$D$6/J137</f>
        <v>35349613.456199802</v>
      </c>
      <c r="R137" s="31">
        <f>'Equations and POD'!$D$6/K137</f>
        <v>41283926.154263154</v>
      </c>
      <c r="S137" s="31">
        <f>'Equations and POD'!$D$6/L137</f>
        <v>51420587.571936883</v>
      </c>
      <c r="T137" s="30">
        <v>13000000</v>
      </c>
      <c r="U137" s="30">
        <v>14000000</v>
      </c>
      <c r="V137" s="30">
        <v>17000000</v>
      </c>
      <c r="W137" s="30">
        <v>25000000</v>
      </c>
      <c r="X137" s="30">
        <v>35000000</v>
      </c>
      <c r="Y137" s="30">
        <v>41000000</v>
      </c>
      <c r="Z137" s="30">
        <v>51000000</v>
      </c>
    </row>
    <row r="138" spans="1:26">
      <c r="A138" s="42" t="s">
        <v>112</v>
      </c>
      <c r="B138" s="42" t="s">
        <v>113</v>
      </c>
      <c r="C138" s="42" t="s">
        <v>115</v>
      </c>
      <c r="D138" s="42" t="s">
        <v>72</v>
      </c>
      <c r="E138" s="42" t="s">
        <v>73</v>
      </c>
      <c r="F138" s="37">
        <v>5.5409508598076362</v>
      </c>
      <c r="G138" s="25">
        <v>2.3680704500978469</v>
      </c>
      <c r="H138" s="25">
        <v>1.8541193106495801</v>
      </c>
      <c r="I138" s="25">
        <v>1.4247154303437584</v>
      </c>
      <c r="J138" s="25">
        <v>1.1071719081612967</v>
      </c>
      <c r="K138" s="25">
        <v>1.0081735670008418</v>
      </c>
      <c r="L138" s="25">
        <v>1.0652546445498343</v>
      </c>
      <c r="M138" s="31">
        <f>'Equations and POD'!$D$6/F138</f>
        <v>198.52188330690021</v>
      </c>
      <c r="N138" s="31">
        <f>'Equations and POD'!$D$6/G138</f>
        <v>464.51320734758917</v>
      </c>
      <c r="O138" s="31">
        <f>'Equations and POD'!$D$6/H138</f>
        <v>593.27357936562419</v>
      </c>
      <c r="P138" s="31">
        <f>'Equations and POD'!$D$6/I138</f>
        <v>772.08400819705423</v>
      </c>
      <c r="Q138" s="31">
        <f>'Equations and POD'!$D$6/J138</f>
        <v>993.52231743920663</v>
      </c>
      <c r="R138" s="31">
        <f>'Equations and POD'!$D$6/K138</f>
        <v>1091.0819684276462</v>
      </c>
      <c r="S138" s="31">
        <f>'Equations and POD'!$D$6/L138</f>
        <v>1032.6169480958692</v>
      </c>
      <c r="T138" s="30">
        <v>200</v>
      </c>
      <c r="U138" s="30">
        <v>460</v>
      </c>
      <c r="V138" s="30">
        <v>590</v>
      </c>
      <c r="W138" s="30">
        <v>770</v>
      </c>
      <c r="X138" s="30">
        <v>990</v>
      </c>
      <c r="Y138" s="30">
        <v>1100</v>
      </c>
      <c r="Z138" s="30">
        <v>1000</v>
      </c>
    </row>
    <row r="139" spans="1:26">
      <c r="A139" s="42" t="s">
        <v>112</v>
      </c>
      <c r="B139" s="42" t="s">
        <v>113</v>
      </c>
      <c r="C139" s="42" t="s">
        <v>115</v>
      </c>
      <c r="D139" s="42" t="s">
        <v>72</v>
      </c>
      <c r="E139" s="42" t="s">
        <v>74</v>
      </c>
      <c r="F139" s="52">
        <v>3.1034497231127949</v>
      </c>
      <c r="G139" s="45">
        <v>1.3263405088062621</v>
      </c>
      <c r="H139" s="45">
        <v>1.0384798939460893</v>
      </c>
      <c r="I139" s="31">
        <v>0.79797363659860432</v>
      </c>
      <c r="J139" s="31">
        <v>0.62011962184063296</v>
      </c>
      <c r="K139" s="31">
        <v>0.56467130940537236</v>
      </c>
      <c r="L139" s="31">
        <v>0.59664204128812193</v>
      </c>
      <c r="M139" s="31">
        <f>'Equations and POD'!$D$6/F139</f>
        <v>354.44427915419482</v>
      </c>
      <c r="N139" s="31">
        <f>'Equations and POD'!$D$6/G139</f>
        <v>829.34962228517475</v>
      </c>
      <c r="O139" s="31">
        <f>'Equations and POD'!$D$6/H139</f>
        <v>1059.2405364923748</v>
      </c>
      <c r="P139" s="31">
        <f>'Equations and POD'!$D$6/I139</f>
        <v>1378.4916563018242</v>
      </c>
      <c r="Q139" s="31">
        <f>'Equations and POD'!$D$6/J139</f>
        <v>1773.8513042612501</v>
      </c>
      <c r="R139" s="31">
        <f>'Equations and POD'!$D$6/K139</f>
        <v>1948.0359311301934</v>
      </c>
      <c r="S139" s="31">
        <f>'Equations and POD'!$D$6/L139</f>
        <v>1843.6515094128333</v>
      </c>
      <c r="T139" s="30">
        <v>350</v>
      </c>
      <c r="U139" s="30">
        <v>830</v>
      </c>
      <c r="V139" s="30">
        <v>1100</v>
      </c>
      <c r="W139" s="30">
        <v>1400</v>
      </c>
      <c r="X139" s="30">
        <v>1800</v>
      </c>
      <c r="Y139" s="30">
        <v>1900</v>
      </c>
      <c r="Z139" s="30">
        <v>1800</v>
      </c>
    </row>
    <row r="140" spans="1:26">
      <c r="A140" s="42" t="s">
        <v>112</v>
      </c>
      <c r="B140" s="42" t="s">
        <v>113</v>
      </c>
      <c r="C140" s="42" t="s">
        <v>115</v>
      </c>
      <c r="D140" s="42" t="s">
        <v>72</v>
      </c>
      <c r="E140" s="42" t="s">
        <v>75</v>
      </c>
      <c r="F140" s="54">
        <v>0.77586243077819872</v>
      </c>
      <c r="G140" s="31">
        <v>0.33158512720156552</v>
      </c>
      <c r="H140" s="31">
        <v>0.25961997348652233</v>
      </c>
      <c r="I140" s="31">
        <v>0.19949340914965108</v>
      </c>
      <c r="J140" s="31">
        <v>0.15502990546015824</v>
      </c>
      <c r="K140" s="31">
        <v>0.14116782735134309</v>
      </c>
      <c r="L140" s="31">
        <v>0.14916051032203048</v>
      </c>
      <c r="M140" s="31">
        <f>'Equations and POD'!$D$6/F140</f>
        <v>1417.7771166167793</v>
      </c>
      <c r="N140" s="31">
        <f>'Equations and POD'!$D$6/G140</f>
        <v>3317.398489140699</v>
      </c>
      <c r="O140" s="31">
        <f>'Equations and POD'!$D$6/H140</f>
        <v>4236.962145969499</v>
      </c>
      <c r="P140" s="31">
        <f>'Equations and POD'!$D$6/I140</f>
        <v>5513.9666252072966</v>
      </c>
      <c r="Q140" s="31">
        <f>'Equations and POD'!$D$6/J140</f>
        <v>7095.4052170450004</v>
      </c>
      <c r="R140" s="31">
        <f>'Equations and POD'!$D$6/K140</f>
        <v>7792.1437245207735</v>
      </c>
      <c r="S140" s="31">
        <f>'Equations and POD'!$D$6/L140</f>
        <v>7374.6060376513333</v>
      </c>
      <c r="T140" s="30">
        <v>1400</v>
      </c>
      <c r="U140" s="30">
        <v>3300</v>
      </c>
      <c r="V140" s="30">
        <v>4200</v>
      </c>
      <c r="W140" s="30">
        <v>5500</v>
      </c>
      <c r="X140" s="30">
        <v>7100</v>
      </c>
      <c r="Y140" s="30">
        <v>7800</v>
      </c>
      <c r="Z140" s="30">
        <v>7400</v>
      </c>
    </row>
    <row r="141" spans="1:26">
      <c r="A141" s="25" t="s">
        <v>112</v>
      </c>
      <c r="B141" s="25" t="s">
        <v>113</v>
      </c>
      <c r="C141" s="25" t="s">
        <v>116</v>
      </c>
      <c r="D141" s="25" t="s">
        <v>72</v>
      </c>
      <c r="E141" s="25" t="s">
        <v>73</v>
      </c>
      <c r="F141" s="28">
        <v>0.12919148936170211</v>
      </c>
      <c r="G141" s="28">
        <v>0.11047619047619051</v>
      </c>
      <c r="H141" s="28">
        <v>9.5483870967741941E-2</v>
      </c>
      <c r="I141" s="28">
        <v>7.6981132075471692E-2</v>
      </c>
      <c r="J141" s="28">
        <v>6.0845070422535223E-2</v>
      </c>
      <c r="K141" s="28">
        <v>5.5642458100558678E-2</v>
      </c>
      <c r="L141" s="28">
        <v>5.9461400359066441E-2</v>
      </c>
      <c r="M141" s="31">
        <f>'Equations and POD'!$D$6/F141</f>
        <v>8514.4927536231899</v>
      </c>
      <c r="N141" s="31">
        <f>'Equations and POD'!$D$6/G141</f>
        <v>9956.8965517241359</v>
      </c>
      <c r="O141" s="31">
        <f>'Equations and POD'!$D$6/H141</f>
        <v>11520.27027027027</v>
      </c>
      <c r="P141" s="31">
        <f>'Equations and POD'!$D$6/I141</f>
        <v>14289.215686274511</v>
      </c>
      <c r="Q141" s="31">
        <f>'Equations and POD'!$D$6/J141</f>
        <v>18078.703703703701</v>
      </c>
      <c r="R141" s="31">
        <f>'Equations and POD'!$D$6/K141</f>
        <v>19769.076305220879</v>
      </c>
      <c r="S141" s="31">
        <f>'Equations and POD'!$D$6/L141</f>
        <v>18499.396135265695</v>
      </c>
      <c r="T141" s="30">
        <v>8500</v>
      </c>
      <c r="U141" s="30">
        <v>10000</v>
      </c>
      <c r="V141" s="30">
        <v>12000</v>
      </c>
      <c r="W141" s="30">
        <v>14000</v>
      </c>
      <c r="X141" s="30">
        <v>18000</v>
      </c>
      <c r="Y141" s="30">
        <v>20000</v>
      </c>
      <c r="Z141" s="30">
        <v>18000</v>
      </c>
    </row>
    <row r="142" spans="1:26">
      <c r="A142" s="25" t="s">
        <v>112</v>
      </c>
      <c r="B142" s="25" t="s">
        <v>113</v>
      </c>
      <c r="C142" s="25" t="s">
        <v>116</v>
      </c>
      <c r="D142" s="25" t="s">
        <v>72</v>
      </c>
      <c r="E142" s="25" t="s">
        <v>74</v>
      </c>
      <c r="F142" s="28">
        <v>6.4595744680851067E-2</v>
      </c>
      <c r="G142" s="28">
        <v>5.5238095238095239E-2</v>
      </c>
      <c r="H142" s="28">
        <v>4.774193548387097E-2</v>
      </c>
      <c r="I142" s="28">
        <v>3.8490566037735853E-2</v>
      </c>
      <c r="J142" s="28">
        <v>3.0422535211267612E-2</v>
      </c>
      <c r="K142" s="28">
        <v>2.7821229050279339E-2</v>
      </c>
      <c r="L142" s="28">
        <v>2.973070017953322E-2</v>
      </c>
      <c r="M142" s="31">
        <f>'Equations and POD'!$D$6/F142</f>
        <v>17028.985507246376</v>
      </c>
      <c r="N142" s="31">
        <f>'Equations and POD'!$D$6/G142</f>
        <v>19913.793103448275</v>
      </c>
      <c r="O142" s="31">
        <f>'Equations and POD'!$D$6/H142</f>
        <v>23040.54054054054</v>
      </c>
      <c r="P142" s="31">
        <f>'Equations and POD'!$D$6/I142</f>
        <v>28578.431372549017</v>
      </c>
      <c r="Q142" s="31">
        <f>'Equations and POD'!$D$6/J142</f>
        <v>36157.407407407401</v>
      </c>
      <c r="R142" s="31">
        <f>'Equations and POD'!$D$6/K142</f>
        <v>39538.152610441757</v>
      </c>
      <c r="S142" s="31">
        <f>'Equations and POD'!$D$6/L142</f>
        <v>36998.79227053139</v>
      </c>
      <c r="T142" s="30">
        <v>17000</v>
      </c>
      <c r="U142" s="30">
        <v>20000</v>
      </c>
      <c r="V142" s="30">
        <v>23000</v>
      </c>
      <c r="W142" s="30">
        <v>29000</v>
      </c>
      <c r="X142" s="30">
        <v>36000</v>
      </c>
      <c r="Y142" s="30">
        <v>40000</v>
      </c>
      <c r="Z142" s="30">
        <v>37000</v>
      </c>
    </row>
    <row r="143" spans="1:26">
      <c r="A143" s="25" t="s">
        <v>112</v>
      </c>
      <c r="B143" s="25" t="s">
        <v>113</v>
      </c>
      <c r="C143" s="25" t="s">
        <v>116</v>
      </c>
      <c r="D143" s="25" t="s">
        <v>72</v>
      </c>
      <c r="E143" s="25" t="s">
        <v>75</v>
      </c>
      <c r="F143" s="28">
        <v>3.2297872340425533E-2</v>
      </c>
      <c r="G143" s="28">
        <v>2.7619047619047619E-2</v>
      </c>
      <c r="H143" s="28">
        <v>2.3870967741935489E-2</v>
      </c>
      <c r="I143" s="28">
        <v>1.924528301886792E-2</v>
      </c>
      <c r="J143" s="28">
        <v>1.5211267605633809E-2</v>
      </c>
      <c r="K143" s="28">
        <v>1.391061452513967E-2</v>
      </c>
      <c r="L143" s="28">
        <v>1.486535008976661E-2</v>
      </c>
      <c r="M143" s="31">
        <f>'Equations and POD'!$D$6/F143</f>
        <v>34057.971014492752</v>
      </c>
      <c r="N143" s="31">
        <f>'Equations and POD'!$D$6/G143</f>
        <v>39827.586206896551</v>
      </c>
      <c r="O143" s="31">
        <f>'Equations and POD'!$D$6/H143</f>
        <v>46081.081081081073</v>
      </c>
      <c r="P143" s="31">
        <f>'Equations and POD'!$D$6/I143</f>
        <v>57156.862745098057</v>
      </c>
      <c r="Q143" s="31">
        <f>'Equations and POD'!$D$6/J143</f>
        <v>72314.814814814788</v>
      </c>
      <c r="R143" s="31">
        <f>'Equations and POD'!$D$6/K143</f>
        <v>79076.305220883514</v>
      </c>
      <c r="S143" s="31">
        <f>'Equations and POD'!$D$6/L143</f>
        <v>73997.584541062781</v>
      </c>
      <c r="T143" s="30">
        <v>34000</v>
      </c>
      <c r="U143" s="30">
        <v>40000</v>
      </c>
      <c r="V143" s="30">
        <v>46000</v>
      </c>
      <c r="W143" s="30">
        <v>57000</v>
      </c>
      <c r="X143" s="30">
        <v>72000</v>
      </c>
      <c r="Y143" s="30">
        <v>79000</v>
      </c>
      <c r="Z143" s="30">
        <v>74000</v>
      </c>
    </row>
    <row r="144" spans="1:26">
      <c r="A144" s="25" t="s">
        <v>112</v>
      </c>
      <c r="B144" s="25" t="s">
        <v>113</v>
      </c>
      <c r="C144" s="25" t="s">
        <v>116</v>
      </c>
      <c r="D144" s="25" t="s">
        <v>76</v>
      </c>
      <c r="E144" s="25" t="s">
        <v>73</v>
      </c>
      <c r="F144" s="28" t="s">
        <v>77</v>
      </c>
      <c r="G144" s="28" t="s">
        <v>77</v>
      </c>
      <c r="H144" s="28">
        <v>4.3810385935372578</v>
      </c>
      <c r="I144" s="28">
        <v>2.5624691700857336</v>
      </c>
      <c r="J144" s="28" t="s">
        <v>77</v>
      </c>
      <c r="K144" s="28" t="s">
        <v>77</v>
      </c>
      <c r="L144" s="28" t="s">
        <v>77</v>
      </c>
      <c r="M144" s="28" t="s">
        <v>77</v>
      </c>
      <c r="N144" s="28" t="s">
        <v>77</v>
      </c>
      <c r="O144" s="31">
        <f>'Equations and POD'!$D$6/H144</f>
        <v>251.08201548890219</v>
      </c>
      <c r="P144" s="31">
        <f>'Equations and POD'!$D$6/I144</f>
        <v>429.27345735176078</v>
      </c>
      <c r="Q144" s="31" t="s">
        <v>77</v>
      </c>
      <c r="R144" s="31" t="s">
        <v>77</v>
      </c>
      <c r="S144" s="31" t="s">
        <v>77</v>
      </c>
      <c r="T144" s="32" t="s">
        <v>77</v>
      </c>
      <c r="U144" s="32" t="s">
        <v>77</v>
      </c>
      <c r="V144" s="30">
        <v>250</v>
      </c>
      <c r="W144" s="30">
        <v>430</v>
      </c>
      <c r="X144" s="32" t="s">
        <v>77</v>
      </c>
      <c r="Y144" s="32" t="s">
        <v>77</v>
      </c>
      <c r="Z144" s="32" t="s">
        <v>77</v>
      </c>
    </row>
    <row r="145" spans="1:26">
      <c r="A145" s="25" t="s">
        <v>112</v>
      </c>
      <c r="B145" s="25" t="s">
        <v>113</v>
      </c>
      <c r="C145" s="25" t="s">
        <v>116</v>
      </c>
      <c r="D145" s="25" t="s">
        <v>76</v>
      </c>
      <c r="E145" s="25" t="s">
        <v>74</v>
      </c>
      <c r="F145" s="28" t="s">
        <v>77</v>
      </c>
      <c r="G145" s="28" t="s">
        <v>77</v>
      </c>
      <c r="H145" s="28">
        <v>0.5661869806340325</v>
      </c>
      <c r="I145" s="28">
        <v>0.33114086819894001</v>
      </c>
      <c r="J145" s="28" t="s">
        <v>77</v>
      </c>
      <c r="K145" s="28" t="s">
        <v>77</v>
      </c>
      <c r="L145" s="28" t="s">
        <v>77</v>
      </c>
      <c r="M145" s="28" t="s">
        <v>77</v>
      </c>
      <c r="N145" s="28" t="s">
        <v>77</v>
      </c>
      <c r="O145" s="31">
        <f>'Equations and POD'!$D$6/H145</f>
        <v>1942.821077885239</v>
      </c>
      <c r="P145" s="31">
        <f>'Equations and POD'!$D$6/I145</f>
        <v>3321.8491150997143</v>
      </c>
      <c r="Q145" s="31" t="s">
        <v>77</v>
      </c>
      <c r="R145" s="31" t="s">
        <v>77</v>
      </c>
      <c r="S145" s="31" t="s">
        <v>77</v>
      </c>
      <c r="T145" s="32" t="s">
        <v>77</v>
      </c>
      <c r="U145" s="32" t="s">
        <v>77</v>
      </c>
      <c r="V145" s="30">
        <v>1900</v>
      </c>
      <c r="W145" s="30">
        <v>3300</v>
      </c>
      <c r="X145" s="32" t="s">
        <v>77</v>
      </c>
      <c r="Y145" s="32" t="s">
        <v>77</v>
      </c>
      <c r="Z145" s="32" t="s">
        <v>77</v>
      </c>
    </row>
    <row r="146" spans="1:26">
      <c r="A146" s="25" t="s">
        <v>112</v>
      </c>
      <c r="B146" s="25" t="s">
        <v>113</v>
      </c>
      <c r="C146" s="25" t="s">
        <v>116</v>
      </c>
      <c r="D146" s="25" t="s">
        <v>76</v>
      </c>
      <c r="E146" s="25" t="s">
        <v>75</v>
      </c>
      <c r="F146" s="28" t="s">
        <v>77</v>
      </c>
      <c r="G146" s="28" t="s">
        <v>77</v>
      </c>
      <c r="H146" s="28">
        <v>1.0121174182420443E-2</v>
      </c>
      <c r="I146" s="28">
        <v>5.8948304630912149E-3</v>
      </c>
      <c r="J146" s="28" t="s">
        <v>77</v>
      </c>
      <c r="K146" s="28" t="s">
        <v>77</v>
      </c>
      <c r="L146" s="28" t="s">
        <v>77</v>
      </c>
      <c r="M146" s="28" t="s">
        <v>77</v>
      </c>
      <c r="N146" s="28" t="s">
        <v>77</v>
      </c>
      <c r="O146" s="31">
        <f>'Equations and POD'!$D$6/H146</f>
        <v>108683.04212278055</v>
      </c>
      <c r="P146" s="31">
        <f>'Equations and POD'!$D$6/I146</f>
        <v>186604.17918502213</v>
      </c>
      <c r="Q146" s="31" t="s">
        <v>77</v>
      </c>
      <c r="R146" s="31" t="s">
        <v>77</v>
      </c>
      <c r="S146" s="31" t="s">
        <v>77</v>
      </c>
      <c r="T146" s="32" t="s">
        <v>77</v>
      </c>
      <c r="U146" s="32" t="s">
        <v>77</v>
      </c>
      <c r="V146" s="30">
        <v>110000</v>
      </c>
      <c r="W146" s="30">
        <v>190000</v>
      </c>
      <c r="X146" s="32" t="s">
        <v>77</v>
      </c>
      <c r="Y146" s="32" t="s">
        <v>77</v>
      </c>
      <c r="Z146" s="32" t="s">
        <v>77</v>
      </c>
    </row>
    <row r="147" spans="1:26">
      <c r="A147" s="25" t="s">
        <v>112</v>
      </c>
      <c r="B147" s="25" t="s">
        <v>113</v>
      </c>
      <c r="C147" s="25" t="s">
        <v>116</v>
      </c>
      <c r="D147" s="25" t="s">
        <v>78</v>
      </c>
      <c r="E147" s="25" t="s">
        <v>73</v>
      </c>
      <c r="F147" s="28" t="s">
        <v>77</v>
      </c>
      <c r="G147" s="28" t="s">
        <v>77</v>
      </c>
      <c r="H147" s="28" t="s">
        <v>77</v>
      </c>
      <c r="I147" s="28" t="s">
        <v>77</v>
      </c>
      <c r="J147" s="28" t="s">
        <v>77</v>
      </c>
      <c r="K147" s="28" t="s">
        <v>77</v>
      </c>
      <c r="L147" s="28" t="s">
        <v>77</v>
      </c>
      <c r="M147" s="31" t="s">
        <v>77</v>
      </c>
      <c r="N147" s="31" t="s">
        <v>77</v>
      </c>
      <c r="O147" s="31" t="s">
        <v>77</v>
      </c>
      <c r="P147" s="31" t="s">
        <v>77</v>
      </c>
      <c r="Q147" s="31" t="s">
        <v>77</v>
      </c>
      <c r="R147" s="31" t="s">
        <v>77</v>
      </c>
      <c r="S147" s="31" t="s">
        <v>77</v>
      </c>
      <c r="T147" s="32" t="s">
        <v>77</v>
      </c>
      <c r="U147" s="32" t="s">
        <v>77</v>
      </c>
      <c r="V147" s="32" t="s">
        <v>77</v>
      </c>
      <c r="W147" s="32" t="s">
        <v>77</v>
      </c>
      <c r="X147" s="32" t="s">
        <v>77</v>
      </c>
      <c r="Y147" s="32" t="s">
        <v>77</v>
      </c>
      <c r="Z147" s="32" t="s">
        <v>77</v>
      </c>
    </row>
    <row r="148" spans="1:26">
      <c r="A148" s="25" t="s">
        <v>112</v>
      </c>
      <c r="B148" s="25" t="s">
        <v>113</v>
      </c>
      <c r="C148" s="25" t="s">
        <v>116</v>
      </c>
      <c r="D148" s="25" t="s">
        <v>78</v>
      </c>
      <c r="E148" s="25" t="s">
        <v>74</v>
      </c>
      <c r="F148" s="28" t="s">
        <v>77</v>
      </c>
      <c r="G148" s="28" t="s">
        <v>77</v>
      </c>
      <c r="H148" s="28" t="s">
        <v>77</v>
      </c>
      <c r="I148" s="28" t="s">
        <v>77</v>
      </c>
      <c r="J148" s="28" t="s">
        <v>77</v>
      </c>
      <c r="K148" s="28" t="s">
        <v>77</v>
      </c>
      <c r="L148" s="28" t="s">
        <v>77</v>
      </c>
      <c r="M148" s="31" t="s">
        <v>77</v>
      </c>
      <c r="N148" s="31" t="s">
        <v>77</v>
      </c>
      <c r="O148" s="31" t="s">
        <v>77</v>
      </c>
      <c r="P148" s="31" t="s">
        <v>77</v>
      </c>
      <c r="Q148" s="31" t="s">
        <v>77</v>
      </c>
      <c r="R148" s="31" t="s">
        <v>77</v>
      </c>
      <c r="S148" s="31" t="s">
        <v>77</v>
      </c>
      <c r="T148" s="32" t="s">
        <v>77</v>
      </c>
      <c r="U148" s="32" t="s">
        <v>77</v>
      </c>
      <c r="V148" s="32" t="s">
        <v>77</v>
      </c>
      <c r="W148" s="32" t="s">
        <v>77</v>
      </c>
      <c r="X148" s="32" t="s">
        <v>77</v>
      </c>
      <c r="Y148" s="32" t="s">
        <v>77</v>
      </c>
      <c r="Z148" s="32" t="s">
        <v>77</v>
      </c>
    </row>
    <row r="149" spans="1:26">
      <c r="A149" s="25" t="s">
        <v>112</v>
      </c>
      <c r="B149" s="25" t="s">
        <v>113</v>
      </c>
      <c r="C149" s="25" t="s">
        <v>116</v>
      </c>
      <c r="D149" s="25" t="s">
        <v>78</v>
      </c>
      <c r="E149" s="25" t="s">
        <v>75</v>
      </c>
      <c r="F149" s="28" t="s">
        <v>77</v>
      </c>
      <c r="G149" s="28" t="s">
        <v>77</v>
      </c>
      <c r="H149" s="28" t="s">
        <v>77</v>
      </c>
      <c r="I149" s="28" t="s">
        <v>77</v>
      </c>
      <c r="J149" s="28" t="s">
        <v>77</v>
      </c>
      <c r="K149" s="28" t="s">
        <v>77</v>
      </c>
      <c r="L149" s="28" t="s">
        <v>77</v>
      </c>
      <c r="M149" s="31" t="s">
        <v>77</v>
      </c>
      <c r="N149" s="31" t="s">
        <v>77</v>
      </c>
      <c r="O149" s="31" t="s">
        <v>77</v>
      </c>
      <c r="P149" s="31" t="s">
        <v>77</v>
      </c>
      <c r="Q149" s="31" t="s">
        <v>77</v>
      </c>
      <c r="R149" s="31" t="s">
        <v>77</v>
      </c>
      <c r="S149" s="31" t="s">
        <v>77</v>
      </c>
      <c r="T149" s="32" t="s">
        <v>77</v>
      </c>
      <c r="U149" s="32" t="s">
        <v>77</v>
      </c>
      <c r="V149" s="32" t="s">
        <v>77</v>
      </c>
      <c r="W149" s="32" t="s">
        <v>77</v>
      </c>
      <c r="X149" s="32" t="s">
        <v>77</v>
      </c>
      <c r="Y149" s="32" t="s">
        <v>77</v>
      </c>
      <c r="Z149" s="32" t="s">
        <v>77</v>
      </c>
    </row>
    <row r="150" spans="1:26">
      <c r="A150" s="25" t="s">
        <v>112</v>
      </c>
      <c r="B150" s="25" t="s">
        <v>113</v>
      </c>
      <c r="C150" s="25" t="s">
        <v>117</v>
      </c>
      <c r="D150" s="25" t="s">
        <v>72</v>
      </c>
      <c r="E150" s="25" t="s">
        <v>73</v>
      </c>
      <c r="F150" s="28">
        <v>1.937872340425532</v>
      </c>
      <c r="G150" s="28">
        <v>1.657142857142857</v>
      </c>
      <c r="H150" s="28">
        <v>1.4322580645161289</v>
      </c>
      <c r="I150" s="28">
        <v>1.154716981132075</v>
      </c>
      <c r="J150" s="28">
        <v>0.91267605633802817</v>
      </c>
      <c r="K150" s="28">
        <v>0.83463687150838006</v>
      </c>
      <c r="L150" s="28">
        <v>0.89192100538599672</v>
      </c>
      <c r="M150" s="31">
        <f>'Equations and POD'!$D$6/F150</f>
        <v>567.63285024154584</v>
      </c>
      <c r="N150" s="31">
        <f>'Equations and POD'!$D$6/G150</f>
        <v>663.79310344827593</v>
      </c>
      <c r="O150" s="31">
        <f>'Equations and POD'!$D$6/H150</f>
        <v>768.0180180180181</v>
      </c>
      <c r="P150" s="31">
        <f>'Equations and POD'!$D$6/I150</f>
        <v>952.61437908496771</v>
      </c>
      <c r="Q150" s="31">
        <f>'Equations and POD'!$D$6/J150</f>
        <v>1205.2469135802469</v>
      </c>
      <c r="R150" s="31">
        <f>'Equations and POD'!$D$6/K150</f>
        <v>1317.9384203480586</v>
      </c>
      <c r="S150" s="31">
        <f>'Equations and POD'!$D$6/L150</f>
        <v>1233.2930756843796</v>
      </c>
      <c r="T150" s="30">
        <v>570</v>
      </c>
      <c r="U150" s="30">
        <v>660</v>
      </c>
      <c r="V150" s="30">
        <v>770</v>
      </c>
      <c r="W150" s="30">
        <v>950</v>
      </c>
      <c r="X150" s="30">
        <v>1200</v>
      </c>
      <c r="Y150" s="30">
        <v>1300</v>
      </c>
      <c r="Z150" s="30">
        <v>1200</v>
      </c>
    </row>
    <row r="151" spans="1:26">
      <c r="A151" s="25" t="s">
        <v>112</v>
      </c>
      <c r="B151" s="25" t="s">
        <v>113</v>
      </c>
      <c r="C151" s="25" t="s">
        <v>117</v>
      </c>
      <c r="D151" s="25" t="s">
        <v>72</v>
      </c>
      <c r="E151" s="25" t="s">
        <v>74</v>
      </c>
      <c r="F151" s="28">
        <v>0.96893617021276612</v>
      </c>
      <c r="G151" s="28">
        <v>0.82857142857142851</v>
      </c>
      <c r="H151" s="28">
        <v>0.71612903225806446</v>
      </c>
      <c r="I151" s="28">
        <v>0.57735849056603761</v>
      </c>
      <c r="J151" s="28">
        <v>0.45633802816901409</v>
      </c>
      <c r="K151" s="28">
        <v>0.41731843575418998</v>
      </c>
      <c r="L151" s="28">
        <v>0.44596050269299842</v>
      </c>
      <c r="M151" s="31">
        <f>'Equations and POD'!$D$6/F151</f>
        <v>1135.2657004830917</v>
      </c>
      <c r="N151" s="31">
        <f>'Equations and POD'!$D$6/G151</f>
        <v>1327.5862068965519</v>
      </c>
      <c r="O151" s="31">
        <f>'Equations and POD'!$D$6/H151</f>
        <v>1536.0360360360362</v>
      </c>
      <c r="P151" s="31">
        <f>'Equations and POD'!$D$6/I151</f>
        <v>1905.228758169935</v>
      </c>
      <c r="Q151" s="31">
        <f>'Equations and POD'!$D$6/J151</f>
        <v>2410.4938271604938</v>
      </c>
      <c r="R151" s="31">
        <f>'Equations and POD'!$D$6/K151</f>
        <v>2635.8768406961176</v>
      </c>
      <c r="S151" s="31">
        <f>'Equations and POD'!$D$6/L151</f>
        <v>2466.5861513687587</v>
      </c>
      <c r="T151" s="30">
        <v>1100</v>
      </c>
      <c r="U151" s="30">
        <v>1300</v>
      </c>
      <c r="V151" s="30">
        <v>1500</v>
      </c>
      <c r="W151" s="30">
        <v>1900</v>
      </c>
      <c r="X151" s="30">
        <v>2400</v>
      </c>
      <c r="Y151" s="30">
        <v>2600</v>
      </c>
      <c r="Z151" s="30">
        <v>2500</v>
      </c>
    </row>
    <row r="152" spans="1:26">
      <c r="A152" s="25" t="s">
        <v>112</v>
      </c>
      <c r="B152" s="25" t="s">
        <v>113</v>
      </c>
      <c r="C152" s="25" t="s">
        <v>117</v>
      </c>
      <c r="D152" s="25" t="s">
        <v>72</v>
      </c>
      <c r="E152" s="25" t="s">
        <v>75</v>
      </c>
      <c r="F152" s="28">
        <v>0.48446808510638312</v>
      </c>
      <c r="G152" s="28">
        <v>0.41428571428571431</v>
      </c>
      <c r="H152" s="28">
        <v>0.35806451612903217</v>
      </c>
      <c r="I152" s="28">
        <v>0.2886792452830188</v>
      </c>
      <c r="J152" s="28">
        <v>0.22816901408450699</v>
      </c>
      <c r="K152" s="28">
        <v>0.20865921787709499</v>
      </c>
      <c r="L152" s="28">
        <v>0.22298025134649921</v>
      </c>
      <c r="M152" s="31">
        <f>'Equations and POD'!$D$6/F152</f>
        <v>2270.5314009661829</v>
      </c>
      <c r="N152" s="31">
        <f>'Equations and POD'!$D$6/G152</f>
        <v>2655.1724137931033</v>
      </c>
      <c r="O152" s="31">
        <f>'Equations and POD'!$D$6/H152</f>
        <v>3072.0720720720728</v>
      </c>
      <c r="P152" s="31">
        <f>'Equations and POD'!$D$6/I152</f>
        <v>3810.4575163398699</v>
      </c>
      <c r="Q152" s="31">
        <f>'Equations and POD'!$D$6/J152</f>
        <v>4820.9876543209884</v>
      </c>
      <c r="R152" s="31">
        <f>'Equations and POD'!$D$6/K152</f>
        <v>5271.7536813922352</v>
      </c>
      <c r="S152" s="31">
        <f>'Equations and POD'!$D$6/L152</f>
        <v>4933.1723027375174</v>
      </c>
      <c r="T152" s="30">
        <v>2300</v>
      </c>
      <c r="U152" s="30">
        <v>2700</v>
      </c>
      <c r="V152" s="30">
        <v>3100</v>
      </c>
      <c r="W152" s="30">
        <v>3800</v>
      </c>
      <c r="X152" s="30">
        <v>4800</v>
      </c>
      <c r="Y152" s="30">
        <v>5300</v>
      </c>
      <c r="Z152" s="30">
        <v>4900</v>
      </c>
    </row>
    <row r="153" spans="1:26">
      <c r="A153" s="25" t="s">
        <v>112</v>
      </c>
      <c r="B153" s="25" t="s">
        <v>113</v>
      </c>
      <c r="C153" s="25" t="s">
        <v>117</v>
      </c>
      <c r="D153" s="25" t="s">
        <v>76</v>
      </c>
      <c r="E153" s="25" t="s">
        <v>73</v>
      </c>
      <c r="F153" s="28" t="s">
        <v>77</v>
      </c>
      <c r="G153" s="28" t="s">
        <v>77</v>
      </c>
      <c r="H153" s="28" t="s">
        <v>77</v>
      </c>
      <c r="I153" s="28" t="s">
        <v>77</v>
      </c>
      <c r="J153" s="28" t="s">
        <v>77</v>
      </c>
      <c r="K153" s="28" t="s">
        <v>77</v>
      </c>
      <c r="L153" s="28" t="s">
        <v>77</v>
      </c>
      <c r="M153" s="31" t="s">
        <v>77</v>
      </c>
      <c r="N153" s="31" t="s">
        <v>77</v>
      </c>
      <c r="O153" s="31" t="s">
        <v>77</v>
      </c>
      <c r="P153" s="31" t="s">
        <v>77</v>
      </c>
      <c r="Q153" s="31" t="s">
        <v>77</v>
      </c>
      <c r="R153" s="31" t="s">
        <v>77</v>
      </c>
      <c r="S153" s="31" t="s">
        <v>77</v>
      </c>
      <c r="T153" s="32" t="s">
        <v>77</v>
      </c>
      <c r="U153" s="32" t="s">
        <v>77</v>
      </c>
      <c r="V153" s="32" t="s">
        <v>77</v>
      </c>
      <c r="W153" s="32" t="s">
        <v>77</v>
      </c>
      <c r="X153" s="32" t="s">
        <v>77</v>
      </c>
      <c r="Y153" s="32" t="s">
        <v>77</v>
      </c>
      <c r="Z153" s="32" t="s">
        <v>77</v>
      </c>
    </row>
    <row r="154" spans="1:26">
      <c r="A154" s="25" t="s">
        <v>112</v>
      </c>
      <c r="B154" s="25" t="s">
        <v>113</v>
      </c>
      <c r="C154" s="25" t="s">
        <v>117</v>
      </c>
      <c r="D154" s="25" t="s">
        <v>76</v>
      </c>
      <c r="E154" s="25" t="s">
        <v>74</v>
      </c>
      <c r="F154" s="28" t="s">
        <v>77</v>
      </c>
      <c r="G154" s="28" t="s">
        <v>77</v>
      </c>
      <c r="H154" s="28" t="s">
        <v>77</v>
      </c>
      <c r="I154" s="28" t="s">
        <v>77</v>
      </c>
      <c r="J154" s="28" t="s">
        <v>77</v>
      </c>
      <c r="K154" s="28" t="s">
        <v>77</v>
      </c>
      <c r="L154" s="28" t="s">
        <v>77</v>
      </c>
      <c r="M154" s="31" t="s">
        <v>77</v>
      </c>
      <c r="N154" s="31" t="s">
        <v>77</v>
      </c>
      <c r="O154" s="31" t="s">
        <v>77</v>
      </c>
      <c r="P154" s="31" t="s">
        <v>77</v>
      </c>
      <c r="Q154" s="31" t="s">
        <v>77</v>
      </c>
      <c r="R154" s="31" t="s">
        <v>77</v>
      </c>
      <c r="S154" s="31" t="s">
        <v>77</v>
      </c>
      <c r="T154" s="32" t="s">
        <v>77</v>
      </c>
      <c r="U154" s="32" t="s">
        <v>77</v>
      </c>
      <c r="V154" s="32" t="s">
        <v>77</v>
      </c>
      <c r="W154" s="32" t="s">
        <v>77</v>
      </c>
      <c r="X154" s="32" t="s">
        <v>77</v>
      </c>
      <c r="Y154" s="32" t="s">
        <v>77</v>
      </c>
      <c r="Z154" s="32" t="s">
        <v>77</v>
      </c>
    </row>
    <row r="155" spans="1:26">
      <c r="A155" s="25" t="s">
        <v>112</v>
      </c>
      <c r="B155" s="25" t="s">
        <v>113</v>
      </c>
      <c r="C155" s="25" t="s">
        <v>117</v>
      </c>
      <c r="D155" s="25" t="s">
        <v>76</v>
      </c>
      <c r="E155" s="25" t="s">
        <v>75</v>
      </c>
      <c r="F155" s="28" t="s">
        <v>77</v>
      </c>
      <c r="G155" s="28" t="s">
        <v>77</v>
      </c>
      <c r="H155" s="28" t="s">
        <v>77</v>
      </c>
      <c r="I155" s="28" t="s">
        <v>77</v>
      </c>
      <c r="J155" s="28" t="s">
        <v>77</v>
      </c>
      <c r="K155" s="28" t="s">
        <v>77</v>
      </c>
      <c r="L155" s="28" t="s">
        <v>77</v>
      </c>
      <c r="M155" s="31" t="s">
        <v>77</v>
      </c>
      <c r="N155" s="31" t="s">
        <v>77</v>
      </c>
      <c r="O155" s="31" t="s">
        <v>77</v>
      </c>
      <c r="P155" s="31" t="s">
        <v>77</v>
      </c>
      <c r="Q155" s="31" t="s">
        <v>77</v>
      </c>
      <c r="R155" s="31" t="s">
        <v>77</v>
      </c>
      <c r="S155" s="31" t="s">
        <v>77</v>
      </c>
      <c r="T155" s="32" t="s">
        <v>77</v>
      </c>
      <c r="U155" s="32" t="s">
        <v>77</v>
      </c>
      <c r="V155" s="32" t="s">
        <v>77</v>
      </c>
      <c r="W155" s="32" t="s">
        <v>77</v>
      </c>
      <c r="X155" s="32" t="s">
        <v>77</v>
      </c>
      <c r="Y155" s="32" t="s">
        <v>77</v>
      </c>
      <c r="Z155" s="32" t="s">
        <v>77</v>
      </c>
    </row>
    <row r="156" spans="1:26">
      <c r="A156" s="25" t="s">
        <v>112</v>
      </c>
      <c r="B156" s="25" t="s">
        <v>113</v>
      </c>
      <c r="C156" s="25" t="s">
        <v>117</v>
      </c>
      <c r="D156" s="25" t="s">
        <v>78</v>
      </c>
      <c r="E156" s="25" t="s">
        <v>73</v>
      </c>
      <c r="F156" s="28" t="s">
        <v>77</v>
      </c>
      <c r="G156" s="28" t="s">
        <v>77</v>
      </c>
      <c r="H156" s="28" t="s">
        <v>77</v>
      </c>
      <c r="I156" s="28" t="s">
        <v>77</v>
      </c>
      <c r="J156" s="28" t="s">
        <v>77</v>
      </c>
      <c r="K156" s="28" t="s">
        <v>77</v>
      </c>
      <c r="L156" s="28" t="s">
        <v>77</v>
      </c>
      <c r="M156" s="31" t="s">
        <v>77</v>
      </c>
      <c r="N156" s="31" t="s">
        <v>77</v>
      </c>
      <c r="O156" s="31" t="s">
        <v>77</v>
      </c>
      <c r="P156" s="31" t="s">
        <v>77</v>
      </c>
      <c r="Q156" s="31" t="s">
        <v>77</v>
      </c>
      <c r="R156" s="31" t="s">
        <v>77</v>
      </c>
      <c r="S156" s="31" t="s">
        <v>77</v>
      </c>
      <c r="T156" s="32" t="s">
        <v>77</v>
      </c>
      <c r="U156" s="32" t="s">
        <v>77</v>
      </c>
      <c r="V156" s="32" t="s">
        <v>77</v>
      </c>
      <c r="W156" s="32" t="s">
        <v>77</v>
      </c>
      <c r="X156" s="32" t="s">
        <v>77</v>
      </c>
      <c r="Y156" s="32" t="s">
        <v>77</v>
      </c>
      <c r="Z156" s="32" t="s">
        <v>77</v>
      </c>
    </row>
    <row r="157" spans="1:26">
      <c r="A157" s="25" t="s">
        <v>112</v>
      </c>
      <c r="B157" s="25" t="s">
        <v>113</v>
      </c>
      <c r="C157" s="25" t="s">
        <v>117</v>
      </c>
      <c r="D157" s="25" t="s">
        <v>78</v>
      </c>
      <c r="E157" s="25" t="s">
        <v>74</v>
      </c>
      <c r="F157" s="28" t="s">
        <v>77</v>
      </c>
      <c r="G157" s="28" t="s">
        <v>77</v>
      </c>
      <c r="H157" s="28" t="s">
        <v>77</v>
      </c>
      <c r="I157" s="28" t="s">
        <v>77</v>
      </c>
      <c r="J157" s="28" t="s">
        <v>77</v>
      </c>
      <c r="K157" s="28" t="s">
        <v>77</v>
      </c>
      <c r="L157" s="28" t="s">
        <v>77</v>
      </c>
      <c r="M157" s="31" t="s">
        <v>77</v>
      </c>
      <c r="N157" s="31" t="s">
        <v>77</v>
      </c>
      <c r="O157" s="31" t="s">
        <v>77</v>
      </c>
      <c r="P157" s="31" t="s">
        <v>77</v>
      </c>
      <c r="Q157" s="31" t="s">
        <v>77</v>
      </c>
      <c r="R157" s="31" t="s">
        <v>77</v>
      </c>
      <c r="S157" s="31" t="s">
        <v>77</v>
      </c>
      <c r="T157" s="32" t="s">
        <v>77</v>
      </c>
      <c r="U157" s="32" t="s">
        <v>77</v>
      </c>
      <c r="V157" s="32" t="s">
        <v>77</v>
      </c>
      <c r="W157" s="32" t="s">
        <v>77</v>
      </c>
      <c r="X157" s="32" t="s">
        <v>77</v>
      </c>
      <c r="Y157" s="32" t="s">
        <v>77</v>
      </c>
      <c r="Z157" s="32" t="s">
        <v>77</v>
      </c>
    </row>
    <row r="158" spans="1:26">
      <c r="A158" s="25" t="s">
        <v>112</v>
      </c>
      <c r="B158" s="25" t="s">
        <v>113</v>
      </c>
      <c r="C158" s="25" t="s">
        <v>117</v>
      </c>
      <c r="D158" s="25" t="s">
        <v>78</v>
      </c>
      <c r="E158" s="25" t="s">
        <v>75</v>
      </c>
      <c r="F158" s="28" t="s">
        <v>77</v>
      </c>
      <c r="G158" s="28" t="s">
        <v>77</v>
      </c>
      <c r="H158" s="28" t="s">
        <v>77</v>
      </c>
      <c r="I158" s="28" t="s">
        <v>77</v>
      </c>
      <c r="J158" s="28" t="s">
        <v>77</v>
      </c>
      <c r="K158" s="28" t="s">
        <v>77</v>
      </c>
      <c r="L158" s="28" t="s">
        <v>77</v>
      </c>
      <c r="M158" s="31" t="s">
        <v>77</v>
      </c>
      <c r="N158" s="31" t="s">
        <v>77</v>
      </c>
      <c r="O158" s="31" t="s">
        <v>77</v>
      </c>
      <c r="P158" s="31" t="s">
        <v>77</v>
      </c>
      <c r="Q158" s="31" t="s">
        <v>77</v>
      </c>
      <c r="R158" s="31" t="s">
        <v>77</v>
      </c>
      <c r="S158" s="31" t="s">
        <v>77</v>
      </c>
      <c r="T158" s="32" t="s">
        <v>77</v>
      </c>
      <c r="U158" s="32" t="s">
        <v>77</v>
      </c>
      <c r="V158" s="32" t="s">
        <v>77</v>
      </c>
      <c r="W158" s="32" t="s">
        <v>77</v>
      </c>
      <c r="X158" s="32" t="s">
        <v>77</v>
      </c>
      <c r="Y158" s="32" t="s">
        <v>77</v>
      </c>
      <c r="Z158" s="32" t="s">
        <v>77</v>
      </c>
    </row>
    <row r="159" spans="1:26">
      <c r="A159" s="25" t="s">
        <v>112</v>
      </c>
      <c r="B159" s="25" t="s">
        <v>113</v>
      </c>
      <c r="C159" s="25" t="s">
        <v>118</v>
      </c>
      <c r="D159" s="25" t="s">
        <v>72</v>
      </c>
      <c r="E159" s="25" t="s">
        <v>73</v>
      </c>
      <c r="F159" s="28">
        <v>0.32297872340425537</v>
      </c>
      <c r="G159" s="28">
        <v>0.27619047619047621</v>
      </c>
      <c r="H159" s="28">
        <v>0.23870967741935481</v>
      </c>
      <c r="I159" s="28">
        <v>0.1924528301886792</v>
      </c>
      <c r="J159" s="28">
        <v>0.15211267605633799</v>
      </c>
      <c r="K159" s="28">
        <v>0.1391061452513967</v>
      </c>
      <c r="L159" s="28">
        <v>0.1486535008976661</v>
      </c>
      <c r="M159" s="31">
        <f>'Equations and POD'!$D$6/F159</f>
        <v>3405.7971014492746</v>
      </c>
      <c r="N159" s="31">
        <f>'Equations and POD'!$D$6/G159</f>
        <v>3982.7586206896549</v>
      </c>
      <c r="O159" s="31">
        <f>'Equations and POD'!$D$6/H159</f>
        <v>4608.1081081081084</v>
      </c>
      <c r="P159" s="31">
        <f>'Equations and POD'!$D$6/I159</f>
        <v>5715.6862745098051</v>
      </c>
      <c r="Q159" s="31">
        <f>'Equations and POD'!$D$6/J159</f>
        <v>7231.4814814814836</v>
      </c>
      <c r="R159" s="31">
        <f>'Equations and POD'!$D$6/K159</f>
        <v>7907.6305220883505</v>
      </c>
      <c r="S159" s="31">
        <f>'Equations and POD'!$D$6/L159</f>
        <v>7399.7584541062788</v>
      </c>
      <c r="T159" s="30">
        <v>3400</v>
      </c>
      <c r="U159" s="30">
        <v>4000</v>
      </c>
      <c r="V159" s="30">
        <v>4600</v>
      </c>
      <c r="W159" s="30">
        <v>5700</v>
      </c>
      <c r="X159" s="30">
        <v>7200</v>
      </c>
      <c r="Y159" s="30">
        <v>7900</v>
      </c>
      <c r="Z159" s="30">
        <v>7400</v>
      </c>
    </row>
    <row r="160" spans="1:26">
      <c r="A160" s="25" t="s">
        <v>112</v>
      </c>
      <c r="B160" s="25" t="s">
        <v>113</v>
      </c>
      <c r="C160" s="25" t="s">
        <v>118</v>
      </c>
      <c r="D160" s="25" t="s">
        <v>72</v>
      </c>
      <c r="E160" s="25" t="s">
        <v>74</v>
      </c>
      <c r="F160" s="28">
        <v>0.16148936170212769</v>
      </c>
      <c r="G160" s="28">
        <v>0.1380952380952381</v>
      </c>
      <c r="H160" s="28">
        <v>0.1193548387096774</v>
      </c>
      <c r="I160" s="28">
        <v>9.6226415094339615E-2</v>
      </c>
      <c r="J160" s="28">
        <v>7.6056338028169024E-2</v>
      </c>
      <c r="K160" s="28">
        <v>6.9553072625698334E-2</v>
      </c>
      <c r="L160" s="28">
        <v>7.4326750448833051E-2</v>
      </c>
      <c r="M160" s="31">
        <f>'Equations and POD'!$D$6/F160</f>
        <v>6811.5942028985492</v>
      </c>
      <c r="N160" s="31">
        <f>'Equations and POD'!$D$6/G160</f>
        <v>7965.5172413793098</v>
      </c>
      <c r="O160" s="31">
        <f>'Equations and POD'!$D$6/H160</f>
        <v>9216.2162162162167</v>
      </c>
      <c r="P160" s="31">
        <f>'Equations and POD'!$D$6/I160</f>
        <v>11431.372549019608</v>
      </c>
      <c r="Q160" s="31">
        <f>'Equations and POD'!$D$6/J160</f>
        <v>14462.962962962962</v>
      </c>
      <c r="R160" s="31">
        <f>'Equations and POD'!$D$6/K160</f>
        <v>15815.261044176705</v>
      </c>
      <c r="S160" s="31">
        <f>'Equations and POD'!$D$6/L160</f>
        <v>14799.516908212558</v>
      </c>
      <c r="T160" s="30">
        <v>6800</v>
      </c>
      <c r="U160" s="30">
        <v>8000</v>
      </c>
      <c r="V160" s="30">
        <v>9200</v>
      </c>
      <c r="W160" s="30">
        <v>11000</v>
      </c>
      <c r="X160" s="30">
        <v>14000</v>
      </c>
      <c r="Y160" s="30">
        <v>16000</v>
      </c>
      <c r="Z160" s="30">
        <v>15000</v>
      </c>
    </row>
    <row r="161" spans="1:26">
      <c r="A161" s="25" t="s">
        <v>112</v>
      </c>
      <c r="B161" s="25" t="s">
        <v>113</v>
      </c>
      <c r="C161" s="25" t="s">
        <v>118</v>
      </c>
      <c r="D161" s="25" t="s">
        <v>72</v>
      </c>
      <c r="E161" s="25" t="s">
        <v>75</v>
      </c>
      <c r="F161" s="28">
        <v>8.0744680851063844E-2</v>
      </c>
      <c r="G161" s="28">
        <v>6.9047619047619038E-2</v>
      </c>
      <c r="H161" s="28">
        <v>5.9677419354838709E-2</v>
      </c>
      <c r="I161" s="28">
        <v>4.8113207547169808E-2</v>
      </c>
      <c r="J161" s="28">
        <v>3.8028169014084512E-2</v>
      </c>
      <c r="K161" s="28">
        <v>3.4776536312849167E-2</v>
      </c>
      <c r="L161" s="28">
        <v>3.7163375224416532E-2</v>
      </c>
      <c r="M161" s="31">
        <f>'Equations and POD'!$D$6/F161</f>
        <v>13623.188405797098</v>
      </c>
      <c r="N161" s="31">
        <f>'Equations and POD'!$D$6/G161</f>
        <v>15931.034482758623</v>
      </c>
      <c r="O161" s="31">
        <f>'Equations and POD'!$D$6/H161</f>
        <v>18432.432432432433</v>
      </c>
      <c r="P161" s="31">
        <f>'Equations and POD'!$D$6/I161</f>
        <v>22862.745098039217</v>
      </c>
      <c r="Q161" s="31">
        <f>'Equations and POD'!$D$6/J161</f>
        <v>28925.925925925923</v>
      </c>
      <c r="R161" s="31">
        <f>'Equations and POD'!$D$6/K161</f>
        <v>31630.522088353409</v>
      </c>
      <c r="S161" s="31">
        <f>'Equations and POD'!$D$6/L161</f>
        <v>29599.033816425108</v>
      </c>
      <c r="T161" s="30">
        <v>14000</v>
      </c>
      <c r="U161" s="30">
        <v>16000</v>
      </c>
      <c r="V161" s="30">
        <v>18000</v>
      </c>
      <c r="W161" s="30">
        <v>23000</v>
      </c>
      <c r="X161" s="30">
        <v>29000</v>
      </c>
      <c r="Y161" s="30">
        <v>32000</v>
      </c>
      <c r="Z161" s="30">
        <v>30000</v>
      </c>
    </row>
    <row r="162" spans="1:26">
      <c r="A162" s="25" t="s">
        <v>112</v>
      </c>
      <c r="B162" s="25" t="s">
        <v>113</v>
      </c>
      <c r="C162" s="25" t="s">
        <v>118</v>
      </c>
      <c r="D162" s="25" t="s">
        <v>76</v>
      </c>
      <c r="E162" s="25" t="s">
        <v>73</v>
      </c>
      <c r="F162" s="28">
        <v>0.53966796718074761</v>
      </c>
      <c r="G162" s="28">
        <v>0.66776010219925741</v>
      </c>
      <c r="H162" s="28">
        <v>0.7535201104740038</v>
      </c>
      <c r="I162" s="28">
        <v>0.26480044359477523</v>
      </c>
      <c r="J162" s="28">
        <v>0.1483558805593303</v>
      </c>
      <c r="K162" s="28">
        <v>0.1177221548692416</v>
      </c>
      <c r="L162" s="28">
        <v>5.2835392722557772E-2</v>
      </c>
      <c r="M162" s="31">
        <f>'Equations and POD'!$D$6/F162</f>
        <v>2038.2903320099856</v>
      </c>
      <c r="N162" s="31">
        <f>'Equations and POD'!$D$6/G162</f>
        <v>1647.2981784583524</v>
      </c>
      <c r="O162" s="31">
        <f>'Equations and POD'!$D$6/H162</f>
        <v>1459.8150529891527</v>
      </c>
      <c r="P162" s="31">
        <f>'Equations and POD'!$D$6/I162</f>
        <v>4154.071590919737</v>
      </c>
      <c r="Q162" s="31">
        <f>'Equations and POD'!$D$6/J162</f>
        <v>7414.6032894199252</v>
      </c>
      <c r="R162" s="31">
        <f>'Equations and POD'!$D$6/K162</f>
        <v>9344.0355489738613</v>
      </c>
      <c r="S162" s="31">
        <f>'Equations and POD'!$D$6/L162</f>
        <v>20819.377756425027</v>
      </c>
      <c r="T162" s="30">
        <v>2000</v>
      </c>
      <c r="U162" s="30">
        <v>1600</v>
      </c>
      <c r="V162" s="30">
        <v>1500</v>
      </c>
      <c r="W162" s="30">
        <v>4200</v>
      </c>
      <c r="X162" s="30">
        <v>7400</v>
      </c>
      <c r="Y162" s="30">
        <v>9300</v>
      </c>
      <c r="Z162" s="30">
        <v>21000</v>
      </c>
    </row>
    <row r="163" spans="1:26">
      <c r="A163" s="25" t="s">
        <v>112</v>
      </c>
      <c r="B163" s="25" t="s">
        <v>113</v>
      </c>
      <c r="C163" s="25" t="s">
        <v>118</v>
      </c>
      <c r="D163" s="25" t="s">
        <v>76</v>
      </c>
      <c r="E163" s="25" t="s">
        <v>74</v>
      </c>
      <c r="F163" s="28">
        <v>0.20237548941129099</v>
      </c>
      <c r="G163" s="28">
        <v>0.25041004045224591</v>
      </c>
      <c r="H163" s="28">
        <v>0.28257004382963857</v>
      </c>
      <c r="I163" s="28">
        <v>9.930016719110607E-2</v>
      </c>
      <c r="J163" s="28">
        <v>5.5633455681787521E-2</v>
      </c>
      <c r="K163" s="28">
        <v>4.4145808450444447E-2</v>
      </c>
      <c r="L163" s="28">
        <v>1.981327243859856E-2</v>
      </c>
      <c r="M163" s="31">
        <f>'Equations and POD'!$D$6/F163</f>
        <v>5435.4408392038631</v>
      </c>
      <c r="N163" s="31">
        <f>'Equations and POD'!$D$6/G163</f>
        <v>4392.7951052337057</v>
      </c>
      <c r="O163" s="31">
        <f>'Equations and POD'!$D$6/H163</f>
        <v>3892.8401082146902</v>
      </c>
      <c r="P163" s="31">
        <f>'Equations and POD'!$D$6/I163</f>
        <v>11077.524148403676</v>
      </c>
      <c r="Q163" s="31">
        <f>'Equations and POD'!$D$6/J163</f>
        <v>19772.275270689363</v>
      </c>
      <c r="R163" s="31">
        <f>'Equations and POD'!$D$6/K163</f>
        <v>24917.427919228096</v>
      </c>
      <c r="S163" s="31">
        <f>'Equations and POD'!$D$6/L163</f>
        <v>55518.340214061362</v>
      </c>
      <c r="T163" s="30">
        <v>5400</v>
      </c>
      <c r="U163" s="30">
        <v>4400</v>
      </c>
      <c r="V163" s="30">
        <v>3900</v>
      </c>
      <c r="W163" s="30">
        <v>11000</v>
      </c>
      <c r="X163" s="30">
        <v>20000</v>
      </c>
      <c r="Y163" s="30">
        <v>25000</v>
      </c>
      <c r="Z163" s="30">
        <v>56000</v>
      </c>
    </row>
    <row r="164" spans="1:26">
      <c r="A164" s="25" t="s">
        <v>112</v>
      </c>
      <c r="B164" s="25" t="s">
        <v>113</v>
      </c>
      <c r="C164" s="25" t="s">
        <v>118</v>
      </c>
      <c r="D164" s="25" t="s">
        <v>76</v>
      </c>
      <c r="E164" s="25" t="s">
        <v>75</v>
      </c>
      <c r="F164" s="28">
        <v>5.6215412770047122E-4</v>
      </c>
      <c r="G164" s="28">
        <v>6.9558343387385747E-4</v>
      </c>
      <c r="H164" s="28">
        <v>7.849167750636402E-4</v>
      </c>
      <c r="I164" s="28">
        <v>2.7583379306651753E-4</v>
      </c>
      <c r="J164" s="28">
        <v>1.5453737426982331E-4</v>
      </c>
      <c r="K164" s="28">
        <v>1.2262724361397829E-4</v>
      </c>
      <c r="L164" s="28">
        <v>5.503686695311009E-5</v>
      </c>
      <c r="M164" s="31">
        <f>'Equations and POD'!$D$6/F164</f>
        <v>1956758.7353660872</v>
      </c>
      <c r="N164" s="31">
        <f>'Equations and POD'!$D$6/G164</f>
        <v>1581406.264772376</v>
      </c>
      <c r="O164" s="31">
        <f>'Equations and POD'!$D$6/H164</f>
        <v>1401422.4627965344</v>
      </c>
      <c r="P164" s="31">
        <f>'Equations and POD'!$D$6/I164</f>
        <v>3987908.7611818984</v>
      </c>
      <c r="Q164" s="31">
        <f>'Equations and POD'!$D$6/J164</f>
        <v>7118019.2183115035</v>
      </c>
      <c r="R164" s="31">
        <f>'Equations and POD'!$D$6/K164</f>
        <v>8970274.2032000702</v>
      </c>
      <c r="S164" s="31">
        <f>'Equations and POD'!$D$6/L164</f>
        <v>19986602.815475851</v>
      </c>
      <c r="T164" s="30">
        <v>2000000</v>
      </c>
      <c r="U164" s="30">
        <v>1600000</v>
      </c>
      <c r="V164" s="30">
        <v>1400000</v>
      </c>
      <c r="W164" s="30">
        <v>4000000</v>
      </c>
      <c r="X164" s="30">
        <v>7100000</v>
      </c>
      <c r="Y164" s="30">
        <v>9000000</v>
      </c>
      <c r="Z164" s="30">
        <v>20000000</v>
      </c>
    </row>
    <row r="165" spans="1:26">
      <c r="A165" s="25" t="s">
        <v>112</v>
      </c>
      <c r="B165" s="25" t="s">
        <v>113</v>
      </c>
      <c r="C165" s="25" t="s">
        <v>118</v>
      </c>
      <c r="D165" s="25" t="s">
        <v>78</v>
      </c>
      <c r="E165" s="25" t="s">
        <v>73</v>
      </c>
      <c r="F165" s="28">
        <v>16.934720202705339</v>
      </c>
      <c r="G165" s="28">
        <v>15.95299729240358</v>
      </c>
      <c r="H165" s="28">
        <v>12.968242960276459</v>
      </c>
      <c r="I165" s="28">
        <v>9.0299984673982507</v>
      </c>
      <c r="J165" s="28">
        <v>6.3699644118259364</v>
      </c>
      <c r="K165" s="28">
        <v>5.4543208619837946</v>
      </c>
      <c r="L165" s="28">
        <v>4.3790977567647822</v>
      </c>
      <c r="M165" s="31">
        <f>'Equations and POD'!$D$6/F165</f>
        <v>64.955309968704057</v>
      </c>
      <c r="N165" s="31">
        <f>'Equations and POD'!$D$6/G165</f>
        <v>68.952559812931995</v>
      </c>
      <c r="O165" s="31">
        <f>'Equations and POD'!$D$6/H165</f>
        <v>84.822593420670302</v>
      </c>
      <c r="P165" s="31">
        <f>'Equations and POD'!$D$6/I165</f>
        <v>121.81618900284656</v>
      </c>
      <c r="Q165" s="31">
        <f>'Equations and POD'!$D$6/J165</f>
        <v>172.68542316466213</v>
      </c>
      <c r="R165" s="31">
        <f>'Equations and POD'!$D$6/K165</f>
        <v>201.67497069468669</v>
      </c>
      <c r="S165" s="31">
        <f>'Equations and POD'!$D$6/L165</f>
        <v>251.19329622197452</v>
      </c>
      <c r="T165" s="30">
        <v>65</v>
      </c>
      <c r="U165" s="30">
        <v>69</v>
      </c>
      <c r="V165" s="30">
        <v>85</v>
      </c>
      <c r="W165" s="30">
        <v>120</v>
      </c>
      <c r="X165" s="30">
        <v>170</v>
      </c>
      <c r="Y165" s="30">
        <v>200</v>
      </c>
      <c r="Z165" s="30">
        <v>250</v>
      </c>
    </row>
    <row r="166" spans="1:26">
      <c r="A166" s="25" t="s">
        <v>112</v>
      </c>
      <c r="B166" s="25" t="s">
        <v>113</v>
      </c>
      <c r="C166" s="25" t="s">
        <v>118</v>
      </c>
      <c r="D166" s="25" t="s">
        <v>78</v>
      </c>
      <c r="E166" s="25" t="s">
        <v>74</v>
      </c>
      <c r="F166" s="28">
        <v>6.3505200759329998</v>
      </c>
      <c r="G166" s="28">
        <v>5.982373984574564</v>
      </c>
      <c r="H166" s="28">
        <v>4.8630911100412586</v>
      </c>
      <c r="I166" s="28">
        <v>3.3862494252308859</v>
      </c>
      <c r="J166" s="28">
        <v>2.3887366544040689</v>
      </c>
      <c r="K166" s="28">
        <v>2.0453703232176732</v>
      </c>
      <c r="L166" s="28">
        <v>1.642161658765718</v>
      </c>
      <c r="M166" s="31">
        <f>'Equations and POD'!$D$6/F166</f>
        <v>173.21415991876717</v>
      </c>
      <c r="N166" s="31">
        <f>'Equations and POD'!$D$6/G166</f>
        <v>183.87349283684517</v>
      </c>
      <c r="O166" s="31">
        <f>'Equations and POD'!$D$6/H166</f>
        <v>226.19358245802383</v>
      </c>
      <c r="P166" s="31">
        <f>'Equations and POD'!$D$6/I166</f>
        <v>324.84317067842642</v>
      </c>
      <c r="Q166" s="31">
        <f>'Equations and POD'!$D$6/J166</f>
        <v>460.49446177834238</v>
      </c>
      <c r="R166" s="31">
        <f>'Equations and POD'!$D$6/K166</f>
        <v>537.79992185939977</v>
      </c>
      <c r="S166" s="31">
        <f>'Equations and POD'!$D$6/L166</f>
        <v>669.84878993386212</v>
      </c>
      <c r="T166" s="30">
        <v>170</v>
      </c>
      <c r="U166" s="30">
        <v>180</v>
      </c>
      <c r="V166" s="30">
        <v>230</v>
      </c>
      <c r="W166" s="30">
        <v>320</v>
      </c>
      <c r="X166" s="30">
        <v>460</v>
      </c>
      <c r="Y166" s="30">
        <v>540</v>
      </c>
      <c r="Z166" s="30">
        <v>670</v>
      </c>
    </row>
    <row r="167" spans="1:26">
      <c r="A167" s="25" t="s">
        <v>112</v>
      </c>
      <c r="B167" s="25" t="s">
        <v>113</v>
      </c>
      <c r="C167" s="25" t="s">
        <v>118</v>
      </c>
      <c r="D167" s="25" t="s">
        <v>78</v>
      </c>
      <c r="E167" s="25" t="s">
        <v>75</v>
      </c>
      <c r="F167" s="28">
        <v>1.7640333544664079E-2</v>
      </c>
      <c r="G167" s="28">
        <v>1.6617705513089349E-2</v>
      </c>
      <c r="H167" s="28">
        <v>1.3508586417091991E-2</v>
      </c>
      <c r="I167" s="28">
        <v>9.4062484036354817E-3</v>
      </c>
      <c r="J167" s="28">
        <v>6.635379595719481E-3</v>
      </c>
      <c r="K167" s="28">
        <v>5.6815842312908874E-3</v>
      </c>
      <c r="L167" s="28">
        <v>4.5615601633430284E-3</v>
      </c>
      <c r="M167" s="31">
        <f>'Equations and POD'!$D$6/F167</f>
        <v>62357.097569321901</v>
      </c>
      <c r="N167" s="31">
        <f>'Equations and POD'!$D$6/G167</f>
        <v>66194.45741974171</v>
      </c>
      <c r="O167" s="31">
        <f>'Equations and POD'!$D$6/H167</f>
        <v>81429.689683015575</v>
      </c>
      <c r="P167" s="31">
        <f>'Equations and POD'!$D$6/I167</f>
        <v>116943.54144154368</v>
      </c>
      <c r="Q167" s="31">
        <f>'Equations and POD'!$D$6/J167</f>
        <v>165778.00623639015</v>
      </c>
      <c r="R167" s="31">
        <f>'Equations and POD'!$D$6/K167</f>
        <v>193607.9718649307</v>
      </c>
      <c r="S167" s="31">
        <f>'Equations and POD'!$D$6/L167</f>
        <v>241145.56437064364</v>
      </c>
      <c r="T167" s="30">
        <v>62000</v>
      </c>
      <c r="U167" s="30">
        <v>66000</v>
      </c>
      <c r="V167" s="30">
        <v>81000</v>
      </c>
      <c r="W167" s="30">
        <v>120000</v>
      </c>
      <c r="X167" s="30">
        <v>170000</v>
      </c>
      <c r="Y167" s="30">
        <v>190000</v>
      </c>
      <c r="Z167" s="30">
        <v>240000</v>
      </c>
    </row>
    <row r="168" spans="1:26">
      <c r="A168" s="25" t="s">
        <v>112</v>
      </c>
      <c r="B168" s="25" t="s">
        <v>113</v>
      </c>
      <c r="C168" s="25" t="s">
        <v>119</v>
      </c>
      <c r="D168" s="25" t="s">
        <v>72</v>
      </c>
      <c r="E168" s="25" t="s">
        <v>73</v>
      </c>
      <c r="F168" s="28">
        <v>0.64595744680851075</v>
      </c>
      <c r="G168" s="28">
        <v>0.55238095238095231</v>
      </c>
      <c r="H168" s="28">
        <v>0.47741935483870968</v>
      </c>
      <c r="I168" s="28">
        <v>0.38490566037735852</v>
      </c>
      <c r="J168" s="28">
        <v>0.3042253521126761</v>
      </c>
      <c r="K168" s="28">
        <v>0.27821229050279328</v>
      </c>
      <c r="L168" s="28">
        <v>0.2973070017953322</v>
      </c>
      <c r="M168" s="31">
        <f>'Equations and POD'!$D$6/F168</f>
        <v>1702.8985507246373</v>
      </c>
      <c r="N168" s="31">
        <f>'Equations and POD'!$D$6/G168</f>
        <v>1991.3793103448279</v>
      </c>
      <c r="O168" s="31">
        <f>'Equations and POD'!$D$6/H168</f>
        <v>2304.0540540540542</v>
      </c>
      <c r="P168" s="31">
        <f>'Equations and POD'!$D$6/I168</f>
        <v>2857.8431372549016</v>
      </c>
      <c r="Q168" s="31">
        <f>'Equations and POD'!$D$6/J168</f>
        <v>3615.7407407407404</v>
      </c>
      <c r="R168" s="31">
        <f>'Equations and POD'!$D$6/K168</f>
        <v>3953.8152610441771</v>
      </c>
      <c r="S168" s="31">
        <f>'Equations and POD'!$D$6/L168</f>
        <v>3699.8792270531394</v>
      </c>
      <c r="T168" s="30">
        <v>1700</v>
      </c>
      <c r="U168" s="30">
        <v>2000</v>
      </c>
      <c r="V168" s="30">
        <v>2300</v>
      </c>
      <c r="W168" s="30">
        <v>2900</v>
      </c>
      <c r="X168" s="30">
        <v>3600</v>
      </c>
      <c r="Y168" s="30">
        <v>4000</v>
      </c>
      <c r="Z168" s="30">
        <v>3700</v>
      </c>
    </row>
    <row r="169" spans="1:26">
      <c r="A169" s="25" t="s">
        <v>112</v>
      </c>
      <c r="B169" s="25" t="s">
        <v>113</v>
      </c>
      <c r="C169" s="25" t="s">
        <v>119</v>
      </c>
      <c r="D169" s="25" t="s">
        <v>72</v>
      </c>
      <c r="E169" s="25" t="s">
        <v>74</v>
      </c>
      <c r="F169" s="28">
        <v>0.32297872340425537</v>
      </c>
      <c r="G169" s="28">
        <v>0.27619047619047621</v>
      </c>
      <c r="H169" s="28">
        <v>0.23870967741935481</v>
      </c>
      <c r="I169" s="28">
        <v>0.1924528301886792</v>
      </c>
      <c r="J169" s="28">
        <v>0.15211267605633799</v>
      </c>
      <c r="K169" s="28">
        <v>0.1391061452513967</v>
      </c>
      <c r="L169" s="28">
        <v>0.1486535008976661</v>
      </c>
      <c r="M169" s="31">
        <f>'Equations and POD'!$D$6/F169</f>
        <v>3405.7971014492746</v>
      </c>
      <c r="N169" s="31">
        <f>'Equations and POD'!$D$6/G169</f>
        <v>3982.7586206896549</v>
      </c>
      <c r="O169" s="31">
        <f>'Equations and POD'!$D$6/H169</f>
        <v>4608.1081081081084</v>
      </c>
      <c r="P169" s="31">
        <f>'Equations and POD'!$D$6/I169</f>
        <v>5715.6862745098051</v>
      </c>
      <c r="Q169" s="31">
        <f>'Equations and POD'!$D$6/J169</f>
        <v>7231.4814814814836</v>
      </c>
      <c r="R169" s="31">
        <f>'Equations and POD'!$D$6/K169</f>
        <v>7907.6305220883505</v>
      </c>
      <c r="S169" s="31">
        <f>'Equations and POD'!$D$6/L169</f>
        <v>7399.7584541062788</v>
      </c>
      <c r="T169" s="30">
        <v>3400</v>
      </c>
      <c r="U169" s="30">
        <v>4000</v>
      </c>
      <c r="V169" s="30">
        <v>4600</v>
      </c>
      <c r="W169" s="30">
        <v>5700</v>
      </c>
      <c r="X169" s="30">
        <v>7200</v>
      </c>
      <c r="Y169" s="30">
        <v>7900</v>
      </c>
      <c r="Z169" s="30">
        <v>7400</v>
      </c>
    </row>
    <row r="170" spans="1:26">
      <c r="A170" s="25" t="s">
        <v>112</v>
      </c>
      <c r="B170" s="25" t="s">
        <v>113</v>
      </c>
      <c r="C170" s="25" t="s">
        <v>119</v>
      </c>
      <c r="D170" s="25" t="s">
        <v>72</v>
      </c>
      <c r="E170" s="25" t="s">
        <v>75</v>
      </c>
      <c r="F170" s="28">
        <v>0.16148936170212769</v>
      </c>
      <c r="G170" s="28">
        <v>0.1380952380952381</v>
      </c>
      <c r="H170" s="28">
        <v>0.1193548387096774</v>
      </c>
      <c r="I170" s="28">
        <v>9.6226415094339615E-2</v>
      </c>
      <c r="J170" s="28">
        <v>7.6056338028169024E-2</v>
      </c>
      <c r="K170" s="28">
        <v>6.9553072625698334E-2</v>
      </c>
      <c r="L170" s="28">
        <v>7.4326750448833051E-2</v>
      </c>
      <c r="M170" s="31">
        <f>'Equations and POD'!$D$6/F170</f>
        <v>6811.5942028985492</v>
      </c>
      <c r="N170" s="31">
        <f>'Equations and POD'!$D$6/G170</f>
        <v>7965.5172413793098</v>
      </c>
      <c r="O170" s="31">
        <f>'Equations and POD'!$D$6/H170</f>
        <v>9216.2162162162167</v>
      </c>
      <c r="P170" s="31">
        <f>'Equations and POD'!$D$6/I170</f>
        <v>11431.372549019608</v>
      </c>
      <c r="Q170" s="31">
        <f>'Equations and POD'!$D$6/J170</f>
        <v>14462.962962962962</v>
      </c>
      <c r="R170" s="31">
        <f>'Equations and POD'!$D$6/K170</f>
        <v>15815.261044176705</v>
      </c>
      <c r="S170" s="31">
        <f>'Equations and POD'!$D$6/L170</f>
        <v>14799.516908212558</v>
      </c>
      <c r="T170" s="30">
        <v>6800</v>
      </c>
      <c r="U170" s="30">
        <v>8000</v>
      </c>
      <c r="V170" s="30">
        <v>9200</v>
      </c>
      <c r="W170" s="30">
        <v>11000</v>
      </c>
      <c r="X170" s="30">
        <v>14000</v>
      </c>
      <c r="Y170" s="30">
        <v>16000</v>
      </c>
      <c r="Z170" s="30">
        <v>15000</v>
      </c>
    </row>
    <row r="171" spans="1:26">
      <c r="A171" s="25" t="s">
        <v>112</v>
      </c>
      <c r="B171" s="25" t="s">
        <v>113</v>
      </c>
      <c r="C171" s="25" t="s">
        <v>119</v>
      </c>
      <c r="D171" s="25" t="s">
        <v>76</v>
      </c>
      <c r="E171" s="25" t="s">
        <v>73</v>
      </c>
      <c r="F171" s="28" t="s">
        <v>77</v>
      </c>
      <c r="G171" s="28" t="s">
        <v>77</v>
      </c>
      <c r="H171" s="28" t="s">
        <v>77</v>
      </c>
      <c r="I171" s="28" t="s">
        <v>77</v>
      </c>
      <c r="J171" s="28" t="s">
        <v>77</v>
      </c>
      <c r="K171" s="28" t="s">
        <v>77</v>
      </c>
      <c r="L171" s="28" t="s">
        <v>77</v>
      </c>
      <c r="M171" s="31" t="s">
        <v>77</v>
      </c>
      <c r="N171" s="31" t="s">
        <v>77</v>
      </c>
      <c r="O171" s="31" t="s">
        <v>77</v>
      </c>
      <c r="P171" s="31" t="s">
        <v>77</v>
      </c>
      <c r="Q171" s="31" t="s">
        <v>77</v>
      </c>
      <c r="R171" s="31" t="s">
        <v>77</v>
      </c>
      <c r="S171" s="31" t="s">
        <v>77</v>
      </c>
      <c r="T171" s="32" t="s">
        <v>77</v>
      </c>
      <c r="U171" s="32" t="s">
        <v>77</v>
      </c>
      <c r="V171" s="32" t="s">
        <v>77</v>
      </c>
      <c r="W171" s="32" t="s">
        <v>77</v>
      </c>
      <c r="X171" s="32" t="s">
        <v>77</v>
      </c>
      <c r="Y171" s="32" t="s">
        <v>77</v>
      </c>
      <c r="Z171" s="32" t="s">
        <v>77</v>
      </c>
    </row>
    <row r="172" spans="1:26">
      <c r="A172" s="25" t="s">
        <v>112</v>
      </c>
      <c r="B172" s="25" t="s">
        <v>113</v>
      </c>
      <c r="C172" s="25" t="s">
        <v>119</v>
      </c>
      <c r="D172" s="25" t="s">
        <v>76</v>
      </c>
      <c r="E172" s="25" t="s">
        <v>74</v>
      </c>
      <c r="F172" s="28" t="s">
        <v>77</v>
      </c>
      <c r="G172" s="28" t="s">
        <v>77</v>
      </c>
      <c r="H172" s="28" t="s">
        <v>77</v>
      </c>
      <c r="I172" s="28" t="s">
        <v>77</v>
      </c>
      <c r="J172" s="28" t="s">
        <v>77</v>
      </c>
      <c r="K172" s="28" t="s">
        <v>77</v>
      </c>
      <c r="L172" s="28" t="s">
        <v>77</v>
      </c>
      <c r="M172" s="31" t="s">
        <v>77</v>
      </c>
      <c r="N172" s="31" t="s">
        <v>77</v>
      </c>
      <c r="O172" s="31" t="s">
        <v>77</v>
      </c>
      <c r="P172" s="31" t="s">
        <v>77</v>
      </c>
      <c r="Q172" s="31" t="s">
        <v>77</v>
      </c>
      <c r="R172" s="31" t="s">
        <v>77</v>
      </c>
      <c r="S172" s="31" t="s">
        <v>77</v>
      </c>
      <c r="T172" s="32" t="s">
        <v>77</v>
      </c>
      <c r="U172" s="32" t="s">
        <v>77</v>
      </c>
      <c r="V172" s="32" t="s">
        <v>77</v>
      </c>
      <c r="W172" s="32" t="s">
        <v>77</v>
      </c>
      <c r="X172" s="32" t="s">
        <v>77</v>
      </c>
      <c r="Y172" s="32" t="s">
        <v>77</v>
      </c>
      <c r="Z172" s="32" t="s">
        <v>77</v>
      </c>
    </row>
    <row r="173" spans="1:26">
      <c r="A173" s="25" t="s">
        <v>112</v>
      </c>
      <c r="B173" s="25" t="s">
        <v>113</v>
      </c>
      <c r="C173" s="25" t="s">
        <v>119</v>
      </c>
      <c r="D173" s="25" t="s">
        <v>76</v>
      </c>
      <c r="E173" s="25" t="s">
        <v>75</v>
      </c>
      <c r="F173" s="28" t="s">
        <v>77</v>
      </c>
      <c r="G173" s="28" t="s">
        <v>77</v>
      </c>
      <c r="H173" s="28" t="s">
        <v>77</v>
      </c>
      <c r="I173" s="28" t="s">
        <v>77</v>
      </c>
      <c r="J173" s="28" t="s">
        <v>77</v>
      </c>
      <c r="K173" s="28" t="s">
        <v>77</v>
      </c>
      <c r="L173" s="28" t="s">
        <v>77</v>
      </c>
      <c r="M173" s="31" t="s">
        <v>77</v>
      </c>
      <c r="N173" s="31" t="s">
        <v>77</v>
      </c>
      <c r="O173" s="31" t="s">
        <v>77</v>
      </c>
      <c r="P173" s="31" t="s">
        <v>77</v>
      </c>
      <c r="Q173" s="31" t="s">
        <v>77</v>
      </c>
      <c r="R173" s="31" t="s">
        <v>77</v>
      </c>
      <c r="S173" s="31" t="s">
        <v>77</v>
      </c>
      <c r="T173" s="32" t="s">
        <v>77</v>
      </c>
      <c r="U173" s="32" t="s">
        <v>77</v>
      </c>
      <c r="V173" s="32" t="s">
        <v>77</v>
      </c>
      <c r="W173" s="32" t="s">
        <v>77</v>
      </c>
      <c r="X173" s="32" t="s">
        <v>77</v>
      </c>
      <c r="Y173" s="32" t="s">
        <v>77</v>
      </c>
      <c r="Z173" s="32" t="s">
        <v>77</v>
      </c>
    </row>
    <row r="174" spans="1:26">
      <c r="A174" s="25" t="s">
        <v>112</v>
      </c>
      <c r="B174" s="25" t="s">
        <v>113</v>
      </c>
      <c r="C174" s="25" t="s">
        <v>119</v>
      </c>
      <c r="D174" s="25" t="s">
        <v>78</v>
      </c>
      <c r="E174" s="25" t="s">
        <v>73</v>
      </c>
      <c r="F174" s="28" t="s">
        <v>77</v>
      </c>
      <c r="G174" s="28" t="s">
        <v>77</v>
      </c>
      <c r="H174" s="28" t="s">
        <v>77</v>
      </c>
      <c r="I174" s="28" t="s">
        <v>77</v>
      </c>
      <c r="J174" s="28" t="s">
        <v>77</v>
      </c>
      <c r="K174" s="28" t="s">
        <v>77</v>
      </c>
      <c r="L174" s="28" t="s">
        <v>77</v>
      </c>
      <c r="M174" s="31" t="s">
        <v>77</v>
      </c>
      <c r="N174" s="31" t="s">
        <v>77</v>
      </c>
      <c r="O174" s="31" t="s">
        <v>77</v>
      </c>
      <c r="P174" s="31" t="s">
        <v>77</v>
      </c>
      <c r="Q174" s="31" t="s">
        <v>77</v>
      </c>
      <c r="R174" s="31" t="s">
        <v>77</v>
      </c>
      <c r="S174" s="31" t="s">
        <v>77</v>
      </c>
      <c r="T174" s="32" t="s">
        <v>77</v>
      </c>
      <c r="U174" s="32" t="s">
        <v>77</v>
      </c>
      <c r="V174" s="32" t="s">
        <v>77</v>
      </c>
      <c r="W174" s="32" t="s">
        <v>77</v>
      </c>
      <c r="X174" s="32" t="s">
        <v>77</v>
      </c>
      <c r="Y174" s="32" t="s">
        <v>77</v>
      </c>
      <c r="Z174" s="32" t="s">
        <v>77</v>
      </c>
    </row>
    <row r="175" spans="1:26">
      <c r="A175" s="25" t="s">
        <v>112</v>
      </c>
      <c r="B175" s="25" t="s">
        <v>113</v>
      </c>
      <c r="C175" s="25" t="s">
        <v>119</v>
      </c>
      <c r="D175" s="25" t="s">
        <v>78</v>
      </c>
      <c r="E175" s="25" t="s">
        <v>74</v>
      </c>
      <c r="F175" s="28" t="s">
        <v>77</v>
      </c>
      <c r="G175" s="28" t="s">
        <v>77</v>
      </c>
      <c r="H175" s="28" t="s">
        <v>77</v>
      </c>
      <c r="I175" s="28" t="s">
        <v>77</v>
      </c>
      <c r="J175" s="28" t="s">
        <v>77</v>
      </c>
      <c r="K175" s="28" t="s">
        <v>77</v>
      </c>
      <c r="L175" s="28" t="s">
        <v>77</v>
      </c>
      <c r="M175" s="31" t="s">
        <v>77</v>
      </c>
      <c r="N175" s="31" t="s">
        <v>77</v>
      </c>
      <c r="O175" s="31" t="s">
        <v>77</v>
      </c>
      <c r="P175" s="31" t="s">
        <v>77</v>
      </c>
      <c r="Q175" s="31" t="s">
        <v>77</v>
      </c>
      <c r="R175" s="31" t="s">
        <v>77</v>
      </c>
      <c r="S175" s="31" t="s">
        <v>77</v>
      </c>
      <c r="T175" s="32" t="s">
        <v>77</v>
      </c>
      <c r="U175" s="32" t="s">
        <v>77</v>
      </c>
      <c r="V175" s="32" t="s">
        <v>77</v>
      </c>
      <c r="W175" s="32" t="s">
        <v>77</v>
      </c>
      <c r="X175" s="32" t="s">
        <v>77</v>
      </c>
      <c r="Y175" s="32" t="s">
        <v>77</v>
      </c>
      <c r="Z175" s="32" t="s">
        <v>77</v>
      </c>
    </row>
    <row r="176" spans="1:26">
      <c r="A176" s="25" t="s">
        <v>112</v>
      </c>
      <c r="B176" s="25" t="s">
        <v>113</v>
      </c>
      <c r="C176" s="25" t="s">
        <v>119</v>
      </c>
      <c r="D176" s="25" t="s">
        <v>78</v>
      </c>
      <c r="E176" s="25" t="s">
        <v>75</v>
      </c>
      <c r="F176" s="28" t="s">
        <v>77</v>
      </c>
      <c r="G176" s="28" t="s">
        <v>77</v>
      </c>
      <c r="H176" s="28" t="s">
        <v>77</v>
      </c>
      <c r="I176" s="28" t="s">
        <v>77</v>
      </c>
      <c r="J176" s="28" t="s">
        <v>77</v>
      </c>
      <c r="K176" s="28" t="s">
        <v>77</v>
      </c>
      <c r="L176" s="28" t="s">
        <v>77</v>
      </c>
      <c r="M176" s="31" t="s">
        <v>77</v>
      </c>
      <c r="N176" s="31" t="s">
        <v>77</v>
      </c>
      <c r="O176" s="31" t="s">
        <v>77</v>
      </c>
      <c r="P176" s="31" t="s">
        <v>77</v>
      </c>
      <c r="Q176" s="31" t="s">
        <v>77</v>
      </c>
      <c r="R176" s="31" t="s">
        <v>77</v>
      </c>
      <c r="S176" s="31" t="s">
        <v>77</v>
      </c>
      <c r="T176" s="32" t="s">
        <v>77</v>
      </c>
      <c r="U176" s="32" t="s">
        <v>77</v>
      </c>
      <c r="V176" s="32" t="s">
        <v>77</v>
      </c>
      <c r="W176" s="32" t="s">
        <v>77</v>
      </c>
      <c r="X176" s="32" t="s">
        <v>77</v>
      </c>
      <c r="Y176" s="32" t="s">
        <v>77</v>
      </c>
      <c r="Z176" s="32" t="s">
        <v>77</v>
      </c>
    </row>
    <row r="177" spans="1:26">
      <c r="A177" s="25" t="s">
        <v>112</v>
      </c>
      <c r="B177" s="25" t="s">
        <v>120</v>
      </c>
      <c r="C177" s="25" t="s">
        <v>121</v>
      </c>
      <c r="D177" s="25" t="s">
        <v>72</v>
      </c>
      <c r="E177" s="25" t="s">
        <v>73</v>
      </c>
      <c r="F177" s="28">
        <v>1.4749361702127659</v>
      </c>
      <c r="G177" s="28">
        <v>1.2612698412698411</v>
      </c>
      <c r="H177" s="28">
        <v>1.09010752688172</v>
      </c>
      <c r="I177" s="28">
        <v>0.87886792452830187</v>
      </c>
      <c r="J177" s="28">
        <v>0.69464788732394378</v>
      </c>
      <c r="K177" s="28">
        <v>0.63525139664804475</v>
      </c>
      <c r="L177" s="28" t="s">
        <v>77</v>
      </c>
      <c r="M177" s="31">
        <f>'Equations and POD'!$D$6/F177</f>
        <v>745.79498571881948</v>
      </c>
      <c r="N177" s="31">
        <f>'Equations and POD'!$D$6/G177</f>
        <v>872.13692423861073</v>
      </c>
      <c r="O177" s="31">
        <f>'Equations and POD'!$D$6/H177</f>
        <v>1009.0747681988562</v>
      </c>
      <c r="P177" s="31">
        <f>'Equations and POD'!$D$6/I177</f>
        <v>1251.6101331043367</v>
      </c>
      <c r="Q177" s="31">
        <f>'Equations and POD'!$D$6/J177</f>
        <v>1583.5360908353607</v>
      </c>
      <c r="R177" s="31">
        <f>'Equations and POD'!$D$6/K177</f>
        <v>1731.5979245448948</v>
      </c>
      <c r="S177" s="31" t="s">
        <v>77</v>
      </c>
      <c r="T177" s="30">
        <v>750</v>
      </c>
      <c r="U177" s="30">
        <v>870</v>
      </c>
      <c r="V177" s="30">
        <v>1000</v>
      </c>
      <c r="W177" s="30">
        <v>1300</v>
      </c>
      <c r="X177" s="30">
        <v>1600</v>
      </c>
      <c r="Y177" s="30">
        <v>1700</v>
      </c>
      <c r="Z177" s="32" t="s">
        <v>77</v>
      </c>
    </row>
    <row r="178" spans="1:26">
      <c r="A178" s="25" t="s">
        <v>112</v>
      </c>
      <c r="B178" s="25" t="s">
        <v>120</v>
      </c>
      <c r="C178" s="25" t="s">
        <v>121</v>
      </c>
      <c r="D178" s="25" t="s">
        <v>72</v>
      </c>
      <c r="E178" s="25" t="s">
        <v>74</v>
      </c>
      <c r="F178" s="28">
        <v>0.94740425531914896</v>
      </c>
      <c r="G178" s="28">
        <v>0.81015873015873008</v>
      </c>
      <c r="H178" s="28">
        <v>0.70021505376344084</v>
      </c>
      <c r="I178" s="28">
        <v>0.56452830188679248</v>
      </c>
      <c r="J178" s="28">
        <v>0.44619718309859158</v>
      </c>
      <c r="K178" s="28">
        <v>0.40804469273743021</v>
      </c>
      <c r="L178" s="28" t="s">
        <v>77</v>
      </c>
      <c r="M178" s="31">
        <f>'Equations and POD'!$D$6/F178</f>
        <v>1161.0671936758893</v>
      </c>
      <c r="N178" s="31">
        <f>'Equations and POD'!$D$6/G178</f>
        <v>1357.7586206896553</v>
      </c>
      <c r="O178" s="31">
        <f>'Equations and POD'!$D$6/H178</f>
        <v>1570.9459459459461</v>
      </c>
      <c r="P178" s="31">
        <f>'Equations and POD'!$D$6/I178</f>
        <v>1948.5294117647059</v>
      </c>
      <c r="Q178" s="31">
        <f>'Equations and POD'!$D$6/J178</f>
        <v>2465.2777777777778</v>
      </c>
      <c r="R178" s="31">
        <f>'Equations and POD'!$D$6/K178</f>
        <v>2695.7831325301204</v>
      </c>
      <c r="S178" s="31" t="s">
        <v>77</v>
      </c>
      <c r="T178" s="30">
        <v>1200</v>
      </c>
      <c r="U178" s="30">
        <v>1400</v>
      </c>
      <c r="V178" s="30">
        <v>1600</v>
      </c>
      <c r="W178" s="30">
        <v>1900</v>
      </c>
      <c r="X178" s="30">
        <v>2500</v>
      </c>
      <c r="Y178" s="30">
        <v>2700</v>
      </c>
      <c r="Z178" s="32" t="s">
        <v>77</v>
      </c>
    </row>
    <row r="179" spans="1:26">
      <c r="A179" s="25" t="s">
        <v>112</v>
      </c>
      <c r="B179" s="25" t="s">
        <v>120</v>
      </c>
      <c r="C179" s="25" t="s">
        <v>121</v>
      </c>
      <c r="D179" s="25" t="s">
        <v>72</v>
      </c>
      <c r="E179" s="25" t="s">
        <v>75</v>
      </c>
      <c r="F179" s="28">
        <v>0.25838297872340432</v>
      </c>
      <c r="G179" s="28">
        <v>0.2209523809523809</v>
      </c>
      <c r="H179" s="28">
        <v>0.19096774193548391</v>
      </c>
      <c r="I179" s="28">
        <v>0.15396226415094341</v>
      </c>
      <c r="J179" s="28">
        <v>0.1216901408450704</v>
      </c>
      <c r="K179" s="28">
        <v>0.1112849162011173</v>
      </c>
      <c r="L179" s="28" t="s">
        <v>77</v>
      </c>
      <c r="M179" s="31">
        <f>'Equations and POD'!$D$6/F179</f>
        <v>4257.2463768115931</v>
      </c>
      <c r="N179" s="31">
        <f>'Equations and POD'!$D$6/G179</f>
        <v>4978.4482758620697</v>
      </c>
      <c r="O179" s="31">
        <f>'Equations and POD'!$D$6/H179</f>
        <v>5760.1351351351341</v>
      </c>
      <c r="P179" s="31">
        <f>'Equations and POD'!$D$6/I179</f>
        <v>7144.6078431372543</v>
      </c>
      <c r="Q179" s="31">
        <f>'Equations and POD'!$D$6/J179</f>
        <v>9039.351851851854</v>
      </c>
      <c r="R179" s="31">
        <f>'Equations and POD'!$D$6/K179</f>
        <v>9884.5381526104429</v>
      </c>
      <c r="S179" s="31" t="s">
        <v>77</v>
      </c>
      <c r="T179" s="30">
        <v>4300</v>
      </c>
      <c r="U179" s="30">
        <v>5000</v>
      </c>
      <c r="V179" s="30">
        <v>5800</v>
      </c>
      <c r="W179" s="30">
        <v>7100</v>
      </c>
      <c r="X179" s="30">
        <v>9000</v>
      </c>
      <c r="Y179" s="30">
        <v>9900</v>
      </c>
      <c r="Z179" s="32" t="s">
        <v>77</v>
      </c>
    </row>
    <row r="180" spans="1:26">
      <c r="A180" s="25" t="s">
        <v>112</v>
      </c>
      <c r="B180" s="25" t="s">
        <v>120</v>
      </c>
      <c r="C180" s="25" t="s">
        <v>121</v>
      </c>
      <c r="D180" s="25" t="s">
        <v>76</v>
      </c>
      <c r="E180" s="25" t="s">
        <v>73</v>
      </c>
      <c r="F180" s="28">
        <v>19.263691403422218</v>
      </c>
      <c r="G180" s="28">
        <v>5.5859239256177196</v>
      </c>
      <c r="H180" s="28">
        <v>3.2735176985231518</v>
      </c>
      <c r="I180" s="28">
        <v>0.27047759448160941</v>
      </c>
      <c r="J180" s="28">
        <v>0.151488956702163</v>
      </c>
      <c r="K180" s="28">
        <v>0.12019378148873611</v>
      </c>
      <c r="L180" s="28">
        <v>5.3874603155177982E-2</v>
      </c>
      <c r="M180" s="31">
        <f>'Equations and POD'!$D$6/F180</f>
        <v>57.102243643945819</v>
      </c>
      <c r="N180" s="31">
        <f>'Equations and POD'!$D$6/G180</f>
        <v>196.9235554668526</v>
      </c>
      <c r="O180" s="31">
        <f>'Equations and POD'!$D$6/H180</f>
        <v>336.0299534950629</v>
      </c>
      <c r="P180" s="31">
        <f>'Equations and POD'!$D$6/I180</f>
        <v>4066.880297823679</v>
      </c>
      <c r="Q180" s="31">
        <f>'Equations and POD'!$D$6/J180</f>
        <v>7261.2553676943626</v>
      </c>
      <c r="R180" s="31">
        <f>'Equations and POD'!$D$6/K180</f>
        <v>9151.8877796775687</v>
      </c>
      <c r="S180" s="31">
        <f>'Equations and POD'!$D$6/L180</f>
        <v>20417.78380866416</v>
      </c>
      <c r="T180" s="30">
        <v>57</v>
      </c>
      <c r="U180" s="30">
        <v>200</v>
      </c>
      <c r="V180" s="30">
        <v>340</v>
      </c>
      <c r="W180" s="30">
        <v>4100</v>
      </c>
      <c r="X180" s="30">
        <v>7300</v>
      </c>
      <c r="Y180" s="30">
        <v>9200</v>
      </c>
      <c r="Z180" s="33">
        <v>20000</v>
      </c>
    </row>
    <row r="181" spans="1:26">
      <c r="A181" s="25" t="s">
        <v>112</v>
      </c>
      <c r="B181" s="25" t="s">
        <v>120</v>
      </c>
      <c r="C181" s="25" t="s">
        <v>121</v>
      </c>
      <c r="D181" s="25" t="s">
        <v>76</v>
      </c>
      <c r="E181" s="25" t="s">
        <v>74</v>
      </c>
      <c r="F181" s="28">
        <v>2.1480982231357859</v>
      </c>
      <c r="G181" s="28">
        <v>0.86295546958782543</v>
      </c>
      <c r="H181" s="28">
        <v>0.29815810619565175</v>
      </c>
      <c r="I181" s="28">
        <v>5.3206076230638286E-3</v>
      </c>
      <c r="J181" s="28">
        <v>2.982398015364067E-3</v>
      </c>
      <c r="K181" s="28">
        <v>2.367025267341076E-3</v>
      </c>
      <c r="L181" s="28">
        <v>1.064562933288718E-3</v>
      </c>
      <c r="M181" s="31">
        <f>'Equations and POD'!$D$6/F181</f>
        <v>512.08086676512585</v>
      </c>
      <c r="N181" s="31">
        <f>'Equations and POD'!$D$6/G181</f>
        <v>1274.6891801095999</v>
      </c>
      <c r="O181" s="31">
        <f>'Equations and POD'!$D$6/H181</f>
        <v>3689.3177718206275</v>
      </c>
      <c r="P181" s="31">
        <f>'Equations and POD'!$D$6/I181</f>
        <v>206743.30413536</v>
      </c>
      <c r="Q181" s="31">
        <f>'Equations and POD'!$D$6/J181</f>
        <v>368830.71754113975</v>
      </c>
      <c r="R181" s="31">
        <f>'Equations and POD'!$D$6/K181</f>
        <v>464718.31761882739</v>
      </c>
      <c r="S181" s="31">
        <f>'Equations and POD'!$D$6/L181</f>
        <v>1033287.9021081519</v>
      </c>
      <c r="T181" s="30">
        <v>510</v>
      </c>
      <c r="U181" s="30">
        <v>1300</v>
      </c>
      <c r="V181" s="30">
        <v>3700</v>
      </c>
      <c r="W181" s="30">
        <v>210000</v>
      </c>
      <c r="X181" s="30">
        <v>370000</v>
      </c>
      <c r="Y181" s="30">
        <v>460000</v>
      </c>
      <c r="Z181" s="30">
        <v>1000000</v>
      </c>
    </row>
    <row r="182" spans="1:26">
      <c r="A182" s="25" t="s">
        <v>112</v>
      </c>
      <c r="B182" s="25" t="s">
        <v>120</v>
      </c>
      <c r="C182" s="25" t="s">
        <v>121</v>
      </c>
      <c r="D182" s="25" t="s">
        <v>76</v>
      </c>
      <c r="E182" s="25" t="s">
        <v>75</v>
      </c>
      <c r="F182" s="28">
        <v>2.2718339130421883E-3</v>
      </c>
      <c r="G182" s="28">
        <v>1.6167027713875973E-2</v>
      </c>
      <c r="H182" s="28">
        <v>1.9059942540463172E-3</v>
      </c>
      <c r="I182" s="28">
        <v>5.2298133940173161E-7</v>
      </c>
      <c r="J182" s="28">
        <v>2.9404114051460731E-7</v>
      </c>
      <c r="K182" s="28">
        <v>2.3364162988532371E-7</v>
      </c>
      <c r="L182" s="28">
        <v>1.063908938764468E-7</v>
      </c>
      <c r="M182" s="31">
        <f>'Equations and POD'!$D$6/F182</f>
        <v>484190.32469103421</v>
      </c>
      <c r="N182" s="31">
        <f>'Equations and POD'!$D$6/G182</f>
        <v>68039.717594835485</v>
      </c>
      <c r="O182" s="31">
        <f>'Equations and POD'!$D$6/H182</f>
        <v>577126.60867930879</v>
      </c>
      <c r="P182" s="31">
        <f>'Equations and POD'!$D$6/I182</f>
        <v>2103325524.4983563</v>
      </c>
      <c r="Q182" s="31">
        <f>'Equations and POD'!$D$6/J182</f>
        <v>3740973110.3439059</v>
      </c>
      <c r="R182" s="31">
        <f>'Equations and POD'!$D$6/K182</f>
        <v>4708065084.7192917</v>
      </c>
      <c r="S182" s="31">
        <f>'Equations and POD'!$D$6/L182</f>
        <v>10339230736.019993</v>
      </c>
      <c r="T182" s="30">
        <v>480000</v>
      </c>
      <c r="U182" s="30">
        <v>68000</v>
      </c>
      <c r="V182" s="30">
        <v>580000</v>
      </c>
      <c r="W182" s="30">
        <v>2100000000</v>
      </c>
      <c r="X182" s="30">
        <v>3700000000</v>
      </c>
      <c r="Y182" s="30">
        <v>4700000000</v>
      </c>
      <c r="Z182" s="30">
        <v>10000000000</v>
      </c>
    </row>
    <row r="183" spans="1:26">
      <c r="A183" s="25" t="s">
        <v>112</v>
      </c>
      <c r="B183" s="25" t="s">
        <v>120</v>
      </c>
      <c r="C183" s="25" t="s">
        <v>121</v>
      </c>
      <c r="D183" s="25" t="s">
        <v>78</v>
      </c>
      <c r="E183" s="25" t="s">
        <v>73</v>
      </c>
      <c r="F183" s="28">
        <v>12.73019242334002</v>
      </c>
      <c r="G183" s="28">
        <v>11.992210253871029</v>
      </c>
      <c r="H183" s="28">
        <v>9.7485063999209611</v>
      </c>
      <c r="I183" s="28">
        <v>6.7880435399269956</v>
      </c>
      <c r="J183" s="28">
        <v>4.7884388830597704</v>
      </c>
      <c r="K183" s="28">
        <v>4.100129986239704</v>
      </c>
      <c r="L183" s="28">
        <v>3.291861714687597</v>
      </c>
      <c r="M183" s="31">
        <f>'Equations and POD'!$D$6/F183</f>
        <v>86.408748856240237</v>
      </c>
      <c r="N183" s="31">
        <f>'Equations and POD'!$D$6/G183</f>
        <v>91.726210324316583</v>
      </c>
      <c r="O183" s="31">
        <f>'Equations and POD'!$D$6/H183</f>
        <v>112.83779841483394</v>
      </c>
      <c r="P183" s="31">
        <f>'Equations and POD'!$D$6/I183</f>
        <v>162.04963823962601</v>
      </c>
      <c r="Q183" s="31">
        <f>'Equations and POD'!$D$6/J183</f>
        <v>229.71996236424962</v>
      </c>
      <c r="R183" s="31">
        <f>'Equations and POD'!$D$6/K183</f>
        <v>268.28417725576253</v>
      </c>
      <c r="S183" s="31">
        <f>'Equations and POD'!$D$6/L183</f>
        <v>334.15741466053407</v>
      </c>
      <c r="T183" s="30">
        <v>86</v>
      </c>
      <c r="U183" s="30">
        <v>92</v>
      </c>
      <c r="V183" s="30">
        <v>110</v>
      </c>
      <c r="W183" s="30">
        <v>160</v>
      </c>
      <c r="X183" s="30">
        <v>230</v>
      </c>
      <c r="Y183" s="30">
        <v>270</v>
      </c>
      <c r="Z183" s="30">
        <v>330</v>
      </c>
    </row>
    <row r="184" spans="1:26">
      <c r="A184" s="25" t="s">
        <v>112</v>
      </c>
      <c r="B184" s="25" t="s">
        <v>120</v>
      </c>
      <c r="C184" s="25" t="s">
        <v>121</v>
      </c>
      <c r="D184" s="25" t="s">
        <v>78</v>
      </c>
      <c r="E184" s="25" t="s">
        <v>74</v>
      </c>
      <c r="F184" s="28">
        <v>0.2180745155177998</v>
      </c>
      <c r="G184" s="28">
        <v>0.20543251461821721</v>
      </c>
      <c r="H184" s="28">
        <v>0.16699675381867971</v>
      </c>
      <c r="I184" s="28">
        <v>0.11628255544427391</v>
      </c>
      <c r="J184" s="28">
        <v>8.2028335062344471E-2</v>
      </c>
      <c r="K184" s="28">
        <v>7.0237261981200533E-2</v>
      </c>
      <c r="L184" s="28">
        <v>5.6391225262700607E-2</v>
      </c>
      <c r="M184" s="31">
        <f>'Equations and POD'!$D$6/F184</f>
        <v>5044.1473979118628</v>
      </c>
      <c r="N184" s="31">
        <f>'Equations and POD'!$D$6/G184</f>
        <v>5354.5564685525924</v>
      </c>
      <c r="O184" s="31">
        <f>'Equations and POD'!$D$6/H184</f>
        <v>6586.9543859178757</v>
      </c>
      <c r="P184" s="31">
        <f>'Equations and POD'!$D$6/I184</f>
        <v>9459.7164277762458</v>
      </c>
      <c r="Q184" s="31">
        <f>'Equations and POD'!$D$6/J184</f>
        <v>13410.000326886564</v>
      </c>
      <c r="R184" s="31">
        <f>'Equations and POD'!$D$6/K184</f>
        <v>15661.202742988789</v>
      </c>
      <c r="S184" s="31">
        <f>'Equations and POD'!$D$6/L184</f>
        <v>19506.580941903805</v>
      </c>
      <c r="T184" s="30">
        <v>5000</v>
      </c>
      <c r="U184" s="30">
        <v>5400</v>
      </c>
      <c r="V184" s="30">
        <v>6600</v>
      </c>
      <c r="W184" s="30">
        <v>9500</v>
      </c>
      <c r="X184" s="30">
        <v>13000</v>
      </c>
      <c r="Y184" s="30">
        <v>16000</v>
      </c>
      <c r="Z184" s="30">
        <v>20000</v>
      </c>
    </row>
    <row r="185" spans="1:26">
      <c r="A185" s="25" t="s">
        <v>112</v>
      </c>
      <c r="B185" s="25" t="s">
        <v>120</v>
      </c>
      <c r="C185" s="25" t="s">
        <v>121</v>
      </c>
      <c r="D185" s="25" t="s">
        <v>78</v>
      </c>
      <c r="E185" s="25" t="s">
        <v>75</v>
      </c>
      <c r="F185" s="28">
        <v>9.6033516810566985E-6</v>
      </c>
      <c r="G185" s="28">
        <v>9.0466356415751497E-6</v>
      </c>
      <c r="H185" s="28">
        <v>7.3540392957320552E-6</v>
      </c>
      <c r="I185" s="28">
        <v>5.1207371556085747E-6</v>
      </c>
      <c r="J185" s="28">
        <v>3.6122833864599361E-6</v>
      </c>
      <c r="K185" s="28">
        <v>3.0930396718681519E-6</v>
      </c>
      <c r="L185" s="28">
        <v>2.4833014836123781E-6</v>
      </c>
      <c r="M185" s="31">
        <f>'Equations and POD'!$D$6/F185</f>
        <v>114543342.42177437</v>
      </c>
      <c r="N185" s="31">
        <f>'Equations and POD'!$D$6/G185</f>
        <v>121592163.49388358</v>
      </c>
      <c r="O185" s="31">
        <f>'Equations and POD'!$D$6/H185</f>
        <v>149577661.44088858</v>
      </c>
      <c r="P185" s="31">
        <f>'Equations and POD'!$D$6/I185</f>
        <v>214812822.1725277</v>
      </c>
      <c r="Q185" s="31">
        <f>'Equations and POD'!$D$6/J185</f>
        <v>304516529.38503474</v>
      </c>
      <c r="R185" s="31">
        <f>'Equations and POD'!$D$6/K185</f>
        <v>355637210.21903855</v>
      </c>
      <c r="S185" s="31">
        <f>'Equations and POD'!$D$6/L185</f>
        <v>442958701.25276357</v>
      </c>
      <c r="T185" s="30">
        <v>110000000</v>
      </c>
      <c r="U185" s="30">
        <v>120000000</v>
      </c>
      <c r="V185" s="30">
        <v>150000000</v>
      </c>
      <c r="W185" s="30">
        <v>210000000</v>
      </c>
      <c r="X185" s="30">
        <v>300000000</v>
      </c>
      <c r="Y185" s="30">
        <v>360000000</v>
      </c>
      <c r="Z185" s="30">
        <v>440000000</v>
      </c>
    </row>
    <row r="186" spans="1:26">
      <c r="A186" s="25" t="s">
        <v>112</v>
      </c>
      <c r="B186" s="25" t="s">
        <v>120</v>
      </c>
      <c r="C186" s="25" t="s">
        <v>122</v>
      </c>
      <c r="D186" s="25" t="s">
        <v>72</v>
      </c>
      <c r="E186" s="25" t="s">
        <v>73</v>
      </c>
      <c r="F186" s="28">
        <v>1.4749361702127659</v>
      </c>
      <c r="G186" s="28">
        <v>1.2612698412698411</v>
      </c>
      <c r="H186" s="28">
        <v>1.09010752688172</v>
      </c>
      <c r="I186" s="28">
        <v>0.87886792452830187</v>
      </c>
      <c r="J186" s="28">
        <v>0.69464788732394378</v>
      </c>
      <c r="K186" s="28">
        <v>0.63525139664804475</v>
      </c>
      <c r="L186" s="28" t="s">
        <v>77</v>
      </c>
      <c r="M186" s="31">
        <f>'Equations and POD'!$D$6/F186</f>
        <v>745.79498571881948</v>
      </c>
      <c r="N186" s="31">
        <f>'Equations and POD'!$D$6/G186</f>
        <v>872.13692423861073</v>
      </c>
      <c r="O186" s="31">
        <f>'Equations and POD'!$D$6/H186</f>
        <v>1009.0747681988562</v>
      </c>
      <c r="P186" s="31">
        <f>'Equations and POD'!$D$6/I186</f>
        <v>1251.6101331043367</v>
      </c>
      <c r="Q186" s="31">
        <f>'Equations and POD'!$D$6/J186</f>
        <v>1583.5360908353607</v>
      </c>
      <c r="R186" s="31">
        <f>'Equations and POD'!$D$6/K186</f>
        <v>1731.5979245448948</v>
      </c>
      <c r="S186" s="31" t="s">
        <v>77</v>
      </c>
      <c r="T186" s="30">
        <v>750</v>
      </c>
      <c r="U186" s="30">
        <v>870</v>
      </c>
      <c r="V186" s="30">
        <v>1000</v>
      </c>
      <c r="W186" s="30">
        <v>1300</v>
      </c>
      <c r="X186" s="30">
        <v>1600</v>
      </c>
      <c r="Y186" s="30">
        <v>1700</v>
      </c>
      <c r="Z186" s="32" t="s">
        <v>77</v>
      </c>
    </row>
    <row r="187" spans="1:26">
      <c r="A187" s="25" t="s">
        <v>112</v>
      </c>
      <c r="B187" s="25" t="s">
        <v>120</v>
      </c>
      <c r="C187" s="25" t="s">
        <v>122</v>
      </c>
      <c r="D187" s="25" t="s">
        <v>72</v>
      </c>
      <c r="E187" s="25" t="s">
        <v>74</v>
      </c>
      <c r="F187" s="28">
        <v>0.94740425531914896</v>
      </c>
      <c r="G187" s="28">
        <v>0.81015873015873008</v>
      </c>
      <c r="H187" s="28">
        <v>0.70021505376344084</v>
      </c>
      <c r="I187" s="28">
        <v>0.56452830188679248</v>
      </c>
      <c r="J187" s="28">
        <v>0.44619718309859158</v>
      </c>
      <c r="K187" s="28">
        <v>0.40804469273743021</v>
      </c>
      <c r="L187" s="28" t="s">
        <v>77</v>
      </c>
      <c r="M187" s="31">
        <f>'Equations and POD'!$D$6/F187</f>
        <v>1161.0671936758893</v>
      </c>
      <c r="N187" s="31">
        <f>'Equations and POD'!$D$6/G187</f>
        <v>1357.7586206896553</v>
      </c>
      <c r="O187" s="31">
        <f>'Equations and POD'!$D$6/H187</f>
        <v>1570.9459459459461</v>
      </c>
      <c r="P187" s="31">
        <f>'Equations and POD'!$D$6/I187</f>
        <v>1948.5294117647059</v>
      </c>
      <c r="Q187" s="31">
        <f>'Equations and POD'!$D$6/J187</f>
        <v>2465.2777777777778</v>
      </c>
      <c r="R187" s="31">
        <f>'Equations and POD'!$D$6/K187</f>
        <v>2695.7831325301204</v>
      </c>
      <c r="S187" s="31" t="s">
        <v>77</v>
      </c>
      <c r="T187" s="30">
        <v>1200</v>
      </c>
      <c r="U187" s="30">
        <v>1400</v>
      </c>
      <c r="V187" s="30">
        <v>1600</v>
      </c>
      <c r="W187" s="30">
        <v>1900</v>
      </c>
      <c r="X187" s="30">
        <v>2500</v>
      </c>
      <c r="Y187" s="30">
        <v>2700</v>
      </c>
      <c r="Z187" s="32" t="s">
        <v>77</v>
      </c>
    </row>
    <row r="188" spans="1:26">
      <c r="A188" s="25" t="s">
        <v>112</v>
      </c>
      <c r="B188" s="25" t="s">
        <v>120</v>
      </c>
      <c r="C188" s="25" t="s">
        <v>122</v>
      </c>
      <c r="D188" s="25" t="s">
        <v>72</v>
      </c>
      <c r="E188" s="25" t="s">
        <v>75</v>
      </c>
      <c r="F188" s="28">
        <v>0.25838297872340432</v>
      </c>
      <c r="G188" s="28">
        <v>0.2209523809523809</v>
      </c>
      <c r="H188" s="28">
        <v>0.19096774193548391</v>
      </c>
      <c r="I188" s="28">
        <v>0.15396226415094341</v>
      </c>
      <c r="J188" s="28">
        <v>0.1216901408450704</v>
      </c>
      <c r="K188" s="28">
        <v>0.1112849162011173</v>
      </c>
      <c r="L188" s="28" t="s">
        <v>77</v>
      </c>
      <c r="M188" s="31">
        <f>'Equations and POD'!$D$6/F188</f>
        <v>4257.2463768115931</v>
      </c>
      <c r="N188" s="31">
        <f>'Equations and POD'!$D$6/G188</f>
        <v>4978.4482758620697</v>
      </c>
      <c r="O188" s="31">
        <f>'Equations and POD'!$D$6/H188</f>
        <v>5760.1351351351341</v>
      </c>
      <c r="P188" s="31">
        <f>'Equations and POD'!$D$6/I188</f>
        <v>7144.6078431372543</v>
      </c>
      <c r="Q188" s="31">
        <f>'Equations and POD'!$D$6/J188</f>
        <v>9039.351851851854</v>
      </c>
      <c r="R188" s="31">
        <f>'Equations and POD'!$D$6/K188</f>
        <v>9884.5381526104429</v>
      </c>
      <c r="S188" s="31" t="s">
        <v>77</v>
      </c>
      <c r="T188" s="30">
        <v>4300</v>
      </c>
      <c r="U188" s="30">
        <v>5000</v>
      </c>
      <c r="V188" s="30">
        <v>5800</v>
      </c>
      <c r="W188" s="30">
        <v>7100</v>
      </c>
      <c r="X188" s="30">
        <v>9000</v>
      </c>
      <c r="Y188" s="30">
        <v>9900</v>
      </c>
      <c r="Z188" s="32" t="s">
        <v>77</v>
      </c>
    </row>
    <row r="189" spans="1:26">
      <c r="A189" s="25" t="s">
        <v>112</v>
      </c>
      <c r="B189" s="25" t="s">
        <v>120</v>
      </c>
      <c r="C189" s="25" t="s">
        <v>122</v>
      </c>
      <c r="D189" s="25" t="s">
        <v>76</v>
      </c>
      <c r="E189" s="25" t="s">
        <v>73</v>
      </c>
      <c r="F189" s="28">
        <v>18.712567057998701</v>
      </c>
      <c r="G189" s="28">
        <v>4.9038067648230497</v>
      </c>
      <c r="H189" s="28">
        <v>2.5036140200226806</v>
      </c>
      <c r="I189" s="28">
        <v>8.1962906272204484E-5</v>
      </c>
      <c r="J189" s="28">
        <v>4.5905743813249358E-5</v>
      </c>
      <c r="K189" s="28">
        <v>3.642235751760381E-5</v>
      </c>
      <c r="L189" s="28">
        <v>1.632563709170889E-5</v>
      </c>
      <c r="M189" s="31">
        <f>'Equations and POD'!$D$6/F189</f>
        <v>58.784024478875772</v>
      </c>
      <c r="N189" s="31">
        <f>'Equations and POD'!$D$6/G189</f>
        <v>224.31552725338531</v>
      </c>
      <c r="O189" s="31">
        <f>'Equations and POD'!$D$6/H189</f>
        <v>439.36485065299121</v>
      </c>
      <c r="P189" s="31">
        <f>'Equations and POD'!$D$6/I189</f>
        <v>13420705.170541707</v>
      </c>
      <c r="Q189" s="31">
        <f>'Equations and POD'!$D$6/J189</f>
        <v>23962143.048480939</v>
      </c>
      <c r="R189" s="31">
        <f>'Equations and POD'!$D$6/K189</f>
        <v>30201230.095233217</v>
      </c>
      <c r="S189" s="31">
        <f>'Equations and POD'!$D$6/L189</f>
        <v>67378687.509759977</v>
      </c>
      <c r="T189" s="30">
        <v>59</v>
      </c>
      <c r="U189" s="30">
        <v>220</v>
      </c>
      <c r="V189" s="30">
        <v>440</v>
      </c>
      <c r="W189" s="33">
        <v>13000000</v>
      </c>
      <c r="X189" s="33">
        <v>24000000</v>
      </c>
      <c r="Y189" s="33">
        <v>30000000</v>
      </c>
      <c r="Z189" s="33">
        <v>67000000</v>
      </c>
    </row>
    <row r="190" spans="1:26">
      <c r="A190" s="25" t="s">
        <v>112</v>
      </c>
      <c r="B190" s="25" t="s">
        <v>120</v>
      </c>
      <c r="C190" s="25" t="s">
        <v>122</v>
      </c>
      <c r="D190" s="25" t="s">
        <v>76</v>
      </c>
      <c r="E190" s="25" t="s">
        <v>74</v>
      </c>
      <c r="F190" s="28">
        <v>2.1373035485741352</v>
      </c>
      <c r="G190" s="28">
        <v>0.84960433365075438</v>
      </c>
      <c r="H190" s="28">
        <v>0.28309802262280848</v>
      </c>
      <c r="I190" s="28">
        <v>2.3133077043456149E-5</v>
      </c>
      <c r="J190" s="28">
        <v>1.2966948128850941E-5</v>
      </c>
      <c r="K190" s="28">
        <v>1.029141439302501E-5</v>
      </c>
      <c r="L190" s="28">
        <v>4.6285345763540334E-6</v>
      </c>
      <c r="M190" s="31">
        <f>'Equations and POD'!$D$6/F190</f>
        <v>514.66718460924551</v>
      </c>
      <c r="N190" s="31">
        <f>'Equations and POD'!$D$6/G190</f>
        <v>1294.7203261938344</v>
      </c>
      <c r="O190" s="31">
        <f>'Equations and POD'!$D$6/H190</f>
        <v>3885.5799479235779</v>
      </c>
      <c r="P190" s="31">
        <f>'Equations and POD'!$D$6/I190</f>
        <v>47550959.084847145</v>
      </c>
      <c r="Q190" s="31">
        <f>'Equations and POD'!$D$6/J190</f>
        <v>84831063.490764186</v>
      </c>
      <c r="R190" s="31">
        <f>'Equations and POD'!$D$6/K190</f>
        <v>106885211.10815665</v>
      </c>
      <c r="S190" s="31">
        <f>'Equations and POD'!$D$6/L190</f>
        <v>237656213.18237761</v>
      </c>
      <c r="T190" s="30">
        <v>510</v>
      </c>
      <c r="U190" s="30">
        <v>1300</v>
      </c>
      <c r="V190" s="30">
        <v>3900</v>
      </c>
      <c r="W190" s="30">
        <v>48000000</v>
      </c>
      <c r="X190" s="30">
        <v>85000000</v>
      </c>
      <c r="Y190" s="30">
        <v>110000000</v>
      </c>
      <c r="Z190" s="30">
        <v>240000000</v>
      </c>
    </row>
    <row r="191" spans="1:26">
      <c r="A191" s="25" t="s">
        <v>112</v>
      </c>
      <c r="B191" s="25" t="s">
        <v>120</v>
      </c>
      <c r="C191" s="25" t="s">
        <v>122</v>
      </c>
      <c r="D191" s="25" t="s">
        <v>76</v>
      </c>
      <c r="E191" s="25" t="s">
        <v>75</v>
      </c>
      <c r="F191" s="28">
        <v>2.2835967280342155E-3</v>
      </c>
      <c r="G191" s="28">
        <v>1.6181538721397874E-2</v>
      </c>
      <c r="H191" s="28">
        <v>1.9223248641421029E-3</v>
      </c>
      <c r="I191" s="28">
        <v>6.3009799930057904E-6</v>
      </c>
      <c r="J191" s="28">
        <v>3.542664343662217E-6</v>
      </c>
      <c r="K191" s="28">
        <v>2.8149593962960141E-6</v>
      </c>
      <c r="L191" s="28">
        <v>1.2818179985401631E-6</v>
      </c>
      <c r="M191" s="31">
        <f>'Equations and POD'!$D$6/F191</f>
        <v>481696.25858017016</v>
      </c>
      <c r="N191" s="31">
        <f>'Equations and POD'!$D$6/G191</f>
        <v>67978.702083838318</v>
      </c>
      <c r="O191" s="31">
        <f>'Equations and POD'!$D$6/H191</f>
        <v>572223.77992333216</v>
      </c>
      <c r="P191" s="31">
        <f>'Equations and POD'!$D$6/I191</f>
        <v>174576018.52743879</v>
      </c>
      <c r="Q191" s="31">
        <f>'Equations and POD'!$D$6/J191</f>
        <v>310500768.1486637</v>
      </c>
      <c r="R191" s="31">
        <f>'Equations and POD'!$D$6/K191</f>
        <v>390769402.01958305</v>
      </c>
      <c r="S191" s="31">
        <f>'Equations and POD'!$D$6/L191</f>
        <v>858156151.07040787</v>
      </c>
      <c r="T191" s="30">
        <v>480000</v>
      </c>
      <c r="U191" s="30">
        <v>68000</v>
      </c>
      <c r="V191" s="30">
        <v>570000</v>
      </c>
      <c r="W191" s="30">
        <v>170000000</v>
      </c>
      <c r="X191" s="30">
        <v>310000000</v>
      </c>
      <c r="Y191" s="30">
        <v>390000000</v>
      </c>
      <c r="Z191" s="30">
        <v>860000000</v>
      </c>
    </row>
    <row r="192" spans="1:26">
      <c r="A192" s="25" t="s">
        <v>112</v>
      </c>
      <c r="B192" s="25" t="s">
        <v>120</v>
      </c>
      <c r="C192" s="25" t="s">
        <v>122</v>
      </c>
      <c r="D192" s="25" t="s">
        <v>78</v>
      </c>
      <c r="E192" s="25" t="s">
        <v>73</v>
      </c>
      <c r="F192" s="28">
        <v>3.8576340679693801E-3</v>
      </c>
      <c r="G192" s="28">
        <v>3.634003107507386E-3</v>
      </c>
      <c r="H192" s="28">
        <v>2.9540928486834232E-3</v>
      </c>
      <c r="I192" s="28">
        <v>2.0569828910419162E-3</v>
      </c>
      <c r="J192" s="28">
        <v>1.4510420858849921E-3</v>
      </c>
      <c r="K192" s="28">
        <v>1.2424636322874421E-3</v>
      </c>
      <c r="L192" s="28">
        <v>9.9753385301077735E-4</v>
      </c>
      <c r="M192" s="31">
        <f>'Equations and POD'!$D$6/F192</f>
        <v>285148.87120411318</v>
      </c>
      <c r="N192" s="31">
        <f>'Equations and POD'!$D$6/G192</f>
        <v>302696.49404744332</v>
      </c>
      <c r="O192" s="31">
        <f>'Equations and POD'!$D$6/H192</f>
        <v>372364.73474090255</v>
      </c>
      <c r="P192" s="31">
        <f>'Equations and POD'!$D$6/I192</f>
        <v>534763.80615048332</v>
      </c>
      <c r="Q192" s="31">
        <f>'Equations and POD'!$D$6/J192</f>
        <v>758075.87574491941</v>
      </c>
      <c r="R192" s="31">
        <f>'Equations and POD'!$D$6/K192</f>
        <v>885337.78487732564</v>
      </c>
      <c r="S192" s="31">
        <f>'Equations and POD'!$D$6/L192</f>
        <v>1102719.4682966971</v>
      </c>
      <c r="T192" s="30">
        <v>290000</v>
      </c>
      <c r="U192" s="30">
        <v>300000</v>
      </c>
      <c r="V192" s="30">
        <v>370000</v>
      </c>
      <c r="W192" s="30">
        <v>530000</v>
      </c>
      <c r="X192" s="30">
        <v>760000</v>
      </c>
      <c r="Y192" s="30">
        <v>890000</v>
      </c>
      <c r="Z192" s="30">
        <v>1100000</v>
      </c>
    </row>
    <row r="193" spans="1:26">
      <c r="A193" s="25" t="s">
        <v>112</v>
      </c>
      <c r="B193" s="25" t="s">
        <v>120</v>
      </c>
      <c r="C193" s="25" t="s">
        <v>122</v>
      </c>
      <c r="D193" s="25" t="s">
        <v>78</v>
      </c>
      <c r="E193" s="25" t="s">
        <v>74</v>
      </c>
      <c r="F193" s="28">
        <v>9.4815006744062853E-4</v>
      </c>
      <c r="G193" s="28">
        <v>8.931848461397223E-4</v>
      </c>
      <c r="H193" s="28">
        <v>7.2607284266841944E-4</v>
      </c>
      <c r="I193" s="28">
        <v>5.0557632800361644E-4</v>
      </c>
      <c r="J193" s="28">
        <v>3.5664493504311459E-4</v>
      </c>
      <c r="K193" s="28">
        <v>3.0537939990922351E-4</v>
      </c>
      <c r="L193" s="28">
        <v>2.4517924026535377E-4</v>
      </c>
      <c r="M193" s="31">
        <f>'Equations and POD'!$D$6/F193</f>
        <v>1160153.9015540702</v>
      </c>
      <c r="N193" s="31">
        <f>'Equations and POD'!$D$6/G193</f>
        <v>1231547.9878035518</v>
      </c>
      <c r="O193" s="31">
        <f>'Equations and POD'!$D$6/H193</f>
        <v>1514999.5088059565</v>
      </c>
      <c r="P193" s="31">
        <f>'Equations and POD'!$D$6/I193</f>
        <v>2175734.7784529412</v>
      </c>
      <c r="Q193" s="31">
        <f>'Equations and POD'!$D$6/J193</f>
        <v>3084300.0752752079</v>
      </c>
      <c r="R193" s="31">
        <f>'Equations and POD'!$D$6/K193</f>
        <v>3602076.6309940484</v>
      </c>
      <c r="S193" s="31">
        <f>'Equations and POD'!$D$6/L193</f>
        <v>4486513.6167706801</v>
      </c>
      <c r="T193" s="30">
        <v>1200000</v>
      </c>
      <c r="U193" s="30">
        <v>1200000</v>
      </c>
      <c r="V193" s="30">
        <v>1500000</v>
      </c>
      <c r="W193" s="30">
        <v>2200000</v>
      </c>
      <c r="X193" s="30">
        <v>3100000</v>
      </c>
      <c r="Y193" s="30">
        <v>3600000</v>
      </c>
      <c r="Z193" s="30">
        <v>4500000</v>
      </c>
    </row>
    <row r="194" spans="1:26">
      <c r="A194" s="25" t="s">
        <v>112</v>
      </c>
      <c r="B194" s="25" t="s">
        <v>120</v>
      </c>
      <c r="C194" s="25" t="s">
        <v>122</v>
      </c>
      <c r="D194" s="25" t="s">
        <v>78</v>
      </c>
      <c r="E194" s="25" t="s">
        <v>75</v>
      </c>
      <c r="F194" s="28">
        <v>1.157030323096435E-4</v>
      </c>
      <c r="G194" s="28">
        <v>1.089956101467656E-4</v>
      </c>
      <c r="H194" s="28">
        <v>8.8602883087048179E-5</v>
      </c>
      <c r="I194" s="28">
        <v>6.1695628384961671E-5</v>
      </c>
      <c r="J194" s="28">
        <v>4.3521486586771932E-5</v>
      </c>
      <c r="K194" s="28">
        <v>3.7265538217776861E-5</v>
      </c>
      <c r="L194" s="28">
        <v>2.9919294985287169E-5</v>
      </c>
      <c r="M194" s="31">
        <f>'Equations and POD'!$D$6/F194</f>
        <v>9507097.4203700125</v>
      </c>
      <c r="N194" s="31">
        <f>'Equations and POD'!$D$6/G194</f>
        <v>10092149.569315862</v>
      </c>
      <c r="O194" s="31">
        <f>'Equations and POD'!$D$6/H194</f>
        <v>12414945.898761574</v>
      </c>
      <c r="P194" s="31">
        <f>'Equations and POD'!$D$6/I194</f>
        <v>17829464.239124686</v>
      </c>
      <c r="Q194" s="31">
        <f>'Equations and POD'!$D$6/J194</f>
        <v>25274871.93726369</v>
      </c>
      <c r="R194" s="31">
        <f>'Equations and POD'!$D$6/K194</f>
        <v>29517888.446201608</v>
      </c>
      <c r="S194" s="31">
        <f>'Equations and POD'!$D$6/L194</f>
        <v>36765572.201514967</v>
      </c>
      <c r="T194" s="30">
        <v>9500000</v>
      </c>
      <c r="U194" s="30">
        <v>10000000</v>
      </c>
      <c r="V194" s="30">
        <v>12000000</v>
      </c>
      <c r="W194" s="30">
        <v>18000000</v>
      </c>
      <c r="X194" s="30">
        <v>25000000</v>
      </c>
      <c r="Y194" s="30">
        <v>30000000</v>
      </c>
      <c r="Z194" s="30">
        <v>37000000</v>
      </c>
    </row>
    <row r="195" spans="1:26">
      <c r="A195" s="25" t="s">
        <v>112</v>
      </c>
      <c r="B195" s="25" t="s">
        <v>120</v>
      </c>
      <c r="C195" s="25" t="s">
        <v>123</v>
      </c>
      <c r="D195" s="25" t="s">
        <v>72</v>
      </c>
      <c r="E195" s="25" t="s">
        <v>73</v>
      </c>
      <c r="F195" s="28" t="s">
        <v>77</v>
      </c>
      <c r="G195" s="28" t="s">
        <v>77</v>
      </c>
      <c r="H195" s="28">
        <v>1.353434710561202E-2</v>
      </c>
      <c r="I195" s="28">
        <v>1.2748684026880334E-2</v>
      </c>
      <c r="J195" s="28">
        <v>1.761734046401698E-2</v>
      </c>
      <c r="K195" s="28">
        <v>1.552825277416393E-2</v>
      </c>
      <c r="L195" s="28">
        <v>9.0167649400684953E-3</v>
      </c>
      <c r="M195" s="31" t="s">
        <v>77</v>
      </c>
      <c r="N195" s="31" t="s">
        <v>77</v>
      </c>
      <c r="O195" s="31">
        <f>'Equations and POD'!$D$6/H195</f>
        <v>81274.699947948349</v>
      </c>
      <c r="P195" s="31">
        <f>'Equations and POD'!$D$6/I195</f>
        <v>86283.415423950661</v>
      </c>
      <c r="Q195" s="31">
        <f>'Equations and POD'!$D$6/J195</f>
        <v>62438.4822582458</v>
      </c>
      <c r="R195" s="31">
        <f>'Equations and POD'!$D$6/K195</f>
        <v>70838.620158875288</v>
      </c>
      <c r="S195" s="31">
        <f>'Equations and POD'!$D$6/L195</f>
        <v>121994.97350894054</v>
      </c>
      <c r="T195" s="32" t="s">
        <v>77</v>
      </c>
      <c r="U195" s="32" t="s">
        <v>77</v>
      </c>
      <c r="V195" s="30">
        <v>81000</v>
      </c>
      <c r="W195" s="30">
        <v>86000</v>
      </c>
      <c r="X195" s="30">
        <v>62000</v>
      </c>
      <c r="Y195" s="30">
        <v>71000</v>
      </c>
      <c r="Z195" s="30">
        <v>120000</v>
      </c>
    </row>
    <row r="196" spans="1:26">
      <c r="A196" s="25" t="s">
        <v>112</v>
      </c>
      <c r="B196" s="25" t="s">
        <v>120</v>
      </c>
      <c r="C196" s="25" t="s">
        <v>123</v>
      </c>
      <c r="D196" s="25" t="s">
        <v>72</v>
      </c>
      <c r="E196" s="25" t="s">
        <v>74</v>
      </c>
      <c r="F196" s="28" t="s">
        <v>77</v>
      </c>
      <c r="G196" s="28" t="s">
        <v>77</v>
      </c>
      <c r="H196" s="28">
        <v>9.7111596995139203E-4</v>
      </c>
      <c r="I196" s="28">
        <v>8.8981771000258482E-4</v>
      </c>
      <c r="J196" s="28">
        <v>1.2089947559328579E-3</v>
      </c>
      <c r="K196" s="28">
        <v>1.064907991122676E-3</v>
      </c>
      <c r="L196" s="28">
        <v>6.1801852191780858E-4</v>
      </c>
      <c r="M196" s="31" t="s">
        <v>77</v>
      </c>
      <c r="N196" s="31" t="s">
        <v>77</v>
      </c>
      <c r="O196" s="31">
        <f>'Equations and POD'!$D$6/H196</f>
        <v>1132717.4447095739</v>
      </c>
      <c r="P196" s="31">
        <f>'Equations and POD'!$D$6/I196</f>
        <v>1236208.2566291073</v>
      </c>
      <c r="Q196" s="31">
        <f>'Equations and POD'!$D$6/J196</f>
        <v>909846.79180948331</v>
      </c>
      <c r="R196" s="31">
        <f>'Equations and POD'!$D$6/K196</f>
        <v>1032953.090003887</v>
      </c>
      <c r="S196" s="31">
        <f>'Equations and POD'!$D$6/L196</f>
        <v>1779881.9307009233</v>
      </c>
      <c r="T196" s="32" t="s">
        <v>77</v>
      </c>
      <c r="U196" s="32" t="s">
        <v>77</v>
      </c>
      <c r="V196" s="30">
        <v>1100000</v>
      </c>
      <c r="W196" s="30">
        <v>1200000</v>
      </c>
      <c r="X196" s="30">
        <v>910000</v>
      </c>
      <c r="Y196" s="30">
        <v>1000000</v>
      </c>
      <c r="Z196" s="30">
        <v>1800000</v>
      </c>
    </row>
    <row r="197" spans="1:26">
      <c r="A197" s="25" t="s">
        <v>112</v>
      </c>
      <c r="B197" s="25" t="s">
        <v>120</v>
      </c>
      <c r="C197" s="25" t="s">
        <v>123</v>
      </c>
      <c r="D197" s="25" t="s">
        <v>72</v>
      </c>
      <c r="E197" s="25" t="s">
        <v>75</v>
      </c>
      <c r="F197" s="28" t="s">
        <v>77</v>
      </c>
      <c r="G197" s="28" t="s">
        <v>77</v>
      </c>
      <c r="H197" s="28">
        <v>6.5780679010163495E-5</v>
      </c>
      <c r="I197" s="28">
        <v>5.8978889894029481E-5</v>
      </c>
      <c r="J197" s="28">
        <v>7.8876355537333591E-5</v>
      </c>
      <c r="K197" s="28">
        <v>6.938266353409355E-5</v>
      </c>
      <c r="L197" s="28">
        <v>4.045027443493152E-5</v>
      </c>
      <c r="M197" s="31" t="s">
        <v>77</v>
      </c>
      <c r="N197" s="31" t="s">
        <v>77</v>
      </c>
      <c r="O197" s="31">
        <f>'Equations and POD'!$D$6/H197</f>
        <v>16722235.412468813</v>
      </c>
      <c r="P197" s="31">
        <f>'Equations and POD'!$D$6/I197</f>
        <v>18650741.00201663</v>
      </c>
      <c r="Q197" s="31">
        <f>'Equations and POD'!$D$6/J197</f>
        <v>13945877.601803627</v>
      </c>
      <c r="R197" s="31">
        <f>'Equations and POD'!$D$6/K197</f>
        <v>15854104.526550459</v>
      </c>
      <c r="S197" s="31">
        <f>'Equations and POD'!$D$6/L197</f>
        <v>27193882.250897076</v>
      </c>
      <c r="T197" s="32" t="s">
        <v>77</v>
      </c>
      <c r="U197" s="32" t="s">
        <v>77</v>
      </c>
      <c r="V197" s="30">
        <v>17000000</v>
      </c>
      <c r="W197" s="30">
        <v>19000000</v>
      </c>
      <c r="X197" s="30">
        <v>14000000</v>
      </c>
      <c r="Y197" s="30">
        <v>16000000</v>
      </c>
      <c r="Z197" s="30">
        <v>27000000</v>
      </c>
    </row>
    <row r="198" spans="1:26">
      <c r="A198" s="25" t="s">
        <v>112</v>
      </c>
      <c r="B198" s="25" t="s">
        <v>120</v>
      </c>
      <c r="C198" s="25" t="s">
        <v>123</v>
      </c>
      <c r="D198" s="25" t="s">
        <v>76</v>
      </c>
      <c r="E198" s="25" t="s">
        <v>73</v>
      </c>
      <c r="F198" s="28" t="s">
        <v>77</v>
      </c>
      <c r="G198" s="28" t="s">
        <v>77</v>
      </c>
      <c r="H198" s="28">
        <v>4.5956694653115329E-5</v>
      </c>
      <c r="I198" s="28">
        <v>2.0160248126130784E-5</v>
      </c>
      <c r="J198" s="28">
        <v>1.9969129847578624E-5</v>
      </c>
      <c r="K198" s="28">
        <v>7.9207163082574435E-6</v>
      </c>
      <c r="L198" s="28">
        <v>4.0068493150684934E-6</v>
      </c>
      <c r="M198" s="31" t="s">
        <v>77</v>
      </c>
      <c r="N198" s="31" t="s">
        <v>77</v>
      </c>
      <c r="O198" s="31">
        <f>'Equations and POD'!$D$6/H198</f>
        <v>23935576.923076924</v>
      </c>
      <c r="P198" s="31">
        <f>'Equations and POD'!$D$6/I198</f>
        <v>54562820.512820512</v>
      </c>
      <c r="Q198" s="31">
        <f>'Equations and POD'!$D$6/J198</f>
        <v>55085024.15458937</v>
      </c>
      <c r="R198" s="31">
        <f>'Equations and POD'!$D$6/K198</f>
        <v>138876328.50241545</v>
      </c>
      <c r="S198" s="31">
        <f>'Equations and POD'!$D$6/L198</f>
        <v>274529914.5299145</v>
      </c>
      <c r="T198" s="32" t="s">
        <v>77</v>
      </c>
      <c r="U198" s="32" t="s">
        <v>77</v>
      </c>
      <c r="V198" s="30">
        <v>24000000</v>
      </c>
      <c r="W198" s="30">
        <v>55000000</v>
      </c>
      <c r="X198" s="30">
        <v>55000000</v>
      </c>
      <c r="Y198" s="30">
        <v>140000000</v>
      </c>
      <c r="Z198" s="30">
        <v>270000000</v>
      </c>
    </row>
    <row r="199" spans="1:26">
      <c r="A199" s="25" t="s">
        <v>112</v>
      </c>
      <c r="B199" s="25" t="s">
        <v>120</v>
      </c>
      <c r="C199" s="25" t="s">
        <v>123</v>
      </c>
      <c r="D199" s="25" t="s">
        <v>76</v>
      </c>
      <c r="E199" s="25" t="s">
        <v>74</v>
      </c>
      <c r="F199" s="28" t="s">
        <v>77</v>
      </c>
      <c r="G199" s="28" t="s">
        <v>77</v>
      </c>
      <c r="H199" s="28">
        <v>1.2867874502872293E-5</v>
      </c>
      <c r="I199" s="28">
        <v>5.6448694753166195E-6</v>
      </c>
      <c r="J199" s="28">
        <v>5.5913563573220143E-6</v>
      </c>
      <c r="K199" s="28">
        <v>2.2178005663120841E-6</v>
      </c>
      <c r="L199" s="28">
        <v>1.1219178082191783E-6</v>
      </c>
      <c r="M199" s="31" t="s">
        <v>77</v>
      </c>
      <c r="N199" s="31" t="s">
        <v>77</v>
      </c>
      <c r="O199" s="31">
        <f>'Equations and POD'!$D$6/H199</f>
        <v>85484203.296703294</v>
      </c>
      <c r="P199" s="31">
        <f>'Equations and POD'!$D$6/I199</f>
        <v>194867216.11721611</v>
      </c>
      <c r="Q199" s="31">
        <f>'Equations and POD'!$D$6/J199</f>
        <v>196732229.12353346</v>
      </c>
      <c r="R199" s="31">
        <f>'Equations and POD'!$D$6/K199</f>
        <v>495986887.50862658</v>
      </c>
      <c r="S199" s="31">
        <f>'Equations and POD'!$D$6/L199</f>
        <v>980463980.46398032</v>
      </c>
      <c r="T199" s="32" t="s">
        <v>77</v>
      </c>
      <c r="U199" s="32" t="s">
        <v>77</v>
      </c>
      <c r="V199" s="30">
        <v>85000000</v>
      </c>
      <c r="W199" s="30">
        <v>190000000</v>
      </c>
      <c r="X199" s="30">
        <v>200000000</v>
      </c>
      <c r="Y199" s="30">
        <v>500000000</v>
      </c>
      <c r="Z199" s="30">
        <v>980000000</v>
      </c>
    </row>
    <row r="200" spans="1:26">
      <c r="A200" s="25" t="s">
        <v>112</v>
      </c>
      <c r="B200" s="25" t="s">
        <v>120</v>
      </c>
      <c r="C200" s="25" t="s">
        <v>123</v>
      </c>
      <c r="D200" s="25" t="s">
        <v>76</v>
      </c>
      <c r="E200" s="25" t="s">
        <v>75</v>
      </c>
      <c r="F200" s="28" t="s">
        <v>77</v>
      </c>
      <c r="G200" s="28" t="s">
        <v>77</v>
      </c>
      <c r="H200" s="28">
        <v>2.2518780380026514E-6</v>
      </c>
      <c r="I200" s="28">
        <v>9.8785215818040848E-7</v>
      </c>
      <c r="J200" s="28">
        <v>9.784873625313528E-7</v>
      </c>
      <c r="K200" s="28">
        <v>3.8811509910461478E-7</v>
      </c>
      <c r="L200" s="28">
        <v>1.963356164383562E-7</v>
      </c>
      <c r="M200" s="31" t="s">
        <v>77</v>
      </c>
      <c r="N200" s="31" t="s">
        <v>77</v>
      </c>
      <c r="O200" s="31">
        <f>'Equations and POD'!$D$6/H200</f>
        <v>488481161.69544739</v>
      </c>
      <c r="P200" s="31">
        <f>'Equations and POD'!$D$6/I200</f>
        <v>1113526949.2412348</v>
      </c>
      <c r="Q200" s="31">
        <f>'Equations and POD'!$D$6/J200</f>
        <v>1124184166.4201908</v>
      </c>
      <c r="R200" s="31">
        <f>'Equations and POD'!$D$6/K200</f>
        <v>2834210785.7635798</v>
      </c>
      <c r="S200" s="31">
        <f>'Equations and POD'!$D$6/L200</f>
        <v>5602651316.9370298</v>
      </c>
      <c r="T200" s="32" t="s">
        <v>77</v>
      </c>
      <c r="U200" s="32" t="s">
        <v>77</v>
      </c>
      <c r="V200" s="30">
        <v>490000000</v>
      </c>
      <c r="W200" s="30">
        <v>1100000000</v>
      </c>
      <c r="X200" s="30">
        <v>1100000000</v>
      </c>
      <c r="Y200" s="30">
        <v>2800000000</v>
      </c>
      <c r="Z200" s="30">
        <v>5600000000</v>
      </c>
    </row>
    <row r="201" spans="1:26">
      <c r="A201" s="25" t="s">
        <v>112</v>
      </c>
      <c r="B201" s="25" t="s">
        <v>120</v>
      </c>
      <c r="C201" s="25" t="s">
        <v>123</v>
      </c>
      <c r="D201" s="25" t="s">
        <v>78</v>
      </c>
      <c r="E201" s="25" t="s">
        <v>73</v>
      </c>
      <c r="F201" s="28" t="s">
        <v>77</v>
      </c>
      <c r="G201" s="28" t="s">
        <v>77</v>
      </c>
      <c r="H201" s="28">
        <v>1.3747715422006183E-6</v>
      </c>
      <c r="I201" s="28">
        <v>9.1277539415869731E-7</v>
      </c>
      <c r="J201" s="28">
        <v>3.1644281304263946E-6</v>
      </c>
      <c r="K201" s="28">
        <v>1.6735523073390985E-6</v>
      </c>
      <c r="L201" s="28">
        <v>8.6733221917808246E-7</v>
      </c>
      <c r="M201" s="31" t="s">
        <v>77</v>
      </c>
      <c r="N201" s="31" t="s">
        <v>77</v>
      </c>
      <c r="O201" s="31">
        <f>'Equations and POD'!$D$6/H201</f>
        <v>800132942.99008608</v>
      </c>
      <c r="P201" s="31">
        <f>'Equations and POD'!$D$6/I201</f>
        <v>1205115745.9320724</v>
      </c>
      <c r="Q201" s="31">
        <f>'Equations and POD'!$D$6/J201</f>
        <v>347614151.64508075</v>
      </c>
      <c r="R201" s="31">
        <f>'Equations and POD'!$D$6/K201</f>
        <v>657284505.0472126</v>
      </c>
      <c r="S201" s="31">
        <f>'Equations and POD'!$D$6/L201</f>
        <v>1268256817.488462</v>
      </c>
      <c r="T201" s="32" t="s">
        <v>77</v>
      </c>
      <c r="U201" s="32" t="s">
        <v>77</v>
      </c>
      <c r="V201" s="30">
        <v>800000000</v>
      </c>
      <c r="W201" s="30">
        <v>1200000000</v>
      </c>
      <c r="X201" s="30">
        <v>350000000</v>
      </c>
      <c r="Y201" s="30">
        <v>660000000</v>
      </c>
      <c r="Z201" s="30">
        <v>1300000000</v>
      </c>
    </row>
    <row r="202" spans="1:26">
      <c r="A202" s="25" t="s">
        <v>112</v>
      </c>
      <c r="B202" s="25" t="s">
        <v>120</v>
      </c>
      <c r="C202" s="25" t="s">
        <v>123</v>
      </c>
      <c r="D202" s="25" t="s">
        <v>78</v>
      </c>
      <c r="E202" s="25" t="s">
        <v>74</v>
      </c>
      <c r="F202" s="28" t="s">
        <v>77</v>
      </c>
      <c r="G202" s="28" t="s">
        <v>77</v>
      </c>
      <c r="H202" s="28">
        <v>2.3210428634555895E-7</v>
      </c>
      <c r="I202" s="28">
        <v>1.5410493667614367E-7</v>
      </c>
      <c r="J202" s="28">
        <v>5.3425409994211838E-7</v>
      </c>
      <c r="K202" s="28">
        <v>2.8254779214815944E-7</v>
      </c>
      <c r="L202" s="28">
        <v>1.4643271232876714E-7</v>
      </c>
      <c r="M202" s="31" t="s">
        <v>77</v>
      </c>
      <c r="N202" s="31" t="s">
        <v>77</v>
      </c>
      <c r="O202" s="31">
        <f>'Equations and POD'!$D$6/H202</f>
        <v>4739248970.0182018</v>
      </c>
      <c r="P202" s="31">
        <f>'Equations and POD'!$D$6/I202</f>
        <v>7137993264.3668919</v>
      </c>
      <c r="Q202" s="31">
        <f>'Equations and POD'!$D$6/J202</f>
        <v>2058945359.7439404</v>
      </c>
      <c r="R202" s="31">
        <f>'Equations and POD'!$D$6/K202</f>
        <v>3893146683.7411833</v>
      </c>
      <c r="S202" s="31">
        <f>'Equations and POD'!$D$6/L202</f>
        <v>7511982688.2008915</v>
      </c>
      <c r="T202" s="32" t="s">
        <v>77</v>
      </c>
      <c r="U202" s="32" t="s">
        <v>77</v>
      </c>
      <c r="V202" s="30">
        <v>4700000000</v>
      </c>
      <c r="W202" s="30">
        <v>7100000000</v>
      </c>
      <c r="X202" s="30">
        <v>2100000000</v>
      </c>
      <c r="Y202" s="30">
        <v>3900000000</v>
      </c>
      <c r="Z202" s="30">
        <v>7500000000</v>
      </c>
    </row>
    <row r="203" spans="1:26">
      <c r="A203" s="25" t="s">
        <v>112</v>
      </c>
      <c r="B203" s="25" t="s">
        <v>120</v>
      </c>
      <c r="C203" s="25" t="s">
        <v>123</v>
      </c>
      <c r="D203" s="25" t="s">
        <v>78</v>
      </c>
      <c r="E203" s="25" t="s">
        <v>75</v>
      </c>
      <c r="F203" s="28" t="s">
        <v>77</v>
      </c>
      <c r="G203" s="28" t="s">
        <v>77</v>
      </c>
      <c r="H203" s="28">
        <v>1.9639593460008833E-7</v>
      </c>
      <c r="I203" s="28">
        <v>1.303964848798139E-7</v>
      </c>
      <c r="J203" s="28">
        <v>4.5206116148948474E-7</v>
      </c>
      <c r="K203" s="28">
        <v>2.3907890104844264E-7</v>
      </c>
      <c r="L203" s="28">
        <v>1.2390460273972606E-7</v>
      </c>
      <c r="M203" s="31" t="s">
        <v>77</v>
      </c>
      <c r="N203" s="31" t="s">
        <v>77</v>
      </c>
      <c r="O203" s="31">
        <f>'Equations and POD'!$D$6/H203</f>
        <v>5600930600.9306021</v>
      </c>
      <c r="P203" s="31">
        <f>'Equations and POD'!$D$6/I203</f>
        <v>8435810221.5245075</v>
      </c>
      <c r="Q203" s="31">
        <f>'Equations and POD'!$D$6/J203</f>
        <v>2433299061.5155663</v>
      </c>
      <c r="R203" s="31">
        <f>'Equations and POD'!$D$6/K203</f>
        <v>4600991535.3304882</v>
      </c>
      <c r="S203" s="31">
        <f>'Equations and POD'!$D$6/L203</f>
        <v>8877797722.4192333</v>
      </c>
      <c r="T203" s="32" t="s">
        <v>77</v>
      </c>
      <c r="U203" s="32" t="s">
        <v>77</v>
      </c>
      <c r="V203" s="30">
        <v>5600000000</v>
      </c>
      <c r="W203" s="30">
        <v>8400000000</v>
      </c>
      <c r="X203" s="30">
        <v>2400000000</v>
      </c>
      <c r="Y203" s="30">
        <v>4600000000</v>
      </c>
      <c r="Z203" s="30">
        <v>8900000000</v>
      </c>
    </row>
  </sheetData>
  <sheetProtection sheet="1" objects="1" scenarios="1" formatCells="0" formatColumns="0" formatRows="0" sort="0" autoFilter="0"/>
  <autoFilter ref="A1:E203" xr:uid="{00000000-0001-0000-0200-000000000000}"/>
  <sortState xmlns:xlrd2="http://schemas.microsoft.com/office/spreadsheetml/2017/richdata2" ref="A3:Z203">
    <sortCondition ref="A3:A203"/>
    <sortCondition ref="B3:B203"/>
    <sortCondition ref="C3:C203"/>
    <sortCondition ref="D3:D203"/>
    <sortCondition ref="E3:E203" customList="High,Med,Low"/>
  </sortState>
  <mergeCells count="8">
    <mergeCell ref="T1:Z1"/>
    <mergeCell ref="F1:L1"/>
    <mergeCell ref="M1:S1"/>
    <mergeCell ref="A1:A2"/>
    <mergeCell ref="B1:B2"/>
    <mergeCell ref="C1:C2"/>
    <mergeCell ref="D1:D2"/>
    <mergeCell ref="E1:E2"/>
  </mergeCells>
  <conditionalFormatting sqref="F3:L75 F76:F77 H76:L77 F78:L92">
    <cfRule type="cellIs" dxfId="92" priority="17" operator="greaterThan">
      <formula>10</formula>
    </cfRule>
  </conditionalFormatting>
  <conditionalFormatting sqref="F3:L92">
    <cfRule type="cellIs" dxfId="91" priority="10" operator="lessThan">
      <formula>1</formula>
    </cfRule>
    <cfRule type="cellIs" dxfId="90" priority="11" operator="between">
      <formula>1</formula>
      <formula>10</formula>
    </cfRule>
  </conditionalFormatting>
  <conditionalFormatting sqref="F129:L203">
    <cfRule type="cellIs" dxfId="89" priority="1" operator="lessThan">
      <formula>1</formula>
    </cfRule>
    <cfRule type="cellIs" dxfId="88" priority="2" operator="between">
      <formula>1</formula>
      <formula>10</formula>
    </cfRule>
    <cfRule type="cellIs" dxfId="87" priority="3" operator="greaterThan">
      <formula>10</formula>
    </cfRule>
  </conditionalFormatting>
  <conditionalFormatting sqref="G76">
    <cfRule type="cellIs" dxfId="86" priority="13" operator="greaterThan">
      <formula>10</formula>
    </cfRule>
  </conditionalFormatting>
  <conditionalFormatting sqref="G77">
    <cfRule type="cellIs" dxfId="85" priority="12" operator="greaterThan">
      <formula>10</formula>
    </cfRule>
  </conditionalFormatting>
  <conditionalFormatting sqref="K97:L98 F99:L110 G111:L111 F112:L125 H126:I128">
    <cfRule type="cellIs" dxfId="84" priority="14" operator="lessThan">
      <formula>1</formula>
    </cfRule>
    <cfRule type="cellIs" dxfId="83" priority="15" operator="between">
      <formula>1</formula>
      <formula>10</formula>
    </cfRule>
    <cfRule type="cellIs" dxfId="82" priority="16" operator="greaterThan">
      <formula>10</formula>
    </cfRule>
  </conditionalFormatting>
  <conditionalFormatting sqref="M75:M77">
    <cfRule type="cellIs" dxfId="81" priority="27" operator="lessThan">
      <formula>1</formula>
    </cfRule>
    <cfRule type="cellIs" dxfId="80" priority="28" operator="between">
      <formula>1</formula>
      <formula>10</formula>
    </cfRule>
    <cfRule type="cellIs" dxfId="79" priority="29" operator="greaterThan">
      <formula>10</formula>
    </cfRule>
  </conditionalFormatting>
  <conditionalFormatting sqref="M3:S74 N75:S77 M78:S95 R97:S98 M99:S125 O126:S128">
    <cfRule type="cellIs" dxfId="78" priority="36" operator="lessThan">
      <formula>30</formula>
    </cfRule>
  </conditionalFormatting>
  <conditionalFormatting sqref="M129:S203">
    <cfRule type="cellIs" dxfId="77" priority="4" operator="lessThan">
      <formula>30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60DF-9B1B-4BBB-8F70-DE06DAD1251D}">
  <sheetPr codeName="Sheet7"/>
  <dimension ref="A1:AA651"/>
  <sheetViews>
    <sheetView zoomScale="90" zoomScaleNormal="90" workbookViewId="0">
      <pane ySplit="2" topLeftCell="A3" activePane="bottomLeft" state="frozen"/>
      <selection pane="bottomLeft" sqref="A1:A2"/>
    </sheetView>
  </sheetViews>
  <sheetFormatPr defaultColWidth="8.7109375" defaultRowHeight="12.75"/>
  <cols>
    <col min="1" max="1" width="27" style="25" customWidth="1"/>
    <col min="2" max="2" width="26.85546875" style="25" customWidth="1"/>
    <col min="3" max="3" width="23.85546875" style="25" customWidth="1"/>
    <col min="4" max="4" width="8.42578125" style="25" customWidth="1"/>
    <col min="5" max="5" width="9.28515625" style="25" bestFit="1" customWidth="1"/>
    <col min="6" max="6" width="8.7109375" style="25" customWidth="1"/>
    <col min="7" max="7" width="14.140625" style="25" customWidth="1"/>
    <col min="8" max="9" width="13.42578125" style="25" customWidth="1"/>
    <col min="10" max="10" width="15.5703125" style="25" customWidth="1"/>
    <col min="11" max="13" width="12.42578125" style="25" customWidth="1"/>
    <col min="14" max="14" width="11.42578125" style="25" customWidth="1"/>
    <col min="15" max="15" width="11.7109375" style="25" customWidth="1"/>
    <col min="16" max="16" width="13.140625" style="25" customWidth="1"/>
    <col min="17" max="17" width="15.5703125" style="25" customWidth="1"/>
    <col min="18" max="18" width="13.140625" style="25" customWidth="1"/>
    <col min="19" max="19" width="15" style="25" customWidth="1"/>
    <col min="20" max="20" width="13.140625" style="25" customWidth="1"/>
    <col min="21" max="22" width="11.28515625" style="65" bestFit="1" customWidth="1"/>
    <col min="23" max="26" width="12.140625" style="65" bestFit="1" customWidth="1"/>
    <col min="27" max="27" width="13.140625" style="65" bestFit="1" customWidth="1"/>
    <col min="28" max="16384" width="8.7109375" style="25"/>
  </cols>
  <sheetData>
    <row r="1" spans="1:27" ht="23.25" customHeight="1">
      <c r="A1" s="113" t="s">
        <v>54</v>
      </c>
      <c r="B1" s="113" t="s">
        <v>55</v>
      </c>
      <c r="C1" s="113" t="s">
        <v>56</v>
      </c>
      <c r="D1" s="113" t="s">
        <v>132</v>
      </c>
      <c r="E1" s="113" t="s">
        <v>57</v>
      </c>
      <c r="F1" s="113" t="s">
        <v>58</v>
      </c>
      <c r="G1" s="109" t="s">
        <v>133</v>
      </c>
      <c r="H1" s="109"/>
      <c r="I1" s="109"/>
      <c r="J1" s="109"/>
      <c r="K1" s="109"/>
      <c r="L1" s="109"/>
      <c r="M1" s="109"/>
      <c r="N1" s="112" t="s">
        <v>134</v>
      </c>
      <c r="O1" s="112"/>
      <c r="P1" s="112"/>
      <c r="Q1" s="112"/>
      <c r="R1" s="112"/>
      <c r="S1" s="112"/>
      <c r="T1" s="112"/>
      <c r="U1" s="114" t="s">
        <v>135</v>
      </c>
      <c r="V1" s="114"/>
      <c r="W1" s="114"/>
      <c r="X1" s="114"/>
      <c r="Y1" s="114"/>
      <c r="Z1" s="114"/>
      <c r="AA1" s="114"/>
    </row>
    <row r="2" spans="1:27" s="27" customFormat="1">
      <c r="A2" s="113"/>
      <c r="B2" s="113"/>
      <c r="C2" s="113"/>
      <c r="D2" s="113"/>
      <c r="E2" s="113"/>
      <c r="F2" s="113"/>
      <c r="G2" s="26" t="s">
        <v>62</v>
      </c>
      <c r="H2" s="26" t="s">
        <v>63</v>
      </c>
      <c r="I2" s="26" t="s">
        <v>64</v>
      </c>
      <c r="J2" s="26" t="s">
        <v>65</v>
      </c>
      <c r="K2" s="26" t="s">
        <v>66</v>
      </c>
      <c r="L2" s="26" t="s">
        <v>67</v>
      </c>
      <c r="M2" s="26" t="s">
        <v>68</v>
      </c>
      <c r="N2" s="47" t="s">
        <v>62</v>
      </c>
      <c r="O2" s="47" t="s">
        <v>63</v>
      </c>
      <c r="P2" s="47" t="s">
        <v>64</v>
      </c>
      <c r="Q2" s="47" t="s">
        <v>65</v>
      </c>
      <c r="R2" s="47" t="s">
        <v>66</v>
      </c>
      <c r="S2" s="47" t="s">
        <v>67</v>
      </c>
      <c r="T2" s="47" t="s">
        <v>68</v>
      </c>
      <c r="U2" s="91" t="s">
        <v>62</v>
      </c>
      <c r="V2" s="91" t="s">
        <v>63</v>
      </c>
      <c r="W2" s="91" t="s">
        <v>64</v>
      </c>
      <c r="X2" s="91" t="s">
        <v>65</v>
      </c>
      <c r="Y2" s="91" t="s">
        <v>66</v>
      </c>
      <c r="Z2" s="91" t="s">
        <v>67</v>
      </c>
      <c r="AA2" s="91" t="s">
        <v>68</v>
      </c>
    </row>
    <row r="3" spans="1:27">
      <c r="A3" s="25" t="s">
        <v>69</v>
      </c>
      <c r="B3" s="25" t="s">
        <v>70</v>
      </c>
      <c r="C3" s="25" t="s">
        <v>71</v>
      </c>
      <c r="D3" s="25" t="s">
        <v>9</v>
      </c>
      <c r="E3" s="25" t="s">
        <v>72</v>
      </c>
      <c r="F3" s="25" t="s">
        <v>73</v>
      </c>
      <c r="G3" s="28">
        <v>0.64595744680851075</v>
      </c>
      <c r="H3" s="28">
        <v>0.55238095238095231</v>
      </c>
      <c r="I3" s="28">
        <v>0.47741935483870968</v>
      </c>
      <c r="J3" s="28">
        <v>0.38490566037735852</v>
      </c>
      <c r="K3" s="28">
        <v>0.3042253521126761</v>
      </c>
      <c r="L3" s="28">
        <v>0.27821229050279328</v>
      </c>
      <c r="M3" s="28">
        <v>0.29730700179533232</v>
      </c>
      <c r="N3" s="29">
        <f>'Equations and POD'!$D$6/G3</f>
        <v>1702.8985507246373</v>
      </c>
      <c r="O3" s="29">
        <f>'Equations and POD'!$D$6/H3</f>
        <v>1991.3793103448279</v>
      </c>
      <c r="P3" s="29">
        <f>'Equations and POD'!$D$6/I3</f>
        <v>2304.0540540540542</v>
      </c>
      <c r="Q3" s="29">
        <f>'Equations and POD'!$D$6/J3</f>
        <v>2857.8431372549016</v>
      </c>
      <c r="R3" s="29">
        <f>'Equations and POD'!$D$6/K3</f>
        <v>3615.7407407407404</v>
      </c>
      <c r="S3" s="29">
        <f>'Equations and POD'!$D$6/L3</f>
        <v>3953.8152610441771</v>
      </c>
      <c r="T3" s="29">
        <f>'Equations and POD'!$D$6/M3</f>
        <v>3699.879227053138</v>
      </c>
      <c r="U3" s="30">
        <v>1700</v>
      </c>
      <c r="V3" s="30">
        <v>2000</v>
      </c>
      <c r="W3" s="30">
        <v>2300</v>
      </c>
      <c r="X3" s="30">
        <v>2900</v>
      </c>
      <c r="Y3" s="30">
        <v>3600</v>
      </c>
      <c r="Z3" s="30">
        <v>4000</v>
      </c>
      <c r="AA3" s="30">
        <v>3700</v>
      </c>
    </row>
    <row r="4" spans="1:27">
      <c r="A4" s="25" t="s">
        <v>69</v>
      </c>
      <c r="B4" s="25" t="s">
        <v>70</v>
      </c>
      <c r="C4" s="25" t="s">
        <v>71</v>
      </c>
      <c r="D4" s="25" t="s">
        <v>9</v>
      </c>
      <c r="E4" s="25" t="s">
        <v>76</v>
      </c>
      <c r="F4" s="25" t="s">
        <v>73</v>
      </c>
      <c r="G4" s="28" t="s">
        <v>77</v>
      </c>
      <c r="H4" s="28" t="s">
        <v>77</v>
      </c>
      <c r="I4" s="28" t="s">
        <v>77</v>
      </c>
      <c r="J4" s="28" t="s">
        <v>77</v>
      </c>
      <c r="K4" s="28" t="s">
        <v>77</v>
      </c>
      <c r="L4" s="28" t="s">
        <v>77</v>
      </c>
      <c r="M4" s="28" t="s">
        <v>77</v>
      </c>
      <c r="N4" s="31" t="s">
        <v>77</v>
      </c>
      <c r="O4" s="31" t="s">
        <v>77</v>
      </c>
      <c r="P4" s="31" t="s">
        <v>77</v>
      </c>
      <c r="Q4" s="31" t="s">
        <v>77</v>
      </c>
      <c r="R4" s="31" t="s">
        <v>77</v>
      </c>
      <c r="S4" s="31" t="s">
        <v>77</v>
      </c>
      <c r="T4" s="31" t="s">
        <v>77</v>
      </c>
      <c r="U4" s="32" t="s">
        <v>77</v>
      </c>
      <c r="V4" s="32" t="s">
        <v>77</v>
      </c>
      <c r="W4" s="32" t="s">
        <v>77</v>
      </c>
      <c r="X4" s="32" t="s">
        <v>77</v>
      </c>
      <c r="Y4" s="32" t="s">
        <v>77</v>
      </c>
      <c r="Z4" s="32" t="s">
        <v>77</v>
      </c>
      <c r="AA4" s="32" t="s">
        <v>77</v>
      </c>
    </row>
    <row r="5" spans="1:27">
      <c r="A5" s="25" t="s">
        <v>69</v>
      </c>
      <c r="B5" s="25" t="s">
        <v>70</v>
      </c>
      <c r="C5" s="25" t="s">
        <v>71</v>
      </c>
      <c r="D5" s="25" t="s">
        <v>9</v>
      </c>
      <c r="E5" s="25" t="s">
        <v>78</v>
      </c>
      <c r="F5" s="25" t="s">
        <v>73</v>
      </c>
      <c r="G5" s="28" t="s">
        <v>77</v>
      </c>
      <c r="H5" s="28" t="s">
        <v>77</v>
      </c>
      <c r="I5" s="28" t="s">
        <v>77</v>
      </c>
      <c r="J5" s="28" t="s">
        <v>77</v>
      </c>
      <c r="K5" s="28" t="s">
        <v>77</v>
      </c>
      <c r="L5" s="28" t="s">
        <v>77</v>
      </c>
      <c r="M5" s="28" t="s">
        <v>77</v>
      </c>
      <c r="N5" s="31" t="s">
        <v>77</v>
      </c>
      <c r="O5" s="31" t="s">
        <v>77</v>
      </c>
      <c r="P5" s="31" t="s">
        <v>77</v>
      </c>
      <c r="Q5" s="31" t="s">
        <v>77</v>
      </c>
      <c r="R5" s="31" t="s">
        <v>77</v>
      </c>
      <c r="S5" s="31" t="s">
        <v>77</v>
      </c>
      <c r="T5" s="31" t="s">
        <v>77</v>
      </c>
      <c r="U5" s="32" t="s">
        <v>77</v>
      </c>
      <c r="V5" s="32" t="s">
        <v>77</v>
      </c>
      <c r="W5" s="32" t="s">
        <v>77</v>
      </c>
      <c r="X5" s="32" t="s">
        <v>77</v>
      </c>
      <c r="Y5" s="32" t="s">
        <v>77</v>
      </c>
      <c r="Z5" s="32" t="s">
        <v>77</v>
      </c>
      <c r="AA5" s="32" t="s">
        <v>77</v>
      </c>
    </row>
    <row r="6" spans="1:27">
      <c r="A6" s="25" t="s">
        <v>69</v>
      </c>
      <c r="B6" s="25" t="s">
        <v>70</v>
      </c>
      <c r="C6" s="25" t="s">
        <v>71</v>
      </c>
      <c r="D6" s="25" t="s">
        <v>9</v>
      </c>
      <c r="E6" s="25" t="s">
        <v>15</v>
      </c>
      <c r="F6" s="25" t="s">
        <v>73</v>
      </c>
      <c r="G6" s="28">
        <f t="shared" ref="G6:M6" si="0">SUM(G3:G5)</f>
        <v>0.64595744680851075</v>
      </c>
      <c r="H6" s="28">
        <f t="shared" si="0"/>
        <v>0.55238095238095231</v>
      </c>
      <c r="I6" s="28">
        <f t="shared" si="0"/>
        <v>0.47741935483870968</v>
      </c>
      <c r="J6" s="28">
        <f t="shared" si="0"/>
        <v>0.38490566037735852</v>
      </c>
      <c r="K6" s="28">
        <f t="shared" si="0"/>
        <v>0.3042253521126761</v>
      </c>
      <c r="L6" s="28">
        <f t="shared" si="0"/>
        <v>0.27821229050279328</v>
      </c>
      <c r="M6" s="28">
        <f t="shared" si="0"/>
        <v>0.29730700179533232</v>
      </c>
      <c r="N6" s="55">
        <f>'Equations and POD'!$D$6/G6</f>
        <v>1702.8985507246373</v>
      </c>
      <c r="O6" s="55">
        <f>'Equations and POD'!$D$6/H6</f>
        <v>1991.3793103448279</v>
      </c>
      <c r="P6" s="55">
        <f>'Equations and POD'!$D$6/I6</f>
        <v>2304.0540540540542</v>
      </c>
      <c r="Q6" s="55">
        <f>'Equations and POD'!$D$6/J6</f>
        <v>2857.8431372549016</v>
      </c>
      <c r="R6" s="55">
        <f>'Equations and POD'!$D$6/K6</f>
        <v>3615.7407407407404</v>
      </c>
      <c r="S6" s="55">
        <f>'Equations and POD'!$D$6/L6</f>
        <v>3953.8152610441771</v>
      </c>
      <c r="T6" s="55">
        <f>'Equations and POD'!$D$6/M6</f>
        <v>3699.879227053138</v>
      </c>
      <c r="U6" s="30">
        <v>1700</v>
      </c>
      <c r="V6" s="30">
        <v>2000</v>
      </c>
      <c r="W6" s="30">
        <v>2300</v>
      </c>
      <c r="X6" s="30">
        <v>2900</v>
      </c>
      <c r="Y6" s="30">
        <v>3600</v>
      </c>
      <c r="Z6" s="30">
        <v>4000</v>
      </c>
      <c r="AA6" s="30">
        <v>3700</v>
      </c>
    </row>
    <row r="7" spans="1:27">
      <c r="A7" s="25" t="s">
        <v>69</v>
      </c>
      <c r="B7" s="25" t="s">
        <v>70</v>
      </c>
      <c r="C7" s="25" t="s">
        <v>71</v>
      </c>
      <c r="D7" s="25" t="s">
        <v>9</v>
      </c>
      <c r="E7" s="25" t="s">
        <v>72</v>
      </c>
      <c r="F7" s="25" t="s">
        <v>74</v>
      </c>
      <c r="G7" s="28">
        <v>0.32297872340425537</v>
      </c>
      <c r="H7" s="28">
        <v>0.27619047619047621</v>
      </c>
      <c r="I7" s="28">
        <v>0.23870967741935481</v>
      </c>
      <c r="J7" s="28">
        <v>0.1924528301886792</v>
      </c>
      <c r="K7" s="28">
        <v>0.15211267605633799</v>
      </c>
      <c r="L7" s="28">
        <v>0.1391061452513967</v>
      </c>
      <c r="M7" s="28">
        <v>0.1486535008976661</v>
      </c>
      <c r="N7" s="29">
        <f>'Equations and POD'!$D$6/G7</f>
        <v>3405.7971014492746</v>
      </c>
      <c r="O7" s="29">
        <f>'Equations and POD'!$D$6/H7</f>
        <v>3982.7586206896549</v>
      </c>
      <c r="P7" s="29">
        <f>'Equations and POD'!$D$6/I7</f>
        <v>4608.1081081081084</v>
      </c>
      <c r="Q7" s="29">
        <f>'Equations and POD'!$D$6/J7</f>
        <v>5715.6862745098051</v>
      </c>
      <c r="R7" s="29">
        <f>'Equations and POD'!$D$6/K7</f>
        <v>7231.4814814814836</v>
      </c>
      <c r="S7" s="29">
        <f>'Equations and POD'!$D$6/L7</f>
        <v>7907.6305220883505</v>
      </c>
      <c r="T7" s="29">
        <f>'Equations and POD'!$D$6/M7</f>
        <v>7399.7584541062788</v>
      </c>
      <c r="U7" s="56">
        <v>3400</v>
      </c>
      <c r="V7" s="56">
        <v>4000</v>
      </c>
      <c r="W7" s="56">
        <v>4600</v>
      </c>
      <c r="X7" s="56">
        <v>5700</v>
      </c>
      <c r="Y7" s="56">
        <v>7200</v>
      </c>
      <c r="Z7" s="56">
        <v>7900</v>
      </c>
      <c r="AA7" s="56">
        <v>7400</v>
      </c>
    </row>
    <row r="8" spans="1:27">
      <c r="A8" s="25" t="s">
        <v>69</v>
      </c>
      <c r="B8" s="25" t="s">
        <v>70</v>
      </c>
      <c r="C8" s="25" t="s">
        <v>71</v>
      </c>
      <c r="D8" s="25" t="s">
        <v>9</v>
      </c>
      <c r="E8" s="25" t="s">
        <v>76</v>
      </c>
      <c r="F8" s="25" t="s">
        <v>74</v>
      </c>
      <c r="G8" s="28" t="s">
        <v>77</v>
      </c>
      <c r="H8" s="28" t="s">
        <v>77</v>
      </c>
      <c r="I8" s="28" t="s">
        <v>77</v>
      </c>
      <c r="J8" s="28" t="s">
        <v>77</v>
      </c>
      <c r="K8" s="28" t="s">
        <v>77</v>
      </c>
      <c r="L8" s="28" t="s">
        <v>77</v>
      </c>
      <c r="M8" s="28" t="s">
        <v>77</v>
      </c>
      <c r="N8" s="31" t="s">
        <v>77</v>
      </c>
      <c r="O8" s="31" t="s">
        <v>77</v>
      </c>
      <c r="P8" s="31" t="s">
        <v>77</v>
      </c>
      <c r="Q8" s="31" t="s">
        <v>77</v>
      </c>
      <c r="R8" s="31" t="s">
        <v>77</v>
      </c>
      <c r="S8" s="31" t="s">
        <v>77</v>
      </c>
      <c r="T8" s="31" t="s">
        <v>77</v>
      </c>
      <c r="U8" s="57" t="s">
        <v>77</v>
      </c>
      <c r="V8" s="57" t="s">
        <v>77</v>
      </c>
      <c r="W8" s="57" t="s">
        <v>77</v>
      </c>
      <c r="X8" s="57" t="s">
        <v>77</v>
      </c>
      <c r="Y8" s="57" t="s">
        <v>77</v>
      </c>
      <c r="Z8" s="57" t="s">
        <v>77</v>
      </c>
      <c r="AA8" s="57" t="s">
        <v>77</v>
      </c>
    </row>
    <row r="9" spans="1:27">
      <c r="A9" s="25" t="s">
        <v>69</v>
      </c>
      <c r="B9" s="25" t="s">
        <v>70</v>
      </c>
      <c r="C9" s="25" t="s">
        <v>71</v>
      </c>
      <c r="D9" s="25" t="s">
        <v>9</v>
      </c>
      <c r="E9" s="25" t="s">
        <v>78</v>
      </c>
      <c r="F9" s="25" t="s">
        <v>74</v>
      </c>
      <c r="G9" s="28" t="s">
        <v>77</v>
      </c>
      <c r="H9" s="28" t="s">
        <v>77</v>
      </c>
      <c r="I9" s="28" t="s">
        <v>77</v>
      </c>
      <c r="J9" s="28" t="s">
        <v>77</v>
      </c>
      <c r="K9" s="28" t="s">
        <v>77</v>
      </c>
      <c r="L9" s="28" t="s">
        <v>77</v>
      </c>
      <c r="M9" s="28" t="s">
        <v>77</v>
      </c>
      <c r="N9" s="31" t="s">
        <v>77</v>
      </c>
      <c r="O9" s="31" t="s">
        <v>77</v>
      </c>
      <c r="P9" s="31" t="s">
        <v>77</v>
      </c>
      <c r="Q9" s="31" t="s">
        <v>77</v>
      </c>
      <c r="R9" s="31" t="s">
        <v>77</v>
      </c>
      <c r="S9" s="31" t="s">
        <v>77</v>
      </c>
      <c r="T9" s="31" t="s">
        <v>77</v>
      </c>
      <c r="U9" s="57" t="s">
        <v>77</v>
      </c>
      <c r="V9" s="57" t="s">
        <v>77</v>
      </c>
      <c r="W9" s="57" t="s">
        <v>77</v>
      </c>
      <c r="X9" s="57" t="s">
        <v>77</v>
      </c>
      <c r="Y9" s="57" t="s">
        <v>77</v>
      </c>
      <c r="Z9" s="57" t="s">
        <v>77</v>
      </c>
      <c r="AA9" s="57" t="s">
        <v>77</v>
      </c>
    </row>
    <row r="10" spans="1:27">
      <c r="A10" s="25" t="s">
        <v>69</v>
      </c>
      <c r="B10" s="25" t="s">
        <v>70</v>
      </c>
      <c r="C10" s="25" t="s">
        <v>71</v>
      </c>
      <c r="D10" s="25" t="s">
        <v>9</v>
      </c>
      <c r="E10" s="58" t="s">
        <v>15</v>
      </c>
      <c r="F10" s="25" t="s">
        <v>74</v>
      </c>
      <c r="G10" s="28">
        <f t="shared" ref="G10:M10" si="1">SUM(G7:G9)</f>
        <v>0.32297872340425537</v>
      </c>
      <c r="H10" s="28">
        <f t="shared" si="1"/>
        <v>0.27619047619047621</v>
      </c>
      <c r="I10" s="28">
        <f t="shared" si="1"/>
        <v>0.23870967741935481</v>
      </c>
      <c r="J10" s="28">
        <f t="shared" si="1"/>
        <v>0.1924528301886792</v>
      </c>
      <c r="K10" s="28">
        <f t="shared" si="1"/>
        <v>0.15211267605633799</v>
      </c>
      <c r="L10" s="28">
        <f t="shared" si="1"/>
        <v>0.1391061452513967</v>
      </c>
      <c r="M10" s="28">
        <f t="shared" si="1"/>
        <v>0.1486535008976661</v>
      </c>
      <c r="N10" s="55">
        <f>'Equations and POD'!$D$6/G10</f>
        <v>3405.7971014492746</v>
      </c>
      <c r="O10" s="55">
        <f>'Equations and POD'!$D$6/H10</f>
        <v>3982.7586206896549</v>
      </c>
      <c r="P10" s="55">
        <f>'Equations and POD'!$D$6/I10</f>
        <v>4608.1081081081084</v>
      </c>
      <c r="Q10" s="55">
        <f>'Equations and POD'!$D$6/J10</f>
        <v>5715.6862745098051</v>
      </c>
      <c r="R10" s="55">
        <f>'Equations and POD'!$D$6/K10</f>
        <v>7231.4814814814836</v>
      </c>
      <c r="S10" s="55">
        <f>'Equations and POD'!$D$6/L10</f>
        <v>7907.6305220883505</v>
      </c>
      <c r="T10" s="55">
        <f>'Equations and POD'!$D$6/M10</f>
        <v>7399.7584541062788</v>
      </c>
      <c r="U10" s="56">
        <v>3400</v>
      </c>
      <c r="V10" s="56">
        <v>4000</v>
      </c>
      <c r="W10" s="56">
        <v>4600</v>
      </c>
      <c r="X10" s="56">
        <v>5700</v>
      </c>
      <c r="Y10" s="56">
        <v>7200</v>
      </c>
      <c r="Z10" s="56">
        <v>7900</v>
      </c>
      <c r="AA10" s="56">
        <v>7400</v>
      </c>
    </row>
    <row r="11" spans="1:27">
      <c r="A11" s="25" t="s">
        <v>69</v>
      </c>
      <c r="B11" s="25" t="s">
        <v>70</v>
      </c>
      <c r="C11" s="25" t="s">
        <v>71</v>
      </c>
      <c r="D11" s="25" t="s">
        <v>9</v>
      </c>
      <c r="E11" s="58" t="s">
        <v>72</v>
      </c>
      <c r="F11" s="25" t="s">
        <v>75</v>
      </c>
      <c r="G11" s="28">
        <v>0.16148936170212769</v>
      </c>
      <c r="H11" s="28">
        <v>0.1380952380952381</v>
      </c>
      <c r="I11" s="28">
        <v>0.1193548387096774</v>
      </c>
      <c r="J11" s="28">
        <v>9.6226415094339615E-2</v>
      </c>
      <c r="K11" s="28">
        <v>7.6056338028169024E-2</v>
      </c>
      <c r="L11" s="28">
        <v>6.9553072625698334E-2</v>
      </c>
      <c r="M11" s="28">
        <v>7.4326750448833065E-2</v>
      </c>
      <c r="N11" s="29">
        <f>'Equations and POD'!$D$6/G11</f>
        <v>6811.5942028985492</v>
      </c>
      <c r="O11" s="29">
        <f>'Equations and POD'!$D$6/H11</f>
        <v>7965.5172413793098</v>
      </c>
      <c r="P11" s="29">
        <f>'Equations and POD'!$D$6/I11</f>
        <v>9216.2162162162167</v>
      </c>
      <c r="Q11" s="29">
        <f>'Equations and POD'!$D$6/J11</f>
        <v>11431.372549019608</v>
      </c>
      <c r="R11" s="29">
        <f>'Equations and POD'!$D$6/K11</f>
        <v>14462.962962962962</v>
      </c>
      <c r="S11" s="29">
        <f>'Equations and POD'!$D$6/L11</f>
        <v>15815.261044176705</v>
      </c>
      <c r="T11" s="29">
        <f>'Equations and POD'!$D$6/M11</f>
        <v>14799.516908212554</v>
      </c>
      <c r="U11" s="56">
        <v>6800</v>
      </c>
      <c r="V11" s="56">
        <v>8000</v>
      </c>
      <c r="W11" s="56">
        <v>9200</v>
      </c>
      <c r="X11" s="56">
        <v>11000</v>
      </c>
      <c r="Y11" s="56">
        <v>14000</v>
      </c>
      <c r="Z11" s="56">
        <v>16000</v>
      </c>
      <c r="AA11" s="56">
        <v>15000</v>
      </c>
    </row>
    <row r="12" spans="1:27">
      <c r="A12" s="25" t="s">
        <v>69</v>
      </c>
      <c r="B12" s="25" t="s">
        <v>70</v>
      </c>
      <c r="C12" s="25" t="s">
        <v>71</v>
      </c>
      <c r="D12" s="25" t="s">
        <v>9</v>
      </c>
      <c r="E12" s="58" t="s">
        <v>76</v>
      </c>
      <c r="F12" s="25" t="s">
        <v>75</v>
      </c>
      <c r="G12" s="28" t="s">
        <v>77</v>
      </c>
      <c r="H12" s="28" t="s">
        <v>77</v>
      </c>
      <c r="I12" s="28" t="s">
        <v>77</v>
      </c>
      <c r="J12" s="28" t="s">
        <v>77</v>
      </c>
      <c r="K12" s="28" t="s">
        <v>77</v>
      </c>
      <c r="L12" s="28" t="s">
        <v>77</v>
      </c>
      <c r="M12" s="28" t="s">
        <v>77</v>
      </c>
      <c r="N12" s="31" t="s">
        <v>77</v>
      </c>
      <c r="O12" s="31" t="s">
        <v>77</v>
      </c>
      <c r="P12" s="31" t="s">
        <v>77</v>
      </c>
      <c r="Q12" s="31" t="s">
        <v>77</v>
      </c>
      <c r="R12" s="31" t="s">
        <v>77</v>
      </c>
      <c r="S12" s="31" t="s">
        <v>77</v>
      </c>
      <c r="T12" s="31" t="s">
        <v>77</v>
      </c>
      <c r="U12" s="57" t="s">
        <v>77</v>
      </c>
      <c r="V12" s="57" t="s">
        <v>77</v>
      </c>
      <c r="W12" s="57" t="s">
        <v>77</v>
      </c>
      <c r="X12" s="57" t="s">
        <v>77</v>
      </c>
      <c r="Y12" s="57" t="s">
        <v>77</v>
      </c>
      <c r="Z12" s="57" t="s">
        <v>77</v>
      </c>
      <c r="AA12" s="57" t="s">
        <v>77</v>
      </c>
    </row>
    <row r="13" spans="1:27">
      <c r="A13" s="25" t="s">
        <v>69</v>
      </c>
      <c r="B13" s="25" t="s">
        <v>70</v>
      </c>
      <c r="C13" s="25" t="s">
        <v>71</v>
      </c>
      <c r="D13" s="25" t="s">
        <v>9</v>
      </c>
      <c r="E13" s="58" t="s">
        <v>78</v>
      </c>
      <c r="F13" s="25" t="s">
        <v>75</v>
      </c>
      <c r="G13" s="28" t="s">
        <v>77</v>
      </c>
      <c r="H13" s="28" t="s">
        <v>77</v>
      </c>
      <c r="I13" s="28" t="s">
        <v>77</v>
      </c>
      <c r="J13" s="28" t="s">
        <v>77</v>
      </c>
      <c r="K13" s="28" t="s">
        <v>77</v>
      </c>
      <c r="L13" s="28" t="s">
        <v>77</v>
      </c>
      <c r="M13" s="28" t="s">
        <v>77</v>
      </c>
      <c r="N13" s="31" t="s">
        <v>77</v>
      </c>
      <c r="O13" s="31" t="s">
        <v>77</v>
      </c>
      <c r="P13" s="31" t="s">
        <v>77</v>
      </c>
      <c r="Q13" s="31" t="s">
        <v>77</v>
      </c>
      <c r="R13" s="31" t="s">
        <v>77</v>
      </c>
      <c r="S13" s="31" t="s">
        <v>77</v>
      </c>
      <c r="T13" s="31" t="s">
        <v>77</v>
      </c>
      <c r="U13" s="57" t="s">
        <v>77</v>
      </c>
      <c r="V13" s="57" t="s">
        <v>77</v>
      </c>
      <c r="W13" s="57" t="s">
        <v>77</v>
      </c>
      <c r="X13" s="57" t="s">
        <v>77</v>
      </c>
      <c r="Y13" s="57" t="s">
        <v>77</v>
      </c>
      <c r="Z13" s="57" t="s">
        <v>77</v>
      </c>
      <c r="AA13" s="57" t="s">
        <v>77</v>
      </c>
    </row>
    <row r="14" spans="1:27">
      <c r="A14" s="25" t="s">
        <v>69</v>
      </c>
      <c r="B14" s="25" t="s">
        <v>70</v>
      </c>
      <c r="C14" s="25" t="s">
        <v>71</v>
      </c>
      <c r="D14" s="25" t="s">
        <v>9</v>
      </c>
      <c r="E14" s="58" t="s">
        <v>15</v>
      </c>
      <c r="F14" s="25" t="s">
        <v>75</v>
      </c>
      <c r="G14" s="28">
        <f t="shared" ref="G14:M14" si="2">SUM(G11:G13)</f>
        <v>0.16148936170212769</v>
      </c>
      <c r="H14" s="28">
        <f t="shared" si="2"/>
        <v>0.1380952380952381</v>
      </c>
      <c r="I14" s="28">
        <f t="shared" si="2"/>
        <v>0.1193548387096774</v>
      </c>
      <c r="J14" s="28">
        <f t="shared" si="2"/>
        <v>9.6226415094339615E-2</v>
      </c>
      <c r="K14" s="28">
        <f t="shared" si="2"/>
        <v>7.6056338028169024E-2</v>
      </c>
      <c r="L14" s="28">
        <f t="shared" si="2"/>
        <v>6.9553072625698334E-2</v>
      </c>
      <c r="M14" s="28">
        <f t="shared" si="2"/>
        <v>7.4326750448833065E-2</v>
      </c>
      <c r="N14" s="55">
        <f>'Equations and POD'!$D$6/G14</f>
        <v>6811.5942028985492</v>
      </c>
      <c r="O14" s="55">
        <f>'Equations and POD'!$D$6/H14</f>
        <v>7965.5172413793098</v>
      </c>
      <c r="P14" s="55">
        <f>'Equations and POD'!$D$6/I14</f>
        <v>9216.2162162162167</v>
      </c>
      <c r="Q14" s="55">
        <f>'Equations and POD'!$D$6/J14</f>
        <v>11431.372549019608</v>
      </c>
      <c r="R14" s="55">
        <f>'Equations and POD'!$D$6/K14</f>
        <v>14462.962962962962</v>
      </c>
      <c r="S14" s="55">
        <f>'Equations and POD'!$D$6/L14</f>
        <v>15815.261044176705</v>
      </c>
      <c r="T14" s="55">
        <f>'Equations and POD'!$D$6/M14</f>
        <v>14799.516908212554</v>
      </c>
      <c r="U14" s="56">
        <v>6800</v>
      </c>
      <c r="V14" s="56">
        <v>8000</v>
      </c>
      <c r="W14" s="56">
        <v>9200</v>
      </c>
      <c r="X14" s="56">
        <v>11000</v>
      </c>
      <c r="Y14" s="56">
        <v>14000</v>
      </c>
      <c r="Z14" s="56">
        <v>16000</v>
      </c>
      <c r="AA14" s="56">
        <v>15000</v>
      </c>
    </row>
    <row r="15" spans="1:27">
      <c r="A15" s="25" t="s">
        <v>69</v>
      </c>
      <c r="B15" s="25" t="s">
        <v>70</v>
      </c>
      <c r="C15" s="25" t="s">
        <v>71</v>
      </c>
      <c r="D15" s="25" t="s">
        <v>13</v>
      </c>
      <c r="E15" s="25" t="s">
        <v>72</v>
      </c>
      <c r="F15" s="25" t="s">
        <v>73</v>
      </c>
      <c r="G15" s="28">
        <v>0.64595744680851075</v>
      </c>
      <c r="H15" s="28">
        <v>0.55238095238095231</v>
      </c>
      <c r="I15" s="28">
        <v>0.47741935483870968</v>
      </c>
      <c r="J15" s="28">
        <v>0.38490566037735852</v>
      </c>
      <c r="K15" s="28">
        <v>0.3042253521126761</v>
      </c>
      <c r="L15" s="28">
        <v>0.27821229050279328</v>
      </c>
      <c r="M15" s="28">
        <v>0.2973070017953322</v>
      </c>
      <c r="N15" s="31">
        <f>'Equations and POD'!$D$6/G15</f>
        <v>1702.8985507246373</v>
      </c>
      <c r="O15" s="31">
        <f>'Equations and POD'!$D$6/H15</f>
        <v>1991.3793103448279</v>
      </c>
      <c r="P15" s="31">
        <f>'Equations and POD'!$D$6/I15</f>
        <v>2304.0540540540542</v>
      </c>
      <c r="Q15" s="31">
        <f>'Equations and POD'!$D$6/J15</f>
        <v>2857.8431372549016</v>
      </c>
      <c r="R15" s="31">
        <f>'Equations and POD'!$D$6/K15</f>
        <v>3615.7407407407404</v>
      </c>
      <c r="S15" s="31">
        <f>'Equations and POD'!$D$6/L15</f>
        <v>3953.8152610441771</v>
      </c>
      <c r="T15" s="31">
        <f>'Equations and POD'!$D$6/M15</f>
        <v>3699.8792270531394</v>
      </c>
      <c r="U15" s="30">
        <v>1700</v>
      </c>
      <c r="V15" s="30">
        <v>2000</v>
      </c>
      <c r="W15" s="30">
        <v>2300</v>
      </c>
      <c r="X15" s="30">
        <v>2900</v>
      </c>
      <c r="Y15" s="30">
        <v>3600</v>
      </c>
      <c r="Z15" s="30">
        <v>4000</v>
      </c>
      <c r="AA15" s="30">
        <v>3700</v>
      </c>
    </row>
    <row r="16" spans="1:27">
      <c r="A16" s="25" t="s">
        <v>69</v>
      </c>
      <c r="B16" s="25" t="s">
        <v>70</v>
      </c>
      <c r="C16" s="25" t="s">
        <v>71</v>
      </c>
      <c r="D16" s="25" t="s">
        <v>13</v>
      </c>
      <c r="E16" s="25" t="s">
        <v>76</v>
      </c>
      <c r="F16" s="25" t="s">
        <v>73</v>
      </c>
      <c r="G16" s="28" t="s">
        <v>77</v>
      </c>
      <c r="H16" s="28" t="s">
        <v>77</v>
      </c>
      <c r="I16" s="28" t="s">
        <v>77</v>
      </c>
      <c r="J16" s="28" t="s">
        <v>77</v>
      </c>
      <c r="K16" s="28" t="s">
        <v>77</v>
      </c>
      <c r="L16" s="28" t="s">
        <v>77</v>
      </c>
      <c r="M16" s="28" t="s">
        <v>77</v>
      </c>
      <c r="N16" s="31" t="s">
        <v>77</v>
      </c>
      <c r="O16" s="31" t="s">
        <v>77</v>
      </c>
      <c r="P16" s="31" t="s">
        <v>77</v>
      </c>
      <c r="Q16" s="31" t="s">
        <v>77</v>
      </c>
      <c r="R16" s="31" t="s">
        <v>77</v>
      </c>
      <c r="S16" s="31" t="s">
        <v>77</v>
      </c>
      <c r="T16" s="31" t="s">
        <v>77</v>
      </c>
      <c r="U16" s="32" t="s">
        <v>77</v>
      </c>
      <c r="V16" s="32" t="s">
        <v>77</v>
      </c>
      <c r="W16" s="32" t="s">
        <v>77</v>
      </c>
      <c r="X16" s="32" t="s">
        <v>77</v>
      </c>
      <c r="Y16" s="32" t="s">
        <v>77</v>
      </c>
      <c r="Z16" s="32" t="s">
        <v>77</v>
      </c>
      <c r="AA16" s="32" t="s">
        <v>77</v>
      </c>
    </row>
    <row r="17" spans="1:27">
      <c r="A17" s="25" t="s">
        <v>69</v>
      </c>
      <c r="B17" s="25" t="s">
        <v>70</v>
      </c>
      <c r="C17" s="25" t="s">
        <v>71</v>
      </c>
      <c r="D17" s="25" t="s">
        <v>13</v>
      </c>
      <c r="E17" s="25" t="s">
        <v>78</v>
      </c>
      <c r="F17" s="25" t="s">
        <v>73</v>
      </c>
      <c r="G17" s="28" t="s">
        <v>77</v>
      </c>
      <c r="H17" s="28" t="s">
        <v>77</v>
      </c>
      <c r="I17" s="28" t="s">
        <v>77</v>
      </c>
      <c r="J17" s="28" t="s">
        <v>77</v>
      </c>
      <c r="K17" s="28" t="s">
        <v>77</v>
      </c>
      <c r="L17" s="28" t="s">
        <v>77</v>
      </c>
      <c r="M17" s="28" t="s">
        <v>77</v>
      </c>
      <c r="N17" s="31" t="s">
        <v>77</v>
      </c>
      <c r="O17" s="31" t="s">
        <v>77</v>
      </c>
      <c r="P17" s="31" t="s">
        <v>77</v>
      </c>
      <c r="Q17" s="31" t="s">
        <v>77</v>
      </c>
      <c r="R17" s="31" t="s">
        <v>77</v>
      </c>
      <c r="S17" s="31" t="s">
        <v>77</v>
      </c>
      <c r="T17" s="31" t="s">
        <v>77</v>
      </c>
      <c r="U17" s="32" t="s">
        <v>77</v>
      </c>
      <c r="V17" s="32" t="s">
        <v>77</v>
      </c>
      <c r="W17" s="32" t="s">
        <v>77</v>
      </c>
      <c r="X17" s="32" t="s">
        <v>77</v>
      </c>
      <c r="Y17" s="32" t="s">
        <v>77</v>
      </c>
      <c r="Z17" s="32" t="s">
        <v>77</v>
      </c>
      <c r="AA17" s="32" t="s">
        <v>77</v>
      </c>
    </row>
    <row r="18" spans="1:27">
      <c r="A18" s="25" t="s">
        <v>69</v>
      </c>
      <c r="B18" s="25" t="s">
        <v>70</v>
      </c>
      <c r="C18" s="25" t="s">
        <v>71</v>
      </c>
      <c r="D18" s="25" t="s">
        <v>13</v>
      </c>
      <c r="E18" s="25" t="s">
        <v>15</v>
      </c>
      <c r="F18" s="25" t="s">
        <v>73</v>
      </c>
      <c r="G18" s="28">
        <f t="shared" ref="G18:M18" si="3">SUM(G15:G17)</f>
        <v>0.64595744680851075</v>
      </c>
      <c r="H18" s="28">
        <f t="shared" si="3"/>
        <v>0.55238095238095231</v>
      </c>
      <c r="I18" s="28">
        <f t="shared" si="3"/>
        <v>0.47741935483870968</v>
      </c>
      <c r="J18" s="28">
        <f t="shared" si="3"/>
        <v>0.38490566037735852</v>
      </c>
      <c r="K18" s="28">
        <f t="shared" si="3"/>
        <v>0.3042253521126761</v>
      </c>
      <c r="L18" s="28">
        <f t="shared" si="3"/>
        <v>0.27821229050279328</v>
      </c>
      <c r="M18" s="28">
        <f t="shared" si="3"/>
        <v>0.2973070017953322</v>
      </c>
      <c r="N18" s="55">
        <f>'Equations and POD'!$D$6/G18</f>
        <v>1702.8985507246373</v>
      </c>
      <c r="O18" s="55">
        <f>'Equations and POD'!$D$6/H18</f>
        <v>1991.3793103448279</v>
      </c>
      <c r="P18" s="55">
        <f>'Equations and POD'!$D$6/I18</f>
        <v>2304.0540540540542</v>
      </c>
      <c r="Q18" s="55">
        <f>'Equations and POD'!$D$6/J18</f>
        <v>2857.8431372549016</v>
      </c>
      <c r="R18" s="55">
        <f>'Equations and POD'!$D$6/K18</f>
        <v>3615.7407407407404</v>
      </c>
      <c r="S18" s="55">
        <f>'Equations and POD'!$D$6/L18</f>
        <v>3953.8152610441771</v>
      </c>
      <c r="T18" s="55">
        <f>'Equations and POD'!$D$6/M18</f>
        <v>3699.8792270531394</v>
      </c>
      <c r="U18" s="30">
        <v>1700</v>
      </c>
      <c r="V18" s="30">
        <v>2000</v>
      </c>
      <c r="W18" s="30">
        <v>2300</v>
      </c>
      <c r="X18" s="30">
        <v>2900</v>
      </c>
      <c r="Y18" s="30">
        <v>3600</v>
      </c>
      <c r="Z18" s="30">
        <v>4000</v>
      </c>
      <c r="AA18" s="30">
        <v>3700</v>
      </c>
    </row>
    <row r="19" spans="1:27">
      <c r="A19" s="25" t="s">
        <v>69</v>
      </c>
      <c r="B19" s="25" t="s">
        <v>70</v>
      </c>
      <c r="C19" s="25" t="s">
        <v>71</v>
      </c>
      <c r="D19" s="25" t="s">
        <v>13</v>
      </c>
      <c r="E19" s="25" t="s">
        <v>72</v>
      </c>
      <c r="F19" s="25" t="s">
        <v>74</v>
      </c>
      <c r="G19" s="28">
        <v>0.32297872340425537</v>
      </c>
      <c r="H19" s="28">
        <v>0.27619047619047621</v>
      </c>
      <c r="I19" s="28">
        <v>0.23870967741935481</v>
      </c>
      <c r="J19" s="28">
        <v>0.1924528301886792</v>
      </c>
      <c r="K19" s="28">
        <v>0.15211267605633799</v>
      </c>
      <c r="L19" s="28">
        <v>0.1391061452513967</v>
      </c>
      <c r="M19" s="28">
        <v>0.1486535008976661</v>
      </c>
      <c r="N19" s="31">
        <f>'Equations and POD'!$D$6/G19</f>
        <v>3405.7971014492746</v>
      </c>
      <c r="O19" s="31">
        <f>'Equations and POD'!$D$6/H19</f>
        <v>3982.7586206896549</v>
      </c>
      <c r="P19" s="31">
        <f>'Equations and POD'!$D$6/I19</f>
        <v>4608.1081081081084</v>
      </c>
      <c r="Q19" s="31">
        <f>'Equations and POD'!$D$6/J19</f>
        <v>5715.6862745098051</v>
      </c>
      <c r="R19" s="31">
        <f>'Equations and POD'!$D$6/K19</f>
        <v>7231.4814814814836</v>
      </c>
      <c r="S19" s="31">
        <f>'Equations and POD'!$D$6/L19</f>
        <v>7907.6305220883505</v>
      </c>
      <c r="T19" s="31">
        <f>'Equations and POD'!$D$6/M19</f>
        <v>7399.7584541062788</v>
      </c>
      <c r="U19" s="56">
        <v>3400</v>
      </c>
      <c r="V19" s="56">
        <v>4000</v>
      </c>
      <c r="W19" s="56">
        <v>4600</v>
      </c>
      <c r="X19" s="56">
        <v>5700</v>
      </c>
      <c r="Y19" s="56">
        <v>7200</v>
      </c>
      <c r="Z19" s="56">
        <v>7900</v>
      </c>
      <c r="AA19" s="56">
        <v>7400</v>
      </c>
    </row>
    <row r="20" spans="1:27">
      <c r="A20" s="25" t="s">
        <v>69</v>
      </c>
      <c r="B20" s="25" t="s">
        <v>70</v>
      </c>
      <c r="C20" s="25" t="s">
        <v>71</v>
      </c>
      <c r="D20" s="25" t="s">
        <v>13</v>
      </c>
      <c r="E20" s="25" t="s">
        <v>76</v>
      </c>
      <c r="F20" s="25" t="s">
        <v>74</v>
      </c>
      <c r="G20" s="28" t="s">
        <v>77</v>
      </c>
      <c r="H20" s="28" t="s">
        <v>77</v>
      </c>
      <c r="I20" s="28" t="s">
        <v>77</v>
      </c>
      <c r="J20" s="28" t="s">
        <v>77</v>
      </c>
      <c r="K20" s="28" t="s">
        <v>77</v>
      </c>
      <c r="L20" s="28" t="s">
        <v>77</v>
      </c>
      <c r="M20" s="28" t="s">
        <v>77</v>
      </c>
      <c r="N20" s="31" t="s">
        <v>77</v>
      </c>
      <c r="O20" s="31" t="s">
        <v>77</v>
      </c>
      <c r="P20" s="31" t="s">
        <v>77</v>
      </c>
      <c r="Q20" s="31" t="s">
        <v>77</v>
      </c>
      <c r="R20" s="31" t="s">
        <v>77</v>
      </c>
      <c r="S20" s="31" t="s">
        <v>77</v>
      </c>
      <c r="T20" s="31" t="s">
        <v>77</v>
      </c>
      <c r="U20" s="57" t="s">
        <v>77</v>
      </c>
      <c r="V20" s="57" t="s">
        <v>77</v>
      </c>
      <c r="W20" s="57" t="s">
        <v>77</v>
      </c>
      <c r="X20" s="57" t="s">
        <v>77</v>
      </c>
      <c r="Y20" s="57" t="s">
        <v>77</v>
      </c>
      <c r="Z20" s="57" t="s">
        <v>77</v>
      </c>
      <c r="AA20" s="57" t="s">
        <v>77</v>
      </c>
    </row>
    <row r="21" spans="1:27">
      <c r="A21" s="25" t="s">
        <v>69</v>
      </c>
      <c r="B21" s="25" t="s">
        <v>70</v>
      </c>
      <c r="C21" s="25" t="s">
        <v>71</v>
      </c>
      <c r="D21" s="25" t="s">
        <v>13</v>
      </c>
      <c r="E21" s="25" t="s">
        <v>78</v>
      </c>
      <c r="F21" s="25" t="s">
        <v>74</v>
      </c>
      <c r="G21" s="28" t="s">
        <v>77</v>
      </c>
      <c r="H21" s="28" t="s">
        <v>77</v>
      </c>
      <c r="I21" s="28" t="s">
        <v>77</v>
      </c>
      <c r="J21" s="28" t="s">
        <v>77</v>
      </c>
      <c r="K21" s="28" t="s">
        <v>77</v>
      </c>
      <c r="L21" s="28" t="s">
        <v>77</v>
      </c>
      <c r="M21" s="28" t="s">
        <v>77</v>
      </c>
      <c r="N21" s="31" t="s">
        <v>77</v>
      </c>
      <c r="O21" s="31" t="s">
        <v>77</v>
      </c>
      <c r="P21" s="31" t="s">
        <v>77</v>
      </c>
      <c r="Q21" s="31" t="s">
        <v>77</v>
      </c>
      <c r="R21" s="31" t="s">
        <v>77</v>
      </c>
      <c r="S21" s="31" t="s">
        <v>77</v>
      </c>
      <c r="T21" s="31" t="s">
        <v>77</v>
      </c>
      <c r="U21" s="57" t="s">
        <v>77</v>
      </c>
      <c r="V21" s="57" t="s">
        <v>77</v>
      </c>
      <c r="W21" s="57" t="s">
        <v>77</v>
      </c>
      <c r="X21" s="57" t="s">
        <v>77</v>
      </c>
      <c r="Y21" s="57" t="s">
        <v>77</v>
      </c>
      <c r="Z21" s="57" t="s">
        <v>77</v>
      </c>
      <c r="AA21" s="57" t="s">
        <v>77</v>
      </c>
    </row>
    <row r="22" spans="1:27">
      <c r="A22" s="25" t="s">
        <v>69</v>
      </c>
      <c r="B22" s="25" t="s">
        <v>70</v>
      </c>
      <c r="C22" s="25" t="s">
        <v>71</v>
      </c>
      <c r="D22" s="25" t="s">
        <v>13</v>
      </c>
      <c r="E22" s="25" t="s">
        <v>15</v>
      </c>
      <c r="F22" s="25" t="s">
        <v>74</v>
      </c>
      <c r="G22" s="28">
        <f t="shared" ref="G22:M22" si="4">SUM(G19:G21)</f>
        <v>0.32297872340425537</v>
      </c>
      <c r="H22" s="28">
        <f t="shared" si="4"/>
        <v>0.27619047619047621</v>
      </c>
      <c r="I22" s="28">
        <f t="shared" si="4"/>
        <v>0.23870967741935481</v>
      </c>
      <c r="J22" s="28">
        <f t="shared" si="4"/>
        <v>0.1924528301886792</v>
      </c>
      <c r="K22" s="28">
        <f t="shared" si="4"/>
        <v>0.15211267605633799</v>
      </c>
      <c r="L22" s="28">
        <f t="shared" si="4"/>
        <v>0.1391061452513967</v>
      </c>
      <c r="M22" s="28">
        <f t="shared" si="4"/>
        <v>0.1486535008976661</v>
      </c>
      <c r="N22" s="55">
        <f>'Equations and POD'!$D$6/G22</f>
        <v>3405.7971014492746</v>
      </c>
      <c r="O22" s="55">
        <f>'Equations and POD'!$D$6/H22</f>
        <v>3982.7586206896549</v>
      </c>
      <c r="P22" s="55">
        <f>'Equations and POD'!$D$6/I22</f>
        <v>4608.1081081081084</v>
      </c>
      <c r="Q22" s="55">
        <f>'Equations and POD'!$D$6/J22</f>
        <v>5715.6862745098051</v>
      </c>
      <c r="R22" s="55">
        <f>'Equations and POD'!$D$6/K22</f>
        <v>7231.4814814814836</v>
      </c>
      <c r="S22" s="55">
        <f>'Equations and POD'!$D$6/L22</f>
        <v>7907.6305220883505</v>
      </c>
      <c r="T22" s="55">
        <f>'Equations and POD'!$D$6/M22</f>
        <v>7399.7584541062788</v>
      </c>
      <c r="U22" s="56">
        <v>3400</v>
      </c>
      <c r="V22" s="56">
        <v>4000</v>
      </c>
      <c r="W22" s="56">
        <v>4600</v>
      </c>
      <c r="X22" s="56">
        <v>5700</v>
      </c>
      <c r="Y22" s="56">
        <v>7200</v>
      </c>
      <c r="Z22" s="56">
        <v>7900</v>
      </c>
      <c r="AA22" s="56">
        <v>7400</v>
      </c>
    </row>
    <row r="23" spans="1:27">
      <c r="A23" s="25" t="s">
        <v>69</v>
      </c>
      <c r="B23" s="25" t="s">
        <v>70</v>
      </c>
      <c r="C23" s="25" t="s">
        <v>71</v>
      </c>
      <c r="D23" s="25" t="s">
        <v>13</v>
      </c>
      <c r="E23" s="25" t="s">
        <v>72</v>
      </c>
      <c r="F23" s="25" t="s">
        <v>75</v>
      </c>
      <c r="G23" s="28">
        <v>0.16148936170212769</v>
      </c>
      <c r="H23" s="28">
        <v>0.1380952380952381</v>
      </c>
      <c r="I23" s="28">
        <v>0.1193548387096774</v>
      </c>
      <c r="J23" s="28">
        <v>9.6226415094339615E-2</v>
      </c>
      <c r="K23" s="28">
        <v>7.6056338028169024E-2</v>
      </c>
      <c r="L23" s="28">
        <v>6.9553072625698334E-2</v>
      </c>
      <c r="M23" s="28">
        <v>7.4326750448833051E-2</v>
      </c>
      <c r="N23" s="31">
        <f>'Equations and POD'!$D$6/G23</f>
        <v>6811.5942028985492</v>
      </c>
      <c r="O23" s="31">
        <f>'Equations and POD'!$D$6/H23</f>
        <v>7965.5172413793098</v>
      </c>
      <c r="P23" s="31">
        <f>'Equations and POD'!$D$6/I23</f>
        <v>9216.2162162162167</v>
      </c>
      <c r="Q23" s="31">
        <f>'Equations and POD'!$D$6/J23</f>
        <v>11431.372549019608</v>
      </c>
      <c r="R23" s="31">
        <f>'Equations and POD'!$D$6/K23</f>
        <v>14462.962962962962</v>
      </c>
      <c r="S23" s="31">
        <f>'Equations and POD'!$D$6/L23</f>
        <v>15815.261044176705</v>
      </c>
      <c r="T23" s="31">
        <f>'Equations and POD'!$D$6/M23</f>
        <v>14799.516908212558</v>
      </c>
      <c r="U23" s="56">
        <v>6800</v>
      </c>
      <c r="V23" s="56">
        <v>8000</v>
      </c>
      <c r="W23" s="56">
        <v>9200</v>
      </c>
      <c r="X23" s="56">
        <v>11000</v>
      </c>
      <c r="Y23" s="56">
        <v>14000</v>
      </c>
      <c r="Z23" s="56">
        <v>16000</v>
      </c>
      <c r="AA23" s="56">
        <v>15000</v>
      </c>
    </row>
    <row r="24" spans="1:27">
      <c r="A24" s="25" t="s">
        <v>69</v>
      </c>
      <c r="B24" s="25" t="s">
        <v>70</v>
      </c>
      <c r="C24" s="25" t="s">
        <v>71</v>
      </c>
      <c r="D24" s="25" t="s">
        <v>13</v>
      </c>
      <c r="E24" s="25" t="s">
        <v>76</v>
      </c>
      <c r="F24" s="25" t="s">
        <v>75</v>
      </c>
      <c r="G24" s="28" t="s">
        <v>77</v>
      </c>
      <c r="H24" s="28" t="s">
        <v>77</v>
      </c>
      <c r="I24" s="28" t="s">
        <v>77</v>
      </c>
      <c r="J24" s="28" t="s">
        <v>77</v>
      </c>
      <c r="K24" s="28" t="s">
        <v>77</v>
      </c>
      <c r="L24" s="28" t="s">
        <v>77</v>
      </c>
      <c r="M24" s="28" t="s">
        <v>77</v>
      </c>
      <c r="N24" s="31" t="s">
        <v>77</v>
      </c>
      <c r="O24" s="31" t="s">
        <v>77</v>
      </c>
      <c r="P24" s="31" t="s">
        <v>77</v>
      </c>
      <c r="Q24" s="31" t="s">
        <v>77</v>
      </c>
      <c r="R24" s="31" t="s">
        <v>77</v>
      </c>
      <c r="S24" s="31" t="s">
        <v>77</v>
      </c>
      <c r="T24" s="31" t="s">
        <v>77</v>
      </c>
      <c r="U24" s="57" t="s">
        <v>77</v>
      </c>
      <c r="V24" s="57" t="s">
        <v>77</v>
      </c>
      <c r="W24" s="57" t="s">
        <v>77</v>
      </c>
      <c r="X24" s="57" t="s">
        <v>77</v>
      </c>
      <c r="Y24" s="57" t="s">
        <v>77</v>
      </c>
      <c r="Z24" s="57" t="s">
        <v>77</v>
      </c>
      <c r="AA24" s="57" t="s">
        <v>77</v>
      </c>
    </row>
    <row r="25" spans="1:27">
      <c r="A25" s="25" t="s">
        <v>69</v>
      </c>
      <c r="B25" s="25" t="s">
        <v>70</v>
      </c>
      <c r="C25" s="25" t="s">
        <v>71</v>
      </c>
      <c r="D25" s="25" t="s">
        <v>13</v>
      </c>
      <c r="E25" s="25" t="s">
        <v>78</v>
      </c>
      <c r="F25" s="25" t="s">
        <v>75</v>
      </c>
      <c r="G25" s="28" t="s">
        <v>77</v>
      </c>
      <c r="H25" s="28" t="s">
        <v>77</v>
      </c>
      <c r="I25" s="28" t="s">
        <v>77</v>
      </c>
      <c r="J25" s="28" t="s">
        <v>77</v>
      </c>
      <c r="K25" s="28" t="s">
        <v>77</v>
      </c>
      <c r="L25" s="28" t="s">
        <v>77</v>
      </c>
      <c r="M25" s="28" t="s">
        <v>77</v>
      </c>
      <c r="N25" s="31" t="s">
        <v>77</v>
      </c>
      <c r="O25" s="31" t="s">
        <v>77</v>
      </c>
      <c r="P25" s="31" t="s">
        <v>77</v>
      </c>
      <c r="Q25" s="31" t="s">
        <v>77</v>
      </c>
      <c r="R25" s="31" t="s">
        <v>77</v>
      </c>
      <c r="S25" s="31" t="s">
        <v>77</v>
      </c>
      <c r="T25" s="31" t="s">
        <v>77</v>
      </c>
      <c r="U25" s="57" t="s">
        <v>77</v>
      </c>
      <c r="V25" s="57" t="s">
        <v>77</v>
      </c>
      <c r="W25" s="57" t="s">
        <v>77</v>
      </c>
      <c r="X25" s="57" t="s">
        <v>77</v>
      </c>
      <c r="Y25" s="57" t="s">
        <v>77</v>
      </c>
      <c r="Z25" s="57" t="s">
        <v>77</v>
      </c>
      <c r="AA25" s="57" t="s">
        <v>77</v>
      </c>
    </row>
    <row r="26" spans="1:27">
      <c r="A26" s="25" t="s">
        <v>69</v>
      </c>
      <c r="B26" s="25" t="s">
        <v>70</v>
      </c>
      <c r="C26" s="25" t="s">
        <v>71</v>
      </c>
      <c r="D26" s="25" t="s">
        <v>13</v>
      </c>
      <c r="E26" s="25" t="s">
        <v>15</v>
      </c>
      <c r="F26" s="25" t="s">
        <v>75</v>
      </c>
      <c r="G26" s="28">
        <f t="shared" ref="G26:M26" si="5">SUM(G23:G25)</f>
        <v>0.16148936170212769</v>
      </c>
      <c r="H26" s="28">
        <f t="shared" si="5"/>
        <v>0.1380952380952381</v>
      </c>
      <c r="I26" s="28">
        <f t="shared" si="5"/>
        <v>0.1193548387096774</v>
      </c>
      <c r="J26" s="28">
        <f t="shared" si="5"/>
        <v>9.6226415094339615E-2</v>
      </c>
      <c r="K26" s="28">
        <f t="shared" si="5"/>
        <v>7.6056338028169024E-2</v>
      </c>
      <c r="L26" s="28">
        <f t="shared" si="5"/>
        <v>6.9553072625698334E-2</v>
      </c>
      <c r="M26" s="28">
        <f t="shared" si="5"/>
        <v>7.4326750448833051E-2</v>
      </c>
      <c r="N26" s="55">
        <f>'Equations and POD'!$D$6/G26</f>
        <v>6811.5942028985492</v>
      </c>
      <c r="O26" s="55">
        <f>'Equations and POD'!$D$6/H26</f>
        <v>7965.5172413793098</v>
      </c>
      <c r="P26" s="55">
        <f>'Equations and POD'!$D$6/I26</f>
        <v>9216.2162162162167</v>
      </c>
      <c r="Q26" s="55">
        <f>'Equations and POD'!$D$6/J26</f>
        <v>11431.372549019608</v>
      </c>
      <c r="R26" s="55">
        <f>'Equations and POD'!$D$6/K26</f>
        <v>14462.962962962962</v>
      </c>
      <c r="S26" s="55">
        <f>'Equations and POD'!$D$6/L26</f>
        <v>15815.261044176705</v>
      </c>
      <c r="T26" s="55">
        <f>'Equations and POD'!$D$6/M26</f>
        <v>14799.516908212558</v>
      </c>
      <c r="U26" s="56">
        <v>6800</v>
      </c>
      <c r="V26" s="56">
        <v>8000</v>
      </c>
      <c r="W26" s="56">
        <v>9200</v>
      </c>
      <c r="X26" s="56">
        <v>11000</v>
      </c>
      <c r="Y26" s="56">
        <v>14000</v>
      </c>
      <c r="Z26" s="56">
        <v>16000</v>
      </c>
      <c r="AA26" s="56">
        <v>15000</v>
      </c>
    </row>
    <row r="27" spans="1:27">
      <c r="A27" s="25" t="s">
        <v>79</v>
      </c>
      <c r="B27" s="25" t="s">
        <v>83</v>
      </c>
      <c r="C27" s="25" t="s">
        <v>84</v>
      </c>
      <c r="D27" s="25" t="s">
        <v>9</v>
      </c>
      <c r="E27" s="25" t="s">
        <v>72</v>
      </c>
      <c r="F27" s="25" t="s">
        <v>73</v>
      </c>
      <c r="G27" s="28">
        <v>2.583829787234043</v>
      </c>
      <c r="H27" s="28">
        <v>2.2095238095238088</v>
      </c>
      <c r="I27" s="28">
        <v>1.9096774193548389</v>
      </c>
      <c r="J27" s="28">
        <v>1.5396226415094341</v>
      </c>
      <c r="K27" s="28">
        <v>1.2169014084507039</v>
      </c>
      <c r="L27" s="28">
        <v>1.1128491620111729</v>
      </c>
      <c r="M27" s="28">
        <v>1.189228007181329</v>
      </c>
      <c r="N27" s="55">
        <f>'Equations and POD'!$D$6/G27</f>
        <v>425.72463768115932</v>
      </c>
      <c r="O27" s="55">
        <f>'Equations and POD'!$D$6/H27</f>
        <v>497.84482758620709</v>
      </c>
      <c r="P27" s="55">
        <f>'Equations and POD'!$D$6/I27</f>
        <v>576.01351351351343</v>
      </c>
      <c r="Q27" s="55">
        <f>'Equations and POD'!$D$6/J27</f>
        <v>714.46078431372541</v>
      </c>
      <c r="R27" s="55">
        <f>'Equations and POD'!$D$6/K27</f>
        <v>903.93518518518545</v>
      </c>
      <c r="S27" s="55">
        <f>'Equations and POD'!$D$6/L27</f>
        <v>988.45381526104438</v>
      </c>
      <c r="T27" s="55">
        <f>'Equations and POD'!$D$6/M27</f>
        <v>924.96980676328462</v>
      </c>
      <c r="U27" s="30">
        <v>430</v>
      </c>
      <c r="V27" s="30">
        <v>500</v>
      </c>
      <c r="W27" s="30">
        <v>580</v>
      </c>
      <c r="X27" s="30">
        <v>710</v>
      </c>
      <c r="Y27" s="30">
        <v>900</v>
      </c>
      <c r="Z27" s="30">
        <v>990</v>
      </c>
      <c r="AA27" s="30">
        <v>920</v>
      </c>
    </row>
    <row r="28" spans="1:27">
      <c r="A28" s="25" t="s">
        <v>79</v>
      </c>
      <c r="B28" s="25" t="s">
        <v>83</v>
      </c>
      <c r="C28" s="25" t="s">
        <v>84</v>
      </c>
      <c r="D28" s="25" t="s">
        <v>9</v>
      </c>
      <c r="E28" s="25" t="s">
        <v>76</v>
      </c>
      <c r="F28" s="25" t="s">
        <v>73</v>
      </c>
      <c r="G28" s="31">
        <v>0.38171107472389032</v>
      </c>
      <c r="H28" s="31">
        <v>0.47257794976742262</v>
      </c>
      <c r="I28" s="31">
        <v>0.53353893753061066</v>
      </c>
      <c r="J28" s="31">
        <v>0.18725689770472331</v>
      </c>
      <c r="K28" s="31">
        <v>0.1048418703572557</v>
      </c>
      <c r="L28" s="31">
        <v>8.3171982722611976E-2</v>
      </c>
      <c r="M28" s="31">
        <v>3.7225923817034122E-2</v>
      </c>
      <c r="N28" s="55">
        <f>'Equations and POD'!$D$6/G28</f>
        <v>2881.7607683918577</v>
      </c>
      <c r="O28" s="55">
        <f>'Equations and POD'!$D$6/H28</f>
        <v>2327.6583271423492</v>
      </c>
      <c r="P28" s="55">
        <f>'Equations and POD'!$D$6/I28</f>
        <v>2061.7051964213761</v>
      </c>
      <c r="Q28" s="55">
        <f>'Equations and POD'!$D$6/J28</f>
        <v>5874.2829422205787</v>
      </c>
      <c r="R28" s="55">
        <f>'Equations and POD'!$D$6/K28</f>
        <v>10491.991379509696</v>
      </c>
      <c r="S28" s="55">
        <f>'Equations and POD'!$D$6/L28</f>
        <v>13225.607518202676</v>
      </c>
      <c r="T28" s="55">
        <f>'Equations and POD'!$D$6/M28</f>
        <v>29549.300251258064</v>
      </c>
      <c r="U28" s="30">
        <v>2900</v>
      </c>
      <c r="V28" s="30">
        <v>2300</v>
      </c>
      <c r="W28" s="30">
        <v>2100</v>
      </c>
      <c r="X28" s="30">
        <v>5900</v>
      </c>
      <c r="Y28" s="30">
        <v>10000</v>
      </c>
      <c r="Z28" s="30">
        <v>13000</v>
      </c>
      <c r="AA28" s="30">
        <v>30000</v>
      </c>
    </row>
    <row r="29" spans="1:27">
      <c r="A29" s="25" t="s">
        <v>79</v>
      </c>
      <c r="B29" s="25" t="s">
        <v>83</v>
      </c>
      <c r="C29" s="25" t="s">
        <v>84</v>
      </c>
      <c r="D29" s="25" t="s">
        <v>9</v>
      </c>
      <c r="E29" s="25" t="s">
        <v>78</v>
      </c>
      <c r="F29" s="25" t="s">
        <v>73</v>
      </c>
      <c r="G29" s="28">
        <v>4.1719654400499229</v>
      </c>
      <c r="H29" s="28">
        <v>3.9301123710615209</v>
      </c>
      <c r="I29" s="28">
        <v>3.1948010242177518</v>
      </c>
      <c r="J29" s="28">
        <v>2.2245919081480312</v>
      </c>
      <c r="K29" s="28">
        <v>1.5692772636562551</v>
      </c>
      <c r="L29" s="28">
        <v>1.3437032240724309</v>
      </c>
      <c r="M29" s="28">
        <v>1.078815845856387</v>
      </c>
      <c r="N29" s="55">
        <f>'Equations and POD'!$D$6/G29</f>
        <v>263.66469612625485</v>
      </c>
      <c r="O29" s="55">
        <f>'Equations and POD'!$D$6/H29</f>
        <v>279.89021588787057</v>
      </c>
      <c r="P29" s="55">
        <f>'Equations and POD'!$D$6/I29</f>
        <v>344.30939256047577</v>
      </c>
      <c r="Q29" s="55">
        <f>'Equations and POD'!$D$6/J29</f>
        <v>494.4727147352379</v>
      </c>
      <c r="R29" s="55">
        <f>'Equations and POD'!$D$6/K29</f>
        <v>700.95962356397922</v>
      </c>
      <c r="S29" s="55">
        <f>'Equations and POD'!$D$6/L29</f>
        <v>818.63314777661469</v>
      </c>
      <c r="T29" s="55">
        <f>'Equations and POD'!$D$6/M29</f>
        <v>1019.6364877518058</v>
      </c>
      <c r="U29" s="30">
        <v>260</v>
      </c>
      <c r="V29" s="30">
        <v>280</v>
      </c>
      <c r="W29" s="30">
        <v>340</v>
      </c>
      <c r="X29" s="30">
        <v>490</v>
      </c>
      <c r="Y29" s="30">
        <v>700</v>
      </c>
      <c r="Z29" s="30">
        <v>820</v>
      </c>
      <c r="AA29" s="30">
        <v>1000</v>
      </c>
    </row>
    <row r="30" spans="1:27">
      <c r="A30" s="25" t="s">
        <v>79</v>
      </c>
      <c r="B30" s="25" t="s">
        <v>83</v>
      </c>
      <c r="C30" s="25" t="s">
        <v>84</v>
      </c>
      <c r="D30" s="25" t="s">
        <v>9</v>
      </c>
      <c r="E30" s="25" t="s">
        <v>15</v>
      </c>
      <c r="F30" s="25" t="s">
        <v>73</v>
      </c>
      <c r="G30" s="28">
        <f t="shared" ref="G30:M30" si="6">SUM(G27:G29)</f>
        <v>7.1375063020078562</v>
      </c>
      <c r="H30" s="28">
        <f t="shared" si="6"/>
        <v>6.6122141303527524</v>
      </c>
      <c r="I30" s="28">
        <f t="shared" si="6"/>
        <v>5.6380173811032019</v>
      </c>
      <c r="J30" s="28">
        <f t="shared" si="6"/>
        <v>3.9514714473621888</v>
      </c>
      <c r="K30" s="28">
        <f t="shared" si="6"/>
        <v>2.891020542464215</v>
      </c>
      <c r="L30" s="28">
        <f t="shared" si="6"/>
        <v>2.5397243688062159</v>
      </c>
      <c r="M30" s="28">
        <f t="shared" si="6"/>
        <v>2.3052697768547503</v>
      </c>
      <c r="N30" s="55">
        <f>'Equations and POD'!$D$6/G30</f>
        <v>154.11545061481183</v>
      </c>
      <c r="O30" s="55">
        <f>'Equations and POD'!$D$6/H30</f>
        <v>166.35879877975407</v>
      </c>
      <c r="P30" s="55">
        <f>'Equations and POD'!$D$6/I30</f>
        <v>195.10404556162629</v>
      </c>
      <c r="Q30" s="55">
        <f>'Equations and POD'!$D$6/J30</f>
        <v>278.37731200975952</v>
      </c>
      <c r="R30" s="55">
        <f>'Equations and POD'!$D$6/K30</f>
        <v>380.48847590076082</v>
      </c>
      <c r="S30" s="55">
        <f>'Equations and POD'!$D$6/L30</f>
        <v>433.11786645455908</v>
      </c>
      <c r="T30" s="55">
        <f>'Equations and POD'!$D$6/M30</f>
        <v>477.16757970982951</v>
      </c>
      <c r="U30" s="30">
        <v>150</v>
      </c>
      <c r="V30" s="30">
        <v>170</v>
      </c>
      <c r="W30" s="30">
        <v>200</v>
      </c>
      <c r="X30" s="30">
        <v>280</v>
      </c>
      <c r="Y30" s="30">
        <v>380</v>
      </c>
      <c r="Z30" s="30">
        <v>430</v>
      </c>
      <c r="AA30" s="30">
        <v>480</v>
      </c>
    </row>
    <row r="31" spans="1:27">
      <c r="A31" s="25" t="s">
        <v>79</v>
      </c>
      <c r="B31" s="25" t="s">
        <v>83</v>
      </c>
      <c r="C31" s="25" t="s">
        <v>84</v>
      </c>
      <c r="D31" s="25" t="s">
        <v>9</v>
      </c>
      <c r="E31" s="25" t="s">
        <v>72</v>
      </c>
      <c r="F31" s="25" t="s">
        <v>74</v>
      </c>
      <c r="G31" s="31">
        <v>0.64595744680851075</v>
      </c>
      <c r="H31" s="31">
        <v>0.55238095238095231</v>
      </c>
      <c r="I31" s="31">
        <v>0.47741935483870968</v>
      </c>
      <c r="J31" s="31">
        <v>0.38490566037735852</v>
      </c>
      <c r="K31" s="31">
        <v>0.3042253521126761</v>
      </c>
      <c r="L31" s="31">
        <v>0.27821229050279328</v>
      </c>
      <c r="M31" s="31">
        <v>0.29730700179533232</v>
      </c>
      <c r="N31" s="55">
        <f>'Equations and POD'!$D$6/G31</f>
        <v>1702.8985507246373</v>
      </c>
      <c r="O31" s="55">
        <f>'Equations and POD'!$D$6/H31</f>
        <v>1991.3793103448279</v>
      </c>
      <c r="P31" s="55">
        <f>'Equations and POD'!$D$6/I31</f>
        <v>2304.0540540540542</v>
      </c>
      <c r="Q31" s="55">
        <f>'Equations and POD'!$D$6/J31</f>
        <v>2857.8431372549016</v>
      </c>
      <c r="R31" s="55">
        <f>'Equations and POD'!$D$6/K31</f>
        <v>3615.7407407407404</v>
      </c>
      <c r="S31" s="55">
        <f>'Equations and POD'!$D$6/L31</f>
        <v>3953.8152610441771</v>
      </c>
      <c r="T31" s="55">
        <f>'Equations and POD'!$D$6/M31</f>
        <v>3699.879227053138</v>
      </c>
      <c r="U31" s="56">
        <v>1700</v>
      </c>
      <c r="V31" s="56">
        <v>2000</v>
      </c>
      <c r="W31" s="56">
        <v>2300</v>
      </c>
      <c r="X31" s="56">
        <v>2900</v>
      </c>
      <c r="Y31" s="56">
        <v>3600</v>
      </c>
      <c r="Z31" s="56">
        <v>4000</v>
      </c>
      <c r="AA31" s="56">
        <v>3700</v>
      </c>
    </row>
    <row r="32" spans="1:27">
      <c r="A32" s="25" t="s">
        <v>79</v>
      </c>
      <c r="B32" s="25" t="s">
        <v>83</v>
      </c>
      <c r="C32" s="25" t="s">
        <v>84</v>
      </c>
      <c r="D32" s="25" t="s">
        <v>9</v>
      </c>
      <c r="E32" s="25" t="s">
        <v>76</v>
      </c>
      <c r="F32" s="25" t="s">
        <v>74</v>
      </c>
      <c r="G32" s="31">
        <v>9.6163898129394937E-2</v>
      </c>
      <c r="H32" s="31">
        <v>0.1190551711367077</v>
      </c>
      <c r="I32" s="31">
        <v>0.13441220678956059</v>
      </c>
      <c r="J32" s="31">
        <v>4.7175447504254862E-2</v>
      </c>
      <c r="K32" s="31">
        <v>2.6412888997178158E-2</v>
      </c>
      <c r="L32" s="31">
        <v>2.0953632958249278E-2</v>
      </c>
      <c r="M32" s="31">
        <v>9.3786424208542555E-3</v>
      </c>
      <c r="N32" s="55">
        <f>'Equations and POD'!$D$6/G32</f>
        <v>11438.804181168662</v>
      </c>
      <c r="O32" s="55">
        <f>'Equations and POD'!$D$6/H32</f>
        <v>9239.4138742356772</v>
      </c>
      <c r="P32" s="55">
        <f>'Equations and POD'!$D$6/I32</f>
        <v>8183.7805231647599</v>
      </c>
      <c r="Q32" s="55">
        <f>'Equations and POD'!$D$6/J32</f>
        <v>23317.213893960168</v>
      </c>
      <c r="R32" s="55">
        <f>'Equations and POD'!$D$6/K32</f>
        <v>41646.334110498829</v>
      </c>
      <c r="S32" s="55">
        <f>'Equations and POD'!$D$6/L32</f>
        <v>52496.863059106836</v>
      </c>
      <c r="T32" s="55">
        <f>'Equations and POD'!$D$6/M32</f>
        <v>117287.76411754978</v>
      </c>
      <c r="U32" s="56">
        <v>11000</v>
      </c>
      <c r="V32" s="56">
        <v>9200</v>
      </c>
      <c r="W32" s="56">
        <v>8200</v>
      </c>
      <c r="X32" s="56">
        <v>23000</v>
      </c>
      <c r="Y32" s="56">
        <v>42000</v>
      </c>
      <c r="Z32" s="56">
        <v>52000</v>
      </c>
      <c r="AA32" s="56">
        <v>120000</v>
      </c>
    </row>
    <row r="33" spans="1:27">
      <c r="A33" s="25" t="s">
        <v>79</v>
      </c>
      <c r="B33" s="25" t="s">
        <v>83</v>
      </c>
      <c r="C33" s="25" t="s">
        <v>84</v>
      </c>
      <c r="D33" s="25" t="s">
        <v>9</v>
      </c>
      <c r="E33" s="25" t="s">
        <v>78</v>
      </c>
      <c r="F33" s="25" t="s">
        <v>74</v>
      </c>
      <c r="G33" s="28">
        <v>1.0430094786764399</v>
      </c>
      <c r="H33" s="31">
        <v>0.98254516107200818</v>
      </c>
      <c r="I33" s="31">
        <v>0.79871413093595478</v>
      </c>
      <c r="J33" s="31">
        <v>0.55615763834264609</v>
      </c>
      <c r="K33" s="31">
        <v>0.39232613121678078</v>
      </c>
      <c r="L33" s="31">
        <v>0.33593164166260842</v>
      </c>
      <c r="M33" s="31">
        <v>0.26970864671426609</v>
      </c>
      <c r="N33" s="55">
        <f>'Equations and POD'!$D$6/G33</f>
        <v>1054.6404634748669</v>
      </c>
      <c r="O33" s="55">
        <f>'Equations and POD'!$D$6/H33</f>
        <v>1119.5414150733209</v>
      </c>
      <c r="P33" s="55">
        <f>'Equations and POD'!$D$6/I33</f>
        <v>1377.2136455267046</v>
      </c>
      <c r="Q33" s="55">
        <f>'Equations and POD'!$D$6/J33</f>
        <v>1977.856499962867</v>
      </c>
      <c r="R33" s="55">
        <f>'Equations and POD'!$D$6/K33</f>
        <v>2803.7897873088455</v>
      </c>
      <c r="S33" s="55">
        <f>'Equations and POD'!$D$6/L33</f>
        <v>3274.475707485693</v>
      </c>
      <c r="T33" s="55">
        <f>'Equations and POD'!$D$6/M33</f>
        <v>4078.4751004492587</v>
      </c>
      <c r="U33" s="56">
        <v>1100</v>
      </c>
      <c r="V33" s="56">
        <v>1100</v>
      </c>
      <c r="W33" s="56">
        <v>1400</v>
      </c>
      <c r="X33" s="56">
        <v>2000</v>
      </c>
      <c r="Y33" s="56">
        <v>2800</v>
      </c>
      <c r="Z33" s="56">
        <v>3300</v>
      </c>
      <c r="AA33" s="56">
        <v>4100</v>
      </c>
    </row>
    <row r="34" spans="1:27">
      <c r="A34" s="25" t="s">
        <v>79</v>
      </c>
      <c r="B34" s="25" t="s">
        <v>83</v>
      </c>
      <c r="C34" s="25" t="s">
        <v>84</v>
      </c>
      <c r="D34" s="25" t="s">
        <v>9</v>
      </c>
      <c r="E34" s="25" t="s">
        <v>15</v>
      </c>
      <c r="F34" s="25" t="s">
        <v>74</v>
      </c>
      <c r="G34" s="28">
        <f t="shared" ref="G34:M34" si="7">SUM(G31:G33)</f>
        <v>1.7851308236143457</v>
      </c>
      <c r="H34" s="28">
        <f t="shared" si="7"/>
        <v>1.6539812845896682</v>
      </c>
      <c r="I34" s="28">
        <f t="shared" si="7"/>
        <v>1.410545692564225</v>
      </c>
      <c r="J34" s="31">
        <f t="shared" si="7"/>
        <v>0.98823874622425945</v>
      </c>
      <c r="K34" s="31">
        <f t="shared" si="7"/>
        <v>0.72296437232663502</v>
      </c>
      <c r="L34" s="31">
        <f t="shared" si="7"/>
        <v>0.63509756512365101</v>
      </c>
      <c r="M34" s="31">
        <f t="shared" si="7"/>
        <v>0.57639429093045269</v>
      </c>
      <c r="N34" s="55">
        <f>'Equations and POD'!$D$6/G34</f>
        <v>616.20133687055795</v>
      </c>
      <c r="O34" s="55">
        <f>'Equations and POD'!$D$6/H34</f>
        <v>665.06193887973529</v>
      </c>
      <c r="P34" s="55">
        <f>'Equations and POD'!$D$6/I34</f>
        <v>779.84003339892854</v>
      </c>
      <c r="Q34" s="55">
        <f>'Equations and POD'!$D$6/J34</f>
        <v>1113.0913498410623</v>
      </c>
      <c r="R34" s="55">
        <f>'Equations and POD'!$D$6/K34</f>
        <v>1521.5134273629467</v>
      </c>
      <c r="S34" s="55">
        <f>'Equations and POD'!$D$6/L34</f>
        <v>1732.0173472651156</v>
      </c>
      <c r="T34" s="55">
        <f>'Equations and POD'!$D$6/M34</f>
        <v>1908.4158488528908</v>
      </c>
      <c r="U34" s="56">
        <v>620</v>
      </c>
      <c r="V34" s="56">
        <v>670</v>
      </c>
      <c r="W34" s="56">
        <v>780</v>
      </c>
      <c r="X34" s="56">
        <v>1100</v>
      </c>
      <c r="Y34" s="56">
        <v>1500</v>
      </c>
      <c r="Z34" s="56">
        <v>1700</v>
      </c>
      <c r="AA34" s="56">
        <v>1900</v>
      </c>
    </row>
    <row r="35" spans="1:27">
      <c r="A35" s="25" t="s">
        <v>79</v>
      </c>
      <c r="B35" s="25" t="s">
        <v>83</v>
      </c>
      <c r="C35" s="25" t="s">
        <v>84</v>
      </c>
      <c r="D35" s="25" t="s">
        <v>9</v>
      </c>
      <c r="E35" s="25" t="s">
        <v>72</v>
      </c>
      <c r="F35" s="25" t="s">
        <v>75</v>
      </c>
      <c r="G35" s="31">
        <v>6.4595744680851067E-2</v>
      </c>
      <c r="H35" s="31">
        <v>5.5238095238095239E-2</v>
      </c>
      <c r="I35" s="31">
        <v>4.7741935483870963E-2</v>
      </c>
      <c r="J35" s="31">
        <v>3.8490566037735853E-2</v>
      </c>
      <c r="K35" s="31">
        <v>3.0422535211267612E-2</v>
      </c>
      <c r="L35" s="31">
        <v>2.7821229050279339E-2</v>
      </c>
      <c r="M35" s="31">
        <v>2.973070017953322E-2</v>
      </c>
      <c r="N35" s="55">
        <f>'Equations and POD'!$D$6/G35</f>
        <v>17028.985507246376</v>
      </c>
      <c r="O35" s="55">
        <f>'Equations and POD'!$D$6/H35</f>
        <v>19913.793103448275</v>
      </c>
      <c r="P35" s="55">
        <f>'Equations and POD'!$D$6/I35</f>
        <v>23040.540540540544</v>
      </c>
      <c r="Q35" s="55">
        <f>'Equations and POD'!$D$6/J35</f>
        <v>28578.431372549017</v>
      </c>
      <c r="R35" s="55">
        <f>'Equations and POD'!$D$6/K35</f>
        <v>36157.407407407401</v>
      </c>
      <c r="S35" s="55">
        <f>'Equations and POD'!$D$6/L35</f>
        <v>39538.152610441757</v>
      </c>
      <c r="T35" s="55">
        <f>'Equations and POD'!$D$6/M35</f>
        <v>36998.79227053139</v>
      </c>
      <c r="U35" s="56">
        <v>17000</v>
      </c>
      <c r="V35" s="56">
        <v>20000</v>
      </c>
      <c r="W35" s="56">
        <v>23000</v>
      </c>
      <c r="X35" s="56">
        <v>29000</v>
      </c>
      <c r="Y35" s="56">
        <v>36000</v>
      </c>
      <c r="Z35" s="56">
        <v>40000</v>
      </c>
      <c r="AA35" s="56">
        <v>37000</v>
      </c>
    </row>
    <row r="36" spans="1:27">
      <c r="A36" s="25" t="s">
        <v>79</v>
      </c>
      <c r="B36" s="25" t="s">
        <v>83</v>
      </c>
      <c r="C36" s="25" t="s">
        <v>84</v>
      </c>
      <c r="D36" s="25" t="s">
        <v>9</v>
      </c>
      <c r="E36" s="25" t="s">
        <v>76</v>
      </c>
      <c r="F36" s="25" t="s">
        <v>75</v>
      </c>
      <c r="G36" s="31">
        <v>1.7086329235969301E-4</v>
      </c>
      <c r="H36" s="31">
        <v>2.115339641662663E-4</v>
      </c>
      <c r="I36" s="31">
        <v>2.3881753985618439E-4</v>
      </c>
      <c r="J36" s="31">
        <v>8.3821322521979212E-5</v>
      </c>
      <c r="K36" s="31">
        <v>4.6931035496638352E-5</v>
      </c>
      <c r="L36" s="31">
        <v>3.7231091975470951E-5</v>
      </c>
      <c r="M36" s="31">
        <v>1.6665191082362881E-5</v>
      </c>
      <c r="N36" s="55">
        <f>'Equations and POD'!$D$6/G36</f>
        <v>6437895.3771084668</v>
      </c>
      <c r="O36" s="55">
        <f>'Equations and POD'!$D$6/H36</f>
        <v>5200110.5559360525</v>
      </c>
      <c r="P36" s="55">
        <f>'Equations and POD'!$D$6/I36</f>
        <v>4606026.8465306973</v>
      </c>
      <c r="Q36" s="55">
        <f>'Equations and POD'!$D$6/J36</f>
        <v>13123152.521383367</v>
      </c>
      <c r="R36" s="55">
        <f>'Equations and POD'!$D$6/K36</f>
        <v>23438647.546542894</v>
      </c>
      <c r="S36" s="55">
        <f>'Equations and POD'!$D$6/L36</f>
        <v>29545198.425141964</v>
      </c>
      <c r="T36" s="55">
        <f>'Equations and POD'!$D$6/M36</f>
        <v>66005843.83122693</v>
      </c>
      <c r="U36" s="56">
        <v>6400000</v>
      </c>
      <c r="V36" s="56">
        <v>5200000</v>
      </c>
      <c r="W36" s="56">
        <v>4600000</v>
      </c>
      <c r="X36" s="56">
        <v>13000000</v>
      </c>
      <c r="Y36" s="56">
        <v>23000000</v>
      </c>
      <c r="Z36" s="56">
        <v>30000000</v>
      </c>
      <c r="AA36" s="56">
        <v>66000000</v>
      </c>
    </row>
    <row r="37" spans="1:27">
      <c r="A37" s="25" t="s">
        <v>79</v>
      </c>
      <c r="B37" s="25" t="s">
        <v>83</v>
      </c>
      <c r="C37" s="25" t="s">
        <v>84</v>
      </c>
      <c r="D37" s="25" t="s">
        <v>9</v>
      </c>
      <c r="E37" s="25" t="s">
        <v>78</v>
      </c>
      <c r="F37" s="25" t="s">
        <v>75</v>
      </c>
      <c r="G37" s="31">
        <v>1.825330003022569E-3</v>
      </c>
      <c r="H37" s="31">
        <v>1.7195137709632899E-3</v>
      </c>
      <c r="I37" s="31">
        <v>1.3977982912346751E-3</v>
      </c>
      <c r="J37" s="31">
        <v>9.7330968167733383E-4</v>
      </c>
      <c r="K37" s="31">
        <v>6.8659458319449693E-4</v>
      </c>
      <c r="L37" s="31">
        <v>5.879007976701305E-4</v>
      </c>
      <c r="M37" s="31">
        <v>4.7200653012942302E-4</v>
      </c>
      <c r="N37" s="55">
        <f>'Equations and POD'!$D$6/G37</f>
        <v>602630.75618025614</v>
      </c>
      <c r="O37" s="55">
        <f>'Equations and POD'!$D$6/H37</f>
        <v>639715.72579134873</v>
      </c>
      <c r="P37" s="55">
        <f>'Equations and POD'!$D$6/I37</f>
        <v>786951.88490205561</v>
      </c>
      <c r="Q37" s="55">
        <f>'Equations and POD'!$D$6/J37</f>
        <v>1130164.4488980495</v>
      </c>
      <c r="R37" s="55">
        <f>'Equations and POD'!$D$6/K37</f>
        <v>1602109.9305532891</v>
      </c>
      <c r="S37" s="55">
        <f>'Equations and POD'!$D$6/L37</f>
        <v>1871063.9692263301</v>
      </c>
      <c r="T37" s="55">
        <f>'Equations and POD'!$D$6/M37</f>
        <v>2330476.2323910706</v>
      </c>
      <c r="U37" s="56">
        <v>600000</v>
      </c>
      <c r="V37" s="56">
        <v>640000</v>
      </c>
      <c r="W37" s="56">
        <v>790000</v>
      </c>
      <c r="X37" s="56">
        <v>1100000</v>
      </c>
      <c r="Y37" s="56">
        <v>1600000</v>
      </c>
      <c r="Z37" s="56">
        <v>1900000</v>
      </c>
      <c r="AA37" s="56">
        <v>2300000</v>
      </c>
    </row>
    <row r="38" spans="1:27">
      <c r="A38" s="25" t="s">
        <v>79</v>
      </c>
      <c r="B38" s="25" t="s">
        <v>83</v>
      </c>
      <c r="C38" s="25" t="s">
        <v>84</v>
      </c>
      <c r="D38" s="25" t="s">
        <v>9</v>
      </c>
      <c r="E38" s="25" t="s">
        <v>15</v>
      </c>
      <c r="F38" s="25" t="s">
        <v>75</v>
      </c>
      <c r="G38" s="31">
        <f t="shared" ref="G38:M38" si="8">SUM(G35:G37)</f>
        <v>6.6591937976233334E-2</v>
      </c>
      <c r="H38" s="31">
        <f t="shared" si="8"/>
        <v>5.7169142973224799E-2</v>
      </c>
      <c r="I38" s="31">
        <f t="shared" si="8"/>
        <v>4.937855131496182E-2</v>
      </c>
      <c r="J38" s="31">
        <f t="shared" si="8"/>
        <v>3.9547697041935163E-2</v>
      </c>
      <c r="K38" s="31">
        <f t="shared" si="8"/>
        <v>3.1156060829958747E-2</v>
      </c>
      <c r="L38" s="31">
        <f t="shared" si="8"/>
        <v>2.844636093992494E-2</v>
      </c>
      <c r="M38" s="31">
        <f t="shared" si="8"/>
        <v>3.0219371900745008E-2</v>
      </c>
      <c r="N38" s="55">
        <f>'Equations and POD'!$D$6/G38</f>
        <v>16518.516106147716</v>
      </c>
      <c r="O38" s="55">
        <f>'Equations and POD'!$D$6/H38</f>
        <v>19241.149032357993</v>
      </c>
      <c r="P38" s="55">
        <f>'Equations and POD'!$D$6/I38</f>
        <v>22276.878739994492</v>
      </c>
      <c r="Q38" s="55">
        <f>'Equations and POD'!$D$6/J38</f>
        <v>27814.514681691675</v>
      </c>
      <c r="R38" s="55">
        <f>'Equations and POD'!$D$6/K38</f>
        <v>35306.132119958907</v>
      </c>
      <c r="S38" s="55">
        <f>'Equations and POD'!$D$6/L38</f>
        <v>38669.269588579664</v>
      </c>
      <c r="T38" s="55">
        <f>'Equations and POD'!$D$6/M38</f>
        <v>36400.491830635343</v>
      </c>
      <c r="U38" s="56">
        <v>17000</v>
      </c>
      <c r="V38" s="56">
        <v>19000</v>
      </c>
      <c r="W38" s="56">
        <v>22000</v>
      </c>
      <c r="X38" s="56">
        <v>28000</v>
      </c>
      <c r="Y38" s="56">
        <v>35000</v>
      </c>
      <c r="Z38" s="56">
        <v>39000</v>
      </c>
      <c r="AA38" s="56">
        <v>36000</v>
      </c>
    </row>
    <row r="39" spans="1:27">
      <c r="A39" s="25" t="s">
        <v>79</v>
      </c>
      <c r="B39" s="25" t="s">
        <v>83</v>
      </c>
      <c r="C39" s="25" t="s">
        <v>84</v>
      </c>
      <c r="D39" s="25" t="s">
        <v>13</v>
      </c>
      <c r="E39" s="25" t="s">
        <v>72</v>
      </c>
      <c r="F39" s="25" t="s">
        <v>73</v>
      </c>
      <c r="G39" s="28">
        <v>2.583829787234043</v>
      </c>
      <c r="H39" s="28">
        <v>2.2095238095238088</v>
      </c>
      <c r="I39" s="28">
        <v>1.9096774193548389</v>
      </c>
      <c r="J39" s="28">
        <v>1.5396226415094341</v>
      </c>
      <c r="K39" s="28">
        <v>1.2169014084507039</v>
      </c>
      <c r="L39" s="28">
        <v>1.1128491620111729</v>
      </c>
      <c r="M39" s="28">
        <v>1.189228007181329</v>
      </c>
      <c r="N39" s="55">
        <f>'Equations and POD'!$D$6/G39</f>
        <v>425.72463768115932</v>
      </c>
      <c r="O39" s="55">
        <f>'Equations and POD'!$D$6/H39</f>
        <v>497.84482758620709</v>
      </c>
      <c r="P39" s="55">
        <f>'Equations and POD'!$D$6/I39</f>
        <v>576.01351351351343</v>
      </c>
      <c r="Q39" s="55">
        <f>'Equations and POD'!$D$6/J39</f>
        <v>714.46078431372541</v>
      </c>
      <c r="R39" s="55">
        <f>'Equations and POD'!$D$6/K39</f>
        <v>903.93518518518545</v>
      </c>
      <c r="S39" s="55">
        <f>'Equations and POD'!$D$6/L39</f>
        <v>988.45381526104438</v>
      </c>
      <c r="T39" s="55">
        <f>'Equations and POD'!$D$6/M39</f>
        <v>924.96980676328462</v>
      </c>
      <c r="U39" s="30">
        <v>430</v>
      </c>
      <c r="V39" s="30">
        <v>500</v>
      </c>
      <c r="W39" s="30">
        <v>580</v>
      </c>
      <c r="X39" s="30">
        <v>710</v>
      </c>
      <c r="Y39" s="30">
        <v>900</v>
      </c>
      <c r="Z39" s="30">
        <v>990</v>
      </c>
      <c r="AA39" s="30">
        <v>920</v>
      </c>
    </row>
    <row r="40" spans="1:27">
      <c r="A40" s="25" t="s">
        <v>79</v>
      </c>
      <c r="B40" s="25" t="s">
        <v>83</v>
      </c>
      <c r="C40" s="25" t="s">
        <v>84</v>
      </c>
      <c r="D40" s="25" t="s">
        <v>13</v>
      </c>
      <c r="E40" s="25" t="s">
        <v>76</v>
      </c>
      <c r="F40" s="25" t="s">
        <v>73</v>
      </c>
      <c r="G40" s="31">
        <v>0.34749041061970559</v>
      </c>
      <c r="H40" s="31">
        <v>0.43021211004805249</v>
      </c>
      <c r="I40" s="31">
        <v>0.48570915465830072</v>
      </c>
      <c r="J40" s="31">
        <v>0.17046902726869431</v>
      </c>
      <c r="K40" s="31">
        <v>9.5442345368749334E-2</v>
      </c>
      <c r="L40" s="31">
        <v>7.5715168209375697E-2</v>
      </c>
      <c r="M40" s="31">
        <v>3.3887993585823527E-2</v>
      </c>
      <c r="N40" s="55">
        <f>'Equations and POD'!$D$6/G40</f>
        <v>3165.5549804620159</v>
      </c>
      <c r="O40" s="55">
        <f>'Equations and POD'!$D$6/H40</f>
        <v>2556.8782800584941</v>
      </c>
      <c r="P40" s="55">
        <f>'Equations and POD'!$D$6/I40</f>
        <v>2264.7298068200021</v>
      </c>
      <c r="Q40" s="55">
        <f>'Equations and POD'!$D$6/J40</f>
        <v>6452.7851048634975</v>
      </c>
      <c r="R40" s="55">
        <f>'Equations and POD'!$D$6/K40</f>
        <v>11525.282575046325</v>
      </c>
      <c r="S40" s="55">
        <f>'Equations and POD'!$D$6/L40</f>
        <v>14528.13255275564</v>
      </c>
      <c r="T40" s="55">
        <f>'Equations and POD'!$D$6/M40</f>
        <v>32459.873943677991</v>
      </c>
      <c r="U40" s="30">
        <v>3200</v>
      </c>
      <c r="V40" s="30">
        <v>2600</v>
      </c>
      <c r="W40" s="30">
        <v>2300</v>
      </c>
      <c r="X40" s="30">
        <v>6500</v>
      </c>
      <c r="Y40" s="30">
        <v>12000</v>
      </c>
      <c r="Z40" s="30">
        <v>15000</v>
      </c>
      <c r="AA40" s="30">
        <v>32000</v>
      </c>
    </row>
    <row r="41" spans="1:27">
      <c r="A41" s="25" t="s">
        <v>79</v>
      </c>
      <c r="B41" s="25" t="s">
        <v>83</v>
      </c>
      <c r="C41" s="25" t="s">
        <v>84</v>
      </c>
      <c r="D41" s="25" t="s">
        <v>13</v>
      </c>
      <c r="E41" s="25" t="s">
        <v>78</v>
      </c>
      <c r="F41" s="25" t="s">
        <v>73</v>
      </c>
      <c r="G41" s="28">
        <v>3.9956758195524711</v>
      </c>
      <c r="H41" s="28">
        <v>3.7640424387088491</v>
      </c>
      <c r="I41" s="28">
        <v>3.0598022404988048</v>
      </c>
      <c r="J41" s="28">
        <v>2.1305900596465182</v>
      </c>
      <c r="K41" s="28">
        <v>1.502966241371773</v>
      </c>
      <c r="L41" s="28">
        <v>1.2869240069775509</v>
      </c>
      <c r="M41" s="28">
        <v>1.033229649425579</v>
      </c>
      <c r="N41" s="55">
        <f>'Equations and POD'!$D$6/G41</f>
        <v>275.29760913466788</v>
      </c>
      <c r="O41" s="55">
        <f>'Equations and POD'!$D$6/H41</f>
        <v>292.23900046603211</v>
      </c>
      <c r="P41" s="55">
        <f>'Equations and POD'!$D$6/I41</f>
        <v>359.5003577161508</v>
      </c>
      <c r="Q41" s="55">
        <f>'Equations and POD'!$D$6/J41</f>
        <v>516.2889008233235</v>
      </c>
      <c r="R41" s="55">
        <f>'Equations and POD'!$D$6/K41</f>
        <v>731.88603291316679</v>
      </c>
      <c r="S41" s="55">
        <f>'Equations and POD'!$D$6/L41</f>
        <v>854.75132489247937</v>
      </c>
      <c r="T41" s="55">
        <f>'Equations and POD'!$D$6/M41</f>
        <v>1064.6229525174213</v>
      </c>
      <c r="U41" s="30">
        <v>280</v>
      </c>
      <c r="V41" s="30">
        <v>290</v>
      </c>
      <c r="W41" s="30">
        <v>360</v>
      </c>
      <c r="X41" s="30">
        <v>520</v>
      </c>
      <c r="Y41" s="30">
        <v>730</v>
      </c>
      <c r="Z41" s="30">
        <v>850</v>
      </c>
      <c r="AA41" s="30">
        <v>1100</v>
      </c>
    </row>
    <row r="42" spans="1:27">
      <c r="A42" s="25" t="s">
        <v>79</v>
      </c>
      <c r="B42" s="25" t="s">
        <v>83</v>
      </c>
      <c r="C42" s="25" t="s">
        <v>84</v>
      </c>
      <c r="D42" s="25" t="s">
        <v>13</v>
      </c>
      <c r="E42" s="25" t="s">
        <v>15</v>
      </c>
      <c r="F42" s="25" t="s">
        <v>73</v>
      </c>
      <c r="G42" s="28">
        <f t="shared" ref="G42:M42" si="9">SUM(G39:G41)</f>
        <v>6.9269960174062195</v>
      </c>
      <c r="H42" s="28">
        <f t="shared" si="9"/>
        <v>6.4037783582807108</v>
      </c>
      <c r="I42" s="28">
        <f t="shared" si="9"/>
        <v>5.4551888145119438</v>
      </c>
      <c r="J42" s="28">
        <f t="shared" si="9"/>
        <v>3.8406817284246468</v>
      </c>
      <c r="K42" s="28">
        <f t="shared" si="9"/>
        <v>2.8153099951912264</v>
      </c>
      <c r="L42" s="28">
        <f t="shared" si="9"/>
        <v>2.4754883371980996</v>
      </c>
      <c r="M42" s="28">
        <f t="shared" si="9"/>
        <v>2.2563456501927317</v>
      </c>
      <c r="N42" s="55">
        <f>'Equations and POD'!$D$6/G42</f>
        <v>158.79899414348006</v>
      </c>
      <c r="O42" s="55">
        <f>'Equations and POD'!$D$6/H42</f>
        <v>171.77359028636471</v>
      </c>
      <c r="P42" s="55">
        <f>'Equations and POD'!$D$6/I42</f>
        <v>201.64288302428136</v>
      </c>
      <c r="Q42" s="55">
        <f>'Equations and POD'!$D$6/J42</f>
        <v>286.4074864259041</v>
      </c>
      <c r="R42" s="55">
        <f>'Equations and POD'!$D$6/K42</f>
        <v>390.72073834813489</v>
      </c>
      <c r="S42" s="55">
        <f>'Equations and POD'!$D$6/L42</f>
        <v>444.35676931729898</v>
      </c>
      <c r="T42" s="55">
        <f>'Equations and POD'!$D$6/M42</f>
        <v>487.51395864638056</v>
      </c>
      <c r="U42" s="30">
        <v>160</v>
      </c>
      <c r="V42" s="30">
        <v>170</v>
      </c>
      <c r="W42" s="30">
        <v>200</v>
      </c>
      <c r="X42" s="30">
        <v>290</v>
      </c>
      <c r="Y42" s="30">
        <v>390</v>
      </c>
      <c r="Z42" s="30">
        <v>440</v>
      </c>
      <c r="AA42" s="30">
        <v>490</v>
      </c>
    </row>
    <row r="43" spans="1:27">
      <c r="A43" s="25" t="s">
        <v>79</v>
      </c>
      <c r="B43" s="25" t="s">
        <v>83</v>
      </c>
      <c r="C43" s="25" t="s">
        <v>84</v>
      </c>
      <c r="D43" s="25" t="s">
        <v>13</v>
      </c>
      <c r="E43" s="25" t="s">
        <v>72</v>
      </c>
      <c r="F43" s="25" t="s">
        <v>74</v>
      </c>
      <c r="G43" s="31">
        <v>0.64595744680851075</v>
      </c>
      <c r="H43" s="31">
        <v>0.55238095238095231</v>
      </c>
      <c r="I43" s="31">
        <v>0.47741935483870968</v>
      </c>
      <c r="J43" s="31">
        <v>0.38490566037735852</v>
      </c>
      <c r="K43" s="31">
        <v>0.3042253521126761</v>
      </c>
      <c r="L43" s="31">
        <v>0.27821229050279328</v>
      </c>
      <c r="M43" s="31">
        <v>0.2973070017953322</v>
      </c>
      <c r="N43" s="55">
        <f>'Equations and POD'!$D$6/G43</f>
        <v>1702.8985507246373</v>
      </c>
      <c r="O43" s="55">
        <f>'Equations and POD'!$D$6/H43</f>
        <v>1991.3793103448279</v>
      </c>
      <c r="P43" s="55">
        <f>'Equations and POD'!$D$6/I43</f>
        <v>2304.0540540540542</v>
      </c>
      <c r="Q43" s="55">
        <f>'Equations and POD'!$D$6/J43</f>
        <v>2857.8431372549016</v>
      </c>
      <c r="R43" s="55">
        <f>'Equations and POD'!$D$6/K43</f>
        <v>3615.7407407407404</v>
      </c>
      <c r="S43" s="55">
        <f>'Equations and POD'!$D$6/L43</f>
        <v>3953.8152610441771</v>
      </c>
      <c r="T43" s="55">
        <f>'Equations and POD'!$D$6/M43</f>
        <v>3699.8792270531394</v>
      </c>
      <c r="U43" s="56">
        <v>1700</v>
      </c>
      <c r="V43" s="56">
        <v>2000</v>
      </c>
      <c r="W43" s="56">
        <v>2300</v>
      </c>
      <c r="X43" s="56">
        <v>2900</v>
      </c>
      <c r="Y43" s="56">
        <v>3600</v>
      </c>
      <c r="Z43" s="56">
        <v>4000</v>
      </c>
      <c r="AA43" s="56">
        <v>3700</v>
      </c>
    </row>
    <row r="44" spans="1:27">
      <c r="A44" s="25" t="s">
        <v>79</v>
      </c>
      <c r="B44" s="25" t="s">
        <v>83</v>
      </c>
      <c r="C44" s="25" t="s">
        <v>84</v>
      </c>
      <c r="D44" s="25" t="s">
        <v>13</v>
      </c>
      <c r="E44" s="25" t="s">
        <v>76</v>
      </c>
      <c r="F44" s="25" t="s">
        <v>74</v>
      </c>
      <c r="G44" s="31">
        <v>8.7595843014763655E-2</v>
      </c>
      <c r="H44" s="28">
        <v>0.1084477897049194</v>
      </c>
      <c r="I44" s="31">
        <v>0.1224368218130352</v>
      </c>
      <c r="J44" s="31">
        <v>4.2972151699047327E-2</v>
      </c>
      <c r="K44" s="31">
        <v>2.4059455304185389E-2</v>
      </c>
      <c r="L44" s="31">
        <v>1.9086608275516351E-2</v>
      </c>
      <c r="M44" s="31">
        <v>8.5428833626172845E-3</v>
      </c>
      <c r="N44" s="55">
        <f>'Equations and POD'!$D$6/G44</f>
        <v>12557.673539537747</v>
      </c>
      <c r="O44" s="55">
        <f>'Equations and POD'!$D$6/H44</f>
        <v>10143.129730841363</v>
      </c>
      <c r="P44" s="55">
        <f>'Equations and POD'!$D$6/I44</f>
        <v>8984.2253638348593</v>
      </c>
      <c r="Q44" s="55">
        <f>'Equations and POD'!$D$6/J44</f>
        <v>25597.973489989017</v>
      </c>
      <c r="R44" s="55">
        <f>'Equations and POD'!$D$6/K44</f>
        <v>45720.070803458453</v>
      </c>
      <c r="S44" s="55">
        <f>'Equations and POD'!$D$6/L44</f>
        <v>57632.031009461352</v>
      </c>
      <c r="T44" s="55">
        <f>'Equations and POD'!$D$6/M44</f>
        <v>128762.14660889305</v>
      </c>
      <c r="U44" s="56">
        <v>13000</v>
      </c>
      <c r="V44" s="56">
        <v>10000</v>
      </c>
      <c r="W44" s="56">
        <v>9000</v>
      </c>
      <c r="X44" s="56">
        <v>26000</v>
      </c>
      <c r="Y44" s="56">
        <v>46000</v>
      </c>
      <c r="Z44" s="56">
        <v>58000</v>
      </c>
      <c r="AA44" s="56">
        <v>130000</v>
      </c>
    </row>
    <row r="45" spans="1:27">
      <c r="A45" s="25" t="s">
        <v>79</v>
      </c>
      <c r="B45" s="25" t="s">
        <v>83</v>
      </c>
      <c r="C45" s="25" t="s">
        <v>84</v>
      </c>
      <c r="D45" s="25" t="s">
        <v>13</v>
      </c>
      <c r="E45" s="25" t="s">
        <v>78</v>
      </c>
      <c r="F45" s="25" t="s">
        <v>74</v>
      </c>
      <c r="G45" s="31">
        <v>0.99893627512594907</v>
      </c>
      <c r="H45" s="31">
        <v>0.94102692584328551</v>
      </c>
      <c r="I45" s="31">
        <v>0.76496382358873516</v>
      </c>
      <c r="J45" s="31">
        <v>0.53265675047733141</v>
      </c>
      <c r="K45" s="31">
        <v>0.37574807531911469</v>
      </c>
      <c r="L45" s="31">
        <v>0.321736580232453</v>
      </c>
      <c r="M45" s="31">
        <v>0.25831189114398179</v>
      </c>
      <c r="N45" s="55">
        <f>'Equations and POD'!$D$6/G45</f>
        <v>1101.171343348512</v>
      </c>
      <c r="O45" s="55">
        <f>'Equations and POD'!$D$6/H45</f>
        <v>1168.9357337084202</v>
      </c>
      <c r="P45" s="55">
        <f>'Equations and POD'!$D$6/I45</f>
        <v>1437.9764978159139</v>
      </c>
      <c r="Q45" s="55">
        <f>'Equations and POD'!$D$6/J45</f>
        <v>2065.1197962182091</v>
      </c>
      <c r="R45" s="55">
        <f>'Equations and POD'!$D$6/K45</f>
        <v>2927.4933718976308</v>
      </c>
      <c r="S45" s="55">
        <f>'Equations and POD'!$D$6/L45</f>
        <v>3418.9460185262606</v>
      </c>
      <c r="T45" s="55">
        <f>'Equations and POD'!$D$6/M45</f>
        <v>4258.417973436869</v>
      </c>
      <c r="U45" s="56">
        <v>1100</v>
      </c>
      <c r="V45" s="56">
        <v>1200</v>
      </c>
      <c r="W45" s="56">
        <v>1400</v>
      </c>
      <c r="X45" s="56">
        <v>2100</v>
      </c>
      <c r="Y45" s="56">
        <v>2900</v>
      </c>
      <c r="Z45" s="56">
        <v>3400</v>
      </c>
      <c r="AA45" s="56">
        <v>4300</v>
      </c>
    </row>
    <row r="46" spans="1:27">
      <c r="A46" s="25" t="s">
        <v>79</v>
      </c>
      <c r="B46" s="25" t="s">
        <v>83</v>
      </c>
      <c r="C46" s="25" t="s">
        <v>84</v>
      </c>
      <c r="D46" s="25" t="s">
        <v>13</v>
      </c>
      <c r="E46" s="25" t="s">
        <v>15</v>
      </c>
      <c r="F46" s="25" t="s">
        <v>74</v>
      </c>
      <c r="G46" s="28">
        <f t="shared" ref="G46:M46" si="10">SUM(G43:G45)</f>
        <v>1.7324895649492236</v>
      </c>
      <c r="H46" s="28">
        <f t="shared" si="10"/>
        <v>1.6018556679291573</v>
      </c>
      <c r="I46" s="28">
        <f t="shared" si="10"/>
        <v>1.36482000024048</v>
      </c>
      <c r="J46" s="31">
        <f t="shared" si="10"/>
        <v>0.96053456255373726</v>
      </c>
      <c r="K46" s="31">
        <f t="shared" si="10"/>
        <v>0.7040328827359762</v>
      </c>
      <c r="L46" s="31">
        <f t="shared" si="10"/>
        <v>0.61903547901076261</v>
      </c>
      <c r="M46" s="31">
        <f t="shared" si="10"/>
        <v>0.56416177630193132</v>
      </c>
      <c r="N46" s="55">
        <f>'Equations and POD'!$D$6/G46</f>
        <v>634.92445914514883</v>
      </c>
      <c r="O46" s="55">
        <f>'Equations and POD'!$D$6/H46</f>
        <v>686.70356638438909</v>
      </c>
      <c r="P46" s="55">
        <f>'Equations and POD'!$D$6/I46</f>
        <v>805.96708709293614</v>
      </c>
      <c r="Q46" s="55">
        <f>'Equations and POD'!$D$6/J46</f>
        <v>1145.1956471774126</v>
      </c>
      <c r="R46" s="55">
        <f>'Equations and POD'!$D$6/K46</f>
        <v>1562.427021484049</v>
      </c>
      <c r="S46" s="55">
        <f>'Equations and POD'!$D$6/L46</f>
        <v>1776.9579245406633</v>
      </c>
      <c r="T46" s="55">
        <f>'Equations and POD'!$D$6/M46</f>
        <v>1949.7953356756586</v>
      </c>
      <c r="U46" s="56">
        <v>630</v>
      </c>
      <c r="V46" s="56">
        <v>690</v>
      </c>
      <c r="W46" s="56">
        <v>810</v>
      </c>
      <c r="X46" s="56">
        <v>1100</v>
      </c>
      <c r="Y46" s="56">
        <v>1600</v>
      </c>
      <c r="Z46" s="56">
        <v>1800</v>
      </c>
      <c r="AA46" s="56">
        <v>1900</v>
      </c>
    </row>
    <row r="47" spans="1:27">
      <c r="A47" s="25" t="s">
        <v>79</v>
      </c>
      <c r="B47" s="25" t="s">
        <v>83</v>
      </c>
      <c r="C47" s="25" t="s">
        <v>84</v>
      </c>
      <c r="D47" s="25" t="s">
        <v>13</v>
      </c>
      <c r="E47" s="25" t="s">
        <v>72</v>
      </c>
      <c r="F47" s="25" t="s">
        <v>75</v>
      </c>
      <c r="G47" s="31">
        <v>6.4595744680851067E-2</v>
      </c>
      <c r="H47" s="31">
        <v>5.5238095238095239E-2</v>
      </c>
      <c r="I47" s="31">
        <v>4.774193548387097E-2</v>
      </c>
      <c r="J47" s="31">
        <v>3.8490566037735853E-2</v>
      </c>
      <c r="K47" s="31">
        <v>3.0422535211267612E-2</v>
      </c>
      <c r="L47" s="31">
        <v>2.7821229050279339E-2</v>
      </c>
      <c r="M47" s="31">
        <v>2.973070017953322E-2</v>
      </c>
      <c r="N47" s="55">
        <f>'Equations and POD'!$D$6/G47</f>
        <v>17028.985507246376</v>
      </c>
      <c r="O47" s="55">
        <f>'Equations and POD'!$D$6/H47</f>
        <v>19913.793103448275</v>
      </c>
      <c r="P47" s="55">
        <f>'Equations and POD'!$D$6/I47</f>
        <v>23040.54054054054</v>
      </c>
      <c r="Q47" s="55">
        <f>'Equations and POD'!$D$6/J47</f>
        <v>28578.431372549017</v>
      </c>
      <c r="R47" s="55">
        <f>'Equations and POD'!$D$6/K47</f>
        <v>36157.407407407401</v>
      </c>
      <c r="S47" s="55">
        <f>'Equations and POD'!$D$6/L47</f>
        <v>39538.152610441757</v>
      </c>
      <c r="T47" s="55">
        <f>'Equations and POD'!$D$6/M47</f>
        <v>36998.79227053139</v>
      </c>
      <c r="U47" s="56">
        <v>17000</v>
      </c>
      <c r="V47" s="56">
        <v>20000</v>
      </c>
      <c r="W47" s="56">
        <v>23000</v>
      </c>
      <c r="X47" s="56">
        <v>29000</v>
      </c>
      <c r="Y47" s="56">
        <v>36000</v>
      </c>
      <c r="Z47" s="56">
        <v>40000</v>
      </c>
      <c r="AA47" s="56">
        <v>37000</v>
      </c>
    </row>
    <row r="48" spans="1:27">
      <c r="A48" s="25" t="s">
        <v>79</v>
      </c>
      <c r="B48" s="25" t="s">
        <v>83</v>
      </c>
      <c r="C48" s="25" t="s">
        <v>84</v>
      </c>
      <c r="D48" s="25" t="s">
        <v>13</v>
      </c>
      <c r="E48" s="25" t="s">
        <v>76</v>
      </c>
      <c r="F48" s="25" t="s">
        <v>75</v>
      </c>
      <c r="G48" s="31">
        <v>1.558240666209308E-4</v>
      </c>
      <c r="H48" s="31">
        <v>1.9291529976487689E-4</v>
      </c>
      <c r="I48" s="31">
        <v>2.177978043122438E-4</v>
      </c>
      <c r="J48" s="31">
        <v>7.6443397601909662E-5</v>
      </c>
      <c r="K48" s="31">
        <v>4.2800088172832767E-5</v>
      </c>
      <c r="L48" s="31">
        <v>3.3953921281908683E-5</v>
      </c>
      <c r="M48" s="31">
        <v>1.5198143274477879E-5</v>
      </c>
      <c r="N48" s="55">
        <f>'Equations and POD'!$D$6/G48</f>
        <v>7059243.3110858398</v>
      </c>
      <c r="O48" s="55">
        <f>'Equations and POD'!$D$6/H48</f>
        <v>5701984.2456283569</v>
      </c>
      <c r="P48" s="55">
        <f>'Equations and POD'!$D$6/I48</f>
        <v>5050555.9662254229</v>
      </c>
      <c r="Q48" s="55">
        <f>'Equations and POD'!$D$6/J48</f>
        <v>14389731.939027792</v>
      </c>
      <c r="R48" s="55">
        <f>'Equations and POD'!$D$6/K48</f>
        <v>25700881.63272107</v>
      </c>
      <c r="S48" s="55">
        <f>'Equations and POD'!$D$6/L48</f>
        <v>32396847.211461894</v>
      </c>
      <c r="T48" s="55">
        <f>'Equations and POD'!$D$6/M48</f>
        <v>72377262.151964396</v>
      </c>
      <c r="U48" s="56">
        <v>7100000</v>
      </c>
      <c r="V48" s="56">
        <v>5700000</v>
      </c>
      <c r="W48" s="56">
        <v>5100000</v>
      </c>
      <c r="X48" s="56">
        <v>14000000</v>
      </c>
      <c r="Y48" s="56">
        <v>26000000</v>
      </c>
      <c r="Z48" s="56">
        <v>32000000</v>
      </c>
      <c r="AA48" s="56">
        <v>72000000</v>
      </c>
    </row>
    <row r="49" spans="1:27">
      <c r="A49" s="25" t="s">
        <v>79</v>
      </c>
      <c r="B49" s="25" t="s">
        <v>83</v>
      </c>
      <c r="C49" s="25" t="s">
        <v>84</v>
      </c>
      <c r="D49" s="25" t="s">
        <v>13</v>
      </c>
      <c r="E49" s="25" t="s">
        <v>78</v>
      </c>
      <c r="F49" s="25" t="s">
        <v>75</v>
      </c>
      <c r="G49" s="31">
        <v>1.748199102362601E-3</v>
      </c>
      <c r="H49" s="31">
        <v>1.6468542268633199E-3</v>
      </c>
      <c r="I49" s="31">
        <v>1.3387331134501819E-3</v>
      </c>
      <c r="J49" s="31">
        <v>9.3218163784716216E-4</v>
      </c>
      <c r="K49" s="31">
        <v>6.5758193424753683E-4</v>
      </c>
      <c r="L49" s="31">
        <v>5.6305854013427462E-4</v>
      </c>
      <c r="M49" s="31">
        <v>4.5206148527398128E-4</v>
      </c>
      <c r="N49" s="55">
        <f>'Equations and POD'!$D$6/G49</f>
        <v>629218.94795244245</v>
      </c>
      <c r="O49" s="55">
        <f>'Equations and POD'!$D$6/H49</f>
        <v>667940.11398028501</v>
      </c>
      <c r="P49" s="55">
        <f>'Equations and POD'!$D$6/I49</f>
        <v>821672.36243606533</v>
      </c>
      <c r="Q49" s="55">
        <f>'Equations and POD'!$D$6/J49</f>
        <v>1180027.5346985036</v>
      </c>
      <c r="R49" s="55">
        <f>'Equations and POD'!$D$6/K49</f>
        <v>1672795.3471816662</v>
      </c>
      <c r="S49" s="55">
        <f>'Equations and POD'!$D$6/L49</f>
        <v>1953615.692850834</v>
      </c>
      <c r="T49" s="55">
        <f>'Equations and POD'!$D$6/M49</f>
        <v>2433297.3186895628</v>
      </c>
      <c r="U49" s="56">
        <v>630000</v>
      </c>
      <c r="V49" s="56">
        <v>670000</v>
      </c>
      <c r="W49" s="56">
        <v>820000</v>
      </c>
      <c r="X49" s="56">
        <v>1200000</v>
      </c>
      <c r="Y49" s="56">
        <v>1700000</v>
      </c>
      <c r="Z49" s="56">
        <v>2000000</v>
      </c>
      <c r="AA49" s="56">
        <v>2400000</v>
      </c>
    </row>
    <row r="50" spans="1:27">
      <c r="A50" s="25" t="s">
        <v>79</v>
      </c>
      <c r="B50" s="25" t="s">
        <v>83</v>
      </c>
      <c r="C50" s="25" t="s">
        <v>84</v>
      </c>
      <c r="D50" s="25" t="s">
        <v>13</v>
      </c>
      <c r="E50" s="25" t="s">
        <v>15</v>
      </c>
      <c r="F50" s="25" t="s">
        <v>75</v>
      </c>
      <c r="G50" s="31">
        <f t="shared" ref="G50:M50" si="11">SUM(G47:G49)</f>
        <v>6.6499767849834593E-2</v>
      </c>
      <c r="H50" s="31">
        <f t="shared" si="11"/>
        <v>5.7077864764723436E-2</v>
      </c>
      <c r="I50" s="31">
        <f t="shared" si="11"/>
        <v>4.9298466401633392E-2</v>
      </c>
      <c r="J50" s="31">
        <f t="shared" si="11"/>
        <v>3.9499191073184926E-2</v>
      </c>
      <c r="K50" s="31">
        <f t="shared" si="11"/>
        <v>3.1122917233687982E-2</v>
      </c>
      <c r="L50" s="31">
        <f t="shared" si="11"/>
        <v>2.8418241511695523E-2</v>
      </c>
      <c r="M50" s="31">
        <f t="shared" si="11"/>
        <v>3.0197959808081678E-2</v>
      </c>
      <c r="N50" s="55">
        <f>'Equations and POD'!$D$6/G50</f>
        <v>16541.411129192929</v>
      </c>
      <c r="O50" s="55">
        <f>'Equations and POD'!$D$6/H50</f>
        <v>19271.919237592909</v>
      </c>
      <c r="P50" s="55">
        <f>'Equations and POD'!$D$6/I50</f>
        <v>22313.067328267924</v>
      </c>
      <c r="Q50" s="55">
        <f>'Equations and POD'!$D$6/J50</f>
        <v>27848.671583220454</v>
      </c>
      <c r="R50" s="55">
        <f>'Equations and POD'!$D$6/K50</f>
        <v>35343.730529519293</v>
      </c>
      <c r="S50" s="55">
        <f>'Equations and POD'!$D$6/L50</f>
        <v>38707.532256958795</v>
      </c>
      <c r="T50" s="55">
        <f>'Equations and POD'!$D$6/M50</f>
        <v>36426.301875718586</v>
      </c>
      <c r="U50" s="56">
        <v>17000</v>
      </c>
      <c r="V50" s="56">
        <v>19000</v>
      </c>
      <c r="W50" s="56">
        <v>22000</v>
      </c>
      <c r="X50" s="56">
        <v>28000</v>
      </c>
      <c r="Y50" s="56">
        <v>35000</v>
      </c>
      <c r="Z50" s="56">
        <v>39000</v>
      </c>
      <c r="AA50" s="56">
        <v>36000</v>
      </c>
    </row>
    <row r="51" spans="1:27">
      <c r="A51" s="25" t="s">
        <v>79</v>
      </c>
      <c r="B51" s="25" t="s">
        <v>83</v>
      </c>
      <c r="C51" s="25" t="s">
        <v>85</v>
      </c>
      <c r="D51" s="25" t="s">
        <v>9</v>
      </c>
      <c r="E51" s="25" t="s">
        <v>72</v>
      </c>
      <c r="F51" s="25" t="s">
        <v>73</v>
      </c>
      <c r="G51" s="31">
        <v>0.32297872340425537</v>
      </c>
      <c r="H51" s="31">
        <v>0.27619047619047621</v>
      </c>
      <c r="I51" s="31">
        <v>0.23870967741935481</v>
      </c>
      <c r="J51" s="31">
        <v>0.1924528301886792</v>
      </c>
      <c r="K51" s="31">
        <v>0.15211267605633799</v>
      </c>
      <c r="L51" s="31">
        <v>0.1391061452513967</v>
      </c>
      <c r="M51" s="31" t="s">
        <v>77</v>
      </c>
      <c r="N51" s="55">
        <f>'Equations and POD'!$D$6/G51</f>
        <v>3405.7971014492746</v>
      </c>
      <c r="O51" s="55">
        <f>'Equations and POD'!$D$6/H51</f>
        <v>3982.7586206896549</v>
      </c>
      <c r="P51" s="55">
        <f>'Equations and POD'!$D$6/I51</f>
        <v>4608.1081081081084</v>
      </c>
      <c r="Q51" s="55">
        <f>'Equations and POD'!$D$6/J51</f>
        <v>5715.6862745098051</v>
      </c>
      <c r="R51" s="55">
        <f>'Equations and POD'!$D$6/K51</f>
        <v>7231.4814814814836</v>
      </c>
      <c r="S51" s="55">
        <f>'Equations and POD'!$D$6/L51</f>
        <v>7907.6305220883505</v>
      </c>
      <c r="T51" s="31" t="s">
        <v>77</v>
      </c>
      <c r="U51" s="30">
        <v>3400</v>
      </c>
      <c r="V51" s="30">
        <v>4000</v>
      </c>
      <c r="W51" s="30">
        <v>4600</v>
      </c>
      <c r="X51" s="30">
        <v>5700</v>
      </c>
      <c r="Y51" s="30">
        <v>7200</v>
      </c>
      <c r="Z51" s="30">
        <v>7900</v>
      </c>
      <c r="AA51" s="32" t="s">
        <v>77</v>
      </c>
    </row>
    <row r="52" spans="1:27">
      <c r="A52" s="25" t="s">
        <v>79</v>
      </c>
      <c r="B52" s="25" t="s">
        <v>83</v>
      </c>
      <c r="C52" s="25" t="s">
        <v>85</v>
      </c>
      <c r="D52" s="25" t="s">
        <v>9</v>
      </c>
      <c r="E52" s="25" t="s">
        <v>76</v>
      </c>
      <c r="F52" s="25" t="s">
        <v>73</v>
      </c>
      <c r="G52" s="31">
        <v>5.3994416749053901E-4</v>
      </c>
      <c r="H52" s="31">
        <v>6.6847862118661595E-4</v>
      </c>
      <c r="I52" s="31">
        <v>7.5471010683149787E-4</v>
      </c>
      <c r="J52" s="31">
        <v>2.6488168291875558E-4</v>
      </c>
      <c r="K52" s="31">
        <v>1.4830264356865291E-4</v>
      </c>
      <c r="L52" s="31">
        <v>1.176498014616551E-4</v>
      </c>
      <c r="M52" s="31">
        <v>5.265744117605464E-5</v>
      </c>
      <c r="N52" s="55">
        <f>'Equations and POD'!$D$6/G52</f>
        <v>2037247.675277971</v>
      </c>
      <c r="O52" s="55">
        <f>'Equations and POD'!$D$6/H52</f>
        <v>1645527.5683273023</v>
      </c>
      <c r="P52" s="55">
        <f>'Equations and POD'!$D$6/I52</f>
        <v>1457513.2756842675</v>
      </c>
      <c r="Q52" s="55">
        <f>'Equations and POD'!$D$6/J52</f>
        <v>4152797.5354090137</v>
      </c>
      <c r="R52" s="55">
        <f>'Equations and POD'!$D$6/K52</f>
        <v>7417264.949095686</v>
      </c>
      <c r="S52" s="55">
        <f>'Equations and POD'!$D$6/L52</f>
        <v>9349782.0339162797</v>
      </c>
      <c r="T52" s="55">
        <f>'Equations and POD'!$D$6/M52</f>
        <v>20889735.152953316</v>
      </c>
      <c r="U52" s="30">
        <v>2000000</v>
      </c>
      <c r="V52" s="30">
        <v>1600000</v>
      </c>
      <c r="W52" s="30">
        <v>1500000</v>
      </c>
      <c r="X52" s="30">
        <v>4200000</v>
      </c>
      <c r="Y52" s="30">
        <v>7400000</v>
      </c>
      <c r="Z52" s="30">
        <v>9300000</v>
      </c>
      <c r="AA52" s="30">
        <v>21000000</v>
      </c>
    </row>
    <row r="53" spans="1:27">
      <c r="A53" s="25" t="s">
        <v>79</v>
      </c>
      <c r="B53" s="25" t="s">
        <v>83</v>
      </c>
      <c r="C53" s="25" t="s">
        <v>85</v>
      </c>
      <c r="D53" s="25" t="s">
        <v>9</v>
      </c>
      <c r="E53" s="25" t="s">
        <v>78</v>
      </c>
      <c r="F53" s="25" t="s">
        <v>73</v>
      </c>
      <c r="G53" s="31">
        <v>5.9009422416229744E-3</v>
      </c>
      <c r="H53" s="31">
        <v>5.5588586334129452E-3</v>
      </c>
      <c r="I53" s="31">
        <v>4.5188141149034248E-3</v>
      </c>
      <c r="J53" s="31">
        <v>3.146523754762045E-3</v>
      </c>
      <c r="K53" s="31">
        <v>2.2196287641867191E-3</v>
      </c>
      <c r="L53" s="31">
        <v>1.9005706612562701E-3</v>
      </c>
      <c r="M53" s="31">
        <v>1.5259066948718539E-3</v>
      </c>
      <c r="N53" s="55">
        <f>'Equations and POD'!$D$6/G53</f>
        <v>186410.90777690103</v>
      </c>
      <c r="O53" s="55">
        <f>'Equations and POD'!$D$6/H53</f>
        <v>197882.34825547962</v>
      </c>
      <c r="P53" s="55">
        <f>'Equations and POD'!$D$6/I53</f>
        <v>243426.69825078853</v>
      </c>
      <c r="Q53" s="55">
        <f>'Equations and POD'!$D$6/J53</f>
        <v>349592.14858468063</v>
      </c>
      <c r="R53" s="55">
        <f>'Equations and POD'!$D$6/K53</f>
        <v>495578.36776504578</v>
      </c>
      <c r="S53" s="55">
        <f>'Equations and POD'!$D$6/L53</f>
        <v>578773.53493024257</v>
      </c>
      <c r="T53" s="55">
        <f>'Equations and POD'!$D$6/M53</f>
        <v>720882.87160466146</v>
      </c>
      <c r="U53" s="30">
        <v>190000</v>
      </c>
      <c r="V53" s="30">
        <v>200000</v>
      </c>
      <c r="W53" s="30">
        <v>240000</v>
      </c>
      <c r="X53" s="30">
        <v>350000</v>
      </c>
      <c r="Y53" s="30">
        <v>500000</v>
      </c>
      <c r="Z53" s="30">
        <v>580000</v>
      </c>
      <c r="AA53" s="30">
        <v>720000</v>
      </c>
    </row>
    <row r="54" spans="1:27">
      <c r="A54" s="25" t="s">
        <v>79</v>
      </c>
      <c r="B54" s="25" t="s">
        <v>83</v>
      </c>
      <c r="C54" s="25" t="s">
        <v>85</v>
      </c>
      <c r="D54" s="25" t="s">
        <v>9</v>
      </c>
      <c r="E54" s="25" t="s">
        <v>15</v>
      </c>
      <c r="F54" s="25" t="s">
        <v>73</v>
      </c>
      <c r="G54" s="31">
        <f t="shared" ref="G54:M54" si="12">SUM(G51:G53)</f>
        <v>0.32941960981336887</v>
      </c>
      <c r="H54" s="31">
        <f t="shared" si="12"/>
        <v>0.28241781344507577</v>
      </c>
      <c r="I54" s="31">
        <f t="shared" si="12"/>
        <v>0.24398320164108975</v>
      </c>
      <c r="J54" s="31">
        <f t="shared" si="12"/>
        <v>0.19586423562635999</v>
      </c>
      <c r="K54" s="31">
        <f t="shared" si="12"/>
        <v>0.15448060746409337</v>
      </c>
      <c r="L54" s="31">
        <f t="shared" si="12"/>
        <v>0.1411243657141146</v>
      </c>
      <c r="M54" s="31">
        <f t="shared" si="12"/>
        <v>1.5785641360479086E-3</v>
      </c>
      <c r="N54" s="55">
        <f>'Equations and POD'!$D$6/G54</f>
        <v>3339.2061894044491</v>
      </c>
      <c r="O54" s="55">
        <f>'Equations and POD'!$D$6/H54</f>
        <v>3894.9384480449089</v>
      </c>
      <c r="P54" s="55">
        <f>'Equations and POD'!$D$6/I54</f>
        <v>4508.5071127894671</v>
      </c>
      <c r="Q54" s="55">
        <f>'Equations and POD'!$D$6/J54</f>
        <v>5616.1350564194518</v>
      </c>
      <c r="R54" s="55">
        <f>'Equations and POD'!$D$6/K54</f>
        <v>7120.6348683971746</v>
      </c>
      <c r="S54" s="55">
        <f>'Equations and POD'!$D$6/L54</f>
        <v>7794.5434470780629</v>
      </c>
      <c r="T54" s="55">
        <f>'Equations and POD'!$D$6/M54</f>
        <v>696835.79835657403</v>
      </c>
      <c r="U54" s="30">
        <v>3300</v>
      </c>
      <c r="V54" s="30">
        <v>3900</v>
      </c>
      <c r="W54" s="30">
        <v>4500</v>
      </c>
      <c r="X54" s="30">
        <v>5600</v>
      </c>
      <c r="Y54" s="30">
        <v>7100</v>
      </c>
      <c r="Z54" s="30">
        <v>7800</v>
      </c>
      <c r="AA54" s="30">
        <v>700000</v>
      </c>
    </row>
    <row r="55" spans="1:27">
      <c r="A55" s="25" t="s">
        <v>79</v>
      </c>
      <c r="B55" s="25" t="s">
        <v>83</v>
      </c>
      <c r="C55" s="25" t="s">
        <v>85</v>
      </c>
      <c r="D55" s="25" t="s">
        <v>9</v>
      </c>
      <c r="E55" s="25" t="s">
        <v>72</v>
      </c>
      <c r="F55" s="25" t="s">
        <v>74</v>
      </c>
      <c r="G55" s="31">
        <v>0.16148936170212769</v>
      </c>
      <c r="H55" s="31">
        <v>0.1380952380952381</v>
      </c>
      <c r="I55" s="31">
        <v>0.1193548387096774</v>
      </c>
      <c r="J55" s="31">
        <v>9.6226415094339615E-2</v>
      </c>
      <c r="K55" s="31">
        <v>7.6056338028169024E-2</v>
      </c>
      <c r="L55" s="31">
        <v>6.9553072625698334E-2</v>
      </c>
      <c r="M55" s="31" t="s">
        <v>77</v>
      </c>
      <c r="N55" s="55">
        <f>'Equations and POD'!$D$6/G55</f>
        <v>6811.5942028985492</v>
      </c>
      <c r="O55" s="55">
        <f>'Equations and POD'!$D$6/H55</f>
        <v>7965.5172413793098</v>
      </c>
      <c r="P55" s="55">
        <f>'Equations and POD'!$D$6/I55</f>
        <v>9216.2162162162167</v>
      </c>
      <c r="Q55" s="55">
        <f>'Equations and POD'!$D$6/J55</f>
        <v>11431.372549019608</v>
      </c>
      <c r="R55" s="55">
        <f>'Equations and POD'!$D$6/K55</f>
        <v>14462.962962962962</v>
      </c>
      <c r="S55" s="55">
        <f>'Equations and POD'!$D$6/L55</f>
        <v>15815.261044176705</v>
      </c>
      <c r="T55" s="31" t="s">
        <v>77</v>
      </c>
      <c r="U55" s="56">
        <v>6800</v>
      </c>
      <c r="V55" s="56">
        <v>8000</v>
      </c>
      <c r="W55" s="56">
        <v>9200</v>
      </c>
      <c r="X55" s="56">
        <v>11000</v>
      </c>
      <c r="Y55" s="56">
        <v>14000</v>
      </c>
      <c r="Z55" s="56">
        <v>16000</v>
      </c>
      <c r="AA55" s="57" t="s">
        <v>77</v>
      </c>
    </row>
    <row r="56" spans="1:27">
      <c r="A56" s="25" t="s">
        <v>79</v>
      </c>
      <c r="B56" s="25" t="s">
        <v>83</v>
      </c>
      <c r="C56" s="25" t="s">
        <v>85</v>
      </c>
      <c r="D56" s="25" t="s">
        <v>9</v>
      </c>
      <c r="E56" s="25" t="s">
        <v>76</v>
      </c>
      <c r="F56" s="25" t="s">
        <v>74</v>
      </c>
      <c r="G56" s="31">
        <v>1.7004707404170589E-4</v>
      </c>
      <c r="H56" s="31">
        <v>2.105257959829771E-4</v>
      </c>
      <c r="I56" s="31">
        <v>2.376816872900183E-4</v>
      </c>
      <c r="J56" s="31">
        <v>8.3420569491758517E-5</v>
      </c>
      <c r="K56" s="31">
        <v>4.6706044241138642E-5</v>
      </c>
      <c r="L56" s="31">
        <v>3.7052416290234777E-5</v>
      </c>
      <c r="M56" s="31">
        <v>1.6584310600059259E-5</v>
      </c>
      <c r="N56" s="55">
        <f>'Equations and POD'!$D$6/G56</f>
        <v>6468796.985770029</v>
      </c>
      <c r="O56" s="55">
        <f>'Equations and POD'!$D$6/H56</f>
        <v>5225012.900979341</v>
      </c>
      <c r="P56" s="55">
        <f>'Equations and POD'!$D$6/I56</f>
        <v>4628038.5020061899</v>
      </c>
      <c r="Q56" s="55">
        <f>'Equations and POD'!$D$6/J56</f>
        <v>13186196.242746506</v>
      </c>
      <c r="R56" s="55">
        <f>'Equations and POD'!$D$6/K56</f>
        <v>23551555.647076637</v>
      </c>
      <c r="S56" s="55">
        <f>'Equations and POD'!$D$6/L56</f>
        <v>29687672.495731588</v>
      </c>
      <c r="T56" s="55">
        <f>'Equations and POD'!$D$6/M56</f>
        <v>66327749.553609394</v>
      </c>
      <c r="U56" s="56">
        <v>6500000</v>
      </c>
      <c r="V56" s="56">
        <v>5200000</v>
      </c>
      <c r="W56" s="56">
        <v>4600000</v>
      </c>
      <c r="X56" s="56">
        <v>13000000</v>
      </c>
      <c r="Y56" s="56">
        <v>24000000</v>
      </c>
      <c r="Z56" s="56">
        <v>30000000</v>
      </c>
      <c r="AA56" s="56">
        <v>66000000</v>
      </c>
    </row>
    <row r="57" spans="1:27">
      <c r="A57" s="25" t="s">
        <v>79</v>
      </c>
      <c r="B57" s="25" t="s">
        <v>83</v>
      </c>
      <c r="C57" s="25" t="s">
        <v>85</v>
      </c>
      <c r="D57" s="25" t="s">
        <v>9</v>
      </c>
      <c r="E57" s="25" t="s">
        <v>78</v>
      </c>
      <c r="F57" s="25" t="s">
        <v>74</v>
      </c>
      <c r="G57" s="31">
        <v>1.8440768052625689E-3</v>
      </c>
      <c r="H57" s="31">
        <v>1.7371738020589421E-3</v>
      </c>
      <c r="I57" s="31">
        <v>1.4121541874801719E-3</v>
      </c>
      <c r="J57" s="31">
        <v>9.8330592569374048E-4</v>
      </c>
      <c r="K57" s="31">
        <v>6.9364615899114102E-4</v>
      </c>
      <c r="L57" s="31">
        <v>5.9393875243579479E-4</v>
      </c>
      <c r="M57" s="31">
        <v>4.7685420866517962E-4</v>
      </c>
      <c r="N57" s="55">
        <f>'Equations and POD'!$D$6/G57</f>
        <v>596504.43889368069</v>
      </c>
      <c r="O57" s="55">
        <f>'Equations and POD'!$D$6/H57</f>
        <v>633212.40436406096</v>
      </c>
      <c r="P57" s="55">
        <f>'Equations and POD'!$D$6/I57</f>
        <v>778951.7672732498</v>
      </c>
      <c r="Q57" s="55">
        <f>'Equations and POD'!$D$6/J57</f>
        <v>1118675.2477098415</v>
      </c>
      <c r="R57" s="55">
        <f>'Equations and POD'!$D$6/K57</f>
        <v>1585822.952728336</v>
      </c>
      <c r="S57" s="55">
        <f>'Equations and POD'!$D$6/L57</f>
        <v>1852042.8166857336</v>
      </c>
      <c r="T57" s="55">
        <f>'Equations and POD'!$D$6/M57</f>
        <v>2306784.7153517702</v>
      </c>
      <c r="U57" s="56">
        <v>600000</v>
      </c>
      <c r="V57" s="56">
        <v>630000</v>
      </c>
      <c r="W57" s="56">
        <v>780000</v>
      </c>
      <c r="X57" s="56">
        <v>1100000</v>
      </c>
      <c r="Y57" s="56">
        <v>1600000</v>
      </c>
      <c r="Z57" s="56">
        <v>1900000</v>
      </c>
      <c r="AA57" s="56">
        <v>2300000</v>
      </c>
    </row>
    <row r="58" spans="1:27">
      <c r="A58" s="25" t="s">
        <v>79</v>
      </c>
      <c r="B58" s="25" t="s">
        <v>83</v>
      </c>
      <c r="C58" s="25" t="s">
        <v>85</v>
      </c>
      <c r="D58" s="25" t="s">
        <v>9</v>
      </c>
      <c r="E58" s="25" t="s">
        <v>15</v>
      </c>
      <c r="F58" s="25" t="s">
        <v>74</v>
      </c>
      <c r="G58" s="31">
        <f t="shared" ref="G58:M58" si="13">SUM(G55:G57)</f>
        <v>0.16350348558143196</v>
      </c>
      <c r="H58" s="31">
        <f t="shared" si="13"/>
        <v>0.14004293769328005</v>
      </c>
      <c r="I58" s="31">
        <f t="shared" si="13"/>
        <v>0.12100467458444759</v>
      </c>
      <c r="J58" s="31">
        <f t="shared" si="13"/>
        <v>9.7293141589525109E-2</v>
      </c>
      <c r="K58" s="31">
        <f t="shared" si="13"/>
        <v>7.6796690231401302E-2</v>
      </c>
      <c r="L58" s="31">
        <f t="shared" si="13"/>
        <v>7.0184063794424364E-2</v>
      </c>
      <c r="M58" s="31">
        <f t="shared" si="13"/>
        <v>4.9343851926523889E-4</v>
      </c>
      <c r="N58" s="55">
        <f>'Equations and POD'!$D$6/G58</f>
        <v>6727.6853217428898</v>
      </c>
      <c r="O58" s="55">
        <f>'Equations and POD'!$D$6/H58</f>
        <v>7854.7338274865642</v>
      </c>
      <c r="P58" s="55">
        <f>'Equations and POD'!$D$6/I58</f>
        <v>9090.5578960284238</v>
      </c>
      <c r="Q58" s="55">
        <f>'Equations and POD'!$D$6/J58</f>
        <v>11306.038452749783</v>
      </c>
      <c r="R58" s="55">
        <f>'Equations and POD'!$D$6/K58</f>
        <v>14323.53395290234</v>
      </c>
      <c r="S58" s="55">
        <f>'Equations and POD'!$D$6/L58</f>
        <v>15673.073637086647</v>
      </c>
      <c r="T58" s="55">
        <f>'Equations and POD'!$D$6/M58</f>
        <v>2229254.4198575527</v>
      </c>
      <c r="U58" s="56">
        <v>6700</v>
      </c>
      <c r="V58" s="56">
        <v>7900</v>
      </c>
      <c r="W58" s="56">
        <v>9100</v>
      </c>
      <c r="X58" s="56">
        <v>11000</v>
      </c>
      <c r="Y58" s="56">
        <v>14000</v>
      </c>
      <c r="Z58" s="56">
        <v>16000</v>
      </c>
      <c r="AA58" s="56">
        <v>2200000</v>
      </c>
    </row>
    <row r="59" spans="1:27">
      <c r="A59" s="25" t="s">
        <v>79</v>
      </c>
      <c r="B59" s="25" t="s">
        <v>83</v>
      </c>
      <c r="C59" s="25" t="s">
        <v>85</v>
      </c>
      <c r="D59" s="25" t="s">
        <v>9</v>
      </c>
      <c r="E59" s="25" t="s">
        <v>72</v>
      </c>
      <c r="F59" s="25" t="s">
        <v>75</v>
      </c>
      <c r="G59" s="31">
        <v>8.0744680851063844E-2</v>
      </c>
      <c r="H59" s="31">
        <v>6.9047619047619038E-2</v>
      </c>
      <c r="I59" s="31">
        <v>5.9677419354838709E-2</v>
      </c>
      <c r="J59" s="31">
        <v>4.8113207547169808E-2</v>
      </c>
      <c r="K59" s="31">
        <v>3.8028169014084512E-2</v>
      </c>
      <c r="L59" s="31">
        <v>3.4776536312849167E-2</v>
      </c>
      <c r="M59" s="31" t="s">
        <v>77</v>
      </c>
      <c r="N59" s="55">
        <f>'Equations and POD'!$D$6/G59</f>
        <v>13623.188405797098</v>
      </c>
      <c r="O59" s="55">
        <f>'Equations and POD'!$D$6/H59</f>
        <v>15931.034482758623</v>
      </c>
      <c r="P59" s="55">
        <f>'Equations and POD'!$D$6/I59</f>
        <v>18432.432432432433</v>
      </c>
      <c r="Q59" s="55">
        <f>'Equations and POD'!$D$6/J59</f>
        <v>22862.745098039217</v>
      </c>
      <c r="R59" s="55">
        <f>'Equations and POD'!$D$6/K59</f>
        <v>28925.925925925923</v>
      </c>
      <c r="S59" s="55">
        <f>'Equations and POD'!$D$6/L59</f>
        <v>31630.522088353409</v>
      </c>
      <c r="T59" s="31" t="s">
        <v>77</v>
      </c>
      <c r="U59" s="56">
        <v>14000</v>
      </c>
      <c r="V59" s="56">
        <v>16000</v>
      </c>
      <c r="W59" s="56">
        <v>18000</v>
      </c>
      <c r="X59" s="56">
        <v>23000</v>
      </c>
      <c r="Y59" s="56">
        <v>29000</v>
      </c>
      <c r="Z59" s="56">
        <v>32000</v>
      </c>
      <c r="AA59" s="57" t="s">
        <v>77</v>
      </c>
    </row>
    <row r="60" spans="1:27">
      <c r="A60" s="25" t="s">
        <v>79</v>
      </c>
      <c r="B60" s="25" t="s">
        <v>83</v>
      </c>
      <c r="C60" s="25" t="s">
        <v>85</v>
      </c>
      <c r="D60" s="25" t="s">
        <v>9</v>
      </c>
      <c r="E60" s="25" t="s">
        <v>76</v>
      </c>
      <c r="F60" s="25" t="s">
        <v>75</v>
      </c>
      <c r="G60" s="31">
        <v>3.4535224512263382E-5</v>
      </c>
      <c r="H60" s="31">
        <v>4.2755651208677477E-5</v>
      </c>
      <c r="I60" s="31">
        <v>4.8270250450760557E-5</v>
      </c>
      <c r="J60" s="31">
        <v>1.69421318323393E-5</v>
      </c>
      <c r="K60" s="31">
        <v>9.4857963797342069E-6</v>
      </c>
      <c r="L60" s="31">
        <v>7.5252248144588564E-6</v>
      </c>
      <c r="M60" s="31">
        <v>3.3684063128490432E-6</v>
      </c>
      <c r="N60" s="55">
        <f>'Equations and POD'!$D$6/G60</f>
        <v>31851537.539864331</v>
      </c>
      <c r="O60" s="55">
        <f>'Equations and POD'!$D$6/H60</f>
        <v>25727593.169642787</v>
      </c>
      <c r="P60" s="55">
        <f>'Equations and POD'!$D$6/I60</f>
        <v>22788363.220159512</v>
      </c>
      <c r="Q60" s="55">
        <f>'Equations and POD'!$D$6/J60</f>
        <v>64926894.140931524</v>
      </c>
      <c r="R60" s="55">
        <f>'Equations and POD'!$D$6/K60</f>
        <v>115962851.82233925</v>
      </c>
      <c r="S60" s="55">
        <f>'Equations and POD'!$D$6/L60</f>
        <v>146175034.91543218</v>
      </c>
      <c r="T60" s="55">
        <f>'Equations and POD'!$D$6/M60</f>
        <v>326563929.00226021</v>
      </c>
      <c r="U60" s="56">
        <v>32000000</v>
      </c>
      <c r="V60" s="56">
        <v>26000000</v>
      </c>
      <c r="W60" s="56">
        <v>23000000</v>
      </c>
      <c r="X60" s="56">
        <v>65000000</v>
      </c>
      <c r="Y60" s="56">
        <v>120000000</v>
      </c>
      <c r="Z60" s="56">
        <v>150000000</v>
      </c>
      <c r="AA60" s="56">
        <v>330000000</v>
      </c>
    </row>
    <row r="61" spans="1:27">
      <c r="A61" s="25" t="s">
        <v>79</v>
      </c>
      <c r="B61" s="25" t="s">
        <v>83</v>
      </c>
      <c r="C61" s="25" t="s">
        <v>85</v>
      </c>
      <c r="D61" s="25" t="s">
        <v>9</v>
      </c>
      <c r="E61" s="25" t="s">
        <v>78</v>
      </c>
      <c r="F61" s="25" t="s">
        <v>75</v>
      </c>
      <c r="G61" s="31">
        <v>3.6882830295577041E-4</v>
      </c>
      <c r="H61" s="31">
        <v>3.4744695205978372E-4</v>
      </c>
      <c r="I61" s="31">
        <v>2.8244074812601769E-4</v>
      </c>
      <c r="J61" s="31">
        <v>1.966680860715757E-4</v>
      </c>
      <c r="K61" s="31">
        <v>1.3873409987175871E-4</v>
      </c>
      <c r="L61" s="31">
        <v>1.1879191880479759E-4</v>
      </c>
      <c r="M61" s="31">
        <v>9.5374188340410608E-5</v>
      </c>
      <c r="N61" s="55">
        <f>'Equations and POD'!$D$6/G61</f>
        <v>2982417.5400441303</v>
      </c>
      <c r="O61" s="55">
        <f>'Equations and POD'!$D$6/H61</f>
        <v>3165950.9271237692</v>
      </c>
      <c r="P61" s="55">
        <f>'Equations and POD'!$D$6/I61</f>
        <v>3894622.1722554308</v>
      </c>
      <c r="Q61" s="55">
        <f>'Equations and POD'!$D$6/J61</f>
        <v>5593179.9712519916</v>
      </c>
      <c r="R61" s="55">
        <f>'Equations and POD'!$D$6/K61</f>
        <v>7928836.5370648187</v>
      </c>
      <c r="S61" s="55">
        <f>'Equations and POD'!$D$6/L61</f>
        <v>9259889.1495940275</v>
      </c>
      <c r="T61" s="55">
        <f>'Equations and POD'!$D$6/M61</f>
        <v>11533518.860195883</v>
      </c>
      <c r="U61" s="56">
        <v>3000000</v>
      </c>
      <c r="V61" s="56">
        <v>3200000</v>
      </c>
      <c r="W61" s="56">
        <v>3900000</v>
      </c>
      <c r="X61" s="56">
        <v>5600000</v>
      </c>
      <c r="Y61" s="56">
        <v>7900000</v>
      </c>
      <c r="Z61" s="56">
        <v>9300000</v>
      </c>
      <c r="AA61" s="56">
        <v>12000000</v>
      </c>
    </row>
    <row r="62" spans="1:27">
      <c r="A62" s="25" t="s">
        <v>79</v>
      </c>
      <c r="B62" s="25" t="s">
        <v>83</v>
      </c>
      <c r="C62" s="25" t="s">
        <v>85</v>
      </c>
      <c r="D62" s="25" t="s">
        <v>9</v>
      </c>
      <c r="E62" s="25" t="s">
        <v>15</v>
      </c>
      <c r="F62" s="25" t="s">
        <v>75</v>
      </c>
      <c r="G62" s="31">
        <f t="shared" ref="G62:M62" si="14">SUM(G59:G61)</f>
        <v>8.1148044378531875E-2</v>
      </c>
      <c r="H62" s="31">
        <f t="shared" si="14"/>
        <v>6.9437821650887493E-2</v>
      </c>
      <c r="I62" s="31">
        <f t="shared" si="14"/>
        <v>6.0008130353415484E-2</v>
      </c>
      <c r="J62" s="31">
        <f t="shared" si="14"/>
        <v>4.8326817765073728E-2</v>
      </c>
      <c r="K62" s="31">
        <f t="shared" si="14"/>
        <v>3.8176388910336007E-2</v>
      </c>
      <c r="L62" s="31">
        <f t="shared" si="14"/>
        <v>3.4902853456468423E-2</v>
      </c>
      <c r="M62" s="31">
        <f t="shared" si="14"/>
        <v>9.8742594653259655E-5</v>
      </c>
      <c r="N62" s="55">
        <f>'Equations and POD'!$D$6/G62</f>
        <v>13555.471464830649</v>
      </c>
      <c r="O62" s="55">
        <f>'Equations and POD'!$D$6/H62</f>
        <v>15841.510776799272</v>
      </c>
      <c r="P62" s="55">
        <f>'Equations and POD'!$D$6/I62</f>
        <v>18330.84939526684</v>
      </c>
      <c r="Q62" s="55">
        <f>'Equations and POD'!$D$6/J62</f>
        <v>22761.689075976796</v>
      </c>
      <c r="R62" s="55">
        <f>'Equations and POD'!$D$6/K62</f>
        <v>28813.620968278177</v>
      </c>
      <c r="S62" s="55">
        <f>'Equations and POD'!$D$6/L62</f>
        <v>31516.0478604405</v>
      </c>
      <c r="T62" s="55">
        <f>'Equations and POD'!$D$6/M62</f>
        <v>11140075.910124842</v>
      </c>
      <c r="U62" s="56">
        <v>14000</v>
      </c>
      <c r="V62" s="56">
        <v>16000</v>
      </c>
      <c r="W62" s="56">
        <v>18000</v>
      </c>
      <c r="X62" s="56">
        <v>23000</v>
      </c>
      <c r="Y62" s="56">
        <v>29000</v>
      </c>
      <c r="Z62" s="56">
        <v>32000</v>
      </c>
      <c r="AA62" s="56">
        <v>11000000</v>
      </c>
    </row>
    <row r="63" spans="1:27">
      <c r="A63" s="25" t="s">
        <v>79</v>
      </c>
      <c r="B63" s="25" t="s">
        <v>83</v>
      </c>
      <c r="C63" s="25" t="s">
        <v>85</v>
      </c>
      <c r="D63" s="25" t="s">
        <v>13</v>
      </c>
      <c r="E63" s="25" t="s">
        <v>72</v>
      </c>
      <c r="F63" s="25" t="s">
        <v>73</v>
      </c>
      <c r="G63" s="31">
        <v>0.32297872340425537</v>
      </c>
      <c r="H63" s="31">
        <v>0.27619047619047621</v>
      </c>
      <c r="I63" s="31">
        <v>0.23870967741935481</v>
      </c>
      <c r="J63" s="31">
        <v>0.1924528301886792</v>
      </c>
      <c r="K63" s="31">
        <v>0.15211267605633799</v>
      </c>
      <c r="L63" s="31">
        <v>0.1391061452513967</v>
      </c>
      <c r="M63" s="31" t="s">
        <v>77</v>
      </c>
      <c r="N63" s="55">
        <f>'Equations and POD'!$D$6/G63</f>
        <v>3405.7971014492746</v>
      </c>
      <c r="O63" s="55">
        <f>'Equations and POD'!$D$6/H63</f>
        <v>3982.7586206896549</v>
      </c>
      <c r="P63" s="55">
        <f>'Equations and POD'!$D$6/I63</f>
        <v>4608.1081081081084</v>
      </c>
      <c r="Q63" s="55">
        <f>'Equations and POD'!$D$6/J63</f>
        <v>5715.6862745098051</v>
      </c>
      <c r="R63" s="55">
        <f>'Equations and POD'!$D$6/K63</f>
        <v>7231.4814814814836</v>
      </c>
      <c r="S63" s="55">
        <f>'Equations and POD'!$D$6/L63</f>
        <v>7907.6305220883505</v>
      </c>
      <c r="T63" s="31" t="s">
        <v>77</v>
      </c>
      <c r="U63" s="30">
        <v>3400</v>
      </c>
      <c r="V63" s="30">
        <v>4000</v>
      </c>
      <c r="W63" s="30">
        <v>4600</v>
      </c>
      <c r="X63" s="30">
        <v>5700</v>
      </c>
      <c r="Y63" s="30">
        <v>7200</v>
      </c>
      <c r="Z63" s="30">
        <v>7900</v>
      </c>
      <c r="AA63" s="32" t="s">
        <v>77</v>
      </c>
    </row>
    <row r="64" spans="1:27">
      <c r="A64" s="25" t="s">
        <v>79</v>
      </c>
      <c r="B64" s="25" t="s">
        <v>83</v>
      </c>
      <c r="C64" s="25" t="s">
        <v>85</v>
      </c>
      <c r="D64" s="25" t="s">
        <v>13</v>
      </c>
      <c r="E64" s="25" t="s">
        <v>76</v>
      </c>
      <c r="F64" s="25" t="s">
        <v>73</v>
      </c>
      <c r="G64" s="31">
        <v>4.9154080091695738E-4</v>
      </c>
      <c r="H64" s="31">
        <v>6.0855432529228972E-4</v>
      </c>
      <c r="I64" s="31">
        <v>6.8705734708715267E-4</v>
      </c>
      <c r="J64" s="31">
        <v>2.411361046879263E-4</v>
      </c>
      <c r="K64" s="31">
        <v>1.3500749898034329E-4</v>
      </c>
      <c r="L64" s="31">
        <v>1.0710252074787569E-4</v>
      </c>
      <c r="M64" s="31">
        <v>4.7936109718521503E-5</v>
      </c>
      <c r="N64" s="55">
        <f>'Equations and POD'!$D$6/G64</f>
        <v>2237861.0238417173</v>
      </c>
      <c r="O64" s="55">
        <f>'Equations and POD'!$D$6/H64</f>
        <v>1807562.5367902333</v>
      </c>
      <c r="P64" s="55">
        <f>'Equations and POD'!$D$6/I64</f>
        <v>1601030.837765666</v>
      </c>
      <c r="Q64" s="55">
        <f>'Equations and POD'!$D$6/J64</f>
        <v>4561739.1117087128</v>
      </c>
      <c r="R64" s="55">
        <f>'Equations and POD'!$D$6/K64</f>
        <v>8147695.5599344661</v>
      </c>
      <c r="S64" s="55">
        <f>'Equations and POD'!$D$6/L64</f>
        <v>10270533.24533277</v>
      </c>
      <c r="T64" s="55">
        <f>'Equations and POD'!$D$6/M64</f>
        <v>22947210.494534209</v>
      </c>
      <c r="U64" s="30">
        <v>2200000</v>
      </c>
      <c r="V64" s="30">
        <v>1800000</v>
      </c>
      <c r="W64" s="30">
        <v>1600000</v>
      </c>
      <c r="X64" s="30">
        <v>4600000</v>
      </c>
      <c r="Y64" s="30">
        <v>8100000</v>
      </c>
      <c r="Z64" s="30">
        <v>10000000</v>
      </c>
      <c r="AA64" s="30">
        <v>23000000</v>
      </c>
    </row>
    <row r="65" spans="1:27">
      <c r="A65" s="25" t="s">
        <v>79</v>
      </c>
      <c r="B65" s="25" t="s">
        <v>83</v>
      </c>
      <c r="C65" s="25" t="s">
        <v>85</v>
      </c>
      <c r="D65" s="25" t="s">
        <v>13</v>
      </c>
      <c r="E65" s="25" t="s">
        <v>78</v>
      </c>
      <c r="F65" s="25" t="s">
        <v>73</v>
      </c>
      <c r="G65" s="31">
        <v>5.6515933695060316E-3</v>
      </c>
      <c r="H65" s="31">
        <v>5.3239647683752467E-3</v>
      </c>
      <c r="I65" s="31">
        <v>4.3278681342921368E-3</v>
      </c>
      <c r="J65" s="31">
        <v>3.0135649632312719E-3</v>
      </c>
      <c r="K65" s="31">
        <v>2.1258366363864551E-3</v>
      </c>
      <c r="L65" s="31">
        <v>1.8202605800255039E-3</v>
      </c>
      <c r="M65" s="31">
        <v>1.461428328919005E-3</v>
      </c>
      <c r="N65" s="55">
        <f>'Equations and POD'!$D$6/G65</f>
        <v>194635.37591632211</v>
      </c>
      <c r="O65" s="55">
        <f>'Equations and POD'!$D$6/H65</f>
        <v>206612.93751117273</v>
      </c>
      <c r="P65" s="55">
        <f>'Equations and POD'!$D$6/I65</f>
        <v>254166.70884310926</v>
      </c>
      <c r="Q65" s="55">
        <f>'Equations and POD'!$D$6/J65</f>
        <v>365016.18960307178</v>
      </c>
      <c r="R65" s="55">
        <f>'Equations and POD'!$D$6/K65</f>
        <v>517443.33556589967</v>
      </c>
      <c r="S65" s="55">
        <f>'Equations and POD'!$D$6/L65</f>
        <v>604309.08193627291</v>
      </c>
      <c r="T65" s="55">
        <f>'Equations and POD'!$D$6/M65</f>
        <v>752688.29694416304</v>
      </c>
      <c r="U65" s="30">
        <v>190000</v>
      </c>
      <c r="V65" s="30">
        <v>210000</v>
      </c>
      <c r="W65" s="30">
        <v>250000</v>
      </c>
      <c r="X65" s="30">
        <v>370000</v>
      </c>
      <c r="Y65" s="30">
        <v>520000</v>
      </c>
      <c r="Z65" s="30">
        <v>600000</v>
      </c>
      <c r="AA65" s="30">
        <v>750000</v>
      </c>
    </row>
    <row r="66" spans="1:27">
      <c r="A66" s="25" t="s">
        <v>79</v>
      </c>
      <c r="B66" s="25" t="s">
        <v>83</v>
      </c>
      <c r="C66" s="25" t="s">
        <v>85</v>
      </c>
      <c r="D66" s="25" t="s">
        <v>13</v>
      </c>
      <c r="E66" s="25" t="s">
        <v>15</v>
      </c>
      <c r="F66" s="25" t="s">
        <v>73</v>
      </c>
      <c r="G66" s="31">
        <f t="shared" ref="G66:M66" si="15">SUM(G63:G65)</f>
        <v>0.32912185757467838</v>
      </c>
      <c r="H66" s="31">
        <f t="shared" si="15"/>
        <v>0.28212299528414375</v>
      </c>
      <c r="I66" s="31">
        <f t="shared" si="15"/>
        <v>0.24372460290073411</v>
      </c>
      <c r="J66" s="31">
        <f t="shared" si="15"/>
        <v>0.1957075312565984</v>
      </c>
      <c r="K66" s="31">
        <f t="shared" si="15"/>
        <v>0.1543735201917048</v>
      </c>
      <c r="L66" s="31">
        <f t="shared" si="15"/>
        <v>0.1410335083521701</v>
      </c>
      <c r="M66" s="31">
        <f t="shared" si="15"/>
        <v>1.5093644386375265E-3</v>
      </c>
      <c r="N66" s="55">
        <f>'Equations and POD'!$D$6/G66</f>
        <v>3342.2271255576147</v>
      </c>
      <c r="O66" s="55">
        <f>'Equations and POD'!$D$6/H66</f>
        <v>3899.0086536268377</v>
      </c>
      <c r="P66" s="55">
        <f>'Equations and POD'!$D$6/I66</f>
        <v>4513.2907671533503</v>
      </c>
      <c r="Q66" s="55">
        <f>'Equations and POD'!$D$6/J66</f>
        <v>5620.6319344847025</v>
      </c>
      <c r="R66" s="55">
        <f>'Equations and POD'!$D$6/K66</f>
        <v>7125.5743772247542</v>
      </c>
      <c r="S66" s="55">
        <f>'Equations and POD'!$D$6/L66</f>
        <v>7799.5648895950771</v>
      </c>
      <c r="T66" s="55">
        <f>'Equations and POD'!$D$6/M66</f>
        <v>728783.56733576441</v>
      </c>
      <c r="U66" s="30">
        <v>3300</v>
      </c>
      <c r="V66" s="30">
        <v>3900</v>
      </c>
      <c r="W66" s="30">
        <v>4500</v>
      </c>
      <c r="X66" s="30">
        <v>5600</v>
      </c>
      <c r="Y66" s="30">
        <v>7100</v>
      </c>
      <c r="Z66" s="30">
        <v>7800</v>
      </c>
      <c r="AA66" s="30">
        <v>730000</v>
      </c>
    </row>
    <row r="67" spans="1:27">
      <c r="A67" s="25" t="s">
        <v>79</v>
      </c>
      <c r="B67" s="25" t="s">
        <v>83</v>
      </c>
      <c r="C67" s="25" t="s">
        <v>85</v>
      </c>
      <c r="D67" s="25" t="s">
        <v>13</v>
      </c>
      <c r="E67" s="25" t="s">
        <v>72</v>
      </c>
      <c r="F67" s="25" t="s">
        <v>74</v>
      </c>
      <c r="G67" s="31">
        <v>0.16148936170212769</v>
      </c>
      <c r="H67" s="31">
        <v>0.1380952380952381</v>
      </c>
      <c r="I67" s="31">
        <v>0.1193548387096774</v>
      </c>
      <c r="J67" s="31">
        <v>9.6226415094339615E-2</v>
      </c>
      <c r="K67" s="31">
        <v>7.6056338028169024E-2</v>
      </c>
      <c r="L67" s="31">
        <v>6.9553072625698334E-2</v>
      </c>
      <c r="M67" s="31" t="s">
        <v>77</v>
      </c>
      <c r="N67" s="55">
        <f>'Equations and POD'!$D$6/G67</f>
        <v>6811.5942028985492</v>
      </c>
      <c r="O67" s="55">
        <f>'Equations and POD'!$D$6/H67</f>
        <v>7965.5172413793098</v>
      </c>
      <c r="P67" s="55">
        <f>'Equations and POD'!$D$6/I67</f>
        <v>9216.2162162162167</v>
      </c>
      <c r="Q67" s="55">
        <f>'Equations and POD'!$D$6/J67</f>
        <v>11431.372549019608</v>
      </c>
      <c r="R67" s="55">
        <f>'Equations and POD'!$D$6/K67</f>
        <v>14462.962962962962</v>
      </c>
      <c r="S67" s="55">
        <f>'Equations and POD'!$D$6/L67</f>
        <v>15815.261044176705</v>
      </c>
      <c r="T67" s="31" t="s">
        <v>77</v>
      </c>
      <c r="U67" s="56">
        <v>6800</v>
      </c>
      <c r="V67" s="56">
        <v>8000</v>
      </c>
      <c r="W67" s="56">
        <v>9200</v>
      </c>
      <c r="X67" s="56">
        <v>11000</v>
      </c>
      <c r="Y67" s="56">
        <v>14000</v>
      </c>
      <c r="Z67" s="56">
        <v>16000</v>
      </c>
      <c r="AA67" s="57" t="s">
        <v>77</v>
      </c>
    </row>
    <row r="68" spans="1:27">
      <c r="A68" s="25" t="s">
        <v>79</v>
      </c>
      <c r="B68" s="25" t="s">
        <v>83</v>
      </c>
      <c r="C68" s="25" t="s">
        <v>85</v>
      </c>
      <c r="D68" s="25" t="s">
        <v>13</v>
      </c>
      <c r="E68" s="25" t="s">
        <v>76</v>
      </c>
      <c r="F68" s="25" t="s">
        <v>74</v>
      </c>
      <c r="G68" s="31">
        <v>1.548980005524989E-4</v>
      </c>
      <c r="H68" s="31">
        <v>1.9177101581775469E-4</v>
      </c>
      <c r="I68" s="31">
        <v>2.165081582034141E-4</v>
      </c>
      <c r="J68" s="31">
        <v>7.5988773390708712E-5</v>
      </c>
      <c r="K68" s="31">
        <v>4.2544966474341338E-5</v>
      </c>
      <c r="L68" s="31">
        <v>3.3751352335887302E-5</v>
      </c>
      <c r="M68" s="31">
        <v>1.5106614547028191E-5</v>
      </c>
      <c r="N68" s="55">
        <f>'Equations and POD'!$D$6/G68</f>
        <v>7101447.3787683388</v>
      </c>
      <c r="O68" s="55">
        <f>'Equations and POD'!$D$6/H68</f>
        <v>5736007.5781491427</v>
      </c>
      <c r="P68" s="55">
        <f>'Equations and POD'!$D$6/I68</f>
        <v>5080639.9589179736</v>
      </c>
      <c r="Q68" s="55">
        <f>'Equations and POD'!$D$6/J68</f>
        <v>14475822.557947738</v>
      </c>
      <c r="R68" s="55">
        <f>'Equations and POD'!$D$6/K68</f>
        <v>25854997.456947219</v>
      </c>
      <c r="S68" s="55">
        <f>'Equations and POD'!$D$6/L68</f>
        <v>32591286.685434133</v>
      </c>
      <c r="T68" s="55">
        <f>'Equations and POD'!$D$6/M68</f>
        <v>72815785.202939108</v>
      </c>
      <c r="U68" s="56">
        <v>7100000</v>
      </c>
      <c r="V68" s="56">
        <v>5700000</v>
      </c>
      <c r="W68" s="56">
        <v>5100000</v>
      </c>
      <c r="X68" s="56">
        <v>14000000</v>
      </c>
      <c r="Y68" s="56">
        <v>26000000</v>
      </c>
      <c r="Z68" s="56">
        <v>33000000</v>
      </c>
      <c r="AA68" s="56">
        <v>73000000</v>
      </c>
    </row>
    <row r="69" spans="1:27">
      <c r="A69" s="25" t="s">
        <v>79</v>
      </c>
      <c r="B69" s="25" t="s">
        <v>83</v>
      </c>
      <c r="C69" s="25" t="s">
        <v>85</v>
      </c>
      <c r="D69" s="25" t="s">
        <v>13</v>
      </c>
      <c r="E69" s="25" t="s">
        <v>78</v>
      </c>
      <c r="F69" s="25" t="s">
        <v>74</v>
      </c>
      <c r="G69" s="31">
        <v>1.766153856968827E-3</v>
      </c>
      <c r="H69" s="31">
        <v>1.663768126130054E-3</v>
      </c>
      <c r="I69" s="31">
        <v>1.352482476725076E-3</v>
      </c>
      <c r="J69" s="31">
        <v>9.4175554309248327E-4</v>
      </c>
      <c r="K69" s="31">
        <v>6.6433558275756394E-4</v>
      </c>
      <c r="L69" s="31">
        <v>5.6884139284446534E-4</v>
      </c>
      <c r="M69" s="31">
        <v>4.5670435062269992E-4</v>
      </c>
      <c r="N69" s="55">
        <f>'Equations and POD'!$D$6/G69</f>
        <v>622822.29583773762</v>
      </c>
      <c r="O69" s="55">
        <f>'Equations and POD'!$D$6/H69</f>
        <v>661149.8217354446</v>
      </c>
      <c r="P69" s="55">
        <f>'Equations and POD'!$D$6/I69</f>
        <v>813319.22515074548</v>
      </c>
      <c r="Q69" s="55">
        <f>'Equations and POD'!$D$6/J69</f>
        <v>1168031.3517326191</v>
      </c>
      <c r="R69" s="55">
        <f>'Equations and POD'!$D$6/K69</f>
        <v>1655789.6770094025</v>
      </c>
      <c r="S69" s="55">
        <f>'Equations and POD'!$D$6/L69</f>
        <v>1933755.1975595523</v>
      </c>
      <c r="T69" s="55">
        <f>'Equations and POD'!$D$6/M69</f>
        <v>2408560.3706209273</v>
      </c>
      <c r="U69" s="56">
        <v>620000</v>
      </c>
      <c r="V69" s="56">
        <v>660000</v>
      </c>
      <c r="W69" s="56">
        <v>810000</v>
      </c>
      <c r="X69" s="56">
        <v>1200000</v>
      </c>
      <c r="Y69" s="56">
        <v>1700000</v>
      </c>
      <c r="Z69" s="56">
        <v>1900000</v>
      </c>
      <c r="AA69" s="56">
        <v>2400000</v>
      </c>
    </row>
    <row r="70" spans="1:27">
      <c r="A70" s="25" t="s">
        <v>79</v>
      </c>
      <c r="B70" s="25" t="s">
        <v>83</v>
      </c>
      <c r="C70" s="25" t="s">
        <v>85</v>
      </c>
      <c r="D70" s="25" t="s">
        <v>13</v>
      </c>
      <c r="E70" s="25" t="s">
        <v>15</v>
      </c>
      <c r="F70" s="25" t="s">
        <v>74</v>
      </c>
      <c r="G70" s="31">
        <f t="shared" ref="G70:M70" si="16">SUM(G67:G69)</f>
        <v>0.163410413559649</v>
      </c>
      <c r="H70" s="31">
        <f t="shared" si="16"/>
        <v>0.13995077723718591</v>
      </c>
      <c r="I70" s="31">
        <f t="shared" si="16"/>
        <v>0.1209238293446059</v>
      </c>
      <c r="J70" s="31">
        <f t="shared" si="16"/>
        <v>9.7244159410822817E-2</v>
      </c>
      <c r="K70" s="31">
        <f t="shared" si="16"/>
        <v>7.6763218577400927E-2</v>
      </c>
      <c r="L70" s="31">
        <f t="shared" si="16"/>
        <v>7.0155665370878681E-2</v>
      </c>
      <c r="M70" s="31">
        <f t="shared" si="16"/>
        <v>4.7181096516972813E-4</v>
      </c>
      <c r="N70" s="55">
        <f>'Equations and POD'!$D$6/G70</f>
        <v>6731.5171416445364</v>
      </c>
      <c r="O70" s="55">
        <f>'Equations and POD'!$D$6/H70</f>
        <v>7859.9063307504248</v>
      </c>
      <c r="P70" s="55">
        <f>'Equations and POD'!$D$6/I70</f>
        <v>9096.6355098236745</v>
      </c>
      <c r="Q70" s="55">
        <f>'Equations and POD'!$D$6/J70</f>
        <v>11311.733338687025</v>
      </c>
      <c r="R70" s="55">
        <f>'Equations and POD'!$D$6/K70</f>
        <v>14329.779553092369</v>
      </c>
      <c r="S70" s="55">
        <f>'Equations and POD'!$D$6/L70</f>
        <v>15679.417965531909</v>
      </c>
      <c r="T70" s="55">
        <f>'Equations and POD'!$D$6/M70</f>
        <v>2331442.2114040707</v>
      </c>
      <c r="U70" s="56">
        <v>6700</v>
      </c>
      <c r="V70" s="56">
        <v>7900</v>
      </c>
      <c r="W70" s="56">
        <v>9100</v>
      </c>
      <c r="X70" s="56">
        <v>11000</v>
      </c>
      <c r="Y70" s="56">
        <v>14000</v>
      </c>
      <c r="Z70" s="56">
        <v>16000</v>
      </c>
      <c r="AA70" s="56">
        <v>2300000</v>
      </c>
    </row>
    <row r="71" spans="1:27">
      <c r="A71" s="25" t="s">
        <v>79</v>
      </c>
      <c r="B71" s="25" t="s">
        <v>83</v>
      </c>
      <c r="C71" s="25" t="s">
        <v>85</v>
      </c>
      <c r="D71" s="25" t="s">
        <v>13</v>
      </c>
      <c r="E71" s="25" t="s">
        <v>72</v>
      </c>
      <c r="F71" s="25" t="s">
        <v>75</v>
      </c>
      <c r="G71" s="31">
        <v>8.0744680851063844E-2</v>
      </c>
      <c r="H71" s="31">
        <v>6.9047619047619038E-2</v>
      </c>
      <c r="I71" s="31">
        <v>5.9677419354838709E-2</v>
      </c>
      <c r="J71" s="31">
        <v>4.8113207547169808E-2</v>
      </c>
      <c r="K71" s="31">
        <v>3.8028169014084512E-2</v>
      </c>
      <c r="L71" s="31">
        <v>3.4776536312849167E-2</v>
      </c>
      <c r="M71" s="31" t="s">
        <v>77</v>
      </c>
      <c r="N71" s="55">
        <f>'Equations and POD'!$D$6/G71</f>
        <v>13623.188405797098</v>
      </c>
      <c r="O71" s="55">
        <f>'Equations and POD'!$D$6/H71</f>
        <v>15931.034482758623</v>
      </c>
      <c r="P71" s="55">
        <f>'Equations and POD'!$D$6/I71</f>
        <v>18432.432432432433</v>
      </c>
      <c r="Q71" s="55">
        <f>'Equations and POD'!$D$6/J71</f>
        <v>22862.745098039217</v>
      </c>
      <c r="R71" s="55">
        <f>'Equations and POD'!$D$6/K71</f>
        <v>28925.925925925923</v>
      </c>
      <c r="S71" s="55">
        <f>'Equations and POD'!$D$6/L71</f>
        <v>31630.522088353409</v>
      </c>
      <c r="T71" s="31" t="s">
        <v>77</v>
      </c>
      <c r="U71" s="56">
        <v>14000</v>
      </c>
      <c r="V71" s="56">
        <v>16000</v>
      </c>
      <c r="W71" s="56">
        <v>18000</v>
      </c>
      <c r="X71" s="56">
        <v>23000</v>
      </c>
      <c r="Y71" s="56">
        <v>29000</v>
      </c>
      <c r="Z71" s="56">
        <v>32000</v>
      </c>
      <c r="AA71" s="57" t="s">
        <v>77</v>
      </c>
    </row>
    <row r="72" spans="1:27">
      <c r="A72" s="25" t="s">
        <v>79</v>
      </c>
      <c r="B72" s="25" t="s">
        <v>83</v>
      </c>
      <c r="C72" s="25" t="s">
        <v>85</v>
      </c>
      <c r="D72" s="25" t="s">
        <v>13</v>
      </c>
      <c r="E72" s="25" t="s">
        <v>76</v>
      </c>
      <c r="F72" s="25" t="s">
        <v>75</v>
      </c>
      <c r="G72" s="31">
        <v>3.1496201723532292E-5</v>
      </c>
      <c r="H72" s="31">
        <v>3.8993320694487842E-5</v>
      </c>
      <c r="I72" s="31">
        <v>4.4022728642210431E-5</v>
      </c>
      <c r="J72" s="31">
        <v>1.5451251687548219E-5</v>
      </c>
      <c r="K72" s="31">
        <v>8.6510429258636479E-6</v>
      </c>
      <c r="L72" s="31">
        <v>6.862996636315886E-6</v>
      </c>
      <c r="M72" s="31">
        <v>3.0719551603048111E-6</v>
      </c>
      <c r="N72" s="55">
        <f>'Equations and POD'!$D$6/G72</f>
        <v>34924846.165756501</v>
      </c>
      <c r="O72" s="55">
        <f>'Equations and POD'!$D$6/H72</f>
        <v>28209959.562523171</v>
      </c>
      <c r="P72" s="55">
        <f>'Equations and POD'!$D$6/I72</f>
        <v>24987092.666157093</v>
      </c>
      <c r="Q72" s="55">
        <f>'Equations and POD'!$D$6/J72</f>
        <v>71191643.385529906</v>
      </c>
      <c r="R72" s="55">
        <f>'Equations and POD'!$D$6/K72</f>
        <v>127152299.37322097</v>
      </c>
      <c r="S72" s="55">
        <f>'Equations and POD'!$D$6/L72</f>
        <v>160279839.59358156</v>
      </c>
      <c r="T72" s="55">
        <f>'Equations and POD'!$D$6/M72</f>
        <v>358078143.26653576</v>
      </c>
      <c r="U72" s="56">
        <v>35000000</v>
      </c>
      <c r="V72" s="56">
        <v>28000000</v>
      </c>
      <c r="W72" s="56">
        <v>25000000</v>
      </c>
      <c r="X72" s="56">
        <v>71000000</v>
      </c>
      <c r="Y72" s="56">
        <v>130000000</v>
      </c>
      <c r="Z72" s="56">
        <v>160000000</v>
      </c>
      <c r="AA72" s="56">
        <v>360000000</v>
      </c>
    </row>
    <row r="73" spans="1:27">
      <c r="A73" s="25" t="s">
        <v>79</v>
      </c>
      <c r="B73" s="25" t="s">
        <v>83</v>
      </c>
      <c r="C73" s="25" t="s">
        <v>85</v>
      </c>
      <c r="D73" s="25" t="s">
        <v>13</v>
      </c>
      <c r="E73" s="25" t="s">
        <v>78</v>
      </c>
      <c r="F73" s="25" t="s">
        <v>75</v>
      </c>
      <c r="G73" s="31">
        <v>3.5324314302133077E-4</v>
      </c>
      <c r="H73" s="31">
        <v>3.327652796577754E-4</v>
      </c>
      <c r="I73" s="31">
        <v>2.705059692701916E-4</v>
      </c>
      <c r="J73" s="31">
        <v>1.8835770546666539E-4</v>
      </c>
      <c r="K73" s="31">
        <v>1.328717701168723E-4</v>
      </c>
      <c r="L73" s="31">
        <v>1.137722632126026E-4</v>
      </c>
      <c r="M73" s="31">
        <v>9.1344069266059358E-5</v>
      </c>
      <c r="N73" s="55">
        <f>'Equations and POD'!$D$6/G73</f>
        <v>3114002.4137243507</v>
      </c>
      <c r="O73" s="55">
        <f>'Equations and POD'!$D$6/H73</f>
        <v>3305633.3314920026</v>
      </c>
      <c r="P73" s="55">
        <f>'Equations and POD'!$D$6/I73</f>
        <v>4066453.7014385746</v>
      </c>
      <c r="Q73" s="55">
        <f>'Equations and POD'!$D$6/J73</f>
        <v>5839952.2189692026</v>
      </c>
      <c r="R73" s="55">
        <f>'Equations and POD'!$D$6/K73</f>
        <v>8278658.4316025451</v>
      </c>
      <c r="S73" s="55">
        <f>'Equations and POD'!$D$6/L73</f>
        <v>9668437.3584488258</v>
      </c>
      <c r="T73" s="55">
        <f>'Equations and POD'!$D$6/M73</f>
        <v>12042380.078295089</v>
      </c>
      <c r="U73" s="56">
        <v>3100000</v>
      </c>
      <c r="V73" s="56">
        <v>3300000</v>
      </c>
      <c r="W73" s="56">
        <v>4100000</v>
      </c>
      <c r="X73" s="56">
        <v>5800000</v>
      </c>
      <c r="Y73" s="56">
        <v>8300000</v>
      </c>
      <c r="Z73" s="56">
        <v>9700000</v>
      </c>
      <c r="AA73" s="56">
        <v>12000000</v>
      </c>
    </row>
    <row r="74" spans="1:27">
      <c r="A74" s="25" t="s">
        <v>79</v>
      </c>
      <c r="B74" s="25" t="s">
        <v>83</v>
      </c>
      <c r="C74" s="25" t="s">
        <v>85</v>
      </c>
      <c r="D74" s="25" t="s">
        <v>13</v>
      </c>
      <c r="E74" s="25" t="s">
        <v>15</v>
      </c>
      <c r="F74" s="25" t="s">
        <v>75</v>
      </c>
      <c r="G74" s="31">
        <f t="shared" ref="G74:M74" si="17">SUM(G71:G73)</f>
        <v>8.112942019580871E-2</v>
      </c>
      <c r="H74" s="31">
        <f t="shared" si="17"/>
        <v>6.9419377647971306E-2</v>
      </c>
      <c r="I74" s="31">
        <f t="shared" si="17"/>
        <v>5.9991948052751112E-2</v>
      </c>
      <c r="J74" s="31">
        <f t="shared" si="17"/>
        <v>4.8317016504324017E-2</v>
      </c>
      <c r="K74" s="31">
        <f t="shared" si="17"/>
        <v>3.8169691827127247E-2</v>
      </c>
      <c r="L74" s="31">
        <f t="shared" si="17"/>
        <v>3.4897171572698088E-2</v>
      </c>
      <c r="M74" s="31">
        <f t="shared" si="17"/>
        <v>9.4416024426364169E-5</v>
      </c>
      <c r="N74" s="55">
        <f>'Equations and POD'!$D$6/G74</f>
        <v>13558.583277744514</v>
      </c>
      <c r="O74" s="55">
        <f>'Equations and POD'!$D$6/H74</f>
        <v>15845.719700602158</v>
      </c>
      <c r="P74" s="55">
        <f>'Equations and POD'!$D$6/I74</f>
        <v>18335.793980764993</v>
      </c>
      <c r="Q74" s="55">
        <f>'Equations and POD'!$D$6/J74</f>
        <v>22766.306357131096</v>
      </c>
      <c r="R74" s="55">
        <f>'Equations and POD'!$D$6/K74</f>
        <v>28818.676477189387</v>
      </c>
      <c r="S74" s="55">
        <f>'Equations and POD'!$D$6/L74</f>
        <v>31521.179236789165</v>
      </c>
      <c r="T74" s="55">
        <f>'Equations and POD'!$D$6/M74</f>
        <v>11650564.686272075</v>
      </c>
      <c r="U74" s="56">
        <v>14000</v>
      </c>
      <c r="V74" s="56">
        <v>16000</v>
      </c>
      <c r="W74" s="56">
        <v>18000</v>
      </c>
      <c r="X74" s="56">
        <v>23000</v>
      </c>
      <c r="Y74" s="56">
        <v>29000</v>
      </c>
      <c r="Z74" s="56">
        <v>32000</v>
      </c>
      <c r="AA74" s="56">
        <v>12000000</v>
      </c>
    </row>
    <row r="75" spans="1:27">
      <c r="A75" s="25" t="s">
        <v>79</v>
      </c>
      <c r="B75" s="25" t="s">
        <v>83</v>
      </c>
      <c r="C75" s="25" t="s">
        <v>86</v>
      </c>
      <c r="D75" s="25" t="s">
        <v>9</v>
      </c>
      <c r="E75" s="25" t="s">
        <v>72</v>
      </c>
      <c r="F75" s="25" t="s">
        <v>73</v>
      </c>
      <c r="G75" s="28" t="s">
        <v>77</v>
      </c>
      <c r="H75" s="28" t="s">
        <v>77</v>
      </c>
      <c r="I75" s="28" t="s">
        <v>77</v>
      </c>
      <c r="J75" s="28" t="s">
        <v>77</v>
      </c>
      <c r="K75" s="28">
        <v>2.4338028169014092</v>
      </c>
      <c r="L75" s="28">
        <v>2.2256983240223471</v>
      </c>
      <c r="M75" s="28">
        <v>2.3784560143626581</v>
      </c>
      <c r="N75" s="31" t="s">
        <v>77</v>
      </c>
      <c r="O75" s="31" t="s">
        <v>77</v>
      </c>
      <c r="P75" s="31" t="s">
        <v>77</v>
      </c>
      <c r="Q75" s="31" t="s">
        <v>77</v>
      </c>
      <c r="R75" s="55">
        <f>'Equations and POD'!$D$6/K75</f>
        <v>451.96759259259244</v>
      </c>
      <c r="S75" s="55">
        <f>'Equations and POD'!$D$6/L75</f>
        <v>494.22690763052191</v>
      </c>
      <c r="T75" s="55">
        <f>'Equations and POD'!$D$6/M75</f>
        <v>462.48490338164231</v>
      </c>
      <c r="U75" s="32" t="s">
        <v>77</v>
      </c>
      <c r="V75" s="32" t="s">
        <v>77</v>
      </c>
      <c r="W75" s="32" t="s">
        <v>77</v>
      </c>
      <c r="X75" s="32" t="s">
        <v>77</v>
      </c>
      <c r="Y75" s="30">
        <v>450</v>
      </c>
      <c r="Z75" s="30">
        <v>490</v>
      </c>
      <c r="AA75" s="30">
        <v>460</v>
      </c>
    </row>
    <row r="76" spans="1:27">
      <c r="A76" s="25" t="s">
        <v>79</v>
      </c>
      <c r="B76" s="25" t="s">
        <v>83</v>
      </c>
      <c r="C76" s="25" t="s">
        <v>86</v>
      </c>
      <c r="D76" s="25" t="s">
        <v>9</v>
      </c>
      <c r="E76" s="25" t="s">
        <v>76</v>
      </c>
      <c r="F76" s="25" t="s">
        <v>73</v>
      </c>
      <c r="G76" s="28" t="s">
        <v>77</v>
      </c>
      <c r="H76" s="28" t="s">
        <v>77</v>
      </c>
      <c r="I76" s="28" t="s">
        <v>77</v>
      </c>
      <c r="J76" s="28" t="s">
        <v>77</v>
      </c>
      <c r="K76" s="28" t="s">
        <v>77</v>
      </c>
      <c r="L76" s="28" t="s">
        <v>77</v>
      </c>
      <c r="M76" s="28" t="s">
        <v>77</v>
      </c>
      <c r="N76" s="31" t="s">
        <v>77</v>
      </c>
      <c r="O76" s="31" t="s">
        <v>77</v>
      </c>
      <c r="P76" s="31" t="s">
        <v>77</v>
      </c>
      <c r="Q76" s="31" t="s">
        <v>77</v>
      </c>
      <c r="R76" s="31" t="s">
        <v>77</v>
      </c>
      <c r="S76" s="31" t="s">
        <v>77</v>
      </c>
      <c r="T76" s="31" t="s">
        <v>77</v>
      </c>
      <c r="U76" s="32" t="s">
        <v>77</v>
      </c>
      <c r="V76" s="32" t="s">
        <v>77</v>
      </c>
      <c r="W76" s="32" t="s">
        <v>77</v>
      </c>
      <c r="X76" s="32" t="s">
        <v>77</v>
      </c>
      <c r="Y76" s="32" t="s">
        <v>77</v>
      </c>
      <c r="Z76" s="32" t="s">
        <v>77</v>
      </c>
      <c r="AA76" s="32" t="s">
        <v>77</v>
      </c>
    </row>
    <row r="77" spans="1:27">
      <c r="A77" s="25" t="s">
        <v>79</v>
      </c>
      <c r="B77" s="25" t="s">
        <v>83</v>
      </c>
      <c r="C77" s="25" t="s">
        <v>86</v>
      </c>
      <c r="D77" s="25" t="s">
        <v>9</v>
      </c>
      <c r="E77" s="25" t="s">
        <v>78</v>
      </c>
      <c r="F77" s="25" t="s">
        <v>73</v>
      </c>
      <c r="G77" s="28" t="s">
        <v>77</v>
      </c>
      <c r="H77" s="28" t="s">
        <v>77</v>
      </c>
      <c r="I77" s="28" t="s">
        <v>77</v>
      </c>
      <c r="J77" s="28" t="s">
        <v>77</v>
      </c>
      <c r="K77" s="28" t="s">
        <v>77</v>
      </c>
      <c r="L77" s="28" t="s">
        <v>77</v>
      </c>
      <c r="M77" s="28" t="s">
        <v>77</v>
      </c>
      <c r="N77" s="31" t="s">
        <v>77</v>
      </c>
      <c r="O77" s="31" t="s">
        <v>77</v>
      </c>
      <c r="P77" s="31" t="s">
        <v>77</v>
      </c>
      <c r="Q77" s="31" t="s">
        <v>77</v>
      </c>
      <c r="R77" s="31" t="s">
        <v>77</v>
      </c>
      <c r="S77" s="31" t="s">
        <v>77</v>
      </c>
      <c r="T77" s="31" t="s">
        <v>77</v>
      </c>
      <c r="U77" s="32" t="s">
        <v>77</v>
      </c>
      <c r="V77" s="32" t="s">
        <v>77</v>
      </c>
      <c r="W77" s="32" t="s">
        <v>77</v>
      </c>
      <c r="X77" s="32" t="s">
        <v>77</v>
      </c>
      <c r="Y77" s="32" t="s">
        <v>77</v>
      </c>
      <c r="Z77" s="32" t="s">
        <v>77</v>
      </c>
      <c r="AA77" s="32" t="s">
        <v>77</v>
      </c>
    </row>
    <row r="78" spans="1:27">
      <c r="A78" s="25" t="s">
        <v>79</v>
      </c>
      <c r="B78" s="25" t="s">
        <v>83</v>
      </c>
      <c r="C78" s="25" t="s">
        <v>86</v>
      </c>
      <c r="D78" s="25" t="s">
        <v>9</v>
      </c>
      <c r="E78" s="25" t="s">
        <v>15</v>
      </c>
      <c r="F78" s="25" t="s">
        <v>73</v>
      </c>
      <c r="G78" s="28" t="s">
        <v>77</v>
      </c>
      <c r="H78" s="28" t="s">
        <v>77</v>
      </c>
      <c r="I78" s="28" t="s">
        <v>77</v>
      </c>
      <c r="J78" s="28" t="s">
        <v>77</v>
      </c>
      <c r="K78" s="28">
        <f>SUM(K75:K77)</f>
        <v>2.4338028169014092</v>
      </c>
      <c r="L78" s="28">
        <f>SUM(L75:L77)</f>
        <v>2.2256983240223471</v>
      </c>
      <c r="M78" s="28">
        <f>SUM(M75:M77)</f>
        <v>2.3784560143626581</v>
      </c>
      <c r="N78" s="31" t="s">
        <v>77</v>
      </c>
      <c r="O78" s="31" t="s">
        <v>77</v>
      </c>
      <c r="P78" s="31" t="s">
        <v>77</v>
      </c>
      <c r="Q78" s="31" t="s">
        <v>77</v>
      </c>
      <c r="R78" s="55">
        <f>'Equations and POD'!$D$6/K78</f>
        <v>451.96759259259244</v>
      </c>
      <c r="S78" s="55">
        <f>'Equations and POD'!$D$6/L78</f>
        <v>494.22690763052191</v>
      </c>
      <c r="T78" s="55">
        <f>'Equations and POD'!$D$6/M78</f>
        <v>462.48490338164231</v>
      </c>
      <c r="U78" s="32" t="s">
        <v>77</v>
      </c>
      <c r="V78" s="32" t="s">
        <v>77</v>
      </c>
      <c r="W78" s="32" t="s">
        <v>77</v>
      </c>
      <c r="X78" s="32" t="s">
        <v>77</v>
      </c>
      <c r="Y78" s="30">
        <v>450</v>
      </c>
      <c r="Z78" s="30">
        <v>490</v>
      </c>
      <c r="AA78" s="30">
        <v>460</v>
      </c>
    </row>
    <row r="79" spans="1:27">
      <c r="A79" s="25" t="s">
        <v>79</v>
      </c>
      <c r="B79" s="25" t="s">
        <v>83</v>
      </c>
      <c r="C79" s="25" t="s">
        <v>86</v>
      </c>
      <c r="D79" s="25" t="s">
        <v>9</v>
      </c>
      <c r="E79" s="25" t="s">
        <v>72</v>
      </c>
      <c r="F79" s="25" t="s">
        <v>74</v>
      </c>
      <c r="G79" s="28" t="s">
        <v>77</v>
      </c>
      <c r="H79" s="28" t="s">
        <v>77</v>
      </c>
      <c r="I79" s="28" t="s">
        <v>77</v>
      </c>
      <c r="J79" s="28" t="s">
        <v>77</v>
      </c>
      <c r="K79" s="28">
        <v>1.2169014084507039</v>
      </c>
      <c r="L79" s="28">
        <v>1.1128491620111729</v>
      </c>
      <c r="M79" s="28">
        <v>1.189228007181329</v>
      </c>
      <c r="N79" s="31" t="s">
        <v>77</v>
      </c>
      <c r="O79" s="31" t="s">
        <v>77</v>
      </c>
      <c r="P79" s="31" t="s">
        <v>77</v>
      </c>
      <c r="Q79" s="31" t="s">
        <v>77</v>
      </c>
      <c r="R79" s="55">
        <f>'Equations and POD'!$D$6/K79</f>
        <v>903.93518518518545</v>
      </c>
      <c r="S79" s="55">
        <f>'Equations and POD'!$D$6/L79</f>
        <v>988.45381526104438</v>
      </c>
      <c r="T79" s="55">
        <f>'Equations and POD'!$D$6/M79</f>
        <v>924.96980676328462</v>
      </c>
      <c r="U79" s="57" t="s">
        <v>77</v>
      </c>
      <c r="V79" s="57" t="s">
        <v>77</v>
      </c>
      <c r="W79" s="57" t="s">
        <v>77</v>
      </c>
      <c r="X79" s="57" t="s">
        <v>77</v>
      </c>
      <c r="Y79" s="56">
        <v>900</v>
      </c>
      <c r="Z79" s="56">
        <v>990</v>
      </c>
      <c r="AA79" s="56">
        <v>920</v>
      </c>
    </row>
    <row r="80" spans="1:27">
      <c r="A80" s="25" t="s">
        <v>79</v>
      </c>
      <c r="B80" s="25" t="s">
        <v>83</v>
      </c>
      <c r="C80" s="25" t="s">
        <v>86</v>
      </c>
      <c r="D80" s="25" t="s">
        <v>9</v>
      </c>
      <c r="E80" s="25" t="s">
        <v>76</v>
      </c>
      <c r="F80" s="25" t="s">
        <v>74</v>
      </c>
      <c r="G80" s="28" t="s">
        <v>77</v>
      </c>
      <c r="H80" s="28" t="s">
        <v>77</v>
      </c>
      <c r="I80" s="28" t="s">
        <v>77</v>
      </c>
      <c r="J80" s="28" t="s">
        <v>77</v>
      </c>
      <c r="K80" s="28" t="s">
        <v>77</v>
      </c>
      <c r="L80" s="28" t="s">
        <v>77</v>
      </c>
      <c r="M80" s="28" t="s">
        <v>77</v>
      </c>
      <c r="N80" s="31" t="s">
        <v>77</v>
      </c>
      <c r="O80" s="31" t="s">
        <v>77</v>
      </c>
      <c r="P80" s="31" t="s">
        <v>77</v>
      </c>
      <c r="Q80" s="31" t="s">
        <v>77</v>
      </c>
      <c r="R80" s="31" t="s">
        <v>77</v>
      </c>
      <c r="S80" s="31" t="s">
        <v>77</v>
      </c>
      <c r="T80" s="31" t="s">
        <v>77</v>
      </c>
      <c r="U80" s="57" t="s">
        <v>77</v>
      </c>
      <c r="V80" s="57" t="s">
        <v>77</v>
      </c>
      <c r="W80" s="57" t="s">
        <v>77</v>
      </c>
      <c r="X80" s="57" t="s">
        <v>77</v>
      </c>
      <c r="Y80" s="57" t="s">
        <v>77</v>
      </c>
      <c r="Z80" s="57" t="s">
        <v>77</v>
      </c>
      <c r="AA80" s="57" t="s">
        <v>77</v>
      </c>
    </row>
    <row r="81" spans="1:27">
      <c r="A81" s="25" t="s">
        <v>79</v>
      </c>
      <c r="B81" s="25" t="s">
        <v>83</v>
      </c>
      <c r="C81" s="25" t="s">
        <v>86</v>
      </c>
      <c r="D81" s="25" t="s">
        <v>9</v>
      </c>
      <c r="E81" s="25" t="s">
        <v>78</v>
      </c>
      <c r="F81" s="25" t="s">
        <v>74</v>
      </c>
      <c r="G81" s="28" t="s">
        <v>77</v>
      </c>
      <c r="H81" s="28" t="s">
        <v>77</v>
      </c>
      <c r="I81" s="28" t="s">
        <v>77</v>
      </c>
      <c r="J81" s="28" t="s">
        <v>77</v>
      </c>
      <c r="K81" s="28" t="s">
        <v>77</v>
      </c>
      <c r="L81" s="28" t="s">
        <v>77</v>
      </c>
      <c r="M81" s="28" t="s">
        <v>77</v>
      </c>
      <c r="N81" s="31" t="s">
        <v>77</v>
      </c>
      <c r="O81" s="31" t="s">
        <v>77</v>
      </c>
      <c r="P81" s="31" t="s">
        <v>77</v>
      </c>
      <c r="Q81" s="31" t="s">
        <v>77</v>
      </c>
      <c r="R81" s="31" t="s">
        <v>77</v>
      </c>
      <c r="S81" s="31" t="s">
        <v>77</v>
      </c>
      <c r="T81" s="31" t="s">
        <v>77</v>
      </c>
      <c r="U81" s="57" t="s">
        <v>77</v>
      </c>
      <c r="V81" s="57" t="s">
        <v>77</v>
      </c>
      <c r="W81" s="57" t="s">
        <v>77</v>
      </c>
      <c r="X81" s="57" t="s">
        <v>77</v>
      </c>
      <c r="Y81" s="57" t="s">
        <v>77</v>
      </c>
      <c r="Z81" s="57" t="s">
        <v>77</v>
      </c>
      <c r="AA81" s="57" t="s">
        <v>77</v>
      </c>
    </row>
    <row r="82" spans="1:27">
      <c r="A82" s="25" t="s">
        <v>79</v>
      </c>
      <c r="B82" s="25" t="s">
        <v>83</v>
      </c>
      <c r="C82" s="25" t="s">
        <v>86</v>
      </c>
      <c r="D82" s="25" t="s">
        <v>9</v>
      </c>
      <c r="E82" s="25" t="s">
        <v>15</v>
      </c>
      <c r="F82" s="25" t="s">
        <v>74</v>
      </c>
      <c r="G82" s="28" t="s">
        <v>77</v>
      </c>
      <c r="H82" s="28" t="s">
        <v>77</v>
      </c>
      <c r="I82" s="28" t="s">
        <v>77</v>
      </c>
      <c r="J82" s="28" t="s">
        <v>77</v>
      </c>
      <c r="K82" s="28">
        <f>SUM(K79:K81)</f>
        <v>1.2169014084507039</v>
      </c>
      <c r="L82" s="28">
        <f>SUM(L79:L81)</f>
        <v>1.1128491620111729</v>
      </c>
      <c r="M82" s="28">
        <f>SUM(M79:M81)</f>
        <v>1.189228007181329</v>
      </c>
      <c r="N82" s="31" t="s">
        <v>77</v>
      </c>
      <c r="O82" s="31" t="s">
        <v>77</v>
      </c>
      <c r="P82" s="31" t="s">
        <v>77</v>
      </c>
      <c r="Q82" s="31" t="s">
        <v>77</v>
      </c>
      <c r="R82" s="55">
        <f>'Equations and POD'!$D$6/K82</f>
        <v>903.93518518518545</v>
      </c>
      <c r="S82" s="55">
        <f>'Equations and POD'!$D$6/L82</f>
        <v>988.45381526104438</v>
      </c>
      <c r="T82" s="55">
        <f>'Equations and POD'!$D$6/M82</f>
        <v>924.96980676328462</v>
      </c>
      <c r="U82" s="57" t="s">
        <v>77</v>
      </c>
      <c r="V82" s="57" t="s">
        <v>77</v>
      </c>
      <c r="W82" s="57" t="s">
        <v>77</v>
      </c>
      <c r="X82" s="57" t="s">
        <v>77</v>
      </c>
      <c r="Y82" s="56">
        <v>900</v>
      </c>
      <c r="Z82" s="56">
        <v>990</v>
      </c>
      <c r="AA82" s="56">
        <v>920</v>
      </c>
    </row>
    <row r="83" spans="1:27">
      <c r="A83" s="25" t="s">
        <v>79</v>
      </c>
      <c r="B83" s="25" t="s">
        <v>83</v>
      </c>
      <c r="C83" s="25" t="s">
        <v>86</v>
      </c>
      <c r="D83" s="25" t="s">
        <v>9</v>
      </c>
      <c r="E83" s="25" t="s">
        <v>72</v>
      </c>
      <c r="F83" s="25" t="s">
        <v>75</v>
      </c>
      <c r="G83" s="28" t="s">
        <v>77</v>
      </c>
      <c r="H83" s="28" t="s">
        <v>77</v>
      </c>
      <c r="I83" s="28" t="s">
        <v>77</v>
      </c>
      <c r="J83" s="28" t="s">
        <v>77</v>
      </c>
      <c r="K83" s="31">
        <v>0.60845070422535219</v>
      </c>
      <c r="L83" s="31">
        <v>0.55642458100558667</v>
      </c>
      <c r="M83" s="31">
        <v>0.59461400359066452</v>
      </c>
      <c r="N83" s="31" t="s">
        <v>77</v>
      </c>
      <c r="O83" s="31" t="s">
        <v>77</v>
      </c>
      <c r="P83" s="31" t="s">
        <v>77</v>
      </c>
      <c r="Q83" s="31" t="s">
        <v>77</v>
      </c>
      <c r="R83" s="55">
        <f>'Equations and POD'!$D$6/K83</f>
        <v>1807.8703703703702</v>
      </c>
      <c r="S83" s="55">
        <f>'Equations and POD'!$D$6/L83</f>
        <v>1976.9076305220881</v>
      </c>
      <c r="T83" s="55">
        <f>'Equations and POD'!$D$6/M83</f>
        <v>1849.9396135265692</v>
      </c>
      <c r="U83" s="57" t="s">
        <v>77</v>
      </c>
      <c r="V83" s="57" t="s">
        <v>77</v>
      </c>
      <c r="W83" s="57" t="s">
        <v>77</v>
      </c>
      <c r="X83" s="57" t="s">
        <v>77</v>
      </c>
      <c r="Y83" s="56">
        <v>1800</v>
      </c>
      <c r="Z83" s="56">
        <v>2000</v>
      </c>
      <c r="AA83" s="56">
        <v>1800</v>
      </c>
    </row>
    <row r="84" spans="1:27">
      <c r="A84" s="25" t="s">
        <v>79</v>
      </c>
      <c r="B84" s="25" t="s">
        <v>83</v>
      </c>
      <c r="C84" s="25" t="s">
        <v>86</v>
      </c>
      <c r="D84" s="25" t="s">
        <v>9</v>
      </c>
      <c r="E84" s="25" t="s">
        <v>76</v>
      </c>
      <c r="F84" s="25" t="s">
        <v>75</v>
      </c>
      <c r="G84" s="28" t="s">
        <v>77</v>
      </c>
      <c r="H84" s="28" t="s">
        <v>77</v>
      </c>
      <c r="I84" s="28" t="s">
        <v>77</v>
      </c>
      <c r="J84" s="28" t="s">
        <v>77</v>
      </c>
      <c r="K84" s="28" t="s">
        <v>77</v>
      </c>
      <c r="L84" s="28" t="s">
        <v>77</v>
      </c>
      <c r="M84" s="28" t="s">
        <v>77</v>
      </c>
      <c r="N84" s="31" t="s">
        <v>77</v>
      </c>
      <c r="O84" s="31" t="s">
        <v>77</v>
      </c>
      <c r="P84" s="31" t="s">
        <v>77</v>
      </c>
      <c r="Q84" s="31" t="s">
        <v>77</v>
      </c>
      <c r="R84" s="31" t="s">
        <v>77</v>
      </c>
      <c r="S84" s="31" t="s">
        <v>77</v>
      </c>
      <c r="T84" s="31" t="s">
        <v>77</v>
      </c>
      <c r="U84" s="57" t="s">
        <v>77</v>
      </c>
      <c r="V84" s="57" t="s">
        <v>77</v>
      </c>
      <c r="W84" s="57" t="s">
        <v>77</v>
      </c>
      <c r="X84" s="57" t="s">
        <v>77</v>
      </c>
      <c r="Y84" s="57" t="s">
        <v>77</v>
      </c>
      <c r="Z84" s="57" t="s">
        <v>77</v>
      </c>
      <c r="AA84" s="57" t="s">
        <v>77</v>
      </c>
    </row>
    <row r="85" spans="1:27">
      <c r="A85" s="25" t="s">
        <v>79</v>
      </c>
      <c r="B85" s="25" t="s">
        <v>83</v>
      </c>
      <c r="C85" s="25" t="s">
        <v>86</v>
      </c>
      <c r="D85" s="25" t="s">
        <v>9</v>
      </c>
      <c r="E85" s="25" t="s">
        <v>78</v>
      </c>
      <c r="F85" s="25" t="s">
        <v>75</v>
      </c>
      <c r="G85" s="28" t="s">
        <v>77</v>
      </c>
      <c r="H85" s="28" t="s">
        <v>77</v>
      </c>
      <c r="I85" s="28" t="s">
        <v>77</v>
      </c>
      <c r="J85" s="28" t="s">
        <v>77</v>
      </c>
      <c r="K85" s="28" t="s">
        <v>77</v>
      </c>
      <c r="L85" s="28" t="s">
        <v>77</v>
      </c>
      <c r="M85" s="28" t="s">
        <v>77</v>
      </c>
      <c r="N85" s="31" t="s">
        <v>77</v>
      </c>
      <c r="O85" s="31" t="s">
        <v>77</v>
      </c>
      <c r="P85" s="31" t="s">
        <v>77</v>
      </c>
      <c r="Q85" s="31" t="s">
        <v>77</v>
      </c>
      <c r="R85" s="31" t="s">
        <v>77</v>
      </c>
      <c r="S85" s="31" t="s">
        <v>77</v>
      </c>
      <c r="T85" s="31" t="s">
        <v>77</v>
      </c>
      <c r="U85" s="57" t="s">
        <v>77</v>
      </c>
      <c r="V85" s="57" t="s">
        <v>77</v>
      </c>
      <c r="W85" s="57" t="s">
        <v>77</v>
      </c>
      <c r="X85" s="57" t="s">
        <v>77</v>
      </c>
      <c r="Y85" s="57" t="s">
        <v>77</v>
      </c>
      <c r="Z85" s="57" t="s">
        <v>77</v>
      </c>
      <c r="AA85" s="57" t="s">
        <v>77</v>
      </c>
    </row>
    <row r="86" spans="1:27">
      <c r="A86" s="25" t="s">
        <v>79</v>
      </c>
      <c r="B86" s="25" t="s">
        <v>83</v>
      </c>
      <c r="C86" s="25" t="s">
        <v>86</v>
      </c>
      <c r="D86" s="25" t="s">
        <v>9</v>
      </c>
      <c r="E86" s="25" t="s">
        <v>15</v>
      </c>
      <c r="F86" s="25" t="s">
        <v>75</v>
      </c>
      <c r="G86" s="28" t="s">
        <v>77</v>
      </c>
      <c r="H86" s="28" t="s">
        <v>77</v>
      </c>
      <c r="I86" s="28" t="s">
        <v>77</v>
      </c>
      <c r="J86" s="28" t="s">
        <v>77</v>
      </c>
      <c r="K86" s="31">
        <f>SUM(K83:K85)</f>
        <v>0.60845070422535219</v>
      </c>
      <c r="L86" s="31">
        <f>SUM(L83:L85)</f>
        <v>0.55642458100558667</v>
      </c>
      <c r="M86" s="31">
        <f>SUM(M83:M85)</f>
        <v>0.59461400359066452</v>
      </c>
      <c r="N86" s="31" t="s">
        <v>77</v>
      </c>
      <c r="O86" s="31" t="s">
        <v>77</v>
      </c>
      <c r="P86" s="31" t="s">
        <v>77</v>
      </c>
      <c r="Q86" s="31" t="s">
        <v>77</v>
      </c>
      <c r="R86" s="55">
        <f>'Equations and POD'!$D$6/K86</f>
        <v>1807.8703703703702</v>
      </c>
      <c r="S86" s="55">
        <f>'Equations and POD'!$D$6/L86</f>
        <v>1976.9076305220881</v>
      </c>
      <c r="T86" s="55">
        <f>'Equations and POD'!$D$6/M86</f>
        <v>1849.9396135265692</v>
      </c>
      <c r="U86" s="57" t="s">
        <v>77</v>
      </c>
      <c r="V86" s="57" t="s">
        <v>77</v>
      </c>
      <c r="W86" s="57" t="s">
        <v>77</v>
      </c>
      <c r="X86" s="57" t="s">
        <v>77</v>
      </c>
      <c r="Y86" s="56">
        <v>1800</v>
      </c>
      <c r="Z86" s="56">
        <v>2000</v>
      </c>
      <c r="AA86" s="56">
        <v>1800</v>
      </c>
    </row>
    <row r="87" spans="1:27">
      <c r="A87" s="25" t="s">
        <v>79</v>
      </c>
      <c r="B87" s="25" t="s">
        <v>130</v>
      </c>
      <c r="C87" s="25" t="s">
        <v>81</v>
      </c>
      <c r="D87" s="25" t="s">
        <v>9</v>
      </c>
      <c r="E87" s="25" t="s">
        <v>72</v>
      </c>
      <c r="F87" s="25" t="s">
        <v>73</v>
      </c>
      <c r="G87" s="28">
        <v>0.64595744680851075</v>
      </c>
      <c r="H87" s="28">
        <v>0.55238095238095231</v>
      </c>
      <c r="I87" s="28">
        <v>0.47741935483870968</v>
      </c>
      <c r="J87" s="28">
        <v>0.38490566037735852</v>
      </c>
      <c r="K87" s="28">
        <v>0.3042253521126761</v>
      </c>
      <c r="L87" s="28">
        <v>0.27821229050279328</v>
      </c>
      <c r="M87" s="28">
        <v>0.29730700179533232</v>
      </c>
      <c r="N87" s="55">
        <f>'Equations and POD'!$D$6/G87</f>
        <v>1702.8985507246373</v>
      </c>
      <c r="O87" s="55">
        <f>'Equations and POD'!$D$6/H87</f>
        <v>1991.3793103448279</v>
      </c>
      <c r="P87" s="55">
        <f>'Equations and POD'!$D$6/I87</f>
        <v>2304.0540540540542</v>
      </c>
      <c r="Q87" s="55">
        <f>'Equations and POD'!$D$6/J87</f>
        <v>2857.8431372549016</v>
      </c>
      <c r="R87" s="55">
        <f>'Equations and POD'!$D$6/K87</f>
        <v>3615.7407407407404</v>
      </c>
      <c r="S87" s="55">
        <f>'Equations and POD'!$D$6/L87</f>
        <v>3953.8152610441771</v>
      </c>
      <c r="T87" s="55">
        <f>'Equations and POD'!$D$6/M87</f>
        <v>3699.879227053138</v>
      </c>
      <c r="U87" s="30">
        <v>1700</v>
      </c>
      <c r="V87" s="30">
        <v>2000</v>
      </c>
      <c r="W87" s="30">
        <v>2300</v>
      </c>
      <c r="X87" s="30">
        <v>2900</v>
      </c>
      <c r="Y87" s="30">
        <v>3600</v>
      </c>
      <c r="Z87" s="30">
        <v>4000</v>
      </c>
      <c r="AA87" s="30">
        <v>3700</v>
      </c>
    </row>
    <row r="88" spans="1:27">
      <c r="A88" s="25" t="s">
        <v>79</v>
      </c>
      <c r="B88" s="25" t="s">
        <v>130</v>
      </c>
      <c r="C88" s="25" t="s">
        <v>81</v>
      </c>
      <c r="D88" s="25" t="s">
        <v>9</v>
      </c>
      <c r="E88" s="25" t="s">
        <v>76</v>
      </c>
      <c r="F88" s="25" t="s">
        <v>73</v>
      </c>
      <c r="G88" s="28" t="s">
        <v>77</v>
      </c>
      <c r="H88" s="28" t="s">
        <v>77</v>
      </c>
      <c r="I88" s="28" t="s">
        <v>77</v>
      </c>
      <c r="J88" s="28" t="s">
        <v>77</v>
      </c>
      <c r="K88" s="28" t="s">
        <v>77</v>
      </c>
      <c r="L88" s="28" t="s">
        <v>77</v>
      </c>
      <c r="M88" s="28" t="s">
        <v>77</v>
      </c>
      <c r="N88" s="31" t="s">
        <v>77</v>
      </c>
      <c r="O88" s="31" t="s">
        <v>77</v>
      </c>
      <c r="P88" s="31" t="s">
        <v>77</v>
      </c>
      <c r="Q88" s="31" t="s">
        <v>77</v>
      </c>
      <c r="R88" s="31" t="s">
        <v>77</v>
      </c>
      <c r="S88" s="31" t="s">
        <v>77</v>
      </c>
      <c r="T88" s="31" t="s">
        <v>77</v>
      </c>
      <c r="U88" s="32" t="s">
        <v>77</v>
      </c>
      <c r="V88" s="32" t="s">
        <v>77</v>
      </c>
      <c r="W88" s="32" t="s">
        <v>77</v>
      </c>
      <c r="X88" s="32" t="s">
        <v>77</v>
      </c>
      <c r="Y88" s="32" t="s">
        <v>77</v>
      </c>
      <c r="Z88" s="32" t="s">
        <v>77</v>
      </c>
      <c r="AA88" s="32" t="s">
        <v>77</v>
      </c>
    </row>
    <row r="89" spans="1:27">
      <c r="A89" s="25" t="s">
        <v>79</v>
      </c>
      <c r="B89" s="25" t="s">
        <v>130</v>
      </c>
      <c r="C89" s="25" t="s">
        <v>81</v>
      </c>
      <c r="D89" s="25" t="s">
        <v>9</v>
      </c>
      <c r="E89" s="25" t="s">
        <v>78</v>
      </c>
      <c r="F89" s="25" t="s">
        <v>73</v>
      </c>
      <c r="G89" s="28" t="s">
        <v>77</v>
      </c>
      <c r="H89" s="28" t="s">
        <v>77</v>
      </c>
      <c r="I89" s="28" t="s">
        <v>77</v>
      </c>
      <c r="J89" s="28" t="s">
        <v>77</v>
      </c>
      <c r="K89" s="28" t="s">
        <v>77</v>
      </c>
      <c r="L89" s="28" t="s">
        <v>77</v>
      </c>
      <c r="M89" s="28" t="s">
        <v>77</v>
      </c>
      <c r="N89" s="31" t="s">
        <v>77</v>
      </c>
      <c r="O89" s="31" t="s">
        <v>77</v>
      </c>
      <c r="P89" s="31" t="s">
        <v>77</v>
      </c>
      <c r="Q89" s="31" t="s">
        <v>77</v>
      </c>
      <c r="R89" s="31" t="s">
        <v>77</v>
      </c>
      <c r="S89" s="31" t="s">
        <v>77</v>
      </c>
      <c r="T89" s="31" t="s">
        <v>77</v>
      </c>
      <c r="U89" s="32" t="s">
        <v>77</v>
      </c>
      <c r="V89" s="32" t="s">
        <v>77</v>
      </c>
      <c r="W89" s="32" t="s">
        <v>77</v>
      </c>
      <c r="X89" s="32" t="s">
        <v>77</v>
      </c>
      <c r="Y89" s="32" t="s">
        <v>77</v>
      </c>
      <c r="Z89" s="32" t="s">
        <v>77</v>
      </c>
      <c r="AA89" s="32" t="s">
        <v>77</v>
      </c>
    </row>
    <row r="90" spans="1:27">
      <c r="A90" s="25" t="s">
        <v>79</v>
      </c>
      <c r="B90" s="25" t="s">
        <v>130</v>
      </c>
      <c r="C90" s="25" t="s">
        <v>81</v>
      </c>
      <c r="D90" s="25" t="s">
        <v>9</v>
      </c>
      <c r="E90" s="25" t="s">
        <v>15</v>
      </c>
      <c r="F90" s="25" t="s">
        <v>73</v>
      </c>
      <c r="G90" s="28">
        <f t="shared" ref="G90:M90" si="18">SUM(G87:G89)</f>
        <v>0.64595744680851075</v>
      </c>
      <c r="H90" s="28">
        <f t="shared" si="18"/>
        <v>0.55238095238095231</v>
      </c>
      <c r="I90" s="28">
        <f t="shared" si="18"/>
        <v>0.47741935483870968</v>
      </c>
      <c r="J90" s="28">
        <f t="shared" si="18"/>
        <v>0.38490566037735852</v>
      </c>
      <c r="K90" s="28">
        <f t="shared" si="18"/>
        <v>0.3042253521126761</v>
      </c>
      <c r="L90" s="28">
        <f t="shared" si="18"/>
        <v>0.27821229050279328</v>
      </c>
      <c r="M90" s="28">
        <f t="shared" si="18"/>
        <v>0.29730700179533232</v>
      </c>
      <c r="N90" s="55">
        <f>'Equations and POD'!$D$6/G90</f>
        <v>1702.8985507246373</v>
      </c>
      <c r="O90" s="55">
        <f>'Equations and POD'!$D$6/H90</f>
        <v>1991.3793103448279</v>
      </c>
      <c r="P90" s="55">
        <f>'Equations and POD'!$D$6/I90</f>
        <v>2304.0540540540542</v>
      </c>
      <c r="Q90" s="55">
        <f>'Equations and POD'!$D$6/J90</f>
        <v>2857.8431372549016</v>
      </c>
      <c r="R90" s="55">
        <f>'Equations and POD'!$D$6/K90</f>
        <v>3615.7407407407404</v>
      </c>
      <c r="S90" s="55">
        <f>'Equations and POD'!$D$6/L90</f>
        <v>3953.8152610441771</v>
      </c>
      <c r="T90" s="55">
        <f>'Equations and POD'!$D$6/M90</f>
        <v>3699.879227053138</v>
      </c>
      <c r="U90" s="30">
        <v>1700</v>
      </c>
      <c r="V90" s="30">
        <v>2000</v>
      </c>
      <c r="W90" s="30">
        <v>2300</v>
      </c>
      <c r="X90" s="30">
        <v>2900</v>
      </c>
      <c r="Y90" s="30">
        <v>3600</v>
      </c>
      <c r="Z90" s="30">
        <v>4000</v>
      </c>
      <c r="AA90" s="30">
        <v>3700</v>
      </c>
    </row>
    <row r="91" spans="1:27">
      <c r="A91" s="25" t="s">
        <v>79</v>
      </c>
      <c r="B91" s="25" t="s">
        <v>130</v>
      </c>
      <c r="C91" s="25" t="s">
        <v>81</v>
      </c>
      <c r="D91" s="25" t="s">
        <v>9</v>
      </c>
      <c r="E91" s="25" t="s">
        <v>72</v>
      </c>
      <c r="F91" s="25" t="s">
        <v>74</v>
      </c>
      <c r="G91" s="28">
        <v>0.32297872340425537</v>
      </c>
      <c r="H91" s="28">
        <v>0.27619047619047621</v>
      </c>
      <c r="I91" s="28">
        <v>0.23870967741935481</v>
      </c>
      <c r="J91" s="28">
        <v>0.1924528301886792</v>
      </c>
      <c r="K91" s="28">
        <v>0.15211267605633799</v>
      </c>
      <c r="L91" s="28">
        <v>0.1391061452513967</v>
      </c>
      <c r="M91" s="28">
        <v>0.1486535008976661</v>
      </c>
      <c r="N91" s="55">
        <f>'Equations and POD'!$D$6/G91</f>
        <v>3405.7971014492746</v>
      </c>
      <c r="O91" s="55">
        <f>'Equations and POD'!$D$6/H91</f>
        <v>3982.7586206896549</v>
      </c>
      <c r="P91" s="55">
        <f>'Equations and POD'!$D$6/I91</f>
        <v>4608.1081081081084</v>
      </c>
      <c r="Q91" s="55">
        <f>'Equations and POD'!$D$6/J91</f>
        <v>5715.6862745098051</v>
      </c>
      <c r="R91" s="55">
        <f>'Equations and POD'!$D$6/K91</f>
        <v>7231.4814814814836</v>
      </c>
      <c r="S91" s="55">
        <f>'Equations and POD'!$D$6/L91</f>
        <v>7907.6305220883505</v>
      </c>
      <c r="T91" s="55">
        <f>'Equations and POD'!$D$6/M91</f>
        <v>7399.7584541062788</v>
      </c>
      <c r="U91" s="56">
        <v>3400</v>
      </c>
      <c r="V91" s="56">
        <v>4000</v>
      </c>
      <c r="W91" s="56">
        <v>4600</v>
      </c>
      <c r="X91" s="56">
        <v>5700</v>
      </c>
      <c r="Y91" s="56">
        <v>7200</v>
      </c>
      <c r="Z91" s="56">
        <v>7900</v>
      </c>
      <c r="AA91" s="56">
        <v>7400</v>
      </c>
    </row>
    <row r="92" spans="1:27">
      <c r="A92" s="25" t="s">
        <v>79</v>
      </c>
      <c r="B92" s="25" t="s">
        <v>130</v>
      </c>
      <c r="C92" s="25" t="s">
        <v>81</v>
      </c>
      <c r="D92" s="25" t="s">
        <v>9</v>
      </c>
      <c r="E92" s="25" t="s">
        <v>76</v>
      </c>
      <c r="F92" s="25" t="s">
        <v>74</v>
      </c>
      <c r="G92" s="28" t="s">
        <v>77</v>
      </c>
      <c r="H92" s="28" t="s">
        <v>77</v>
      </c>
      <c r="I92" s="28" t="s">
        <v>77</v>
      </c>
      <c r="J92" s="28" t="s">
        <v>77</v>
      </c>
      <c r="K92" s="28" t="s">
        <v>77</v>
      </c>
      <c r="L92" s="28" t="s">
        <v>77</v>
      </c>
      <c r="M92" s="28" t="s">
        <v>77</v>
      </c>
      <c r="N92" s="31" t="s">
        <v>77</v>
      </c>
      <c r="O92" s="31" t="s">
        <v>77</v>
      </c>
      <c r="P92" s="31" t="s">
        <v>77</v>
      </c>
      <c r="Q92" s="31" t="s">
        <v>77</v>
      </c>
      <c r="R92" s="31" t="s">
        <v>77</v>
      </c>
      <c r="S92" s="31" t="s">
        <v>77</v>
      </c>
      <c r="T92" s="31" t="s">
        <v>77</v>
      </c>
      <c r="U92" s="57" t="s">
        <v>77</v>
      </c>
      <c r="V92" s="57" t="s">
        <v>77</v>
      </c>
      <c r="W92" s="57" t="s">
        <v>77</v>
      </c>
      <c r="X92" s="57" t="s">
        <v>77</v>
      </c>
      <c r="Y92" s="57" t="s">
        <v>77</v>
      </c>
      <c r="Z92" s="57" t="s">
        <v>77</v>
      </c>
      <c r="AA92" s="57" t="s">
        <v>77</v>
      </c>
    </row>
    <row r="93" spans="1:27">
      <c r="A93" s="25" t="s">
        <v>79</v>
      </c>
      <c r="B93" s="25" t="s">
        <v>130</v>
      </c>
      <c r="C93" s="25" t="s">
        <v>81</v>
      </c>
      <c r="D93" s="25" t="s">
        <v>9</v>
      </c>
      <c r="E93" s="25" t="s">
        <v>78</v>
      </c>
      <c r="F93" s="25" t="s">
        <v>74</v>
      </c>
      <c r="G93" s="28" t="s">
        <v>77</v>
      </c>
      <c r="H93" s="28" t="s">
        <v>77</v>
      </c>
      <c r="I93" s="28" t="s">
        <v>77</v>
      </c>
      <c r="J93" s="28" t="s">
        <v>77</v>
      </c>
      <c r="K93" s="28" t="s">
        <v>77</v>
      </c>
      <c r="L93" s="28" t="s">
        <v>77</v>
      </c>
      <c r="M93" s="28" t="s">
        <v>77</v>
      </c>
      <c r="N93" s="31" t="s">
        <v>77</v>
      </c>
      <c r="O93" s="31" t="s">
        <v>77</v>
      </c>
      <c r="P93" s="31" t="s">
        <v>77</v>
      </c>
      <c r="Q93" s="31" t="s">
        <v>77</v>
      </c>
      <c r="R93" s="31" t="s">
        <v>77</v>
      </c>
      <c r="S93" s="31" t="s">
        <v>77</v>
      </c>
      <c r="T93" s="31" t="s">
        <v>77</v>
      </c>
      <c r="U93" s="57" t="s">
        <v>77</v>
      </c>
      <c r="V93" s="57" t="s">
        <v>77</v>
      </c>
      <c r="W93" s="57" t="s">
        <v>77</v>
      </c>
      <c r="X93" s="57" t="s">
        <v>77</v>
      </c>
      <c r="Y93" s="57" t="s">
        <v>77</v>
      </c>
      <c r="Z93" s="57" t="s">
        <v>77</v>
      </c>
      <c r="AA93" s="57" t="s">
        <v>77</v>
      </c>
    </row>
    <row r="94" spans="1:27">
      <c r="A94" s="25" t="s">
        <v>79</v>
      </c>
      <c r="B94" s="25" t="s">
        <v>130</v>
      </c>
      <c r="C94" s="25" t="s">
        <v>81</v>
      </c>
      <c r="D94" s="25" t="s">
        <v>9</v>
      </c>
      <c r="E94" s="25" t="s">
        <v>15</v>
      </c>
      <c r="F94" s="25" t="s">
        <v>74</v>
      </c>
      <c r="G94" s="28">
        <f t="shared" ref="G94:M94" si="19">SUM(G91:G93)</f>
        <v>0.32297872340425537</v>
      </c>
      <c r="H94" s="28">
        <f t="shared" si="19"/>
        <v>0.27619047619047621</v>
      </c>
      <c r="I94" s="28">
        <f t="shared" si="19"/>
        <v>0.23870967741935481</v>
      </c>
      <c r="J94" s="28">
        <f t="shared" si="19"/>
        <v>0.1924528301886792</v>
      </c>
      <c r="K94" s="28">
        <f t="shared" si="19"/>
        <v>0.15211267605633799</v>
      </c>
      <c r="L94" s="28">
        <f t="shared" si="19"/>
        <v>0.1391061452513967</v>
      </c>
      <c r="M94" s="28">
        <f t="shared" si="19"/>
        <v>0.1486535008976661</v>
      </c>
      <c r="N94" s="55">
        <f>'Equations and POD'!$D$6/G94</f>
        <v>3405.7971014492746</v>
      </c>
      <c r="O94" s="55">
        <f>'Equations and POD'!$D$6/H94</f>
        <v>3982.7586206896549</v>
      </c>
      <c r="P94" s="55">
        <f>'Equations and POD'!$D$6/I94</f>
        <v>4608.1081081081084</v>
      </c>
      <c r="Q94" s="55">
        <f>'Equations and POD'!$D$6/J94</f>
        <v>5715.6862745098051</v>
      </c>
      <c r="R94" s="55">
        <f>'Equations and POD'!$D$6/K94</f>
        <v>7231.4814814814836</v>
      </c>
      <c r="S94" s="55">
        <f>'Equations and POD'!$D$6/L94</f>
        <v>7907.6305220883505</v>
      </c>
      <c r="T94" s="55">
        <f>'Equations and POD'!$D$6/M94</f>
        <v>7399.7584541062788</v>
      </c>
      <c r="U94" s="56">
        <v>3400</v>
      </c>
      <c r="V94" s="56">
        <v>4000</v>
      </c>
      <c r="W94" s="56">
        <v>4600</v>
      </c>
      <c r="X94" s="56">
        <v>5700</v>
      </c>
      <c r="Y94" s="56">
        <v>7200</v>
      </c>
      <c r="Z94" s="56">
        <v>7900</v>
      </c>
      <c r="AA94" s="56">
        <v>7400</v>
      </c>
    </row>
    <row r="95" spans="1:27">
      <c r="A95" s="25" t="s">
        <v>79</v>
      </c>
      <c r="B95" s="25" t="s">
        <v>130</v>
      </c>
      <c r="C95" s="25" t="s">
        <v>81</v>
      </c>
      <c r="D95" s="25" t="s">
        <v>9</v>
      </c>
      <c r="E95" s="25" t="s">
        <v>72</v>
      </c>
      <c r="F95" s="25" t="s">
        <v>75</v>
      </c>
      <c r="G95" s="28">
        <v>0.16148936170212769</v>
      </c>
      <c r="H95" s="28">
        <v>0.1380952380952381</v>
      </c>
      <c r="I95" s="28">
        <v>0.1193548387096774</v>
      </c>
      <c r="J95" s="28">
        <v>9.6226415094339615E-2</v>
      </c>
      <c r="K95" s="28">
        <v>7.6056338028169024E-2</v>
      </c>
      <c r="L95" s="28">
        <v>6.9553072625698334E-2</v>
      </c>
      <c r="M95" s="28">
        <v>7.4326750448833065E-2</v>
      </c>
      <c r="N95" s="55">
        <f>'Equations and POD'!$D$6/G95</f>
        <v>6811.5942028985492</v>
      </c>
      <c r="O95" s="55">
        <f>'Equations and POD'!$D$6/H95</f>
        <v>7965.5172413793098</v>
      </c>
      <c r="P95" s="55">
        <f>'Equations and POD'!$D$6/I95</f>
        <v>9216.2162162162167</v>
      </c>
      <c r="Q95" s="55">
        <f>'Equations and POD'!$D$6/J95</f>
        <v>11431.372549019608</v>
      </c>
      <c r="R95" s="55">
        <f>'Equations and POD'!$D$6/K95</f>
        <v>14462.962962962962</v>
      </c>
      <c r="S95" s="55">
        <f>'Equations and POD'!$D$6/L95</f>
        <v>15815.261044176705</v>
      </c>
      <c r="T95" s="55">
        <f>'Equations and POD'!$D$6/M95</f>
        <v>14799.516908212554</v>
      </c>
      <c r="U95" s="56">
        <v>6800</v>
      </c>
      <c r="V95" s="56">
        <v>8000</v>
      </c>
      <c r="W95" s="56">
        <v>9200</v>
      </c>
      <c r="X95" s="56">
        <v>11000</v>
      </c>
      <c r="Y95" s="56">
        <v>14000</v>
      </c>
      <c r="Z95" s="56">
        <v>16000</v>
      </c>
      <c r="AA95" s="56">
        <v>15000</v>
      </c>
    </row>
    <row r="96" spans="1:27">
      <c r="A96" s="25" t="s">
        <v>79</v>
      </c>
      <c r="B96" s="25" t="s">
        <v>130</v>
      </c>
      <c r="C96" s="25" t="s">
        <v>81</v>
      </c>
      <c r="D96" s="25" t="s">
        <v>9</v>
      </c>
      <c r="E96" s="25" t="s">
        <v>76</v>
      </c>
      <c r="F96" s="25" t="s">
        <v>75</v>
      </c>
      <c r="G96" s="28" t="s">
        <v>77</v>
      </c>
      <c r="H96" s="28" t="s">
        <v>77</v>
      </c>
      <c r="I96" s="28" t="s">
        <v>77</v>
      </c>
      <c r="J96" s="28" t="s">
        <v>77</v>
      </c>
      <c r="K96" s="28" t="s">
        <v>77</v>
      </c>
      <c r="L96" s="28" t="s">
        <v>77</v>
      </c>
      <c r="M96" s="28" t="s">
        <v>77</v>
      </c>
      <c r="N96" s="31" t="s">
        <v>77</v>
      </c>
      <c r="O96" s="31" t="s">
        <v>77</v>
      </c>
      <c r="P96" s="31" t="s">
        <v>77</v>
      </c>
      <c r="Q96" s="31" t="s">
        <v>77</v>
      </c>
      <c r="R96" s="31" t="s">
        <v>77</v>
      </c>
      <c r="S96" s="31" t="s">
        <v>77</v>
      </c>
      <c r="T96" s="31" t="s">
        <v>77</v>
      </c>
      <c r="U96" s="57" t="s">
        <v>77</v>
      </c>
      <c r="V96" s="57" t="s">
        <v>77</v>
      </c>
      <c r="W96" s="57" t="s">
        <v>77</v>
      </c>
      <c r="X96" s="57" t="s">
        <v>77</v>
      </c>
      <c r="Y96" s="57" t="s">
        <v>77</v>
      </c>
      <c r="Z96" s="57" t="s">
        <v>77</v>
      </c>
      <c r="AA96" s="57" t="s">
        <v>77</v>
      </c>
    </row>
    <row r="97" spans="1:27">
      <c r="A97" s="25" t="s">
        <v>79</v>
      </c>
      <c r="B97" s="25" t="s">
        <v>130</v>
      </c>
      <c r="C97" s="25" t="s">
        <v>81</v>
      </c>
      <c r="D97" s="25" t="s">
        <v>9</v>
      </c>
      <c r="E97" s="25" t="s">
        <v>78</v>
      </c>
      <c r="F97" s="25" t="s">
        <v>75</v>
      </c>
      <c r="G97" s="28" t="s">
        <v>77</v>
      </c>
      <c r="H97" s="28" t="s">
        <v>77</v>
      </c>
      <c r="I97" s="28" t="s">
        <v>77</v>
      </c>
      <c r="J97" s="28" t="s">
        <v>77</v>
      </c>
      <c r="K97" s="28" t="s">
        <v>77</v>
      </c>
      <c r="L97" s="28" t="s">
        <v>77</v>
      </c>
      <c r="M97" s="28" t="s">
        <v>77</v>
      </c>
      <c r="N97" s="31" t="s">
        <v>77</v>
      </c>
      <c r="O97" s="31" t="s">
        <v>77</v>
      </c>
      <c r="P97" s="31" t="s">
        <v>77</v>
      </c>
      <c r="Q97" s="31" t="s">
        <v>77</v>
      </c>
      <c r="R97" s="31" t="s">
        <v>77</v>
      </c>
      <c r="S97" s="31" t="s">
        <v>77</v>
      </c>
      <c r="T97" s="31" t="s">
        <v>77</v>
      </c>
      <c r="U97" s="57" t="s">
        <v>77</v>
      </c>
      <c r="V97" s="57" t="s">
        <v>77</v>
      </c>
      <c r="W97" s="57" t="s">
        <v>77</v>
      </c>
      <c r="X97" s="57" t="s">
        <v>77</v>
      </c>
      <c r="Y97" s="57" t="s">
        <v>77</v>
      </c>
      <c r="Z97" s="57" t="s">
        <v>77</v>
      </c>
      <c r="AA97" s="57" t="s">
        <v>77</v>
      </c>
    </row>
    <row r="98" spans="1:27">
      <c r="A98" s="25" t="s">
        <v>79</v>
      </c>
      <c r="B98" s="25" t="s">
        <v>130</v>
      </c>
      <c r="C98" s="25" t="s">
        <v>81</v>
      </c>
      <c r="D98" s="25" t="s">
        <v>9</v>
      </c>
      <c r="E98" s="25" t="s">
        <v>15</v>
      </c>
      <c r="F98" s="25" t="s">
        <v>75</v>
      </c>
      <c r="G98" s="28">
        <f t="shared" ref="G98:M98" si="20">SUM(G95:G97)</f>
        <v>0.16148936170212769</v>
      </c>
      <c r="H98" s="28">
        <f t="shared" si="20"/>
        <v>0.1380952380952381</v>
      </c>
      <c r="I98" s="28">
        <f t="shared" si="20"/>
        <v>0.1193548387096774</v>
      </c>
      <c r="J98" s="28">
        <f t="shared" si="20"/>
        <v>9.6226415094339615E-2</v>
      </c>
      <c r="K98" s="28">
        <f t="shared" si="20"/>
        <v>7.6056338028169024E-2</v>
      </c>
      <c r="L98" s="28">
        <f t="shared" si="20"/>
        <v>6.9553072625698334E-2</v>
      </c>
      <c r="M98" s="28">
        <f t="shared" si="20"/>
        <v>7.4326750448833065E-2</v>
      </c>
      <c r="N98" s="55">
        <f>'Equations and POD'!$D$6/G98</f>
        <v>6811.5942028985492</v>
      </c>
      <c r="O98" s="55">
        <f>'Equations and POD'!$D$6/H98</f>
        <v>7965.5172413793098</v>
      </c>
      <c r="P98" s="55">
        <f>'Equations and POD'!$D$6/I98</f>
        <v>9216.2162162162167</v>
      </c>
      <c r="Q98" s="55">
        <f>'Equations and POD'!$D$6/J98</f>
        <v>11431.372549019608</v>
      </c>
      <c r="R98" s="55">
        <f>'Equations and POD'!$D$6/K98</f>
        <v>14462.962962962962</v>
      </c>
      <c r="S98" s="55">
        <f>'Equations and POD'!$D$6/L98</f>
        <v>15815.261044176705</v>
      </c>
      <c r="T98" s="55">
        <f>'Equations and POD'!$D$6/M98</f>
        <v>14799.516908212554</v>
      </c>
      <c r="U98" s="56">
        <v>6800</v>
      </c>
      <c r="V98" s="56">
        <v>8000</v>
      </c>
      <c r="W98" s="56">
        <v>9200</v>
      </c>
      <c r="X98" s="56">
        <v>11000</v>
      </c>
      <c r="Y98" s="56">
        <v>14000</v>
      </c>
      <c r="Z98" s="56">
        <v>16000</v>
      </c>
      <c r="AA98" s="56">
        <v>15000</v>
      </c>
    </row>
    <row r="99" spans="1:27">
      <c r="A99" s="25" t="s">
        <v>79</v>
      </c>
      <c r="B99" s="25" t="s">
        <v>130</v>
      </c>
      <c r="C99" s="25" t="s">
        <v>81</v>
      </c>
      <c r="D99" s="25" t="s">
        <v>13</v>
      </c>
      <c r="E99" s="25" t="s">
        <v>72</v>
      </c>
      <c r="F99" s="25" t="s">
        <v>73</v>
      </c>
      <c r="G99" s="28">
        <v>0.64595744680851075</v>
      </c>
      <c r="H99" s="28">
        <v>0.55238095238095231</v>
      </c>
      <c r="I99" s="28">
        <v>0.47741935483870968</v>
      </c>
      <c r="J99" s="28">
        <v>0.38490566037735852</v>
      </c>
      <c r="K99" s="28">
        <v>0.3042253521126761</v>
      </c>
      <c r="L99" s="28">
        <v>0.27821229050279328</v>
      </c>
      <c r="M99" s="28">
        <v>0.2973070017953322</v>
      </c>
      <c r="N99" s="55">
        <f>'Equations and POD'!$D$6/G99</f>
        <v>1702.8985507246373</v>
      </c>
      <c r="O99" s="55">
        <f>'Equations and POD'!$D$6/H99</f>
        <v>1991.3793103448279</v>
      </c>
      <c r="P99" s="55">
        <f>'Equations and POD'!$D$6/I99</f>
        <v>2304.0540540540542</v>
      </c>
      <c r="Q99" s="55">
        <f>'Equations and POD'!$D$6/J99</f>
        <v>2857.8431372549016</v>
      </c>
      <c r="R99" s="55">
        <f>'Equations and POD'!$D$6/K99</f>
        <v>3615.7407407407404</v>
      </c>
      <c r="S99" s="55">
        <f>'Equations and POD'!$D$6/L99</f>
        <v>3953.8152610441771</v>
      </c>
      <c r="T99" s="55">
        <f>'Equations and POD'!$D$6/M99</f>
        <v>3699.8792270531394</v>
      </c>
      <c r="U99" s="30">
        <v>1700</v>
      </c>
      <c r="V99" s="30">
        <v>2000</v>
      </c>
      <c r="W99" s="30">
        <v>2300</v>
      </c>
      <c r="X99" s="30">
        <v>2900</v>
      </c>
      <c r="Y99" s="30">
        <v>3600</v>
      </c>
      <c r="Z99" s="30">
        <v>4000</v>
      </c>
      <c r="AA99" s="30">
        <v>3700</v>
      </c>
    </row>
    <row r="100" spans="1:27">
      <c r="A100" s="25" t="s">
        <v>79</v>
      </c>
      <c r="B100" s="25" t="s">
        <v>130</v>
      </c>
      <c r="C100" s="25" t="s">
        <v>81</v>
      </c>
      <c r="D100" s="25" t="s">
        <v>13</v>
      </c>
      <c r="E100" s="25" t="s">
        <v>76</v>
      </c>
      <c r="F100" s="25" t="s">
        <v>73</v>
      </c>
      <c r="G100" s="28" t="s">
        <v>77</v>
      </c>
      <c r="H100" s="28" t="s">
        <v>77</v>
      </c>
      <c r="I100" s="28" t="s">
        <v>77</v>
      </c>
      <c r="J100" s="28" t="s">
        <v>77</v>
      </c>
      <c r="K100" s="28" t="s">
        <v>77</v>
      </c>
      <c r="L100" s="28" t="s">
        <v>77</v>
      </c>
      <c r="M100" s="28" t="s">
        <v>77</v>
      </c>
      <c r="N100" s="31" t="s">
        <v>77</v>
      </c>
      <c r="O100" s="31" t="s">
        <v>77</v>
      </c>
      <c r="P100" s="31" t="s">
        <v>77</v>
      </c>
      <c r="Q100" s="31" t="s">
        <v>77</v>
      </c>
      <c r="R100" s="31" t="s">
        <v>77</v>
      </c>
      <c r="S100" s="31" t="s">
        <v>77</v>
      </c>
      <c r="T100" s="31" t="s">
        <v>77</v>
      </c>
      <c r="U100" s="32" t="s">
        <v>77</v>
      </c>
      <c r="V100" s="32" t="s">
        <v>77</v>
      </c>
      <c r="W100" s="32" t="s">
        <v>77</v>
      </c>
      <c r="X100" s="32" t="s">
        <v>77</v>
      </c>
      <c r="Y100" s="32" t="s">
        <v>77</v>
      </c>
      <c r="Z100" s="32" t="s">
        <v>77</v>
      </c>
      <c r="AA100" s="32" t="s">
        <v>77</v>
      </c>
    </row>
    <row r="101" spans="1:27">
      <c r="A101" s="25" t="s">
        <v>79</v>
      </c>
      <c r="B101" s="25" t="s">
        <v>130</v>
      </c>
      <c r="C101" s="25" t="s">
        <v>81</v>
      </c>
      <c r="D101" s="25" t="s">
        <v>13</v>
      </c>
      <c r="E101" s="25" t="s">
        <v>78</v>
      </c>
      <c r="F101" s="25" t="s">
        <v>73</v>
      </c>
      <c r="G101" s="28" t="s">
        <v>77</v>
      </c>
      <c r="H101" s="28" t="s">
        <v>77</v>
      </c>
      <c r="I101" s="28" t="s">
        <v>77</v>
      </c>
      <c r="J101" s="28" t="s">
        <v>77</v>
      </c>
      <c r="K101" s="28" t="s">
        <v>77</v>
      </c>
      <c r="L101" s="28" t="s">
        <v>77</v>
      </c>
      <c r="M101" s="28" t="s">
        <v>77</v>
      </c>
      <c r="N101" s="31" t="s">
        <v>77</v>
      </c>
      <c r="O101" s="31" t="s">
        <v>77</v>
      </c>
      <c r="P101" s="31" t="s">
        <v>77</v>
      </c>
      <c r="Q101" s="31" t="s">
        <v>77</v>
      </c>
      <c r="R101" s="31" t="s">
        <v>77</v>
      </c>
      <c r="S101" s="31" t="s">
        <v>77</v>
      </c>
      <c r="T101" s="31" t="s">
        <v>77</v>
      </c>
      <c r="U101" s="32" t="s">
        <v>77</v>
      </c>
      <c r="V101" s="32" t="s">
        <v>77</v>
      </c>
      <c r="W101" s="32" t="s">
        <v>77</v>
      </c>
      <c r="X101" s="32" t="s">
        <v>77</v>
      </c>
      <c r="Y101" s="32" t="s">
        <v>77</v>
      </c>
      <c r="Z101" s="32" t="s">
        <v>77</v>
      </c>
      <c r="AA101" s="32" t="s">
        <v>77</v>
      </c>
    </row>
    <row r="102" spans="1:27">
      <c r="A102" s="25" t="s">
        <v>79</v>
      </c>
      <c r="B102" s="25" t="s">
        <v>130</v>
      </c>
      <c r="C102" s="25" t="s">
        <v>81</v>
      </c>
      <c r="D102" s="25" t="s">
        <v>13</v>
      </c>
      <c r="E102" s="25" t="s">
        <v>15</v>
      </c>
      <c r="F102" s="25" t="s">
        <v>73</v>
      </c>
      <c r="G102" s="28">
        <f t="shared" ref="G102:M102" si="21">SUM(G99:G101)</f>
        <v>0.64595744680851075</v>
      </c>
      <c r="H102" s="28">
        <f t="shared" si="21"/>
        <v>0.55238095238095231</v>
      </c>
      <c r="I102" s="28">
        <f t="shared" si="21"/>
        <v>0.47741935483870968</v>
      </c>
      <c r="J102" s="28">
        <f t="shared" si="21"/>
        <v>0.38490566037735852</v>
      </c>
      <c r="K102" s="28">
        <f t="shared" si="21"/>
        <v>0.3042253521126761</v>
      </c>
      <c r="L102" s="28">
        <f t="shared" si="21"/>
        <v>0.27821229050279328</v>
      </c>
      <c r="M102" s="28">
        <f t="shared" si="21"/>
        <v>0.2973070017953322</v>
      </c>
      <c r="N102" s="55">
        <f>'Equations and POD'!$D$6/G102</f>
        <v>1702.8985507246373</v>
      </c>
      <c r="O102" s="55">
        <f>'Equations and POD'!$D$6/H102</f>
        <v>1991.3793103448279</v>
      </c>
      <c r="P102" s="55">
        <f>'Equations and POD'!$D$6/I102</f>
        <v>2304.0540540540542</v>
      </c>
      <c r="Q102" s="55">
        <f>'Equations and POD'!$D$6/J102</f>
        <v>2857.8431372549016</v>
      </c>
      <c r="R102" s="55">
        <f>'Equations and POD'!$D$6/K102</f>
        <v>3615.7407407407404</v>
      </c>
      <c r="S102" s="55">
        <f>'Equations and POD'!$D$6/L102</f>
        <v>3953.8152610441771</v>
      </c>
      <c r="T102" s="55">
        <f>'Equations and POD'!$D$6/M102</f>
        <v>3699.8792270531394</v>
      </c>
      <c r="U102" s="30">
        <v>1700</v>
      </c>
      <c r="V102" s="30">
        <v>2000</v>
      </c>
      <c r="W102" s="30">
        <v>2300</v>
      </c>
      <c r="X102" s="30">
        <v>2900</v>
      </c>
      <c r="Y102" s="30">
        <v>3600</v>
      </c>
      <c r="Z102" s="30">
        <v>4000</v>
      </c>
      <c r="AA102" s="30">
        <v>3700</v>
      </c>
    </row>
    <row r="103" spans="1:27">
      <c r="A103" s="25" t="s">
        <v>79</v>
      </c>
      <c r="B103" s="25" t="s">
        <v>130</v>
      </c>
      <c r="C103" s="25" t="s">
        <v>81</v>
      </c>
      <c r="D103" s="25" t="s">
        <v>13</v>
      </c>
      <c r="E103" s="25" t="s">
        <v>72</v>
      </c>
      <c r="F103" s="25" t="s">
        <v>74</v>
      </c>
      <c r="G103" s="28">
        <v>0.32297872340425537</v>
      </c>
      <c r="H103" s="28">
        <v>0.27619047619047621</v>
      </c>
      <c r="I103" s="28">
        <v>0.23870967741935481</v>
      </c>
      <c r="J103" s="28">
        <v>0.1924528301886792</v>
      </c>
      <c r="K103" s="28">
        <v>0.15211267605633799</v>
      </c>
      <c r="L103" s="28">
        <v>0.1391061452513967</v>
      </c>
      <c r="M103" s="28">
        <v>0.1486535008976661</v>
      </c>
      <c r="N103" s="55">
        <f>'Equations and POD'!$D$6/G103</f>
        <v>3405.7971014492746</v>
      </c>
      <c r="O103" s="55">
        <f>'Equations and POD'!$D$6/H103</f>
        <v>3982.7586206896549</v>
      </c>
      <c r="P103" s="55">
        <f>'Equations and POD'!$D$6/I103</f>
        <v>4608.1081081081084</v>
      </c>
      <c r="Q103" s="55">
        <f>'Equations and POD'!$D$6/J103</f>
        <v>5715.6862745098051</v>
      </c>
      <c r="R103" s="55">
        <f>'Equations and POD'!$D$6/K103</f>
        <v>7231.4814814814836</v>
      </c>
      <c r="S103" s="55">
        <f>'Equations and POD'!$D$6/L103</f>
        <v>7907.6305220883505</v>
      </c>
      <c r="T103" s="55">
        <f>'Equations and POD'!$D$6/M103</f>
        <v>7399.7584541062788</v>
      </c>
      <c r="U103" s="56">
        <v>3400</v>
      </c>
      <c r="V103" s="56">
        <v>4000</v>
      </c>
      <c r="W103" s="56">
        <v>4600</v>
      </c>
      <c r="X103" s="56">
        <v>5700</v>
      </c>
      <c r="Y103" s="56">
        <v>7200</v>
      </c>
      <c r="Z103" s="56">
        <v>7900</v>
      </c>
      <c r="AA103" s="56">
        <v>7400</v>
      </c>
    </row>
    <row r="104" spans="1:27">
      <c r="A104" s="25" t="s">
        <v>79</v>
      </c>
      <c r="B104" s="25" t="s">
        <v>130</v>
      </c>
      <c r="C104" s="25" t="s">
        <v>81</v>
      </c>
      <c r="D104" s="25" t="s">
        <v>13</v>
      </c>
      <c r="E104" s="25" t="s">
        <v>76</v>
      </c>
      <c r="F104" s="25" t="s">
        <v>74</v>
      </c>
      <c r="G104" s="28" t="s">
        <v>77</v>
      </c>
      <c r="H104" s="28" t="s">
        <v>77</v>
      </c>
      <c r="I104" s="28" t="s">
        <v>77</v>
      </c>
      <c r="J104" s="28" t="s">
        <v>77</v>
      </c>
      <c r="K104" s="28" t="s">
        <v>77</v>
      </c>
      <c r="L104" s="28" t="s">
        <v>77</v>
      </c>
      <c r="M104" s="28" t="s">
        <v>77</v>
      </c>
      <c r="N104" s="31" t="s">
        <v>77</v>
      </c>
      <c r="O104" s="31" t="s">
        <v>77</v>
      </c>
      <c r="P104" s="31" t="s">
        <v>77</v>
      </c>
      <c r="Q104" s="31" t="s">
        <v>77</v>
      </c>
      <c r="R104" s="31" t="s">
        <v>77</v>
      </c>
      <c r="S104" s="31" t="s">
        <v>77</v>
      </c>
      <c r="T104" s="31" t="s">
        <v>77</v>
      </c>
      <c r="U104" s="57" t="s">
        <v>77</v>
      </c>
      <c r="V104" s="57" t="s">
        <v>77</v>
      </c>
      <c r="W104" s="57" t="s">
        <v>77</v>
      </c>
      <c r="X104" s="57" t="s">
        <v>77</v>
      </c>
      <c r="Y104" s="57" t="s">
        <v>77</v>
      </c>
      <c r="Z104" s="57" t="s">
        <v>77</v>
      </c>
      <c r="AA104" s="57" t="s">
        <v>77</v>
      </c>
    </row>
    <row r="105" spans="1:27">
      <c r="A105" s="25" t="s">
        <v>79</v>
      </c>
      <c r="B105" s="25" t="s">
        <v>130</v>
      </c>
      <c r="C105" s="25" t="s">
        <v>81</v>
      </c>
      <c r="D105" s="25" t="s">
        <v>13</v>
      </c>
      <c r="E105" s="25" t="s">
        <v>78</v>
      </c>
      <c r="F105" s="25" t="s">
        <v>74</v>
      </c>
      <c r="G105" s="28" t="s">
        <v>77</v>
      </c>
      <c r="H105" s="28" t="s">
        <v>77</v>
      </c>
      <c r="I105" s="28" t="s">
        <v>77</v>
      </c>
      <c r="J105" s="28" t="s">
        <v>77</v>
      </c>
      <c r="K105" s="28" t="s">
        <v>77</v>
      </c>
      <c r="L105" s="28" t="s">
        <v>77</v>
      </c>
      <c r="M105" s="28" t="s">
        <v>77</v>
      </c>
      <c r="N105" s="31" t="s">
        <v>77</v>
      </c>
      <c r="O105" s="31" t="s">
        <v>77</v>
      </c>
      <c r="P105" s="31" t="s">
        <v>77</v>
      </c>
      <c r="Q105" s="31" t="s">
        <v>77</v>
      </c>
      <c r="R105" s="31" t="s">
        <v>77</v>
      </c>
      <c r="S105" s="31" t="s">
        <v>77</v>
      </c>
      <c r="T105" s="31" t="s">
        <v>77</v>
      </c>
      <c r="U105" s="57" t="s">
        <v>77</v>
      </c>
      <c r="V105" s="57" t="s">
        <v>77</v>
      </c>
      <c r="W105" s="57" t="s">
        <v>77</v>
      </c>
      <c r="X105" s="57" t="s">
        <v>77</v>
      </c>
      <c r="Y105" s="57" t="s">
        <v>77</v>
      </c>
      <c r="Z105" s="57" t="s">
        <v>77</v>
      </c>
      <c r="AA105" s="57" t="s">
        <v>77</v>
      </c>
    </row>
    <row r="106" spans="1:27">
      <c r="A106" s="25" t="s">
        <v>79</v>
      </c>
      <c r="B106" s="25" t="s">
        <v>130</v>
      </c>
      <c r="C106" s="25" t="s">
        <v>81</v>
      </c>
      <c r="D106" s="25" t="s">
        <v>13</v>
      </c>
      <c r="E106" s="25" t="s">
        <v>15</v>
      </c>
      <c r="F106" s="25" t="s">
        <v>74</v>
      </c>
      <c r="G106" s="28">
        <f t="shared" ref="G106:M106" si="22">SUM(G103:G105)</f>
        <v>0.32297872340425537</v>
      </c>
      <c r="H106" s="28">
        <f t="shared" si="22"/>
        <v>0.27619047619047621</v>
      </c>
      <c r="I106" s="28">
        <f t="shared" si="22"/>
        <v>0.23870967741935481</v>
      </c>
      <c r="J106" s="28">
        <f t="shared" si="22"/>
        <v>0.1924528301886792</v>
      </c>
      <c r="K106" s="28">
        <f t="shared" si="22"/>
        <v>0.15211267605633799</v>
      </c>
      <c r="L106" s="28">
        <f t="shared" si="22"/>
        <v>0.1391061452513967</v>
      </c>
      <c r="M106" s="28">
        <f t="shared" si="22"/>
        <v>0.1486535008976661</v>
      </c>
      <c r="N106" s="55">
        <f>'Equations and POD'!$D$6/G106</f>
        <v>3405.7971014492746</v>
      </c>
      <c r="O106" s="55">
        <f>'Equations and POD'!$D$6/H106</f>
        <v>3982.7586206896549</v>
      </c>
      <c r="P106" s="55">
        <f>'Equations and POD'!$D$6/I106</f>
        <v>4608.1081081081084</v>
      </c>
      <c r="Q106" s="55">
        <f>'Equations and POD'!$D$6/J106</f>
        <v>5715.6862745098051</v>
      </c>
      <c r="R106" s="55">
        <f>'Equations and POD'!$D$6/K106</f>
        <v>7231.4814814814836</v>
      </c>
      <c r="S106" s="55">
        <f>'Equations and POD'!$D$6/L106</f>
        <v>7907.6305220883505</v>
      </c>
      <c r="T106" s="55">
        <f>'Equations and POD'!$D$6/M106</f>
        <v>7399.7584541062788</v>
      </c>
      <c r="U106" s="56">
        <v>3400</v>
      </c>
      <c r="V106" s="56">
        <v>4000</v>
      </c>
      <c r="W106" s="56">
        <v>4600</v>
      </c>
      <c r="X106" s="56">
        <v>5700</v>
      </c>
      <c r="Y106" s="56">
        <v>7200</v>
      </c>
      <c r="Z106" s="56">
        <v>7900</v>
      </c>
      <c r="AA106" s="56">
        <v>7400</v>
      </c>
    </row>
    <row r="107" spans="1:27">
      <c r="A107" s="25" t="s">
        <v>79</v>
      </c>
      <c r="B107" s="25" t="s">
        <v>130</v>
      </c>
      <c r="C107" s="25" t="s">
        <v>81</v>
      </c>
      <c r="D107" s="25" t="s">
        <v>13</v>
      </c>
      <c r="E107" s="25" t="s">
        <v>72</v>
      </c>
      <c r="F107" s="25" t="s">
        <v>75</v>
      </c>
      <c r="G107" s="28">
        <v>0.16148936170212769</v>
      </c>
      <c r="H107" s="28">
        <v>0.1380952380952381</v>
      </c>
      <c r="I107" s="28">
        <v>0.1193548387096774</v>
      </c>
      <c r="J107" s="28">
        <v>9.6226415094339615E-2</v>
      </c>
      <c r="K107" s="28">
        <v>7.6056338028169024E-2</v>
      </c>
      <c r="L107" s="28">
        <v>6.9553072625698334E-2</v>
      </c>
      <c r="M107" s="28">
        <v>7.4326750448833051E-2</v>
      </c>
      <c r="N107" s="55">
        <f>'Equations and POD'!$D$6/G107</f>
        <v>6811.5942028985492</v>
      </c>
      <c r="O107" s="55">
        <f>'Equations and POD'!$D$6/H107</f>
        <v>7965.5172413793098</v>
      </c>
      <c r="P107" s="55">
        <f>'Equations and POD'!$D$6/I107</f>
        <v>9216.2162162162167</v>
      </c>
      <c r="Q107" s="55">
        <f>'Equations and POD'!$D$6/J107</f>
        <v>11431.372549019608</v>
      </c>
      <c r="R107" s="55">
        <f>'Equations and POD'!$D$6/K107</f>
        <v>14462.962962962962</v>
      </c>
      <c r="S107" s="55">
        <f>'Equations and POD'!$D$6/L107</f>
        <v>15815.261044176705</v>
      </c>
      <c r="T107" s="55">
        <f>'Equations and POD'!$D$6/M107</f>
        <v>14799.516908212558</v>
      </c>
      <c r="U107" s="56">
        <v>6800</v>
      </c>
      <c r="V107" s="56">
        <v>8000</v>
      </c>
      <c r="W107" s="56">
        <v>9200</v>
      </c>
      <c r="X107" s="56">
        <v>11000</v>
      </c>
      <c r="Y107" s="56">
        <v>14000</v>
      </c>
      <c r="Z107" s="56">
        <v>16000</v>
      </c>
      <c r="AA107" s="56">
        <v>15000</v>
      </c>
    </row>
    <row r="108" spans="1:27">
      <c r="A108" s="25" t="s">
        <v>79</v>
      </c>
      <c r="B108" s="25" t="s">
        <v>130</v>
      </c>
      <c r="C108" s="25" t="s">
        <v>81</v>
      </c>
      <c r="D108" s="25" t="s">
        <v>13</v>
      </c>
      <c r="E108" s="25" t="s">
        <v>76</v>
      </c>
      <c r="F108" s="25" t="s">
        <v>75</v>
      </c>
      <c r="G108" s="28" t="s">
        <v>77</v>
      </c>
      <c r="H108" s="28" t="s">
        <v>77</v>
      </c>
      <c r="I108" s="28" t="s">
        <v>77</v>
      </c>
      <c r="J108" s="28" t="s">
        <v>77</v>
      </c>
      <c r="K108" s="28" t="s">
        <v>77</v>
      </c>
      <c r="L108" s="28" t="s">
        <v>77</v>
      </c>
      <c r="M108" s="28" t="s">
        <v>77</v>
      </c>
      <c r="N108" s="31" t="s">
        <v>77</v>
      </c>
      <c r="O108" s="31" t="s">
        <v>77</v>
      </c>
      <c r="P108" s="31" t="s">
        <v>77</v>
      </c>
      <c r="Q108" s="31" t="s">
        <v>77</v>
      </c>
      <c r="R108" s="31" t="s">
        <v>77</v>
      </c>
      <c r="S108" s="31" t="s">
        <v>77</v>
      </c>
      <c r="T108" s="31" t="s">
        <v>77</v>
      </c>
      <c r="U108" s="57" t="s">
        <v>77</v>
      </c>
      <c r="V108" s="57" t="s">
        <v>77</v>
      </c>
      <c r="W108" s="57" t="s">
        <v>77</v>
      </c>
      <c r="X108" s="57" t="s">
        <v>77</v>
      </c>
      <c r="Y108" s="57" t="s">
        <v>77</v>
      </c>
      <c r="Z108" s="57" t="s">
        <v>77</v>
      </c>
      <c r="AA108" s="57" t="s">
        <v>77</v>
      </c>
    </row>
    <row r="109" spans="1:27">
      <c r="A109" s="25" t="s">
        <v>79</v>
      </c>
      <c r="B109" s="25" t="s">
        <v>130</v>
      </c>
      <c r="C109" s="25" t="s">
        <v>81</v>
      </c>
      <c r="D109" s="25" t="s">
        <v>13</v>
      </c>
      <c r="E109" s="25" t="s">
        <v>78</v>
      </c>
      <c r="F109" s="25" t="s">
        <v>75</v>
      </c>
      <c r="G109" s="28" t="s">
        <v>77</v>
      </c>
      <c r="H109" s="28" t="s">
        <v>77</v>
      </c>
      <c r="I109" s="28" t="s">
        <v>77</v>
      </c>
      <c r="J109" s="28" t="s">
        <v>77</v>
      </c>
      <c r="K109" s="28" t="s">
        <v>77</v>
      </c>
      <c r="L109" s="28" t="s">
        <v>77</v>
      </c>
      <c r="M109" s="28" t="s">
        <v>77</v>
      </c>
      <c r="N109" s="31" t="s">
        <v>77</v>
      </c>
      <c r="O109" s="31" t="s">
        <v>77</v>
      </c>
      <c r="P109" s="31" t="s">
        <v>77</v>
      </c>
      <c r="Q109" s="31" t="s">
        <v>77</v>
      </c>
      <c r="R109" s="31" t="s">
        <v>77</v>
      </c>
      <c r="S109" s="31" t="s">
        <v>77</v>
      </c>
      <c r="T109" s="31" t="s">
        <v>77</v>
      </c>
      <c r="U109" s="57" t="s">
        <v>77</v>
      </c>
      <c r="V109" s="57" t="s">
        <v>77</v>
      </c>
      <c r="W109" s="57" t="s">
        <v>77</v>
      </c>
      <c r="X109" s="57" t="s">
        <v>77</v>
      </c>
      <c r="Y109" s="57" t="s">
        <v>77</v>
      </c>
      <c r="Z109" s="57" t="s">
        <v>77</v>
      </c>
      <c r="AA109" s="57" t="s">
        <v>77</v>
      </c>
    </row>
    <row r="110" spans="1:27">
      <c r="A110" s="25" t="s">
        <v>79</v>
      </c>
      <c r="B110" s="25" t="s">
        <v>130</v>
      </c>
      <c r="C110" s="25" t="s">
        <v>81</v>
      </c>
      <c r="D110" s="25" t="s">
        <v>13</v>
      </c>
      <c r="E110" s="25" t="s">
        <v>15</v>
      </c>
      <c r="F110" s="25" t="s">
        <v>75</v>
      </c>
      <c r="G110" s="28">
        <f t="shared" ref="G110:M110" si="23">SUM(G107:G109)</f>
        <v>0.16148936170212769</v>
      </c>
      <c r="H110" s="28">
        <f t="shared" si="23"/>
        <v>0.1380952380952381</v>
      </c>
      <c r="I110" s="28">
        <f t="shared" si="23"/>
        <v>0.1193548387096774</v>
      </c>
      <c r="J110" s="28">
        <f t="shared" si="23"/>
        <v>9.6226415094339615E-2</v>
      </c>
      <c r="K110" s="28">
        <f t="shared" si="23"/>
        <v>7.6056338028169024E-2</v>
      </c>
      <c r="L110" s="28">
        <f t="shared" si="23"/>
        <v>6.9553072625698334E-2</v>
      </c>
      <c r="M110" s="28">
        <f t="shared" si="23"/>
        <v>7.4326750448833051E-2</v>
      </c>
      <c r="N110" s="55">
        <f>'Equations and POD'!$D$6/G110</f>
        <v>6811.5942028985492</v>
      </c>
      <c r="O110" s="55">
        <f>'Equations and POD'!$D$6/H110</f>
        <v>7965.5172413793098</v>
      </c>
      <c r="P110" s="55">
        <f>'Equations and POD'!$D$6/I110</f>
        <v>9216.2162162162167</v>
      </c>
      <c r="Q110" s="55">
        <f>'Equations and POD'!$D$6/J110</f>
        <v>11431.372549019608</v>
      </c>
      <c r="R110" s="55">
        <f>'Equations and POD'!$D$6/K110</f>
        <v>14462.962962962962</v>
      </c>
      <c r="S110" s="55">
        <f>'Equations and POD'!$D$6/L110</f>
        <v>15815.261044176705</v>
      </c>
      <c r="T110" s="55">
        <f>'Equations and POD'!$D$6/M110</f>
        <v>14799.516908212558</v>
      </c>
      <c r="U110" s="56">
        <v>6800</v>
      </c>
      <c r="V110" s="56">
        <v>8000</v>
      </c>
      <c r="W110" s="56">
        <v>9200</v>
      </c>
      <c r="X110" s="56">
        <v>11000</v>
      </c>
      <c r="Y110" s="56">
        <v>14000</v>
      </c>
      <c r="Z110" s="56">
        <v>16000</v>
      </c>
      <c r="AA110" s="56">
        <v>15000</v>
      </c>
    </row>
    <row r="111" spans="1:27">
      <c r="A111" s="25" t="s">
        <v>82</v>
      </c>
      <c r="B111" s="25" t="s">
        <v>130</v>
      </c>
      <c r="C111" s="25" t="s">
        <v>87</v>
      </c>
      <c r="D111" s="25" t="s">
        <v>9</v>
      </c>
      <c r="E111" s="25" t="s">
        <v>72</v>
      </c>
      <c r="F111" s="25" t="s">
        <v>73</v>
      </c>
      <c r="G111" s="31">
        <v>0.12919148936170211</v>
      </c>
      <c r="H111" s="31">
        <v>0.11047619047619051</v>
      </c>
      <c r="I111" s="31">
        <v>9.5483870967741927E-2</v>
      </c>
      <c r="J111" s="31">
        <v>7.6981132075471692E-2</v>
      </c>
      <c r="K111" s="31">
        <v>6.0845070422535223E-2</v>
      </c>
      <c r="L111" s="31">
        <v>5.5642458100558671E-2</v>
      </c>
      <c r="M111" s="31">
        <v>5.9461400359066448E-2</v>
      </c>
      <c r="N111" s="55">
        <f>'Equations and POD'!$D$6/G111</f>
        <v>8514.4927536231899</v>
      </c>
      <c r="O111" s="55">
        <f>'Equations and POD'!$D$6/H111</f>
        <v>9956.8965517241359</v>
      </c>
      <c r="P111" s="55">
        <f>'Equations and POD'!$D$6/I111</f>
        <v>11520.270270270272</v>
      </c>
      <c r="Q111" s="55">
        <f>'Equations and POD'!$D$6/J111</f>
        <v>14289.215686274511</v>
      </c>
      <c r="R111" s="55">
        <f>'Equations and POD'!$D$6/K111</f>
        <v>18078.703703703701</v>
      </c>
      <c r="S111" s="55">
        <f>'Equations and POD'!$D$6/L111</f>
        <v>19769.076305220879</v>
      </c>
      <c r="T111" s="55">
        <f>'Equations and POD'!$D$6/M111</f>
        <v>18499.396135265695</v>
      </c>
      <c r="U111" s="30">
        <v>8500</v>
      </c>
      <c r="V111" s="30">
        <v>10000</v>
      </c>
      <c r="W111" s="30">
        <v>12000</v>
      </c>
      <c r="X111" s="30">
        <v>14000</v>
      </c>
      <c r="Y111" s="30">
        <v>18000</v>
      </c>
      <c r="Z111" s="30">
        <v>20000</v>
      </c>
      <c r="AA111" s="30">
        <v>18000</v>
      </c>
    </row>
    <row r="112" spans="1:27">
      <c r="A112" s="25" t="s">
        <v>82</v>
      </c>
      <c r="B112" s="25" t="s">
        <v>130</v>
      </c>
      <c r="C112" s="25" t="s">
        <v>87</v>
      </c>
      <c r="D112" s="25" t="s">
        <v>9</v>
      </c>
      <c r="E112" s="25" t="s">
        <v>76</v>
      </c>
      <c r="F112" s="25" t="s">
        <v>73</v>
      </c>
      <c r="G112" s="28">
        <v>11.765141779586358</v>
      </c>
      <c r="H112" s="28">
        <v>6.8724123091175047</v>
      </c>
      <c r="I112" s="28">
        <v>4.4304723800669557</v>
      </c>
      <c r="J112" s="28">
        <v>2.2553828979472699E-2</v>
      </c>
      <c r="K112" s="28">
        <v>1.26269676328738E-2</v>
      </c>
      <c r="L112" s="28">
        <v>1.00169240439557E-2</v>
      </c>
      <c r="M112" s="28">
        <v>4.4825735096701898E-3</v>
      </c>
      <c r="N112" s="55">
        <f>'Equations and POD'!$D$6/G112</f>
        <v>93.496535835089105</v>
      </c>
      <c r="O112" s="55">
        <f>'Equations and POD'!$D$6/H112</f>
        <v>160.06024529998732</v>
      </c>
      <c r="P112" s="55">
        <f>'Equations and POD'!$D$6/I112</f>
        <v>248.28052307672354</v>
      </c>
      <c r="Q112" s="55">
        <f>'Equations and POD'!$D$6/J112</f>
        <v>48772.206307016066</v>
      </c>
      <c r="R112" s="55">
        <f>'Equations and POD'!$D$6/K112</f>
        <v>87115.135793663911</v>
      </c>
      <c r="S112" s="55">
        <f>'Equations and POD'!$D$6/L112</f>
        <v>109814.15004976001</v>
      </c>
      <c r="T112" s="55">
        <f>'Equations and POD'!$D$6/M112</f>
        <v>245394.74871454673</v>
      </c>
      <c r="U112" s="30">
        <v>93</v>
      </c>
      <c r="V112" s="30">
        <v>160</v>
      </c>
      <c r="W112" s="30">
        <v>250</v>
      </c>
      <c r="X112" s="30">
        <v>49000</v>
      </c>
      <c r="Y112" s="30">
        <v>87000</v>
      </c>
      <c r="Z112" s="30">
        <v>110000</v>
      </c>
      <c r="AA112" s="30">
        <v>250000</v>
      </c>
    </row>
    <row r="113" spans="1:27">
      <c r="A113" s="25" t="s">
        <v>82</v>
      </c>
      <c r="B113" s="25" t="s">
        <v>130</v>
      </c>
      <c r="C113" s="25" t="s">
        <v>87</v>
      </c>
      <c r="D113" s="25" t="s">
        <v>9</v>
      </c>
      <c r="E113" s="25" t="s">
        <v>78</v>
      </c>
      <c r="F113" s="25" t="s">
        <v>73</v>
      </c>
      <c r="G113" s="31">
        <v>0.3824416795046709</v>
      </c>
      <c r="H113" s="31">
        <v>0.36027114735947252</v>
      </c>
      <c r="I113" s="31">
        <v>0.29286557785350681</v>
      </c>
      <c r="J113" s="31">
        <v>0.2039270645430977</v>
      </c>
      <c r="K113" s="31">
        <v>0.14385474686818381</v>
      </c>
      <c r="L113" s="31">
        <v>0.1231765040134063</v>
      </c>
      <c r="M113" s="31">
        <v>9.8894429950175222E-2</v>
      </c>
      <c r="N113" s="55">
        <f>'Equations and POD'!$D$6/G113</f>
        <v>2876.2555415630773</v>
      </c>
      <c r="O113" s="55">
        <f>'Equations and POD'!$D$6/H113</f>
        <v>3053.2558825823439</v>
      </c>
      <c r="P113" s="55">
        <f>'Equations and POD'!$D$6/I113</f>
        <v>3755.9893793671677</v>
      </c>
      <c r="Q113" s="55">
        <f>'Equations and POD'!$D$6/J113</f>
        <v>5394.0853925621404</v>
      </c>
      <c r="R113" s="55">
        <f>'Equations and POD'!$D$6/K113</f>
        <v>7646.60203398047</v>
      </c>
      <c r="S113" s="55">
        <f>'Equations and POD'!$D$6/L113</f>
        <v>8930.2745585333232</v>
      </c>
      <c r="T113" s="55">
        <f>'Equations and POD'!$D$6/M113</f>
        <v>11122.972249844603</v>
      </c>
      <c r="U113" s="30">
        <v>2900</v>
      </c>
      <c r="V113" s="30">
        <v>3100</v>
      </c>
      <c r="W113" s="30">
        <v>3800</v>
      </c>
      <c r="X113" s="30">
        <v>5400</v>
      </c>
      <c r="Y113" s="30">
        <v>7600</v>
      </c>
      <c r="Z113" s="30">
        <v>8900</v>
      </c>
      <c r="AA113" s="30">
        <v>11000</v>
      </c>
    </row>
    <row r="114" spans="1:27">
      <c r="A114" s="25" t="s">
        <v>82</v>
      </c>
      <c r="B114" s="25" t="s">
        <v>130</v>
      </c>
      <c r="C114" s="25" t="s">
        <v>87</v>
      </c>
      <c r="D114" s="25" t="s">
        <v>9</v>
      </c>
      <c r="E114" s="25" t="s">
        <v>15</v>
      </c>
      <c r="F114" s="25" t="s">
        <v>73</v>
      </c>
      <c r="G114" s="28">
        <f t="shared" ref="G114:M114" si="24">SUM(G111:G113)</f>
        <v>12.276774948452731</v>
      </c>
      <c r="H114" s="28">
        <f t="shared" si="24"/>
        <v>7.3431596469531675</v>
      </c>
      <c r="I114" s="28">
        <f t="shared" si="24"/>
        <v>4.818821828888205</v>
      </c>
      <c r="J114" s="28">
        <f t="shared" si="24"/>
        <v>0.30346202559804208</v>
      </c>
      <c r="K114" s="28">
        <f t="shared" si="24"/>
        <v>0.21732678492359284</v>
      </c>
      <c r="L114" s="28">
        <f t="shared" si="24"/>
        <v>0.18883588615792068</v>
      </c>
      <c r="M114" s="28">
        <f t="shared" si="24"/>
        <v>0.16283840381891185</v>
      </c>
      <c r="N114" s="55">
        <f>'Equations and POD'!$D$6/G114</f>
        <v>89.60007857264138</v>
      </c>
      <c r="O114" s="55">
        <f>'Equations and POD'!$D$6/H114</f>
        <v>149.79927618166565</v>
      </c>
      <c r="P114" s="55">
        <f>'Equations and POD'!$D$6/I114</f>
        <v>228.27156493017532</v>
      </c>
      <c r="Q114" s="55">
        <f>'Equations and POD'!$D$6/J114</f>
        <v>3624.8357527838803</v>
      </c>
      <c r="R114" s="55">
        <f>'Equations and POD'!$D$6/K114</f>
        <v>5061.5021999554037</v>
      </c>
      <c r="S114" s="55">
        <f>'Equations and POD'!$D$6/L114</f>
        <v>5825.1639684635265</v>
      </c>
      <c r="T114" s="55">
        <f>'Equations and POD'!$D$6/M114</f>
        <v>6755.1632428384646</v>
      </c>
      <c r="U114" s="30">
        <v>90</v>
      </c>
      <c r="V114" s="30">
        <v>150</v>
      </c>
      <c r="W114" s="30">
        <v>230</v>
      </c>
      <c r="X114" s="30">
        <v>3600</v>
      </c>
      <c r="Y114" s="30">
        <v>5100</v>
      </c>
      <c r="Z114" s="30">
        <v>5800</v>
      </c>
      <c r="AA114" s="30">
        <v>6800</v>
      </c>
    </row>
    <row r="115" spans="1:27">
      <c r="A115" s="25" t="s">
        <v>82</v>
      </c>
      <c r="B115" s="25" t="s">
        <v>130</v>
      </c>
      <c r="C115" s="25" t="s">
        <v>87</v>
      </c>
      <c r="D115" s="25" t="s">
        <v>9</v>
      </c>
      <c r="E115" s="25" t="s">
        <v>72</v>
      </c>
      <c r="F115" s="25" t="s">
        <v>74</v>
      </c>
      <c r="G115" s="31">
        <v>6.4595744680851067E-2</v>
      </c>
      <c r="H115" s="31">
        <v>5.5238095238095239E-2</v>
      </c>
      <c r="I115" s="31">
        <v>4.7741935483870963E-2</v>
      </c>
      <c r="J115" s="31">
        <v>3.8490566037735853E-2</v>
      </c>
      <c r="K115" s="31">
        <v>3.0422535211267612E-2</v>
      </c>
      <c r="L115" s="31">
        <v>2.7821229050279339E-2</v>
      </c>
      <c r="M115" s="31">
        <v>2.973070017953322E-2</v>
      </c>
      <c r="N115" s="55">
        <f>'Equations and POD'!$D$6/G115</f>
        <v>17028.985507246376</v>
      </c>
      <c r="O115" s="55">
        <f>'Equations and POD'!$D$6/H115</f>
        <v>19913.793103448275</v>
      </c>
      <c r="P115" s="55">
        <f>'Equations and POD'!$D$6/I115</f>
        <v>23040.540540540544</v>
      </c>
      <c r="Q115" s="55">
        <f>'Equations and POD'!$D$6/J115</f>
        <v>28578.431372549017</v>
      </c>
      <c r="R115" s="55">
        <f>'Equations and POD'!$D$6/K115</f>
        <v>36157.407407407401</v>
      </c>
      <c r="S115" s="55">
        <f>'Equations and POD'!$D$6/L115</f>
        <v>39538.152610441757</v>
      </c>
      <c r="T115" s="55">
        <f>'Equations and POD'!$D$6/M115</f>
        <v>36998.79227053139</v>
      </c>
      <c r="U115" s="56">
        <v>17000</v>
      </c>
      <c r="V115" s="56">
        <v>20000</v>
      </c>
      <c r="W115" s="56">
        <v>23000</v>
      </c>
      <c r="X115" s="56">
        <v>29000</v>
      </c>
      <c r="Y115" s="56">
        <v>36000</v>
      </c>
      <c r="Z115" s="56">
        <v>40000</v>
      </c>
      <c r="AA115" s="56">
        <v>37000</v>
      </c>
    </row>
    <row r="116" spans="1:27">
      <c r="A116" s="25" t="s">
        <v>82</v>
      </c>
      <c r="B116" s="25" t="s">
        <v>130</v>
      </c>
      <c r="C116" s="25" t="s">
        <v>87</v>
      </c>
      <c r="D116" s="25" t="s">
        <v>9</v>
      </c>
      <c r="E116" s="25" t="s">
        <v>76</v>
      </c>
      <c r="F116" s="25" t="s">
        <v>74</v>
      </c>
      <c r="G116" s="28">
        <v>1.4046856199171172</v>
      </c>
      <c r="H116" s="28">
        <v>1.0207826700737497</v>
      </c>
      <c r="I116" s="28">
        <v>0.61050944381086436</v>
      </c>
      <c r="J116" s="28">
        <v>1.5022837303854701E-2</v>
      </c>
      <c r="K116" s="28">
        <v>8.4106729975806198E-3</v>
      </c>
      <c r="L116" s="28">
        <v>6.6721539980807102E-3</v>
      </c>
      <c r="M116" s="28">
        <v>2.9857889141411201E-3</v>
      </c>
      <c r="N116" s="55">
        <f>'Equations and POD'!$D$6/G116</f>
        <v>783.09337292490045</v>
      </c>
      <c r="O116" s="55">
        <f>'Equations and POD'!$D$6/H116</f>
        <v>1077.6045011819481</v>
      </c>
      <c r="P116" s="55">
        <f>'Equations and POD'!$D$6/I116</f>
        <v>1801.7739302011184</v>
      </c>
      <c r="Q116" s="55">
        <f>'Equations and POD'!$D$6/J116</f>
        <v>73221.854018065656</v>
      </c>
      <c r="R116" s="55">
        <f>'Equations and POD'!$D$6/K116</f>
        <v>130786.20466119911</v>
      </c>
      <c r="S116" s="55">
        <f>'Equations and POD'!$D$6/L116</f>
        <v>164864.30024193422</v>
      </c>
      <c r="T116" s="55">
        <f>'Equations and POD'!$D$6/M116</f>
        <v>368411.84411605384</v>
      </c>
      <c r="U116" s="56">
        <v>780</v>
      </c>
      <c r="V116" s="56">
        <v>1100</v>
      </c>
      <c r="W116" s="56">
        <v>1800</v>
      </c>
      <c r="X116" s="56">
        <v>73000</v>
      </c>
      <c r="Y116" s="56">
        <v>130000</v>
      </c>
      <c r="Z116" s="56">
        <v>160000</v>
      </c>
      <c r="AA116" s="56">
        <v>370000</v>
      </c>
    </row>
    <row r="117" spans="1:27">
      <c r="A117" s="25" t="s">
        <v>82</v>
      </c>
      <c r="B117" s="25" t="s">
        <v>130</v>
      </c>
      <c r="C117" s="25" t="s">
        <v>87</v>
      </c>
      <c r="D117" s="25" t="s">
        <v>9</v>
      </c>
      <c r="E117" s="25" t="s">
        <v>78</v>
      </c>
      <c r="F117" s="25" t="s">
        <v>74</v>
      </c>
      <c r="G117" s="31">
        <v>0.19656526025262591</v>
      </c>
      <c r="H117" s="31">
        <v>0.18517017270174899</v>
      </c>
      <c r="I117" s="31">
        <v>0.1505254307123895</v>
      </c>
      <c r="J117" s="31">
        <v>0.1048133053028768</v>
      </c>
      <c r="K117" s="31">
        <v>7.3937667550627945E-2</v>
      </c>
      <c r="L117" s="31">
        <v>6.3309578599704139E-2</v>
      </c>
      <c r="M117" s="31">
        <v>5.0829212406630089E-2</v>
      </c>
      <c r="N117" s="55">
        <f>'Equations and POD'!$D$6/G117</f>
        <v>5596.1058357223383</v>
      </c>
      <c r="O117" s="55">
        <f>'Equations and POD'!$D$6/H117</f>
        <v>5940.4815794590995</v>
      </c>
      <c r="P117" s="55">
        <f>'Equations and POD'!$D$6/I117</f>
        <v>7307.7352763187337</v>
      </c>
      <c r="Q117" s="55">
        <f>'Equations and POD'!$D$6/J117</f>
        <v>10494.850790377741</v>
      </c>
      <c r="R117" s="55">
        <f>'Equations and POD'!$D$6/K117</f>
        <v>14877.396548204446</v>
      </c>
      <c r="S117" s="55">
        <f>'Equations and POD'!$D$6/L117</f>
        <v>17374.937952993114</v>
      </c>
      <c r="T117" s="55">
        <f>'Equations and POD'!$D$6/M117</f>
        <v>21641.098650124226</v>
      </c>
      <c r="U117" s="56">
        <v>5600</v>
      </c>
      <c r="V117" s="56">
        <v>5900</v>
      </c>
      <c r="W117" s="56">
        <v>7300</v>
      </c>
      <c r="X117" s="56">
        <v>10000</v>
      </c>
      <c r="Y117" s="56">
        <v>15000</v>
      </c>
      <c r="Z117" s="56">
        <v>17000</v>
      </c>
      <c r="AA117" s="56">
        <v>22000</v>
      </c>
    </row>
    <row r="118" spans="1:27">
      <c r="A118" s="25" t="s">
        <v>82</v>
      </c>
      <c r="B118" s="25" t="s">
        <v>130</v>
      </c>
      <c r="C118" s="25" t="s">
        <v>87</v>
      </c>
      <c r="D118" s="25" t="s">
        <v>9</v>
      </c>
      <c r="E118" s="25" t="s">
        <v>15</v>
      </c>
      <c r="F118" s="25" t="s">
        <v>74</v>
      </c>
      <c r="G118" s="28">
        <f t="shared" ref="G118:M118" si="25">SUM(G115:G117)</f>
        <v>1.6658466248505943</v>
      </c>
      <c r="H118" s="28">
        <f t="shared" si="25"/>
        <v>1.2611909380135939</v>
      </c>
      <c r="I118" s="28">
        <f t="shared" si="25"/>
        <v>0.80877681000712487</v>
      </c>
      <c r="J118" s="31">
        <f t="shared" si="25"/>
        <v>0.15832670864446735</v>
      </c>
      <c r="K118" s="31">
        <f t="shared" si="25"/>
        <v>0.11277087575947617</v>
      </c>
      <c r="L118" s="31">
        <f t="shared" si="25"/>
        <v>9.7802961648064179E-2</v>
      </c>
      <c r="M118" s="31">
        <f t="shared" si="25"/>
        <v>8.3545701500304437E-2</v>
      </c>
      <c r="N118" s="55">
        <f>'Equations and POD'!$D$6/G118</f>
        <v>660.324896416353</v>
      </c>
      <c r="O118" s="55">
        <f>'Equations and POD'!$D$6/H118</f>
        <v>872.19148730368022</v>
      </c>
      <c r="P118" s="55">
        <f>'Equations and POD'!$D$6/I118</f>
        <v>1360.0785610931521</v>
      </c>
      <c r="Q118" s="55">
        <f>'Equations and POD'!$D$6/J118</f>
        <v>6947.6591120839857</v>
      </c>
      <c r="R118" s="55">
        <f>'Equations and POD'!$D$6/K118</f>
        <v>9754.291545506303</v>
      </c>
      <c r="S118" s="55">
        <f>'Equations and POD'!$D$6/L118</f>
        <v>11247.103170129536</v>
      </c>
      <c r="T118" s="55">
        <f>'Equations and POD'!$D$6/M118</f>
        <v>13166.446390973109</v>
      </c>
      <c r="U118" s="30">
        <v>660</v>
      </c>
      <c r="V118" s="30">
        <v>870</v>
      </c>
      <c r="W118" s="30">
        <v>1400</v>
      </c>
      <c r="X118" s="30">
        <v>6900</v>
      </c>
      <c r="Y118" s="30">
        <v>9800</v>
      </c>
      <c r="Z118" s="30">
        <v>11000</v>
      </c>
      <c r="AA118" s="30">
        <v>13000</v>
      </c>
    </row>
    <row r="119" spans="1:27">
      <c r="A119" s="25" t="s">
        <v>82</v>
      </c>
      <c r="B119" s="25" t="s">
        <v>130</v>
      </c>
      <c r="C119" s="25" t="s">
        <v>87</v>
      </c>
      <c r="D119" s="25" t="s">
        <v>9</v>
      </c>
      <c r="E119" s="25" t="s">
        <v>72</v>
      </c>
      <c r="F119" s="25" t="s">
        <v>75</v>
      </c>
      <c r="G119" s="31">
        <v>3.2297872340425533E-2</v>
      </c>
      <c r="H119" s="31">
        <v>2.7619047619047619E-2</v>
      </c>
      <c r="I119" s="31">
        <v>2.3870967741935482E-2</v>
      </c>
      <c r="J119" s="31">
        <v>1.924528301886792E-2</v>
      </c>
      <c r="K119" s="31">
        <v>1.5211267605633801E-2</v>
      </c>
      <c r="L119" s="31">
        <v>1.391061452513967E-2</v>
      </c>
      <c r="M119" s="31">
        <v>1.486535008976661E-2</v>
      </c>
      <c r="N119" s="55">
        <f>'Equations and POD'!$D$6/G119</f>
        <v>34057.971014492752</v>
      </c>
      <c r="O119" s="55">
        <f>'Equations and POD'!$D$6/H119</f>
        <v>39827.586206896551</v>
      </c>
      <c r="P119" s="55">
        <f>'Equations and POD'!$D$6/I119</f>
        <v>46081.081081081087</v>
      </c>
      <c r="Q119" s="55">
        <f>'Equations and POD'!$D$6/J119</f>
        <v>57156.862745098057</v>
      </c>
      <c r="R119" s="55">
        <f>'Equations and POD'!$D$6/K119</f>
        <v>72314.814814814832</v>
      </c>
      <c r="S119" s="55">
        <f>'Equations and POD'!$D$6/L119</f>
        <v>79076.305220883514</v>
      </c>
      <c r="T119" s="55">
        <f>'Equations and POD'!$D$6/M119</f>
        <v>73997.584541062781</v>
      </c>
      <c r="U119" s="56">
        <v>34000</v>
      </c>
      <c r="V119" s="56">
        <v>40000</v>
      </c>
      <c r="W119" s="56">
        <v>46000</v>
      </c>
      <c r="X119" s="56">
        <v>57000</v>
      </c>
      <c r="Y119" s="56">
        <v>72000</v>
      </c>
      <c r="Z119" s="56">
        <v>79000</v>
      </c>
      <c r="AA119" s="56">
        <v>74000</v>
      </c>
    </row>
    <row r="120" spans="1:27">
      <c r="A120" s="25" t="s">
        <v>82</v>
      </c>
      <c r="B120" s="25" t="s">
        <v>130</v>
      </c>
      <c r="C120" s="25" t="s">
        <v>87</v>
      </c>
      <c r="D120" s="25" t="s">
        <v>9</v>
      </c>
      <c r="E120" s="25" t="s">
        <v>76</v>
      </c>
      <c r="F120" s="25" t="s">
        <v>75</v>
      </c>
      <c r="G120" s="28">
        <v>3.8737978409106651E-2</v>
      </c>
      <c r="H120" s="28">
        <v>5.0255354220798798E-2</v>
      </c>
      <c r="I120" s="28">
        <v>4.6765453690149179E-2</v>
      </c>
      <c r="J120" s="28">
        <v>1.29308950686184E-2</v>
      </c>
      <c r="K120" s="28">
        <v>7.2394799855997304E-3</v>
      </c>
      <c r="L120" s="28">
        <v>5.7430511617606803E-3</v>
      </c>
      <c r="M120" s="28">
        <v>2.5700153948878999E-3</v>
      </c>
      <c r="N120" s="55">
        <f>'Equations and POD'!$D$6/G120</f>
        <v>28395.906166889916</v>
      </c>
      <c r="O120" s="55">
        <f>'Equations and POD'!$D$6/H120</f>
        <v>21888.215038085462</v>
      </c>
      <c r="P120" s="55">
        <f>'Equations and POD'!$D$6/I120</f>
        <v>23521.636447455388</v>
      </c>
      <c r="Q120" s="55">
        <f>'Equations and POD'!$D$6/J120</f>
        <v>85067.583810927128</v>
      </c>
      <c r="R120" s="55">
        <f>'Equations and POD'!$D$6/K120</f>
        <v>151944.61510882596</v>
      </c>
      <c r="S120" s="55">
        <f>'Equations and POD'!$D$6/L120</f>
        <v>191535.81763718202</v>
      </c>
      <c r="T120" s="55">
        <f>'Equations and POD'!$D$6/M120</f>
        <v>428013.00030655274</v>
      </c>
      <c r="U120" s="56">
        <v>28000</v>
      </c>
      <c r="V120" s="56">
        <v>22000</v>
      </c>
      <c r="W120" s="56">
        <v>24000</v>
      </c>
      <c r="X120" s="56">
        <v>85000</v>
      </c>
      <c r="Y120" s="56">
        <v>150000</v>
      </c>
      <c r="Z120" s="56">
        <v>190000</v>
      </c>
      <c r="AA120" s="56">
        <v>430000</v>
      </c>
    </row>
    <row r="121" spans="1:27">
      <c r="A121" s="25" t="s">
        <v>82</v>
      </c>
      <c r="B121" s="25" t="s">
        <v>130</v>
      </c>
      <c r="C121" s="25" t="s">
        <v>87</v>
      </c>
      <c r="D121" s="25" t="s">
        <v>9</v>
      </c>
      <c r="E121" s="25" t="s">
        <v>78</v>
      </c>
      <c r="F121" s="25" t="s">
        <v>75</v>
      </c>
      <c r="G121" s="31">
        <v>0.144932921571368</v>
      </c>
      <c r="H121" s="31">
        <v>0.1365310130744771</v>
      </c>
      <c r="I121" s="31">
        <v>0.1109865009508653</v>
      </c>
      <c r="J121" s="31">
        <v>7.7281705513854965E-2</v>
      </c>
      <c r="K121" s="31">
        <v>5.4516256629034178E-2</v>
      </c>
      <c r="L121" s="31">
        <v>4.6679877095854742E-2</v>
      </c>
      <c r="M121" s="31">
        <v>3.7477763088943968E-2</v>
      </c>
      <c r="N121" s="55">
        <f>'Equations and POD'!$D$6/G121</f>
        <v>7589.7179748656135</v>
      </c>
      <c r="O121" s="55">
        <f>'Equations and POD'!$D$6/H121</f>
        <v>8056.777542549652</v>
      </c>
      <c r="P121" s="55">
        <f>'Equations and POD'!$D$6/I121</f>
        <v>9911.115230914249</v>
      </c>
      <c r="Q121" s="55">
        <f>'Equations and POD'!$D$6/J121</f>
        <v>14233.640325171051</v>
      </c>
      <c r="R121" s="55">
        <f>'Equations and POD'!$D$6/K121</f>
        <v>20177.467566879193</v>
      </c>
      <c r="S121" s="55">
        <f>'Equations and POD'!$D$6/L121</f>
        <v>23564.757845039014</v>
      </c>
      <c r="T121" s="55">
        <f>'Equations and POD'!$D$6/M121</f>
        <v>29350.73785992587</v>
      </c>
      <c r="U121" s="56">
        <v>7600</v>
      </c>
      <c r="V121" s="56">
        <v>8100</v>
      </c>
      <c r="W121" s="56">
        <v>9900</v>
      </c>
      <c r="X121" s="56">
        <v>14000</v>
      </c>
      <c r="Y121" s="56">
        <v>20000</v>
      </c>
      <c r="Z121" s="56">
        <v>24000</v>
      </c>
      <c r="AA121" s="56">
        <v>29000</v>
      </c>
    </row>
    <row r="122" spans="1:27">
      <c r="A122" s="25" t="s">
        <v>82</v>
      </c>
      <c r="B122" s="25" t="s">
        <v>130</v>
      </c>
      <c r="C122" s="25" t="s">
        <v>87</v>
      </c>
      <c r="D122" s="25" t="s">
        <v>9</v>
      </c>
      <c r="E122" s="25" t="s">
        <v>15</v>
      </c>
      <c r="F122" s="25" t="s">
        <v>75</v>
      </c>
      <c r="G122" s="31">
        <f t="shared" ref="G122:M122" si="26">SUM(G119:G121)</f>
        <v>0.21596877232090017</v>
      </c>
      <c r="H122" s="31">
        <f t="shared" si="26"/>
        <v>0.21440541491432352</v>
      </c>
      <c r="I122" s="31">
        <f t="shared" si="26"/>
        <v>0.18162292238294997</v>
      </c>
      <c r="J122" s="31">
        <f t="shared" si="26"/>
        <v>0.10945788360134129</v>
      </c>
      <c r="K122" s="31">
        <f t="shared" si="26"/>
        <v>7.6967004220267712E-2</v>
      </c>
      <c r="L122" s="31">
        <f t="shared" si="26"/>
        <v>6.6333542782755092E-2</v>
      </c>
      <c r="M122" s="31">
        <f t="shared" si="26"/>
        <v>5.491312857359848E-2</v>
      </c>
      <c r="N122" s="55">
        <f>'Equations and POD'!$D$6/G122</f>
        <v>5093.328948342355</v>
      </c>
      <c r="O122" s="55">
        <f>'Equations and POD'!$D$6/H122</f>
        <v>5130.4674391715362</v>
      </c>
      <c r="P122" s="55">
        <f>'Equations and POD'!$D$6/I122</f>
        <v>6056.5042427885937</v>
      </c>
      <c r="Q122" s="55">
        <f>'Equations and POD'!$D$6/J122</f>
        <v>10049.527396366731</v>
      </c>
      <c r="R122" s="55">
        <f>'Equations and POD'!$D$6/K122</f>
        <v>14291.838576073058</v>
      </c>
      <c r="S122" s="55">
        <f>'Equations and POD'!$D$6/L122</f>
        <v>16582.86221199646</v>
      </c>
      <c r="T122" s="55">
        <f>'Equations and POD'!$D$6/M122</f>
        <v>20031.639583705411</v>
      </c>
      <c r="U122" s="30">
        <v>5100</v>
      </c>
      <c r="V122" s="30">
        <v>5100</v>
      </c>
      <c r="W122" s="30">
        <v>6100</v>
      </c>
      <c r="X122" s="30">
        <v>10000</v>
      </c>
      <c r="Y122" s="30">
        <v>14000</v>
      </c>
      <c r="Z122" s="30">
        <v>17000</v>
      </c>
      <c r="AA122" s="30">
        <v>20000</v>
      </c>
    </row>
    <row r="123" spans="1:27">
      <c r="A123" s="25" t="s">
        <v>82</v>
      </c>
      <c r="B123" s="25" t="s">
        <v>130</v>
      </c>
      <c r="C123" s="25" t="s">
        <v>87</v>
      </c>
      <c r="D123" s="25" t="s">
        <v>13</v>
      </c>
      <c r="E123" s="25" t="s">
        <v>72</v>
      </c>
      <c r="F123" s="25" t="s">
        <v>73</v>
      </c>
      <c r="G123" s="31">
        <v>0.12919148936170211</v>
      </c>
      <c r="H123" s="31">
        <v>0.11047619047619051</v>
      </c>
      <c r="I123" s="31">
        <v>9.5483870967741941E-2</v>
      </c>
      <c r="J123" s="31">
        <v>7.6981132075471692E-2</v>
      </c>
      <c r="K123" s="31">
        <v>6.0845070422535223E-2</v>
      </c>
      <c r="L123" s="31">
        <v>5.5642458100558678E-2</v>
      </c>
      <c r="M123" s="31">
        <v>5.9461400359066441E-2</v>
      </c>
      <c r="N123" s="55">
        <f>'Equations and POD'!$D$6/G123</f>
        <v>8514.4927536231899</v>
      </c>
      <c r="O123" s="55">
        <f>'Equations and POD'!$D$6/H123</f>
        <v>9956.8965517241359</v>
      </c>
      <c r="P123" s="55">
        <f>'Equations and POD'!$D$6/I123</f>
        <v>11520.27027027027</v>
      </c>
      <c r="Q123" s="55">
        <f>'Equations and POD'!$D$6/J123</f>
        <v>14289.215686274511</v>
      </c>
      <c r="R123" s="55">
        <f>'Equations and POD'!$D$6/K123</f>
        <v>18078.703703703701</v>
      </c>
      <c r="S123" s="55">
        <f>'Equations and POD'!$D$6/L123</f>
        <v>19769.076305220879</v>
      </c>
      <c r="T123" s="55">
        <f>'Equations and POD'!$D$6/M123</f>
        <v>18499.396135265695</v>
      </c>
      <c r="U123" s="30">
        <v>8500</v>
      </c>
      <c r="V123" s="30">
        <v>10000</v>
      </c>
      <c r="W123" s="30">
        <v>12000</v>
      </c>
      <c r="X123" s="30">
        <v>14000</v>
      </c>
      <c r="Y123" s="30">
        <v>18000</v>
      </c>
      <c r="Z123" s="30">
        <v>20000</v>
      </c>
      <c r="AA123" s="30">
        <v>18000</v>
      </c>
    </row>
    <row r="124" spans="1:27">
      <c r="A124" s="25" t="s">
        <v>82</v>
      </c>
      <c r="B124" s="25" t="s">
        <v>130</v>
      </c>
      <c r="C124" s="25" t="s">
        <v>87</v>
      </c>
      <c r="D124" s="25" t="s">
        <v>13</v>
      </c>
      <c r="E124" s="25" t="s">
        <v>76</v>
      </c>
      <c r="F124" s="25" t="s">
        <v>73</v>
      </c>
      <c r="G124" s="28">
        <v>11.755624456859163</v>
      </c>
      <c r="H124" s="28">
        <v>6.8793680517980089</v>
      </c>
      <c r="I124" s="28">
        <v>4.445220202432318</v>
      </c>
      <c r="J124" s="28">
        <v>2.2580140349986021E-2</v>
      </c>
      <c r="K124" s="28">
        <v>1.2645528266566199E-2</v>
      </c>
      <c r="L124" s="28">
        <v>1.0032816699709389E-2</v>
      </c>
      <c r="M124" s="28">
        <v>4.4953332088006476E-3</v>
      </c>
      <c r="N124" s="55">
        <f>'Equations and POD'!$D$6/G124</f>
        <v>93.572230385275091</v>
      </c>
      <c r="O124" s="55">
        <f>'Equations and POD'!$D$6/H124</f>
        <v>159.89840806852908</v>
      </c>
      <c r="P124" s="55">
        <f>'Equations and POD'!$D$6/I124</f>
        <v>247.45680751610604</v>
      </c>
      <c r="Q124" s="55">
        <f>'Equations and POD'!$D$6/J124</f>
        <v>48715.37479175505</v>
      </c>
      <c r="R124" s="55">
        <f>'Equations and POD'!$D$6/K124</f>
        <v>86987.271453760855</v>
      </c>
      <c r="S124" s="55">
        <f>'Equations and POD'!$D$6/L124</f>
        <v>109640.19705770789</v>
      </c>
      <c r="T124" s="55">
        <f>'Equations and POD'!$D$6/M124</f>
        <v>244698.21232528376</v>
      </c>
      <c r="U124" s="30">
        <v>94</v>
      </c>
      <c r="V124" s="30">
        <v>160</v>
      </c>
      <c r="W124" s="30">
        <v>250</v>
      </c>
      <c r="X124" s="30">
        <v>49000</v>
      </c>
      <c r="Y124" s="30">
        <v>87000</v>
      </c>
      <c r="Z124" s="30">
        <v>110000</v>
      </c>
      <c r="AA124" s="30">
        <v>240000</v>
      </c>
    </row>
    <row r="125" spans="1:27">
      <c r="A125" s="25" t="s">
        <v>82</v>
      </c>
      <c r="B125" s="25" t="s">
        <v>130</v>
      </c>
      <c r="C125" s="25" t="s">
        <v>87</v>
      </c>
      <c r="D125" s="25" t="s">
        <v>13</v>
      </c>
      <c r="E125" s="25" t="s">
        <v>78</v>
      </c>
      <c r="F125" s="25" t="s">
        <v>73</v>
      </c>
      <c r="G125" s="31">
        <v>0.36628066756723981</v>
      </c>
      <c r="H125" s="31">
        <v>0.3450470056792837</v>
      </c>
      <c r="I125" s="31">
        <v>0.28048982397154681</v>
      </c>
      <c r="J125" s="31">
        <v>0.19530962585619829</v>
      </c>
      <c r="K125" s="31">
        <v>0.13777581142264361</v>
      </c>
      <c r="L125" s="31">
        <v>0.1179713784780568</v>
      </c>
      <c r="M125" s="31">
        <v>9.4715403058963393E-2</v>
      </c>
      <c r="N125" s="55">
        <f>'Equations and POD'!$D$6/G125</f>
        <v>3003.1615026421455</v>
      </c>
      <c r="O125" s="55">
        <f>'Equations and POD'!$D$6/H125</f>
        <v>3187.9714412662788</v>
      </c>
      <c r="P125" s="55">
        <f>'Equations and POD'!$D$6/I125</f>
        <v>3921.7108999704215</v>
      </c>
      <c r="Q125" s="55">
        <f>'Equations and POD'!$D$6/J125</f>
        <v>5632.0828795704274</v>
      </c>
      <c r="R125" s="55">
        <f>'Equations and POD'!$D$6/K125</f>
        <v>7983.9849146351225</v>
      </c>
      <c r="S125" s="55">
        <f>'Equations and POD'!$D$6/L125</f>
        <v>9324.2955553376432</v>
      </c>
      <c r="T125" s="55">
        <f>'Equations and POD'!$D$6/M125</f>
        <v>11613.739312445459</v>
      </c>
      <c r="U125" s="30">
        <v>3000</v>
      </c>
      <c r="V125" s="30">
        <v>3200</v>
      </c>
      <c r="W125" s="30">
        <v>3900</v>
      </c>
      <c r="X125" s="30">
        <v>5600</v>
      </c>
      <c r="Y125" s="30">
        <v>8000</v>
      </c>
      <c r="Z125" s="30">
        <v>9300</v>
      </c>
      <c r="AA125" s="30">
        <v>12000</v>
      </c>
    </row>
    <row r="126" spans="1:27">
      <c r="A126" s="25" t="s">
        <v>82</v>
      </c>
      <c r="B126" s="25" t="s">
        <v>130</v>
      </c>
      <c r="C126" s="25" t="s">
        <v>87</v>
      </c>
      <c r="D126" s="25" t="s">
        <v>13</v>
      </c>
      <c r="E126" s="25" t="s">
        <v>15</v>
      </c>
      <c r="F126" s="25" t="s">
        <v>73</v>
      </c>
      <c r="G126" s="28">
        <f t="shared" ref="G126:M126" si="27">SUM(G123:G125)</f>
        <v>12.251096613788105</v>
      </c>
      <c r="H126" s="28">
        <f t="shared" si="27"/>
        <v>7.3348912479534834</v>
      </c>
      <c r="I126" s="28">
        <f t="shared" si="27"/>
        <v>4.8211938973716073</v>
      </c>
      <c r="J126" s="31">
        <f t="shared" si="27"/>
        <v>0.29487089828165602</v>
      </c>
      <c r="K126" s="31">
        <f t="shared" si="27"/>
        <v>0.21126641011174502</v>
      </c>
      <c r="L126" s="31">
        <f t="shared" si="27"/>
        <v>0.18364665327832486</v>
      </c>
      <c r="M126" s="31">
        <f t="shared" si="27"/>
        <v>0.1586721366268305</v>
      </c>
      <c r="N126" s="55">
        <f>'Equations and POD'!$D$6/G126</f>
        <v>89.787880601806307</v>
      </c>
      <c r="O126" s="55">
        <f>'Equations and POD'!$D$6/H126</f>
        <v>149.968140332948</v>
      </c>
      <c r="P126" s="55">
        <f>'Equations and POD'!$D$6/I126</f>
        <v>228.15925337491447</v>
      </c>
      <c r="Q126" s="55">
        <f>'Equations and POD'!$D$6/J126</f>
        <v>3730.4461254406237</v>
      </c>
      <c r="R126" s="55">
        <f>'Equations and POD'!$D$6/K126</f>
        <v>5206.6961303416747</v>
      </c>
      <c r="S126" s="55">
        <f>'Equations and POD'!$D$6/L126</f>
        <v>5989.7633872635834</v>
      </c>
      <c r="T126" s="55">
        <f>'Equations and POD'!$D$6/M126</f>
        <v>6932.5341133270949</v>
      </c>
      <c r="U126" s="30">
        <v>90</v>
      </c>
      <c r="V126" s="30">
        <v>150</v>
      </c>
      <c r="W126" s="30">
        <v>230</v>
      </c>
      <c r="X126" s="30">
        <v>3700</v>
      </c>
      <c r="Y126" s="30">
        <v>5200</v>
      </c>
      <c r="Z126" s="30">
        <v>6000</v>
      </c>
      <c r="AA126" s="30">
        <v>6900</v>
      </c>
    </row>
    <row r="127" spans="1:27">
      <c r="A127" s="25" t="s">
        <v>82</v>
      </c>
      <c r="B127" s="25" t="s">
        <v>130</v>
      </c>
      <c r="C127" s="25" t="s">
        <v>87</v>
      </c>
      <c r="D127" s="25" t="s">
        <v>13</v>
      </c>
      <c r="E127" s="25" t="s">
        <v>72</v>
      </c>
      <c r="F127" s="25" t="s">
        <v>74</v>
      </c>
      <c r="G127" s="31">
        <v>6.4595744680851067E-2</v>
      </c>
      <c r="H127" s="31">
        <v>5.5238095238095239E-2</v>
      </c>
      <c r="I127" s="31">
        <v>4.774193548387097E-2</v>
      </c>
      <c r="J127" s="31">
        <v>3.8490566037735853E-2</v>
      </c>
      <c r="K127" s="31">
        <v>3.0422535211267612E-2</v>
      </c>
      <c r="L127" s="31">
        <v>2.7821229050279339E-2</v>
      </c>
      <c r="M127" s="31">
        <v>2.973070017953322E-2</v>
      </c>
      <c r="N127" s="55">
        <f>'Equations and POD'!$D$6/G127</f>
        <v>17028.985507246376</v>
      </c>
      <c r="O127" s="55">
        <f>'Equations and POD'!$D$6/H127</f>
        <v>19913.793103448275</v>
      </c>
      <c r="P127" s="55">
        <f>'Equations and POD'!$D$6/I127</f>
        <v>23040.54054054054</v>
      </c>
      <c r="Q127" s="55">
        <f>'Equations and POD'!$D$6/J127</f>
        <v>28578.431372549017</v>
      </c>
      <c r="R127" s="55">
        <f>'Equations and POD'!$D$6/K127</f>
        <v>36157.407407407401</v>
      </c>
      <c r="S127" s="55">
        <f>'Equations and POD'!$D$6/L127</f>
        <v>39538.152610441757</v>
      </c>
      <c r="T127" s="55">
        <f>'Equations and POD'!$D$6/M127</f>
        <v>36998.79227053139</v>
      </c>
      <c r="U127" s="56">
        <v>17000</v>
      </c>
      <c r="V127" s="56">
        <v>20000</v>
      </c>
      <c r="W127" s="56">
        <v>23000</v>
      </c>
      <c r="X127" s="56">
        <v>29000</v>
      </c>
      <c r="Y127" s="56">
        <v>36000</v>
      </c>
      <c r="Z127" s="56">
        <v>40000</v>
      </c>
      <c r="AA127" s="56">
        <v>37000</v>
      </c>
    </row>
    <row r="128" spans="1:27">
      <c r="A128" s="25" t="s">
        <v>82</v>
      </c>
      <c r="B128" s="25" t="s">
        <v>130</v>
      </c>
      <c r="C128" s="25" t="s">
        <v>87</v>
      </c>
      <c r="D128" s="25" t="s">
        <v>13</v>
      </c>
      <c r="E128" s="25" t="s">
        <v>76</v>
      </c>
      <c r="F128" s="25" t="s">
        <v>74</v>
      </c>
      <c r="G128" s="28">
        <v>1.403014694218953</v>
      </c>
      <c r="H128" s="28">
        <v>1.0267755202422997</v>
      </c>
      <c r="I128" s="28">
        <v>0.60890799847595556</v>
      </c>
      <c r="J128" s="28">
        <v>1.5048233925166601E-2</v>
      </c>
      <c r="K128" s="28">
        <v>8.4285883465722682E-3</v>
      </c>
      <c r="L128" s="28">
        <v>6.6874941248753709E-3</v>
      </c>
      <c r="M128" s="28">
        <v>2.9981050056463311E-3</v>
      </c>
      <c r="N128" s="55">
        <f>'Equations and POD'!$D$6/G128</f>
        <v>784.02600096242122</v>
      </c>
      <c r="O128" s="55">
        <f>'Equations and POD'!$D$6/H128</f>
        <v>1071.3149839610714</v>
      </c>
      <c r="P128" s="55">
        <f>'Equations and POD'!$D$6/I128</f>
        <v>1806.5126468254737</v>
      </c>
      <c r="Q128" s="55">
        <f>'Equations and POD'!$D$6/J128</f>
        <v>73098.278872470531</v>
      </c>
      <c r="R128" s="55">
        <f>'Equations and POD'!$D$6/K128</f>
        <v>130508.21261751941</v>
      </c>
      <c r="S128" s="55">
        <f>'Equations and POD'!$D$6/L128</f>
        <v>164486.12581330675</v>
      </c>
      <c r="T128" s="55">
        <f>'Equations and POD'!$D$6/M128</f>
        <v>366898.42348028842</v>
      </c>
      <c r="U128" s="30">
        <v>780</v>
      </c>
      <c r="V128" s="30">
        <v>1100</v>
      </c>
      <c r="W128" s="30">
        <v>1800</v>
      </c>
      <c r="X128" s="30">
        <v>73000</v>
      </c>
      <c r="Y128" s="30">
        <v>130000</v>
      </c>
      <c r="Z128" s="30">
        <v>160000</v>
      </c>
      <c r="AA128" s="30">
        <v>370000</v>
      </c>
    </row>
    <row r="129" spans="1:27">
      <c r="A129" s="25" t="s">
        <v>82</v>
      </c>
      <c r="B129" s="25" t="s">
        <v>130</v>
      </c>
      <c r="C129" s="25" t="s">
        <v>87</v>
      </c>
      <c r="D129" s="25" t="s">
        <v>13</v>
      </c>
      <c r="E129" s="25" t="s">
        <v>78</v>
      </c>
      <c r="F129" s="25" t="s">
        <v>74</v>
      </c>
      <c r="G129" s="31">
        <v>0.1882585940833085</v>
      </c>
      <c r="H129" s="31">
        <v>0.1773450523973196</v>
      </c>
      <c r="I129" s="31">
        <v>0.14416436517459519</v>
      </c>
      <c r="J129" s="31">
        <v>0.1003839919230111</v>
      </c>
      <c r="K129" s="31">
        <v>7.0813130076957886E-2</v>
      </c>
      <c r="L129" s="31">
        <v>6.0634174339195303E-2</v>
      </c>
      <c r="M129" s="31">
        <v>4.8681216883064232E-2</v>
      </c>
      <c r="N129" s="55">
        <f>'Equations and POD'!$D$6/G129</f>
        <v>5843.0267439117615</v>
      </c>
      <c r="O129" s="55">
        <f>'Equations and POD'!$D$6/H129</f>
        <v>6202.5976204601775</v>
      </c>
      <c r="P129" s="55">
        <f>'Equations and POD'!$D$6/I129</f>
        <v>7630.179612470858</v>
      </c>
      <c r="Q129" s="55">
        <f>'Equations and POD'!$D$6/J129</f>
        <v>10957.92246281298</v>
      </c>
      <c r="R129" s="55">
        <f>'Equations and POD'!$D$6/K129</f>
        <v>15533.842365173638</v>
      </c>
      <c r="S129" s="55">
        <f>'Equations and POD'!$D$6/L129</f>
        <v>18141.584543502806</v>
      </c>
      <c r="T129" s="55">
        <f>'Equations and POD'!$D$6/M129</f>
        <v>22595.984045392266</v>
      </c>
      <c r="U129" s="56">
        <v>5800</v>
      </c>
      <c r="V129" s="56">
        <v>6200</v>
      </c>
      <c r="W129" s="56">
        <v>7600</v>
      </c>
      <c r="X129" s="56">
        <v>11000</v>
      </c>
      <c r="Y129" s="56">
        <v>16000</v>
      </c>
      <c r="Z129" s="56">
        <v>18000</v>
      </c>
      <c r="AA129" s="56">
        <v>23000</v>
      </c>
    </row>
    <row r="130" spans="1:27">
      <c r="A130" s="25" t="s">
        <v>82</v>
      </c>
      <c r="B130" s="25" t="s">
        <v>130</v>
      </c>
      <c r="C130" s="25" t="s">
        <v>87</v>
      </c>
      <c r="D130" s="25" t="s">
        <v>13</v>
      </c>
      <c r="E130" s="25" t="s">
        <v>15</v>
      </c>
      <c r="F130" s="25" t="s">
        <v>74</v>
      </c>
      <c r="G130" s="28">
        <f t="shared" ref="G130:M130" si="28">SUM(G127:G129)</f>
        <v>1.6558690329831127</v>
      </c>
      <c r="H130" s="28">
        <f t="shared" si="28"/>
        <v>1.2593586678777147</v>
      </c>
      <c r="I130" s="28">
        <f t="shared" si="28"/>
        <v>0.8008142991344217</v>
      </c>
      <c r="J130" s="31">
        <f t="shared" si="28"/>
        <v>0.15392279188591357</v>
      </c>
      <c r="K130" s="31">
        <f t="shared" si="28"/>
        <v>0.10966425363479776</v>
      </c>
      <c r="L130" s="31">
        <f t="shared" si="28"/>
        <v>9.5142897514350011E-2</v>
      </c>
      <c r="M130" s="31">
        <f t="shared" si="28"/>
        <v>8.1410022068243784E-2</v>
      </c>
      <c r="N130" s="55">
        <f>'Equations and POD'!$D$6/G130</f>
        <v>664.30374509649903</v>
      </c>
      <c r="O130" s="55">
        <f>'Equations and POD'!$D$6/H130</f>
        <v>873.46045892845791</v>
      </c>
      <c r="P130" s="55">
        <f>'Equations and POD'!$D$6/I130</f>
        <v>1373.601846506687</v>
      </c>
      <c r="Q130" s="55">
        <f>'Equations and POD'!$D$6/J130</f>
        <v>7146.4400204961967</v>
      </c>
      <c r="R130" s="55">
        <f>'Equations and POD'!$D$6/K130</f>
        <v>10030.615843729747</v>
      </c>
      <c r="S130" s="55">
        <f>'Equations and POD'!$D$6/L130</f>
        <v>11561.556655704033</v>
      </c>
      <c r="T130" s="55">
        <f>'Equations and POD'!$D$6/M130</f>
        <v>13511.84991791183</v>
      </c>
      <c r="U130" s="30">
        <v>660</v>
      </c>
      <c r="V130" s="30">
        <v>870</v>
      </c>
      <c r="W130" s="30">
        <v>1400</v>
      </c>
      <c r="X130" s="30">
        <v>7100</v>
      </c>
      <c r="Y130" s="30">
        <v>10000</v>
      </c>
      <c r="Z130" s="30">
        <v>12000</v>
      </c>
      <c r="AA130" s="30">
        <v>14000</v>
      </c>
    </row>
    <row r="131" spans="1:27">
      <c r="A131" s="25" t="s">
        <v>82</v>
      </c>
      <c r="B131" s="25" t="s">
        <v>130</v>
      </c>
      <c r="C131" s="25" t="s">
        <v>87</v>
      </c>
      <c r="D131" s="25" t="s">
        <v>13</v>
      </c>
      <c r="E131" s="25" t="s">
        <v>72</v>
      </c>
      <c r="F131" s="25" t="s">
        <v>75</v>
      </c>
      <c r="G131" s="31">
        <v>3.2297872340425533E-2</v>
      </c>
      <c r="H131" s="31">
        <v>2.7619047619047619E-2</v>
      </c>
      <c r="I131" s="31">
        <v>2.3870967741935489E-2</v>
      </c>
      <c r="J131" s="31">
        <v>1.924528301886792E-2</v>
      </c>
      <c r="K131" s="31">
        <v>1.5211267605633809E-2</v>
      </c>
      <c r="L131" s="31">
        <v>1.391061452513967E-2</v>
      </c>
      <c r="M131" s="31">
        <v>1.486535008976661E-2</v>
      </c>
      <c r="N131" s="55">
        <f>'Equations and POD'!$D$6/G131</f>
        <v>34057.971014492752</v>
      </c>
      <c r="O131" s="55">
        <f>'Equations and POD'!$D$6/H131</f>
        <v>39827.586206896551</v>
      </c>
      <c r="P131" s="55">
        <f>'Equations and POD'!$D$6/I131</f>
        <v>46081.081081081073</v>
      </c>
      <c r="Q131" s="55">
        <f>'Equations and POD'!$D$6/J131</f>
        <v>57156.862745098057</v>
      </c>
      <c r="R131" s="55">
        <f>'Equations and POD'!$D$6/K131</f>
        <v>72314.814814814788</v>
      </c>
      <c r="S131" s="55">
        <f>'Equations and POD'!$D$6/L131</f>
        <v>79076.305220883514</v>
      </c>
      <c r="T131" s="55">
        <f>'Equations and POD'!$D$6/M131</f>
        <v>73997.584541062781</v>
      </c>
      <c r="U131" s="56">
        <v>34000</v>
      </c>
      <c r="V131" s="56">
        <v>40000</v>
      </c>
      <c r="W131" s="56">
        <v>46000</v>
      </c>
      <c r="X131" s="56">
        <v>57000</v>
      </c>
      <c r="Y131" s="56">
        <v>72000</v>
      </c>
      <c r="Z131" s="56">
        <v>79000</v>
      </c>
      <c r="AA131" s="56">
        <v>74000</v>
      </c>
    </row>
    <row r="132" spans="1:27">
      <c r="A132" s="25" t="s">
        <v>82</v>
      </c>
      <c r="B132" s="25" t="s">
        <v>130</v>
      </c>
      <c r="C132" s="25" t="s">
        <v>87</v>
      </c>
      <c r="D132" s="25" t="s">
        <v>13</v>
      </c>
      <c r="E132" s="25" t="s">
        <v>76</v>
      </c>
      <c r="F132" s="25" t="s">
        <v>75</v>
      </c>
      <c r="G132" s="28">
        <v>3.8895514927718908E-2</v>
      </c>
      <c r="H132" s="28">
        <v>5.0602391727980048E-2</v>
      </c>
      <c r="I132" s="28">
        <v>4.6880916437922318E-2</v>
      </c>
      <c r="J132" s="28">
        <v>1.295603759289889E-2</v>
      </c>
      <c r="K132" s="28">
        <v>7.2572160888192943E-3</v>
      </c>
      <c r="L132" s="28">
        <v>5.758237808270221E-3</v>
      </c>
      <c r="M132" s="28">
        <v>2.5822082620377339E-3</v>
      </c>
      <c r="N132" s="55">
        <f>'Equations and POD'!$D$6/G132</f>
        <v>28280.895677668082</v>
      </c>
      <c r="O132" s="55">
        <f>'Equations and POD'!$D$6/H132</f>
        <v>21738.102932232883</v>
      </c>
      <c r="P132" s="55">
        <f>'Equations and POD'!$D$6/I132</f>
        <v>23463.705140162361</v>
      </c>
      <c r="Q132" s="55">
        <f>'Equations and POD'!$D$6/J132</f>
        <v>84902.501410068624</v>
      </c>
      <c r="R132" s="55">
        <f>'Equations and POD'!$D$6/K132</f>
        <v>151573.27362687961</v>
      </c>
      <c r="S132" s="55">
        <f>'Equations and POD'!$D$6/L132</f>
        <v>191030.66539213338</v>
      </c>
      <c r="T132" s="55">
        <f>'Equations and POD'!$D$6/M132</f>
        <v>425991.97600426764</v>
      </c>
      <c r="U132" s="30">
        <v>28000</v>
      </c>
      <c r="V132" s="30">
        <v>22000</v>
      </c>
      <c r="W132" s="30">
        <v>23000</v>
      </c>
      <c r="X132" s="30">
        <v>85000</v>
      </c>
      <c r="Y132" s="30">
        <v>150000</v>
      </c>
      <c r="Z132" s="30">
        <v>190000</v>
      </c>
      <c r="AA132" s="30">
        <v>430000</v>
      </c>
    </row>
    <row r="133" spans="1:27">
      <c r="A133" s="25" t="s">
        <v>82</v>
      </c>
      <c r="B133" s="25" t="s">
        <v>130</v>
      </c>
      <c r="C133" s="25" t="s">
        <v>87</v>
      </c>
      <c r="D133" s="25" t="s">
        <v>13</v>
      </c>
      <c r="E133" s="25" t="s">
        <v>78</v>
      </c>
      <c r="F133" s="25" t="s">
        <v>75</v>
      </c>
      <c r="G133" s="31">
        <v>0.13880801811971849</v>
      </c>
      <c r="H133" s="31">
        <v>0.1307611764895899</v>
      </c>
      <c r="I133" s="31">
        <v>0.1062961821786343</v>
      </c>
      <c r="J133" s="31">
        <v>7.4015760277126336E-2</v>
      </c>
      <c r="K133" s="31">
        <v>5.2212385260279902E-2</v>
      </c>
      <c r="L133" s="31">
        <v>4.4707173190854203E-2</v>
      </c>
      <c r="M133" s="31">
        <v>3.5893942946392421E-2</v>
      </c>
      <c r="N133" s="55">
        <f>'Equations and POD'!$D$6/G133</f>
        <v>7924.614261485076</v>
      </c>
      <c r="O133" s="55">
        <f>'Equations and POD'!$D$6/H133</f>
        <v>8412.2828314226172</v>
      </c>
      <c r="P133" s="55">
        <f>'Equations and POD'!$D$6/I133</f>
        <v>10348.443165638941</v>
      </c>
      <c r="Q133" s="55">
        <f>'Equations and POD'!$D$6/J133</f>
        <v>14861.69966884663</v>
      </c>
      <c r="R133" s="55">
        <f>'Equations and POD'!$D$6/K133</f>
        <v>21067.798272698623</v>
      </c>
      <c r="S133" s="55">
        <f>'Equations and POD'!$D$6/L133</f>
        <v>24604.552725892951</v>
      </c>
      <c r="T133" s="55">
        <f>'Equations and POD'!$D$6/M133</f>
        <v>30645.839094435774</v>
      </c>
      <c r="U133" s="56">
        <v>7900</v>
      </c>
      <c r="V133" s="56">
        <v>8400</v>
      </c>
      <c r="W133" s="56">
        <v>10000</v>
      </c>
      <c r="X133" s="56">
        <v>15000</v>
      </c>
      <c r="Y133" s="56">
        <v>21000</v>
      </c>
      <c r="Z133" s="56">
        <v>25000</v>
      </c>
      <c r="AA133" s="56">
        <v>31000</v>
      </c>
    </row>
    <row r="134" spans="1:27">
      <c r="A134" s="25" t="s">
        <v>82</v>
      </c>
      <c r="B134" s="25" t="s">
        <v>130</v>
      </c>
      <c r="C134" s="25" t="s">
        <v>87</v>
      </c>
      <c r="D134" s="25" t="s">
        <v>13</v>
      </c>
      <c r="E134" s="25" t="s">
        <v>15</v>
      </c>
      <c r="F134" s="25" t="s">
        <v>75</v>
      </c>
      <c r="G134" s="31">
        <f t="shared" ref="G134:M134" si="29">SUM(G131:G133)</f>
        <v>0.21000140538786294</v>
      </c>
      <c r="H134" s="31">
        <f t="shared" si="29"/>
        <v>0.20898261583661756</v>
      </c>
      <c r="I134" s="31">
        <f t="shared" si="29"/>
        <v>0.17704806635849213</v>
      </c>
      <c r="J134" s="31">
        <f t="shared" si="29"/>
        <v>0.10621708088889315</v>
      </c>
      <c r="K134" s="31">
        <f t="shared" si="29"/>
        <v>7.4680868954732998E-2</v>
      </c>
      <c r="L134" s="31">
        <f t="shared" si="29"/>
        <v>6.4376025524264094E-2</v>
      </c>
      <c r="M134" s="31">
        <f t="shared" si="29"/>
        <v>5.3341501298196765E-2</v>
      </c>
      <c r="N134" s="55">
        <f>'Equations and POD'!$D$6/G134</f>
        <v>5238.0601833037763</v>
      </c>
      <c r="O134" s="55">
        <f>'Equations and POD'!$D$6/H134</f>
        <v>5263.5957091281653</v>
      </c>
      <c r="P134" s="55">
        <f>'Equations and POD'!$D$6/I134</f>
        <v>6213.0020543273695</v>
      </c>
      <c r="Q134" s="55">
        <f>'Equations and POD'!$D$6/J134</f>
        <v>10356.14979054677</v>
      </c>
      <c r="R134" s="55">
        <f>'Equations and POD'!$D$6/K134</f>
        <v>14729.341200713037</v>
      </c>
      <c r="S134" s="55">
        <f>'Equations and POD'!$D$6/L134</f>
        <v>17087.106435071808</v>
      </c>
      <c r="T134" s="55">
        <f>'Equations and POD'!$D$6/M134</f>
        <v>20621.841778517508</v>
      </c>
      <c r="U134" s="30">
        <v>5200</v>
      </c>
      <c r="V134" s="30">
        <v>5300</v>
      </c>
      <c r="W134" s="30">
        <v>6200</v>
      </c>
      <c r="X134" s="30">
        <v>10000</v>
      </c>
      <c r="Y134" s="30">
        <v>15000</v>
      </c>
      <c r="Z134" s="30">
        <v>17000</v>
      </c>
      <c r="AA134" s="30">
        <v>21000</v>
      </c>
    </row>
    <row r="135" spans="1:27">
      <c r="A135" s="25" t="s">
        <v>88</v>
      </c>
      <c r="B135" s="25" t="s">
        <v>89</v>
      </c>
      <c r="C135" s="25" t="s">
        <v>90</v>
      </c>
      <c r="D135" s="25" t="s">
        <v>9</v>
      </c>
      <c r="E135" s="25" t="s">
        <v>72</v>
      </c>
      <c r="F135" s="25" t="s">
        <v>73</v>
      </c>
      <c r="G135" s="31" t="s">
        <v>77</v>
      </c>
      <c r="H135" s="31" t="s">
        <v>77</v>
      </c>
      <c r="I135" s="31" t="s">
        <v>77</v>
      </c>
      <c r="J135" s="31" t="s">
        <v>77</v>
      </c>
      <c r="K135" s="31">
        <v>6.3380281690140858E-2</v>
      </c>
      <c r="L135" s="31">
        <v>5.7960893854748619E-2</v>
      </c>
      <c r="M135" s="31">
        <v>6.193895870736088E-2</v>
      </c>
      <c r="N135" s="31" t="s">
        <v>77</v>
      </c>
      <c r="O135" s="31" t="s">
        <v>77</v>
      </c>
      <c r="P135" s="31" t="s">
        <v>77</v>
      </c>
      <c r="Q135" s="31" t="s">
        <v>77</v>
      </c>
      <c r="R135" s="55">
        <f>'Equations and POD'!$D$6/K135</f>
        <v>17355.555555555551</v>
      </c>
      <c r="S135" s="55">
        <f>'Equations and POD'!$D$6/L135</f>
        <v>18978.313253012042</v>
      </c>
      <c r="T135" s="55">
        <f>'Equations and POD'!$D$6/M135</f>
        <v>17759.420289855068</v>
      </c>
      <c r="U135" s="32" t="s">
        <v>77</v>
      </c>
      <c r="V135" s="32" t="s">
        <v>77</v>
      </c>
      <c r="W135" s="32" t="s">
        <v>77</v>
      </c>
      <c r="X135" s="32" t="s">
        <v>77</v>
      </c>
      <c r="Y135" s="30">
        <v>17000</v>
      </c>
      <c r="Z135" s="30">
        <v>19000</v>
      </c>
      <c r="AA135" s="30">
        <v>18000</v>
      </c>
    </row>
    <row r="136" spans="1:27">
      <c r="A136" s="25" t="s">
        <v>88</v>
      </c>
      <c r="B136" s="25" t="s">
        <v>89</v>
      </c>
      <c r="C136" s="25" t="s">
        <v>90</v>
      </c>
      <c r="D136" s="25" t="s">
        <v>9</v>
      </c>
      <c r="E136" s="25" t="s">
        <v>76</v>
      </c>
      <c r="F136" s="25" t="s">
        <v>73</v>
      </c>
      <c r="G136" s="31" t="s">
        <v>77</v>
      </c>
      <c r="H136" s="31" t="s">
        <v>77</v>
      </c>
      <c r="I136" s="31" t="s">
        <v>77</v>
      </c>
      <c r="J136" s="31" t="s">
        <v>77</v>
      </c>
      <c r="K136" s="31" t="s">
        <v>77</v>
      </c>
      <c r="L136" s="31" t="s">
        <v>77</v>
      </c>
      <c r="M136" s="31" t="s">
        <v>77</v>
      </c>
      <c r="N136" s="31" t="s">
        <v>77</v>
      </c>
      <c r="O136" s="31" t="s">
        <v>77</v>
      </c>
      <c r="P136" s="31" t="s">
        <v>77</v>
      </c>
      <c r="Q136" s="31" t="s">
        <v>77</v>
      </c>
      <c r="R136" s="31" t="s">
        <v>77</v>
      </c>
      <c r="S136" s="31" t="s">
        <v>77</v>
      </c>
      <c r="T136" s="31" t="s">
        <v>77</v>
      </c>
      <c r="U136" s="32" t="s">
        <v>77</v>
      </c>
      <c r="V136" s="32" t="s">
        <v>77</v>
      </c>
      <c r="W136" s="32" t="s">
        <v>77</v>
      </c>
      <c r="X136" s="32" t="s">
        <v>77</v>
      </c>
      <c r="Y136" s="32" t="s">
        <v>77</v>
      </c>
      <c r="Z136" s="32" t="s">
        <v>77</v>
      </c>
      <c r="AA136" s="32" t="s">
        <v>77</v>
      </c>
    </row>
    <row r="137" spans="1:27">
      <c r="A137" s="25" t="s">
        <v>88</v>
      </c>
      <c r="B137" s="25" t="s">
        <v>89</v>
      </c>
      <c r="C137" s="25" t="s">
        <v>90</v>
      </c>
      <c r="D137" s="25" t="s">
        <v>9</v>
      </c>
      <c r="E137" s="25" t="s">
        <v>78</v>
      </c>
      <c r="F137" s="25" t="s">
        <v>73</v>
      </c>
      <c r="G137" s="31" t="s">
        <v>77</v>
      </c>
      <c r="H137" s="31" t="s">
        <v>77</v>
      </c>
      <c r="I137" s="31" t="s">
        <v>77</v>
      </c>
      <c r="J137" s="31" t="s">
        <v>77</v>
      </c>
      <c r="K137" s="31" t="s">
        <v>77</v>
      </c>
      <c r="L137" s="31" t="s">
        <v>77</v>
      </c>
      <c r="M137" s="31" t="s">
        <v>77</v>
      </c>
      <c r="N137" s="31" t="s">
        <v>77</v>
      </c>
      <c r="O137" s="31" t="s">
        <v>77</v>
      </c>
      <c r="P137" s="31" t="s">
        <v>77</v>
      </c>
      <c r="Q137" s="31" t="s">
        <v>77</v>
      </c>
      <c r="R137" s="31" t="s">
        <v>77</v>
      </c>
      <c r="S137" s="31" t="s">
        <v>77</v>
      </c>
      <c r="T137" s="31" t="s">
        <v>77</v>
      </c>
      <c r="U137" s="32" t="s">
        <v>77</v>
      </c>
      <c r="V137" s="32" t="s">
        <v>77</v>
      </c>
      <c r="W137" s="32" t="s">
        <v>77</v>
      </c>
      <c r="X137" s="32" t="s">
        <v>77</v>
      </c>
      <c r="Y137" s="32" t="s">
        <v>77</v>
      </c>
      <c r="Z137" s="32" t="s">
        <v>77</v>
      </c>
      <c r="AA137" s="32" t="s">
        <v>77</v>
      </c>
    </row>
    <row r="138" spans="1:27">
      <c r="A138" s="25" t="s">
        <v>88</v>
      </c>
      <c r="B138" s="25" t="s">
        <v>89</v>
      </c>
      <c r="C138" s="25" t="s">
        <v>90</v>
      </c>
      <c r="D138" s="25" t="s">
        <v>9</v>
      </c>
      <c r="E138" s="25" t="s">
        <v>15</v>
      </c>
      <c r="F138" s="25" t="s">
        <v>73</v>
      </c>
      <c r="G138" s="31" t="s">
        <v>77</v>
      </c>
      <c r="H138" s="31" t="s">
        <v>77</v>
      </c>
      <c r="I138" s="31" t="s">
        <v>77</v>
      </c>
      <c r="J138" s="31" t="s">
        <v>77</v>
      </c>
      <c r="K138" s="31">
        <f>SUM(K135:K137)</f>
        <v>6.3380281690140858E-2</v>
      </c>
      <c r="L138" s="31">
        <f>SUM(L135:L137)</f>
        <v>5.7960893854748619E-2</v>
      </c>
      <c r="M138" s="31">
        <f>SUM(M135:M137)</f>
        <v>6.193895870736088E-2</v>
      </c>
      <c r="N138" s="31" t="s">
        <v>77</v>
      </c>
      <c r="O138" s="31" t="s">
        <v>77</v>
      </c>
      <c r="P138" s="31" t="s">
        <v>77</v>
      </c>
      <c r="Q138" s="31" t="s">
        <v>77</v>
      </c>
      <c r="R138" s="55">
        <f>'Equations and POD'!$D$6/K138</f>
        <v>17355.555555555551</v>
      </c>
      <c r="S138" s="55">
        <f>'Equations and POD'!$D$6/L138</f>
        <v>18978.313253012042</v>
      </c>
      <c r="T138" s="55">
        <f>'Equations and POD'!$D$6/M138</f>
        <v>17759.420289855068</v>
      </c>
      <c r="U138" s="32" t="s">
        <v>77</v>
      </c>
      <c r="V138" s="32" t="s">
        <v>77</v>
      </c>
      <c r="W138" s="32" t="s">
        <v>77</v>
      </c>
      <c r="X138" s="32" t="s">
        <v>77</v>
      </c>
      <c r="Y138" s="30">
        <v>17000</v>
      </c>
      <c r="Z138" s="30">
        <v>19000</v>
      </c>
      <c r="AA138" s="30">
        <v>18000</v>
      </c>
    </row>
    <row r="139" spans="1:27">
      <c r="A139" s="25" t="s">
        <v>88</v>
      </c>
      <c r="B139" s="25" t="s">
        <v>89</v>
      </c>
      <c r="C139" s="25" t="s">
        <v>90</v>
      </c>
      <c r="D139" s="25" t="s">
        <v>9</v>
      </c>
      <c r="E139" s="25" t="s">
        <v>72</v>
      </c>
      <c r="F139" s="25" t="s">
        <v>74</v>
      </c>
      <c r="G139" s="31" t="s">
        <v>77</v>
      </c>
      <c r="H139" s="31" t="s">
        <v>77</v>
      </c>
      <c r="I139" s="31" t="s">
        <v>77</v>
      </c>
      <c r="J139" s="31" t="s">
        <v>77</v>
      </c>
      <c r="K139" s="31">
        <v>3.1690140845070429E-2</v>
      </c>
      <c r="L139" s="31">
        <v>2.8980446927374309E-2</v>
      </c>
      <c r="M139" s="31">
        <v>3.096947935368044E-2</v>
      </c>
      <c r="N139" s="31" t="s">
        <v>77</v>
      </c>
      <c r="O139" s="31" t="s">
        <v>77</v>
      </c>
      <c r="P139" s="31" t="s">
        <v>77</v>
      </c>
      <c r="Q139" s="31" t="s">
        <v>77</v>
      </c>
      <c r="R139" s="55">
        <f>'Equations and POD'!$D$6/K139</f>
        <v>34711.111111111102</v>
      </c>
      <c r="S139" s="55">
        <f>'Equations and POD'!$D$6/L139</f>
        <v>37956.626506024084</v>
      </c>
      <c r="T139" s="55">
        <f>'Equations and POD'!$D$6/M139</f>
        <v>35518.840579710137</v>
      </c>
      <c r="U139" s="57" t="s">
        <v>77</v>
      </c>
      <c r="V139" s="57" t="s">
        <v>77</v>
      </c>
      <c r="W139" s="57" t="s">
        <v>77</v>
      </c>
      <c r="X139" s="57" t="s">
        <v>77</v>
      </c>
      <c r="Y139" s="56">
        <v>35000</v>
      </c>
      <c r="Z139" s="56">
        <v>38000</v>
      </c>
      <c r="AA139" s="56">
        <v>36000</v>
      </c>
    </row>
    <row r="140" spans="1:27">
      <c r="A140" s="25" t="s">
        <v>88</v>
      </c>
      <c r="B140" s="25" t="s">
        <v>89</v>
      </c>
      <c r="C140" s="25" t="s">
        <v>90</v>
      </c>
      <c r="D140" s="25" t="s">
        <v>9</v>
      </c>
      <c r="E140" s="25" t="s">
        <v>76</v>
      </c>
      <c r="F140" s="25" t="s">
        <v>74</v>
      </c>
      <c r="G140" s="31" t="s">
        <v>77</v>
      </c>
      <c r="H140" s="31" t="s">
        <v>77</v>
      </c>
      <c r="I140" s="31" t="s">
        <v>77</v>
      </c>
      <c r="J140" s="31" t="s">
        <v>77</v>
      </c>
      <c r="K140" s="31" t="s">
        <v>77</v>
      </c>
      <c r="L140" s="31" t="s">
        <v>77</v>
      </c>
      <c r="M140" s="31" t="s">
        <v>77</v>
      </c>
      <c r="N140" s="31" t="s">
        <v>77</v>
      </c>
      <c r="O140" s="31" t="s">
        <v>77</v>
      </c>
      <c r="P140" s="31" t="s">
        <v>77</v>
      </c>
      <c r="Q140" s="31" t="s">
        <v>77</v>
      </c>
      <c r="R140" s="31" t="s">
        <v>77</v>
      </c>
      <c r="S140" s="31" t="s">
        <v>77</v>
      </c>
      <c r="T140" s="31" t="s">
        <v>77</v>
      </c>
      <c r="U140" s="57" t="s">
        <v>77</v>
      </c>
      <c r="V140" s="57" t="s">
        <v>77</v>
      </c>
      <c r="W140" s="57" t="s">
        <v>77</v>
      </c>
      <c r="X140" s="57" t="s">
        <v>77</v>
      </c>
      <c r="Y140" s="57" t="s">
        <v>77</v>
      </c>
      <c r="Z140" s="57" t="s">
        <v>77</v>
      </c>
      <c r="AA140" s="57" t="s">
        <v>77</v>
      </c>
    </row>
    <row r="141" spans="1:27">
      <c r="A141" s="25" t="s">
        <v>88</v>
      </c>
      <c r="B141" s="25" t="s">
        <v>89</v>
      </c>
      <c r="C141" s="25" t="s">
        <v>90</v>
      </c>
      <c r="D141" s="25" t="s">
        <v>9</v>
      </c>
      <c r="E141" s="25" t="s">
        <v>78</v>
      </c>
      <c r="F141" s="25" t="s">
        <v>74</v>
      </c>
      <c r="G141" s="31" t="s">
        <v>77</v>
      </c>
      <c r="H141" s="31" t="s">
        <v>77</v>
      </c>
      <c r="I141" s="31" t="s">
        <v>77</v>
      </c>
      <c r="J141" s="31" t="s">
        <v>77</v>
      </c>
      <c r="K141" s="31" t="s">
        <v>77</v>
      </c>
      <c r="L141" s="31" t="s">
        <v>77</v>
      </c>
      <c r="M141" s="31" t="s">
        <v>77</v>
      </c>
      <c r="N141" s="31" t="s">
        <v>77</v>
      </c>
      <c r="O141" s="31" t="s">
        <v>77</v>
      </c>
      <c r="P141" s="31" t="s">
        <v>77</v>
      </c>
      <c r="Q141" s="31" t="s">
        <v>77</v>
      </c>
      <c r="R141" s="31" t="s">
        <v>77</v>
      </c>
      <c r="S141" s="31" t="s">
        <v>77</v>
      </c>
      <c r="T141" s="31" t="s">
        <v>77</v>
      </c>
      <c r="U141" s="57" t="s">
        <v>77</v>
      </c>
      <c r="V141" s="57" t="s">
        <v>77</v>
      </c>
      <c r="W141" s="57" t="s">
        <v>77</v>
      </c>
      <c r="X141" s="57" t="s">
        <v>77</v>
      </c>
      <c r="Y141" s="57" t="s">
        <v>77</v>
      </c>
      <c r="Z141" s="57" t="s">
        <v>77</v>
      </c>
      <c r="AA141" s="57" t="s">
        <v>77</v>
      </c>
    </row>
    <row r="142" spans="1:27">
      <c r="A142" s="25" t="s">
        <v>88</v>
      </c>
      <c r="B142" s="25" t="s">
        <v>89</v>
      </c>
      <c r="C142" s="25" t="s">
        <v>90</v>
      </c>
      <c r="D142" s="25" t="s">
        <v>9</v>
      </c>
      <c r="E142" s="25" t="s">
        <v>15</v>
      </c>
      <c r="F142" s="25" t="s">
        <v>74</v>
      </c>
      <c r="G142" s="31" t="s">
        <v>77</v>
      </c>
      <c r="H142" s="31" t="s">
        <v>77</v>
      </c>
      <c r="I142" s="31" t="s">
        <v>77</v>
      </c>
      <c r="J142" s="31" t="s">
        <v>77</v>
      </c>
      <c r="K142" s="31">
        <f>SUM(K139:K141)</f>
        <v>3.1690140845070429E-2</v>
      </c>
      <c r="L142" s="31">
        <f>SUM(L139:L141)</f>
        <v>2.8980446927374309E-2</v>
      </c>
      <c r="M142" s="31">
        <f>SUM(M139:M141)</f>
        <v>3.096947935368044E-2</v>
      </c>
      <c r="N142" s="31" t="s">
        <v>77</v>
      </c>
      <c r="O142" s="31" t="s">
        <v>77</v>
      </c>
      <c r="P142" s="31" t="s">
        <v>77</v>
      </c>
      <c r="Q142" s="31" t="s">
        <v>77</v>
      </c>
      <c r="R142" s="55">
        <f>'Equations and POD'!$D$6/K142</f>
        <v>34711.111111111102</v>
      </c>
      <c r="S142" s="55">
        <f>'Equations and POD'!$D$6/L142</f>
        <v>37956.626506024084</v>
      </c>
      <c r="T142" s="55">
        <f>'Equations and POD'!$D$6/M142</f>
        <v>35518.840579710137</v>
      </c>
      <c r="U142" s="57" t="s">
        <v>77</v>
      </c>
      <c r="V142" s="57" t="s">
        <v>77</v>
      </c>
      <c r="W142" s="57" t="s">
        <v>77</v>
      </c>
      <c r="X142" s="57" t="s">
        <v>77</v>
      </c>
      <c r="Y142" s="56">
        <v>35000</v>
      </c>
      <c r="Z142" s="56">
        <v>38000</v>
      </c>
      <c r="AA142" s="56">
        <v>36000</v>
      </c>
    </row>
    <row r="143" spans="1:27">
      <c r="A143" s="25" t="s">
        <v>88</v>
      </c>
      <c r="B143" s="25" t="s">
        <v>89</v>
      </c>
      <c r="C143" s="25" t="s">
        <v>90</v>
      </c>
      <c r="D143" s="25" t="s">
        <v>9</v>
      </c>
      <c r="E143" s="25" t="s">
        <v>72</v>
      </c>
      <c r="F143" s="25" t="s">
        <v>75</v>
      </c>
      <c r="G143" s="31" t="s">
        <v>77</v>
      </c>
      <c r="H143" s="31" t="s">
        <v>77</v>
      </c>
      <c r="I143" s="31" t="s">
        <v>77</v>
      </c>
      <c r="J143" s="31" t="s">
        <v>77</v>
      </c>
      <c r="K143" s="31">
        <v>1.5845070422535211E-2</v>
      </c>
      <c r="L143" s="31">
        <v>1.4490223463687149E-2</v>
      </c>
      <c r="M143" s="31">
        <v>1.548473967684022E-2</v>
      </c>
      <c r="N143" s="31" t="s">
        <v>77</v>
      </c>
      <c r="O143" s="31" t="s">
        <v>77</v>
      </c>
      <c r="P143" s="31" t="s">
        <v>77</v>
      </c>
      <c r="Q143" s="31" t="s">
        <v>77</v>
      </c>
      <c r="R143" s="55">
        <f>'Equations and POD'!$D$6/K143</f>
        <v>69422.222222222219</v>
      </c>
      <c r="S143" s="55">
        <f>'Equations and POD'!$D$6/L143</f>
        <v>75913.253012048197</v>
      </c>
      <c r="T143" s="55">
        <f>'Equations and POD'!$D$6/M143</f>
        <v>71037.681159420274</v>
      </c>
      <c r="U143" s="57" t="s">
        <v>77</v>
      </c>
      <c r="V143" s="57" t="s">
        <v>77</v>
      </c>
      <c r="W143" s="57" t="s">
        <v>77</v>
      </c>
      <c r="X143" s="57" t="s">
        <v>77</v>
      </c>
      <c r="Y143" s="56">
        <v>69000</v>
      </c>
      <c r="Z143" s="56">
        <v>76000</v>
      </c>
      <c r="AA143" s="56">
        <v>71000</v>
      </c>
    </row>
    <row r="144" spans="1:27">
      <c r="A144" s="25" t="s">
        <v>88</v>
      </c>
      <c r="B144" s="25" t="s">
        <v>89</v>
      </c>
      <c r="C144" s="25" t="s">
        <v>90</v>
      </c>
      <c r="D144" s="25" t="s">
        <v>9</v>
      </c>
      <c r="E144" s="25" t="s">
        <v>76</v>
      </c>
      <c r="F144" s="25" t="s">
        <v>75</v>
      </c>
      <c r="G144" s="31" t="s">
        <v>77</v>
      </c>
      <c r="H144" s="31" t="s">
        <v>77</v>
      </c>
      <c r="I144" s="31" t="s">
        <v>77</v>
      </c>
      <c r="J144" s="31" t="s">
        <v>77</v>
      </c>
      <c r="K144" s="31" t="s">
        <v>77</v>
      </c>
      <c r="L144" s="31" t="s">
        <v>77</v>
      </c>
      <c r="M144" s="31" t="s">
        <v>77</v>
      </c>
      <c r="N144" s="31" t="s">
        <v>77</v>
      </c>
      <c r="O144" s="31" t="s">
        <v>77</v>
      </c>
      <c r="P144" s="31" t="s">
        <v>77</v>
      </c>
      <c r="Q144" s="31" t="s">
        <v>77</v>
      </c>
      <c r="R144" s="31" t="s">
        <v>77</v>
      </c>
      <c r="S144" s="31" t="s">
        <v>77</v>
      </c>
      <c r="T144" s="31" t="s">
        <v>77</v>
      </c>
      <c r="U144" s="57" t="s">
        <v>77</v>
      </c>
      <c r="V144" s="57" t="s">
        <v>77</v>
      </c>
      <c r="W144" s="57" t="s">
        <v>77</v>
      </c>
      <c r="X144" s="57" t="s">
        <v>77</v>
      </c>
      <c r="Y144" s="57" t="s">
        <v>77</v>
      </c>
      <c r="Z144" s="57" t="s">
        <v>77</v>
      </c>
      <c r="AA144" s="57" t="s">
        <v>77</v>
      </c>
    </row>
    <row r="145" spans="1:27">
      <c r="A145" s="25" t="s">
        <v>88</v>
      </c>
      <c r="B145" s="25" t="s">
        <v>89</v>
      </c>
      <c r="C145" s="25" t="s">
        <v>90</v>
      </c>
      <c r="D145" s="25" t="s">
        <v>9</v>
      </c>
      <c r="E145" s="25" t="s">
        <v>78</v>
      </c>
      <c r="F145" s="25" t="s">
        <v>75</v>
      </c>
      <c r="G145" s="31" t="s">
        <v>77</v>
      </c>
      <c r="H145" s="31" t="s">
        <v>77</v>
      </c>
      <c r="I145" s="31" t="s">
        <v>77</v>
      </c>
      <c r="J145" s="31" t="s">
        <v>77</v>
      </c>
      <c r="K145" s="31" t="s">
        <v>77</v>
      </c>
      <c r="L145" s="31" t="s">
        <v>77</v>
      </c>
      <c r="M145" s="31" t="s">
        <v>77</v>
      </c>
      <c r="N145" s="31" t="s">
        <v>77</v>
      </c>
      <c r="O145" s="31" t="s">
        <v>77</v>
      </c>
      <c r="P145" s="31" t="s">
        <v>77</v>
      </c>
      <c r="Q145" s="31" t="s">
        <v>77</v>
      </c>
      <c r="R145" s="31" t="s">
        <v>77</v>
      </c>
      <c r="S145" s="31" t="s">
        <v>77</v>
      </c>
      <c r="T145" s="31" t="s">
        <v>77</v>
      </c>
      <c r="U145" s="57" t="s">
        <v>77</v>
      </c>
      <c r="V145" s="57" t="s">
        <v>77</v>
      </c>
      <c r="W145" s="57" t="s">
        <v>77</v>
      </c>
      <c r="X145" s="57" t="s">
        <v>77</v>
      </c>
      <c r="Y145" s="57" t="s">
        <v>77</v>
      </c>
      <c r="Z145" s="57" t="s">
        <v>77</v>
      </c>
      <c r="AA145" s="57" t="s">
        <v>77</v>
      </c>
    </row>
    <row r="146" spans="1:27">
      <c r="A146" s="25" t="s">
        <v>88</v>
      </c>
      <c r="B146" s="25" t="s">
        <v>89</v>
      </c>
      <c r="C146" s="25" t="s">
        <v>90</v>
      </c>
      <c r="D146" s="25" t="s">
        <v>9</v>
      </c>
      <c r="E146" s="25" t="s">
        <v>15</v>
      </c>
      <c r="F146" s="25" t="s">
        <v>75</v>
      </c>
      <c r="G146" s="31" t="s">
        <v>77</v>
      </c>
      <c r="H146" s="31" t="s">
        <v>77</v>
      </c>
      <c r="I146" s="31" t="s">
        <v>77</v>
      </c>
      <c r="J146" s="31" t="s">
        <v>77</v>
      </c>
      <c r="K146" s="31">
        <f>SUM(K143:K145)</f>
        <v>1.5845070422535211E-2</v>
      </c>
      <c r="L146" s="31">
        <f>SUM(L143:L145)</f>
        <v>1.4490223463687149E-2</v>
      </c>
      <c r="M146" s="31">
        <f>SUM(M143:M145)</f>
        <v>1.548473967684022E-2</v>
      </c>
      <c r="N146" s="31" t="s">
        <v>77</v>
      </c>
      <c r="O146" s="31" t="s">
        <v>77</v>
      </c>
      <c r="P146" s="31" t="s">
        <v>77</v>
      </c>
      <c r="Q146" s="31" t="s">
        <v>77</v>
      </c>
      <c r="R146" s="55">
        <f>'Equations and POD'!$D$6/K146</f>
        <v>69422.222222222219</v>
      </c>
      <c r="S146" s="55">
        <f>'Equations and POD'!$D$6/L146</f>
        <v>75913.253012048197</v>
      </c>
      <c r="T146" s="55">
        <f>'Equations and POD'!$D$6/M146</f>
        <v>71037.681159420274</v>
      </c>
      <c r="U146" s="57" t="s">
        <v>77</v>
      </c>
      <c r="V146" s="57" t="s">
        <v>77</v>
      </c>
      <c r="W146" s="57" t="s">
        <v>77</v>
      </c>
      <c r="X146" s="57" t="s">
        <v>77</v>
      </c>
      <c r="Y146" s="56">
        <v>69000</v>
      </c>
      <c r="Z146" s="56">
        <v>76000</v>
      </c>
      <c r="AA146" s="56">
        <v>71000</v>
      </c>
    </row>
    <row r="147" spans="1:27">
      <c r="A147" s="25" t="s">
        <v>88</v>
      </c>
      <c r="B147" s="25" t="s">
        <v>89</v>
      </c>
      <c r="C147" s="25" t="s">
        <v>90</v>
      </c>
      <c r="D147" s="25" t="s">
        <v>11</v>
      </c>
      <c r="E147" s="25" t="s">
        <v>72</v>
      </c>
      <c r="F147" s="25" t="s">
        <v>73</v>
      </c>
      <c r="G147" s="31" t="s">
        <v>77</v>
      </c>
      <c r="H147" s="31" t="s">
        <v>77</v>
      </c>
      <c r="I147" s="31" t="s">
        <v>77</v>
      </c>
      <c r="J147" s="31" t="s">
        <v>77</v>
      </c>
      <c r="K147" s="31">
        <v>4.2253521126760568E-3</v>
      </c>
      <c r="L147" s="31">
        <v>3.8640595903165751E-3</v>
      </c>
      <c r="M147" s="31">
        <v>4.1292639138240583E-3</v>
      </c>
      <c r="N147" s="31" t="s">
        <v>77</v>
      </c>
      <c r="O147" s="31" t="s">
        <v>77</v>
      </c>
      <c r="P147" s="31" t="s">
        <v>77</v>
      </c>
      <c r="Q147" s="31" t="s">
        <v>77</v>
      </c>
      <c r="R147" s="55">
        <f>'Equations and POD'!$D$6/K147</f>
        <v>260333.33333333331</v>
      </c>
      <c r="S147" s="55">
        <f>'Equations and POD'!$D$6/L147</f>
        <v>284674.69879518059</v>
      </c>
      <c r="T147" s="55">
        <f>'Equations and POD'!$D$6/M147</f>
        <v>266391.30434782605</v>
      </c>
      <c r="U147" s="32" t="s">
        <v>77</v>
      </c>
      <c r="V147" s="32" t="s">
        <v>77</v>
      </c>
      <c r="W147" s="32" t="s">
        <v>77</v>
      </c>
      <c r="X147" s="32" t="s">
        <v>77</v>
      </c>
      <c r="Y147" s="30">
        <v>260000</v>
      </c>
      <c r="Z147" s="30">
        <v>280000</v>
      </c>
      <c r="AA147" s="30">
        <v>270000</v>
      </c>
    </row>
    <row r="148" spans="1:27">
      <c r="A148" s="25" t="s">
        <v>88</v>
      </c>
      <c r="B148" s="25" t="s">
        <v>89</v>
      </c>
      <c r="C148" s="25" t="s">
        <v>90</v>
      </c>
      <c r="D148" s="25" t="s">
        <v>11</v>
      </c>
      <c r="E148" s="25" t="s">
        <v>76</v>
      </c>
      <c r="F148" s="25" t="s">
        <v>73</v>
      </c>
      <c r="G148" s="31" t="s">
        <v>77</v>
      </c>
      <c r="H148" s="31" t="s">
        <v>77</v>
      </c>
      <c r="I148" s="31" t="s">
        <v>77</v>
      </c>
      <c r="J148" s="31" t="s">
        <v>77</v>
      </c>
      <c r="K148" s="31" t="s">
        <v>77</v>
      </c>
      <c r="L148" s="31" t="s">
        <v>77</v>
      </c>
      <c r="M148" s="31" t="s">
        <v>77</v>
      </c>
      <c r="N148" s="31" t="s">
        <v>77</v>
      </c>
      <c r="O148" s="31" t="s">
        <v>77</v>
      </c>
      <c r="P148" s="31" t="s">
        <v>77</v>
      </c>
      <c r="Q148" s="31" t="s">
        <v>77</v>
      </c>
      <c r="R148" s="31" t="s">
        <v>77</v>
      </c>
      <c r="S148" s="31" t="s">
        <v>77</v>
      </c>
      <c r="T148" s="31" t="s">
        <v>77</v>
      </c>
      <c r="U148" s="32" t="s">
        <v>77</v>
      </c>
      <c r="V148" s="32" t="s">
        <v>77</v>
      </c>
      <c r="W148" s="32" t="s">
        <v>77</v>
      </c>
      <c r="X148" s="32" t="s">
        <v>77</v>
      </c>
      <c r="Y148" s="32" t="s">
        <v>77</v>
      </c>
      <c r="Z148" s="32" t="s">
        <v>77</v>
      </c>
      <c r="AA148" s="32" t="s">
        <v>77</v>
      </c>
    </row>
    <row r="149" spans="1:27">
      <c r="A149" s="25" t="s">
        <v>88</v>
      </c>
      <c r="B149" s="25" t="s">
        <v>89</v>
      </c>
      <c r="C149" s="25" t="s">
        <v>90</v>
      </c>
      <c r="D149" s="25" t="s">
        <v>11</v>
      </c>
      <c r="E149" s="25" t="s">
        <v>78</v>
      </c>
      <c r="F149" s="25" t="s">
        <v>73</v>
      </c>
      <c r="G149" s="31" t="s">
        <v>77</v>
      </c>
      <c r="H149" s="31" t="s">
        <v>77</v>
      </c>
      <c r="I149" s="31" t="s">
        <v>77</v>
      </c>
      <c r="J149" s="31" t="s">
        <v>77</v>
      </c>
      <c r="K149" s="31" t="s">
        <v>77</v>
      </c>
      <c r="L149" s="31" t="s">
        <v>77</v>
      </c>
      <c r="M149" s="31" t="s">
        <v>77</v>
      </c>
      <c r="N149" s="31" t="s">
        <v>77</v>
      </c>
      <c r="O149" s="31" t="s">
        <v>77</v>
      </c>
      <c r="P149" s="31" t="s">
        <v>77</v>
      </c>
      <c r="Q149" s="31" t="s">
        <v>77</v>
      </c>
      <c r="R149" s="31" t="s">
        <v>77</v>
      </c>
      <c r="S149" s="31" t="s">
        <v>77</v>
      </c>
      <c r="T149" s="31" t="s">
        <v>77</v>
      </c>
      <c r="U149" s="32" t="s">
        <v>77</v>
      </c>
      <c r="V149" s="32" t="s">
        <v>77</v>
      </c>
      <c r="W149" s="32" t="s">
        <v>77</v>
      </c>
      <c r="X149" s="32" t="s">
        <v>77</v>
      </c>
      <c r="Y149" s="32" t="s">
        <v>77</v>
      </c>
      <c r="Z149" s="32" t="s">
        <v>77</v>
      </c>
      <c r="AA149" s="32" t="s">
        <v>77</v>
      </c>
    </row>
    <row r="150" spans="1:27">
      <c r="A150" s="25" t="s">
        <v>88</v>
      </c>
      <c r="B150" s="25" t="s">
        <v>89</v>
      </c>
      <c r="C150" s="25" t="s">
        <v>90</v>
      </c>
      <c r="D150" s="25" t="s">
        <v>11</v>
      </c>
      <c r="E150" s="25" t="s">
        <v>15</v>
      </c>
      <c r="F150" s="25" t="s">
        <v>73</v>
      </c>
      <c r="G150" s="31" t="s">
        <v>77</v>
      </c>
      <c r="H150" s="31" t="s">
        <v>77</v>
      </c>
      <c r="I150" s="31" t="s">
        <v>77</v>
      </c>
      <c r="J150" s="31" t="s">
        <v>77</v>
      </c>
      <c r="K150" s="31">
        <f>SUM(K147:K149)</f>
        <v>4.2253521126760568E-3</v>
      </c>
      <c r="L150" s="31">
        <f>SUM(L147:L149)</f>
        <v>3.8640595903165751E-3</v>
      </c>
      <c r="M150" s="31">
        <f>SUM(M147:M149)</f>
        <v>4.1292639138240583E-3</v>
      </c>
      <c r="N150" s="31" t="s">
        <v>77</v>
      </c>
      <c r="O150" s="31" t="s">
        <v>77</v>
      </c>
      <c r="P150" s="31" t="s">
        <v>77</v>
      </c>
      <c r="Q150" s="31" t="s">
        <v>77</v>
      </c>
      <c r="R150" s="55">
        <f>'Equations and POD'!$D$6/K150</f>
        <v>260333.33333333331</v>
      </c>
      <c r="S150" s="55">
        <f>'Equations and POD'!$D$6/L150</f>
        <v>284674.69879518059</v>
      </c>
      <c r="T150" s="55">
        <f>'Equations and POD'!$D$6/M150</f>
        <v>266391.30434782605</v>
      </c>
      <c r="U150" s="32" t="s">
        <v>77</v>
      </c>
      <c r="V150" s="32" t="s">
        <v>77</v>
      </c>
      <c r="W150" s="32" t="s">
        <v>77</v>
      </c>
      <c r="X150" s="32" t="s">
        <v>77</v>
      </c>
      <c r="Y150" s="30">
        <v>260000</v>
      </c>
      <c r="Z150" s="30">
        <v>280000</v>
      </c>
      <c r="AA150" s="30">
        <v>270000</v>
      </c>
    </row>
    <row r="151" spans="1:27">
      <c r="A151" s="25" t="s">
        <v>88</v>
      </c>
      <c r="B151" s="25" t="s">
        <v>89</v>
      </c>
      <c r="C151" s="25" t="s">
        <v>90</v>
      </c>
      <c r="D151" s="25" t="s">
        <v>11</v>
      </c>
      <c r="E151" s="25" t="s">
        <v>72</v>
      </c>
      <c r="F151" s="25" t="s">
        <v>74</v>
      </c>
      <c r="G151" s="31" t="s">
        <v>77</v>
      </c>
      <c r="H151" s="31" t="s">
        <v>77</v>
      </c>
      <c r="I151" s="31" t="s">
        <v>77</v>
      </c>
      <c r="J151" s="31" t="s">
        <v>77</v>
      </c>
      <c r="K151" s="31">
        <v>2.112676056338028E-3</v>
      </c>
      <c r="L151" s="31">
        <v>1.9320297951582869E-3</v>
      </c>
      <c r="M151" s="31">
        <v>2.0646319569120291E-3</v>
      </c>
      <c r="N151" s="31" t="s">
        <v>77</v>
      </c>
      <c r="O151" s="31" t="s">
        <v>77</v>
      </c>
      <c r="P151" s="31" t="s">
        <v>77</v>
      </c>
      <c r="Q151" s="31" t="s">
        <v>77</v>
      </c>
      <c r="R151" s="55">
        <f>'Equations and POD'!$D$6/K151</f>
        <v>520666.66666666674</v>
      </c>
      <c r="S151" s="55">
        <f>'Equations and POD'!$D$6/L151</f>
        <v>569349.39759036142</v>
      </c>
      <c r="T151" s="55">
        <f>'Equations and POD'!$D$6/M151</f>
        <v>532782.6086956521</v>
      </c>
      <c r="U151" s="57" t="s">
        <v>77</v>
      </c>
      <c r="V151" s="57" t="s">
        <v>77</v>
      </c>
      <c r="W151" s="57" t="s">
        <v>77</v>
      </c>
      <c r="X151" s="57" t="s">
        <v>77</v>
      </c>
      <c r="Y151" s="56">
        <v>520000</v>
      </c>
      <c r="Z151" s="56">
        <v>570000</v>
      </c>
      <c r="AA151" s="56">
        <v>530000</v>
      </c>
    </row>
    <row r="152" spans="1:27">
      <c r="A152" s="25" t="s">
        <v>88</v>
      </c>
      <c r="B152" s="25" t="s">
        <v>89</v>
      </c>
      <c r="C152" s="25" t="s">
        <v>90</v>
      </c>
      <c r="D152" s="25" t="s">
        <v>11</v>
      </c>
      <c r="E152" s="25" t="s">
        <v>76</v>
      </c>
      <c r="F152" s="25" t="s">
        <v>74</v>
      </c>
      <c r="G152" s="31" t="s">
        <v>77</v>
      </c>
      <c r="H152" s="31" t="s">
        <v>77</v>
      </c>
      <c r="I152" s="31" t="s">
        <v>77</v>
      </c>
      <c r="J152" s="31" t="s">
        <v>77</v>
      </c>
      <c r="K152" s="31" t="s">
        <v>77</v>
      </c>
      <c r="L152" s="31" t="s">
        <v>77</v>
      </c>
      <c r="M152" s="31" t="s">
        <v>77</v>
      </c>
      <c r="N152" s="31" t="s">
        <v>77</v>
      </c>
      <c r="O152" s="31" t="s">
        <v>77</v>
      </c>
      <c r="P152" s="31" t="s">
        <v>77</v>
      </c>
      <c r="Q152" s="31" t="s">
        <v>77</v>
      </c>
      <c r="R152" s="31" t="s">
        <v>77</v>
      </c>
      <c r="S152" s="31" t="s">
        <v>77</v>
      </c>
      <c r="T152" s="31" t="s">
        <v>77</v>
      </c>
      <c r="U152" s="57" t="s">
        <v>77</v>
      </c>
      <c r="V152" s="57" t="s">
        <v>77</v>
      </c>
      <c r="W152" s="57" t="s">
        <v>77</v>
      </c>
      <c r="X152" s="57" t="s">
        <v>77</v>
      </c>
      <c r="Y152" s="57" t="s">
        <v>77</v>
      </c>
      <c r="Z152" s="57" t="s">
        <v>77</v>
      </c>
      <c r="AA152" s="57" t="s">
        <v>77</v>
      </c>
    </row>
    <row r="153" spans="1:27">
      <c r="A153" s="25" t="s">
        <v>88</v>
      </c>
      <c r="B153" s="25" t="s">
        <v>89</v>
      </c>
      <c r="C153" s="25" t="s">
        <v>90</v>
      </c>
      <c r="D153" s="25" t="s">
        <v>11</v>
      </c>
      <c r="E153" s="25" t="s">
        <v>78</v>
      </c>
      <c r="F153" s="25" t="s">
        <v>74</v>
      </c>
      <c r="G153" s="31" t="s">
        <v>77</v>
      </c>
      <c r="H153" s="31" t="s">
        <v>77</v>
      </c>
      <c r="I153" s="31" t="s">
        <v>77</v>
      </c>
      <c r="J153" s="31" t="s">
        <v>77</v>
      </c>
      <c r="K153" s="31" t="s">
        <v>77</v>
      </c>
      <c r="L153" s="31" t="s">
        <v>77</v>
      </c>
      <c r="M153" s="31" t="s">
        <v>77</v>
      </c>
      <c r="N153" s="31" t="s">
        <v>77</v>
      </c>
      <c r="O153" s="31" t="s">
        <v>77</v>
      </c>
      <c r="P153" s="31" t="s">
        <v>77</v>
      </c>
      <c r="Q153" s="31" t="s">
        <v>77</v>
      </c>
      <c r="R153" s="31" t="s">
        <v>77</v>
      </c>
      <c r="S153" s="31" t="s">
        <v>77</v>
      </c>
      <c r="T153" s="31" t="s">
        <v>77</v>
      </c>
      <c r="U153" s="57" t="s">
        <v>77</v>
      </c>
      <c r="V153" s="57" t="s">
        <v>77</v>
      </c>
      <c r="W153" s="57" t="s">
        <v>77</v>
      </c>
      <c r="X153" s="57" t="s">
        <v>77</v>
      </c>
      <c r="Y153" s="57" t="s">
        <v>77</v>
      </c>
      <c r="Z153" s="57" t="s">
        <v>77</v>
      </c>
      <c r="AA153" s="57" t="s">
        <v>77</v>
      </c>
    </row>
    <row r="154" spans="1:27">
      <c r="A154" s="25" t="s">
        <v>88</v>
      </c>
      <c r="B154" s="25" t="s">
        <v>89</v>
      </c>
      <c r="C154" s="25" t="s">
        <v>90</v>
      </c>
      <c r="D154" s="25" t="s">
        <v>11</v>
      </c>
      <c r="E154" s="25" t="s">
        <v>15</v>
      </c>
      <c r="F154" s="25" t="s">
        <v>74</v>
      </c>
      <c r="G154" s="31" t="s">
        <v>77</v>
      </c>
      <c r="H154" s="31" t="s">
        <v>77</v>
      </c>
      <c r="I154" s="31" t="s">
        <v>77</v>
      </c>
      <c r="J154" s="31" t="s">
        <v>77</v>
      </c>
      <c r="K154" s="31">
        <f>SUM(K151:K153)</f>
        <v>2.112676056338028E-3</v>
      </c>
      <c r="L154" s="31">
        <f>SUM(L151:L153)</f>
        <v>1.9320297951582869E-3</v>
      </c>
      <c r="M154" s="31">
        <f>SUM(M151:M153)</f>
        <v>2.0646319569120291E-3</v>
      </c>
      <c r="N154" s="31" t="s">
        <v>77</v>
      </c>
      <c r="O154" s="31" t="s">
        <v>77</v>
      </c>
      <c r="P154" s="31" t="s">
        <v>77</v>
      </c>
      <c r="Q154" s="31" t="s">
        <v>77</v>
      </c>
      <c r="R154" s="55">
        <f>'Equations and POD'!$D$6/K154</f>
        <v>520666.66666666674</v>
      </c>
      <c r="S154" s="55">
        <f>'Equations and POD'!$D$6/L154</f>
        <v>569349.39759036142</v>
      </c>
      <c r="T154" s="55">
        <f>'Equations and POD'!$D$6/M154</f>
        <v>532782.6086956521</v>
      </c>
      <c r="U154" s="57" t="s">
        <v>77</v>
      </c>
      <c r="V154" s="57" t="s">
        <v>77</v>
      </c>
      <c r="W154" s="57" t="s">
        <v>77</v>
      </c>
      <c r="X154" s="57" t="s">
        <v>77</v>
      </c>
      <c r="Y154" s="56">
        <v>520000</v>
      </c>
      <c r="Z154" s="56">
        <v>570000</v>
      </c>
      <c r="AA154" s="56">
        <v>530000</v>
      </c>
    </row>
    <row r="155" spans="1:27">
      <c r="A155" s="25" t="s">
        <v>88</v>
      </c>
      <c r="B155" s="25" t="s">
        <v>89</v>
      </c>
      <c r="C155" s="25" t="s">
        <v>90</v>
      </c>
      <c r="D155" s="25" t="s">
        <v>11</v>
      </c>
      <c r="E155" s="25" t="s">
        <v>72</v>
      </c>
      <c r="F155" s="25" t="s">
        <v>75</v>
      </c>
      <c r="G155" s="31" t="s">
        <v>77</v>
      </c>
      <c r="H155" s="31" t="s">
        <v>77</v>
      </c>
      <c r="I155" s="31" t="s">
        <v>77</v>
      </c>
      <c r="J155" s="31" t="s">
        <v>77</v>
      </c>
      <c r="K155" s="31">
        <v>1.056338028169014E-3</v>
      </c>
      <c r="L155" s="31">
        <v>9.6601489757914367E-4</v>
      </c>
      <c r="M155" s="31">
        <v>1.032315978456015E-3</v>
      </c>
      <c r="N155" s="31" t="s">
        <v>77</v>
      </c>
      <c r="O155" s="31" t="s">
        <v>77</v>
      </c>
      <c r="P155" s="31" t="s">
        <v>77</v>
      </c>
      <c r="Q155" s="31" t="s">
        <v>77</v>
      </c>
      <c r="R155" s="55">
        <f>'Equations and POD'!$D$6/K155</f>
        <v>1041333.3333333335</v>
      </c>
      <c r="S155" s="55">
        <f>'Equations and POD'!$D$6/L155</f>
        <v>1138698.7951807226</v>
      </c>
      <c r="T155" s="55">
        <f>'Equations and POD'!$D$6/M155</f>
        <v>1065565.2173913037</v>
      </c>
      <c r="U155" s="57" t="s">
        <v>77</v>
      </c>
      <c r="V155" s="57" t="s">
        <v>77</v>
      </c>
      <c r="W155" s="57" t="s">
        <v>77</v>
      </c>
      <c r="X155" s="57" t="s">
        <v>77</v>
      </c>
      <c r="Y155" s="56">
        <v>1000000</v>
      </c>
      <c r="Z155" s="56">
        <v>1100000</v>
      </c>
      <c r="AA155" s="56">
        <v>1100000</v>
      </c>
    </row>
    <row r="156" spans="1:27">
      <c r="A156" s="25" t="s">
        <v>88</v>
      </c>
      <c r="B156" s="25" t="s">
        <v>89</v>
      </c>
      <c r="C156" s="25" t="s">
        <v>90</v>
      </c>
      <c r="D156" s="25" t="s">
        <v>11</v>
      </c>
      <c r="E156" s="25" t="s">
        <v>76</v>
      </c>
      <c r="F156" s="25" t="s">
        <v>75</v>
      </c>
      <c r="G156" s="28" t="s">
        <v>77</v>
      </c>
      <c r="H156" s="28" t="s">
        <v>77</v>
      </c>
      <c r="I156" s="28" t="s">
        <v>77</v>
      </c>
      <c r="J156" s="28" t="s">
        <v>77</v>
      </c>
      <c r="K156" s="28" t="s">
        <v>77</v>
      </c>
      <c r="L156" s="28" t="s">
        <v>77</v>
      </c>
      <c r="M156" s="28" t="s">
        <v>77</v>
      </c>
      <c r="N156" s="31" t="s">
        <v>77</v>
      </c>
      <c r="O156" s="31" t="s">
        <v>77</v>
      </c>
      <c r="P156" s="31" t="s">
        <v>77</v>
      </c>
      <c r="Q156" s="31" t="s">
        <v>77</v>
      </c>
      <c r="R156" s="31" t="s">
        <v>77</v>
      </c>
      <c r="S156" s="31" t="s">
        <v>77</v>
      </c>
      <c r="T156" s="31" t="s">
        <v>77</v>
      </c>
      <c r="U156" s="57" t="s">
        <v>77</v>
      </c>
      <c r="V156" s="57" t="s">
        <v>77</v>
      </c>
      <c r="W156" s="57" t="s">
        <v>77</v>
      </c>
      <c r="X156" s="57" t="s">
        <v>77</v>
      </c>
      <c r="Y156" s="57" t="s">
        <v>77</v>
      </c>
      <c r="Z156" s="57" t="s">
        <v>77</v>
      </c>
      <c r="AA156" s="57" t="s">
        <v>77</v>
      </c>
    </row>
    <row r="157" spans="1:27">
      <c r="A157" s="25" t="s">
        <v>88</v>
      </c>
      <c r="B157" s="25" t="s">
        <v>89</v>
      </c>
      <c r="C157" s="25" t="s">
        <v>90</v>
      </c>
      <c r="D157" s="25" t="s">
        <v>11</v>
      </c>
      <c r="E157" s="25" t="s">
        <v>78</v>
      </c>
      <c r="F157" s="25" t="s">
        <v>75</v>
      </c>
      <c r="G157" s="28" t="s">
        <v>77</v>
      </c>
      <c r="H157" s="28" t="s">
        <v>77</v>
      </c>
      <c r="I157" s="28" t="s">
        <v>77</v>
      </c>
      <c r="J157" s="28" t="s">
        <v>77</v>
      </c>
      <c r="K157" s="28" t="s">
        <v>77</v>
      </c>
      <c r="L157" s="28" t="s">
        <v>77</v>
      </c>
      <c r="M157" s="28" t="s">
        <v>77</v>
      </c>
      <c r="N157" s="31" t="s">
        <v>77</v>
      </c>
      <c r="O157" s="31" t="s">
        <v>77</v>
      </c>
      <c r="P157" s="31" t="s">
        <v>77</v>
      </c>
      <c r="Q157" s="31" t="s">
        <v>77</v>
      </c>
      <c r="R157" s="31" t="s">
        <v>77</v>
      </c>
      <c r="S157" s="31" t="s">
        <v>77</v>
      </c>
      <c r="T157" s="31" t="s">
        <v>77</v>
      </c>
      <c r="U157" s="57" t="s">
        <v>77</v>
      </c>
      <c r="V157" s="57" t="s">
        <v>77</v>
      </c>
      <c r="W157" s="57" t="s">
        <v>77</v>
      </c>
      <c r="X157" s="57" t="s">
        <v>77</v>
      </c>
      <c r="Y157" s="57" t="s">
        <v>77</v>
      </c>
      <c r="Z157" s="57" t="s">
        <v>77</v>
      </c>
      <c r="AA157" s="57" t="s">
        <v>77</v>
      </c>
    </row>
    <row r="158" spans="1:27">
      <c r="A158" s="25" t="s">
        <v>88</v>
      </c>
      <c r="B158" s="25" t="s">
        <v>89</v>
      </c>
      <c r="C158" s="25" t="s">
        <v>90</v>
      </c>
      <c r="D158" s="25" t="s">
        <v>11</v>
      </c>
      <c r="E158" s="25" t="s">
        <v>15</v>
      </c>
      <c r="F158" s="25" t="s">
        <v>75</v>
      </c>
      <c r="G158" s="31" t="s">
        <v>77</v>
      </c>
      <c r="H158" s="31" t="s">
        <v>77</v>
      </c>
      <c r="I158" s="31" t="s">
        <v>77</v>
      </c>
      <c r="J158" s="31" t="s">
        <v>77</v>
      </c>
      <c r="K158" s="31">
        <f>SUM(K155:K157)</f>
        <v>1.056338028169014E-3</v>
      </c>
      <c r="L158" s="31">
        <f>SUM(L155:L157)</f>
        <v>9.6601489757914367E-4</v>
      </c>
      <c r="M158" s="31">
        <f>SUM(M155:M157)</f>
        <v>1.032315978456015E-3</v>
      </c>
      <c r="N158" s="31" t="s">
        <v>77</v>
      </c>
      <c r="O158" s="31" t="s">
        <v>77</v>
      </c>
      <c r="P158" s="31" t="s">
        <v>77</v>
      </c>
      <c r="Q158" s="31" t="s">
        <v>77</v>
      </c>
      <c r="R158" s="55">
        <f>'Equations and POD'!$D$6/K158</f>
        <v>1041333.3333333335</v>
      </c>
      <c r="S158" s="55">
        <f>'Equations and POD'!$D$6/L158</f>
        <v>1138698.7951807226</v>
      </c>
      <c r="T158" s="55">
        <f>'Equations and POD'!$D$6/M158</f>
        <v>1065565.2173913037</v>
      </c>
      <c r="U158" s="57" t="s">
        <v>77</v>
      </c>
      <c r="V158" s="57" t="s">
        <v>77</v>
      </c>
      <c r="W158" s="57" t="s">
        <v>77</v>
      </c>
      <c r="X158" s="57" t="s">
        <v>77</v>
      </c>
      <c r="Y158" s="56">
        <v>1000000</v>
      </c>
      <c r="Z158" s="56">
        <v>1100000</v>
      </c>
      <c r="AA158" s="56">
        <v>1100000</v>
      </c>
    </row>
    <row r="159" spans="1:27">
      <c r="A159" s="25" t="s">
        <v>88</v>
      </c>
      <c r="B159" s="25" t="s">
        <v>89</v>
      </c>
      <c r="C159" s="25" t="s">
        <v>91</v>
      </c>
      <c r="D159" s="25" t="s">
        <v>9</v>
      </c>
      <c r="E159" s="25" t="s">
        <v>72</v>
      </c>
      <c r="F159" s="25" t="s">
        <v>73</v>
      </c>
      <c r="G159" s="31" t="s">
        <v>77</v>
      </c>
      <c r="H159" s="31" t="s">
        <v>77</v>
      </c>
      <c r="I159" s="31" t="s">
        <v>77</v>
      </c>
      <c r="J159" s="31" t="s">
        <v>77</v>
      </c>
      <c r="K159" s="31">
        <v>0.25352112676056338</v>
      </c>
      <c r="L159" s="31">
        <v>0.2318435754189945</v>
      </c>
      <c r="M159" s="31">
        <v>0.24775583482944349</v>
      </c>
      <c r="N159" s="31" t="s">
        <v>77</v>
      </c>
      <c r="O159" s="31" t="s">
        <v>77</v>
      </c>
      <c r="P159" s="31" t="s">
        <v>77</v>
      </c>
      <c r="Q159" s="31" t="s">
        <v>77</v>
      </c>
      <c r="R159" s="55">
        <f>'Equations and POD'!$D$6/K159</f>
        <v>4338.8888888888887</v>
      </c>
      <c r="S159" s="55">
        <f>'Equations and POD'!$D$6/L159</f>
        <v>4744.5783132530105</v>
      </c>
      <c r="T159" s="55">
        <f>'Equations and POD'!$D$6/M159</f>
        <v>4439.8550724637671</v>
      </c>
      <c r="U159" s="32" t="s">
        <v>77</v>
      </c>
      <c r="V159" s="32" t="s">
        <v>77</v>
      </c>
      <c r="W159" s="32" t="s">
        <v>77</v>
      </c>
      <c r="X159" s="32" t="s">
        <v>77</v>
      </c>
      <c r="Y159" s="30">
        <v>4300</v>
      </c>
      <c r="Z159" s="30">
        <v>4700</v>
      </c>
      <c r="AA159" s="30">
        <v>4400</v>
      </c>
    </row>
    <row r="160" spans="1:27">
      <c r="A160" s="25" t="s">
        <v>88</v>
      </c>
      <c r="B160" s="25" t="s">
        <v>89</v>
      </c>
      <c r="C160" s="25" t="s">
        <v>91</v>
      </c>
      <c r="D160" s="25" t="s">
        <v>9</v>
      </c>
      <c r="E160" s="25" t="s">
        <v>76</v>
      </c>
      <c r="F160" s="25" t="s">
        <v>73</v>
      </c>
      <c r="G160" s="31" t="s">
        <v>77</v>
      </c>
      <c r="H160" s="31" t="s">
        <v>77</v>
      </c>
      <c r="I160" s="31" t="s">
        <v>77</v>
      </c>
      <c r="J160" s="31" t="s">
        <v>77</v>
      </c>
      <c r="K160" s="31" t="s">
        <v>77</v>
      </c>
      <c r="L160" s="31" t="s">
        <v>77</v>
      </c>
      <c r="M160" s="31" t="s">
        <v>77</v>
      </c>
      <c r="N160" s="31" t="s">
        <v>77</v>
      </c>
      <c r="O160" s="31" t="s">
        <v>77</v>
      </c>
      <c r="P160" s="31" t="s">
        <v>77</v>
      </c>
      <c r="Q160" s="31" t="s">
        <v>77</v>
      </c>
      <c r="R160" s="31" t="s">
        <v>77</v>
      </c>
      <c r="S160" s="31" t="s">
        <v>77</v>
      </c>
      <c r="T160" s="31" t="s">
        <v>77</v>
      </c>
      <c r="U160" s="32" t="s">
        <v>77</v>
      </c>
      <c r="V160" s="32" t="s">
        <v>77</v>
      </c>
      <c r="W160" s="32" t="s">
        <v>77</v>
      </c>
      <c r="X160" s="32" t="s">
        <v>77</v>
      </c>
      <c r="Y160" s="32" t="s">
        <v>77</v>
      </c>
      <c r="Z160" s="32" t="s">
        <v>77</v>
      </c>
      <c r="AA160" s="32" t="s">
        <v>77</v>
      </c>
    </row>
    <row r="161" spans="1:27">
      <c r="A161" s="25" t="s">
        <v>88</v>
      </c>
      <c r="B161" s="25" t="s">
        <v>89</v>
      </c>
      <c r="C161" s="25" t="s">
        <v>91</v>
      </c>
      <c r="D161" s="25" t="s">
        <v>9</v>
      </c>
      <c r="E161" s="25" t="s">
        <v>78</v>
      </c>
      <c r="F161" s="25" t="s">
        <v>73</v>
      </c>
      <c r="G161" s="48">
        <v>0.65361184291891017</v>
      </c>
      <c r="H161" s="48">
        <v>0.61572130130042246</v>
      </c>
      <c r="I161" s="48">
        <v>0.50052183202485956</v>
      </c>
      <c r="J161" s="48">
        <v>0.40208750211493471</v>
      </c>
      <c r="K161" s="31">
        <v>0.30387789122107361</v>
      </c>
      <c r="L161" s="31">
        <v>0.23836314468138009</v>
      </c>
      <c r="M161" s="31">
        <v>0.2064612957836979</v>
      </c>
      <c r="N161" s="55">
        <f>'Equations and POD'!$D$6/G161</f>
        <v>1682.9560417504103</v>
      </c>
      <c r="O161" s="55">
        <f>'Equations and POD'!$D$6/H161</f>
        <v>1786.5225673965899</v>
      </c>
      <c r="P161" s="55">
        <f>'Equations and POD'!$D$6/I161</f>
        <v>2197.7063329085036</v>
      </c>
      <c r="Q161" s="55">
        <f>'Equations and POD'!$D$6/J161</f>
        <v>2735.7229314866158</v>
      </c>
      <c r="R161" s="55">
        <f>'Equations and POD'!$D$6/K161</f>
        <v>3619.8750609327517</v>
      </c>
      <c r="S161" s="55">
        <f>'Equations and POD'!$D$6/L161</f>
        <v>4614.8073833745129</v>
      </c>
      <c r="T161" s="55">
        <f>'Equations and POD'!$D$6/M161</f>
        <v>5327.8751149195077</v>
      </c>
      <c r="U161" s="30">
        <v>1700</v>
      </c>
      <c r="V161" s="30">
        <v>1800</v>
      </c>
      <c r="W161" s="30">
        <v>2200</v>
      </c>
      <c r="X161" s="30">
        <v>2700</v>
      </c>
      <c r="Y161" s="30">
        <v>3600</v>
      </c>
      <c r="Z161" s="30">
        <v>4600</v>
      </c>
      <c r="AA161" s="30">
        <v>5300</v>
      </c>
    </row>
    <row r="162" spans="1:27">
      <c r="A162" s="25" t="s">
        <v>88</v>
      </c>
      <c r="B162" s="25" t="s">
        <v>89</v>
      </c>
      <c r="C162" s="25" t="s">
        <v>91</v>
      </c>
      <c r="D162" s="25" t="s">
        <v>9</v>
      </c>
      <c r="E162" s="25" t="s">
        <v>15</v>
      </c>
      <c r="F162" s="25" t="s">
        <v>73</v>
      </c>
      <c r="G162" s="31">
        <f t="shared" ref="G162:M162" si="30">SUM(G159:G161)</f>
        <v>0.65361184291891017</v>
      </c>
      <c r="H162" s="31">
        <f t="shared" si="30"/>
        <v>0.61572130130042246</v>
      </c>
      <c r="I162" s="31">
        <f t="shared" si="30"/>
        <v>0.50052183202485956</v>
      </c>
      <c r="J162" s="31">
        <f t="shared" si="30"/>
        <v>0.40208750211493471</v>
      </c>
      <c r="K162" s="31">
        <f t="shared" si="30"/>
        <v>0.55739901798163705</v>
      </c>
      <c r="L162" s="31">
        <f t="shared" si="30"/>
        <v>0.47020672010037456</v>
      </c>
      <c r="M162" s="31">
        <f t="shared" si="30"/>
        <v>0.4542171306131414</v>
      </c>
      <c r="N162" s="55">
        <f>'Equations and POD'!$D$6/G162</f>
        <v>1682.9560417504103</v>
      </c>
      <c r="O162" s="55">
        <f>'Equations and POD'!$D$6/H162</f>
        <v>1786.5225673965899</v>
      </c>
      <c r="P162" s="55">
        <f>'Equations and POD'!$D$6/I162</f>
        <v>2197.7063329085036</v>
      </c>
      <c r="Q162" s="55">
        <f>'Equations and POD'!$D$6/J162</f>
        <v>2735.7229314866158</v>
      </c>
      <c r="R162" s="55">
        <f>'Equations and POD'!$D$6/K162</f>
        <v>1973.4516289302799</v>
      </c>
      <c r="S162" s="55">
        <f>'Equations and POD'!$D$6/L162</f>
        <v>2339.3965951086025</v>
      </c>
      <c r="T162" s="55">
        <f>'Equations and POD'!$D$6/M162</f>
        <v>2421.7492601283561</v>
      </c>
      <c r="U162" s="30">
        <v>1700</v>
      </c>
      <c r="V162" s="30">
        <v>1800</v>
      </c>
      <c r="W162" s="30">
        <v>2200</v>
      </c>
      <c r="X162" s="30">
        <v>2700</v>
      </c>
      <c r="Y162" s="30">
        <v>2000</v>
      </c>
      <c r="Z162" s="30">
        <v>2300</v>
      </c>
      <c r="AA162" s="30">
        <v>2400</v>
      </c>
    </row>
    <row r="163" spans="1:27">
      <c r="A163" s="25" t="s">
        <v>88</v>
      </c>
      <c r="B163" s="25" t="s">
        <v>89</v>
      </c>
      <c r="C163" s="25" t="s">
        <v>91</v>
      </c>
      <c r="D163" s="25" t="s">
        <v>9</v>
      </c>
      <c r="E163" s="25" t="s">
        <v>72</v>
      </c>
      <c r="F163" s="25" t="s">
        <v>74</v>
      </c>
      <c r="G163" s="31" t="s">
        <v>77</v>
      </c>
      <c r="H163" s="31" t="s">
        <v>77</v>
      </c>
      <c r="I163" s="31" t="s">
        <v>77</v>
      </c>
      <c r="J163" s="31" t="s">
        <v>77</v>
      </c>
      <c r="K163" s="31">
        <v>0.12676056338028169</v>
      </c>
      <c r="L163" s="31">
        <v>0.1159217877094972</v>
      </c>
      <c r="M163" s="31">
        <v>0.1238779174147218</v>
      </c>
      <c r="N163" s="31" t="s">
        <v>77</v>
      </c>
      <c r="O163" s="31" t="s">
        <v>77</v>
      </c>
      <c r="P163" s="31" t="s">
        <v>77</v>
      </c>
      <c r="Q163" s="31" t="s">
        <v>77</v>
      </c>
      <c r="R163" s="55">
        <f>'Equations and POD'!$D$6/K163</f>
        <v>8677.7777777777774</v>
      </c>
      <c r="S163" s="55">
        <f>'Equations and POD'!$D$6/L163</f>
        <v>9489.1566265060246</v>
      </c>
      <c r="T163" s="55">
        <f>'Equations and POD'!$D$6/M163</f>
        <v>8879.7101449275306</v>
      </c>
      <c r="U163" s="57" t="s">
        <v>77</v>
      </c>
      <c r="V163" s="57" t="s">
        <v>77</v>
      </c>
      <c r="W163" s="57" t="s">
        <v>77</v>
      </c>
      <c r="X163" s="57" t="s">
        <v>77</v>
      </c>
      <c r="Y163" s="56">
        <v>8700</v>
      </c>
      <c r="Z163" s="56">
        <v>9500</v>
      </c>
      <c r="AA163" s="56">
        <v>8900</v>
      </c>
    </row>
    <row r="164" spans="1:27">
      <c r="A164" s="25" t="s">
        <v>88</v>
      </c>
      <c r="B164" s="25" t="s">
        <v>89</v>
      </c>
      <c r="C164" s="25" t="s">
        <v>91</v>
      </c>
      <c r="D164" s="25" t="s">
        <v>9</v>
      </c>
      <c r="E164" s="25" t="s">
        <v>76</v>
      </c>
      <c r="F164" s="25" t="s">
        <v>74</v>
      </c>
      <c r="G164" s="31" t="s">
        <v>77</v>
      </c>
      <c r="H164" s="31" t="s">
        <v>77</v>
      </c>
      <c r="I164" s="31" t="s">
        <v>77</v>
      </c>
      <c r="J164" s="31" t="s">
        <v>77</v>
      </c>
      <c r="K164" s="31" t="s">
        <v>77</v>
      </c>
      <c r="L164" s="31" t="s">
        <v>77</v>
      </c>
      <c r="M164" s="31" t="s">
        <v>77</v>
      </c>
      <c r="N164" s="31" t="s">
        <v>77</v>
      </c>
      <c r="O164" s="31" t="s">
        <v>77</v>
      </c>
      <c r="P164" s="31" t="s">
        <v>77</v>
      </c>
      <c r="Q164" s="31" t="s">
        <v>77</v>
      </c>
      <c r="R164" s="31" t="s">
        <v>77</v>
      </c>
      <c r="S164" s="31" t="s">
        <v>77</v>
      </c>
      <c r="T164" s="31" t="s">
        <v>77</v>
      </c>
      <c r="U164" s="57" t="s">
        <v>77</v>
      </c>
      <c r="V164" s="57" t="s">
        <v>77</v>
      </c>
      <c r="W164" s="57" t="s">
        <v>77</v>
      </c>
      <c r="X164" s="57" t="s">
        <v>77</v>
      </c>
      <c r="Y164" s="57" t="s">
        <v>77</v>
      </c>
      <c r="Z164" s="57" t="s">
        <v>77</v>
      </c>
      <c r="AA164" s="57" t="s">
        <v>77</v>
      </c>
    </row>
    <row r="165" spans="1:27">
      <c r="A165" s="25" t="s">
        <v>88</v>
      </c>
      <c r="B165" s="25" t="s">
        <v>89</v>
      </c>
      <c r="C165" s="25" t="s">
        <v>91</v>
      </c>
      <c r="D165" s="25" t="s">
        <v>9</v>
      </c>
      <c r="E165" s="25" t="s">
        <v>78</v>
      </c>
      <c r="F165" s="25" t="s">
        <v>74</v>
      </c>
      <c r="G165" s="48">
        <v>0.64753641512164561</v>
      </c>
      <c r="H165" s="48">
        <v>0.60999807221604285</v>
      </c>
      <c r="I165" s="48">
        <v>0.49586940064013812</v>
      </c>
      <c r="J165" s="48">
        <v>0.36886458253875509</v>
      </c>
      <c r="K165" s="31">
        <v>0.25874985874206807</v>
      </c>
      <c r="L165" s="31">
        <v>0.21322860709879651</v>
      </c>
      <c r="M165" s="31">
        <v>0.17694861684156821</v>
      </c>
      <c r="N165" s="55">
        <f>'Equations and POD'!$D$6/G165</f>
        <v>1698.7461620878187</v>
      </c>
      <c r="O165" s="55">
        <f>'Equations and POD'!$D$6/H165</f>
        <v>1803.2843874470693</v>
      </c>
      <c r="P165" s="55">
        <f>'Equations and POD'!$D$6/I165</f>
        <v>2218.3260321769499</v>
      </c>
      <c r="Q165" s="55">
        <f>'Equations and POD'!$D$6/J165</f>
        <v>2982.1242051191712</v>
      </c>
      <c r="R165" s="55">
        <f>'Equations and POD'!$D$6/K165</f>
        <v>4251.2100503077872</v>
      </c>
      <c r="S165" s="55">
        <f>'Equations and POD'!$D$6/L165</f>
        <v>5158.7824681063094</v>
      </c>
      <c r="T165" s="55">
        <f>'Equations and POD'!$D$6/M165</f>
        <v>6216.4939157726803</v>
      </c>
      <c r="U165" s="56">
        <v>1700</v>
      </c>
      <c r="V165" s="56">
        <v>1800</v>
      </c>
      <c r="W165" s="56">
        <v>2200</v>
      </c>
      <c r="X165" s="56">
        <v>3000</v>
      </c>
      <c r="Y165" s="56">
        <v>4300</v>
      </c>
      <c r="Z165" s="56">
        <v>5200</v>
      </c>
      <c r="AA165" s="56">
        <v>6200</v>
      </c>
    </row>
    <row r="166" spans="1:27">
      <c r="A166" s="25" t="s">
        <v>88</v>
      </c>
      <c r="B166" s="25" t="s">
        <v>89</v>
      </c>
      <c r="C166" s="25" t="s">
        <v>91</v>
      </c>
      <c r="D166" s="25" t="s">
        <v>9</v>
      </c>
      <c r="E166" s="25" t="s">
        <v>15</v>
      </c>
      <c r="F166" s="25" t="s">
        <v>74</v>
      </c>
      <c r="G166" s="31">
        <f t="shared" ref="G166:M166" si="31">SUM(G163:G165)</f>
        <v>0.64753641512164561</v>
      </c>
      <c r="H166" s="31">
        <f t="shared" si="31"/>
        <v>0.60999807221604285</v>
      </c>
      <c r="I166" s="31">
        <f t="shared" si="31"/>
        <v>0.49586940064013812</v>
      </c>
      <c r="J166" s="31">
        <f t="shared" si="31"/>
        <v>0.36886458253875509</v>
      </c>
      <c r="K166" s="31">
        <f t="shared" si="31"/>
        <v>0.38551042212234976</v>
      </c>
      <c r="L166" s="31">
        <f t="shared" si="31"/>
        <v>0.32915039480829372</v>
      </c>
      <c r="M166" s="31">
        <f t="shared" si="31"/>
        <v>0.30082653425629002</v>
      </c>
      <c r="N166" s="55">
        <f>'Equations and POD'!$D$6/G166</f>
        <v>1698.7461620878187</v>
      </c>
      <c r="O166" s="55">
        <f>'Equations and POD'!$D$6/H166</f>
        <v>1803.2843874470693</v>
      </c>
      <c r="P166" s="55">
        <f>'Equations and POD'!$D$6/I166</f>
        <v>2218.3260321769499</v>
      </c>
      <c r="Q166" s="55">
        <f>'Equations and POD'!$D$6/J166</f>
        <v>2982.1242051191712</v>
      </c>
      <c r="R166" s="55">
        <f>'Equations and POD'!$D$6/K166</f>
        <v>2853.3599531347872</v>
      </c>
      <c r="S166" s="55">
        <f>'Equations and POD'!$D$6/L166</f>
        <v>3341.9373555382499</v>
      </c>
      <c r="T166" s="55">
        <f>'Equations and POD'!$D$6/M166</f>
        <v>3656.5923372399452</v>
      </c>
      <c r="U166" s="56">
        <v>1700</v>
      </c>
      <c r="V166" s="56">
        <v>1800</v>
      </c>
      <c r="W166" s="56">
        <v>2200</v>
      </c>
      <c r="X166" s="56">
        <v>3000</v>
      </c>
      <c r="Y166" s="56">
        <v>2900</v>
      </c>
      <c r="Z166" s="56">
        <v>3300</v>
      </c>
      <c r="AA166" s="56">
        <v>3700</v>
      </c>
    </row>
    <row r="167" spans="1:27">
      <c r="A167" s="25" t="s">
        <v>88</v>
      </c>
      <c r="B167" s="25" t="s">
        <v>89</v>
      </c>
      <c r="C167" s="25" t="s">
        <v>91</v>
      </c>
      <c r="D167" s="25" t="s">
        <v>9</v>
      </c>
      <c r="E167" s="25" t="s">
        <v>72</v>
      </c>
      <c r="F167" s="25" t="s">
        <v>75</v>
      </c>
      <c r="G167" s="31" t="s">
        <v>77</v>
      </c>
      <c r="H167" s="31" t="s">
        <v>77</v>
      </c>
      <c r="I167" s="31" t="s">
        <v>77</v>
      </c>
      <c r="J167" s="31" t="s">
        <v>77</v>
      </c>
      <c r="K167" s="31">
        <v>6.3380281690140858E-2</v>
      </c>
      <c r="L167" s="31">
        <v>5.7960893854748619E-2</v>
      </c>
      <c r="M167" s="31">
        <v>6.193895870736088E-2</v>
      </c>
      <c r="N167" s="31" t="s">
        <v>77</v>
      </c>
      <c r="O167" s="31" t="s">
        <v>77</v>
      </c>
      <c r="P167" s="31" t="s">
        <v>77</v>
      </c>
      <c r="Q167" s="31" t="s">
        <v>77</v>
      </c>
      <c r="R167" s="55">
        <f>'Equations and POD'!$D$6/K167</f>
        <v>17355.555555555551</v>
      </c>
      <c r="S167" s="55">
        <f>'Equations and POD'!$D$6/L167</f>
        <v>18978.313253012042</v>
      </c>
      <c r="T167" s="55">
        <f>'Equations and POD'!$D$6/M167</f>
        <v>17759.420289855068</v>
      </c>
      <c r="U167" s="57" t="s">
        <v>77</v>
      </c>
      <c r="V167" s="57" t="s">
        <v>77</v>
      </c>
      <c r="W167" s="57" t="s">
        <v>77</v>
      </c>
      <c r="X167" s="57" t="s">
        <v>77</v>
      </c>
      <c r="Y167" s="56">
        <v>17000</v>
      </c>
      <c r="Z167" s="56">
        <v>19000</v>
      </c>
      <c r="AA167" s="56">
        <v>18000</v>
      </c>
    </row>
    <row r="168" spans="1:27">
      <c r="A168" s="25" t="s">
        <v>88</v>
      </c>
      <c r="B168" s="25" t="s">
        <v>89</v>
      </c>
      <c r="C168" s="25" t="s">
        <v>91</v>
      </c>
      <c r="D168" s="25" t="s">
        <v>9</v>
      </c>
      <c r="E168" s="25" t="s">
        <v>76</v>
      </c>
      <c r="F168" s="25" t="s">
        <v>75</v>
      </c>
      <c r="G168" s="31" t="s">
        <v>77</v>
      </c>
      <c r="H168" s="31" t="s">
        <v>77</v>
      </c>
      <c r="I168" s="31" t="s">
        <v>77</v>
      </c>
      <c r="J168" s="31" t="s">
        <v>77</v>
      </c>
      <c r="K168" s="31" t="s">
        <v>77</v>
      </c>
      <c r="L168" s="31" t="s">
        <v>77</v>
      </c>
      <c r="M168" s="31" t="s">
        <v>77</v>
      </c>
      <c r="N168" s="31" t="s">
        <v>77</v>
      </c>
      <c r="O168" s="31" t="s">
        <v>77</v>
      </c>
      <c r="P168" s="31" t="s">
        <v>77</v>
      </c>
      <c r="Q168" s="31" t="s">
        <v>77</v>
      </c>
      <c r="R168" s="31" t="s">
        <v>77</v>
      </c>
      <c r="S168" s="31" t="s">
        <v>77</v>
      </c>
      <c r="T168" s="31" t="s">
        <v>77</v>
      </c>
      <c r="U168" s="57" t="s">
        <v>77</v>
      </c>
      <c r="V168" s="57" t="s">
        <v>77</v>
      </c>
      <c r="W168" s="57" t="s">
        <v>77</v>
      </c>
      <c r="X168" s="57" t="s">
        <v>77</v>
      </c>
      <c r="Y168" s="57" t="s">
        <v>77</v>
      </c>
      <c r="Z168" s="57" t="s">
        <v>77</v>
      </c>
      <c r="AA168" s="57" t="s">
        <v>77</v>
      </c>
    </row>
    <row r="169" spans="1:27">
      <c r="A169" s="25" t="s">
        <v>88</v>
      </c>
      <c r="B169" s="25" t="s">
        <v>89</v>
      </c>
      <c r="C169" s="25" t="s">
        <v>91</v>
      </c>
      <c r="D169" s="25" t="s">
        <v>9</v>
      </c>
      <c r="E169" s="25" t="s">
        <v>78</v>
      </c>
      <c r="F169" s="25" t="s">
        <v>75</v>
      </c>
      <c r="G169" s="48">
        <v>0.63476046322950075</v>
      </c>
      <c r="H169" s="48">
        <v>0.59796275521619624</v>
      </c>
      <c r="I169" s="48">
        <v>0.48608585262735959</v>
      </c>
      <c r="J169" s="48">
        <v>0.34274366502841902</v>
      </c>
      <c r="K169" s="31">
        <v>0.24287545360489829</v>
      </c>
      <c r="L169" s="31">
        <v>0.2062856481578895</v>
      </c>
      <c r="M169" s="31">
        <v>0.1667795169372287</v>
      </c>
      <c r="N169" s="55">
        <f>'Equations and POD'!$D$6/G169</f>
        <v>1732.9371687761995</v>
      </c>
      <c r="O169" s="55">
        <f>'Equations and POD'!$D$6/H169</f>
        <v>1839.5794560855045</v>
      </c>
      <c r="P169" s="55">
        <f>'Equations and POD'!$D$6/I169</f>
        <v>2262.9747277242313</v>
      </c>
      <c r="Q169" s="55">
        <f>'Equations and POD'!$D$6/J169</f>
        <v>3209.3955694521505</v>
      </c>
      <c r="R169" s="55">
        <f>'Equations and POD'!$D$6/K169</f>
        <v>4529.0702855029695</v>
      </c>
      <c r="S169" s="55">
        <f>'Equations and POD'!$D$6/L169</f>
        <v>5332.4116816797077</v>
      </c>
      <c r="T169" s="55">
        <f>'Equations and POD'!$D$6/M169</f>
        <v>6595.5341531179174</v>
      </c>
      <c r="U169" s="56">
        <v>1700</v>
      </c>
      <c r="V169" s="56">
        <v>1800</v>
      </c>
      <c r="W169" s="56">
        <v>2300</v>
      </c>
      <c r="X169" s="56">
        <v>3200</v>
      </c>
      <c r="Y169" s="56">
        <v>4500</v>
      </c>
      <c r="Z169" s="56">
        <v>5300</v>
      </c>
      <c r="AA169" s="56">
        <v>6600</v>
      </c>
    </row>
    <row r="170" spans="1:27">
      <c r="A170" s="25" t="s">
        <v>88</v>
      </c>
      <c r="B170" s="25" t="s">
        <v>89</v>
      </c>
      <c r="C170" s="25" t="s">
        <v>91</v>
      </c>
      <c r="D170" s="25" t="s">
        <v>9</v>
      </c>
      <c r="E170" s="25" t="s">
        <v>15</v>
      </c>
      <c r="F170" s="25" t="s">
        <v>75</v>
      </c>
      <c r="G170" s="31">
        <f t="shared" ref="G170:M170" si="32">SUM(G167:G169)</f>
        <v>0.63476046322950075</v>
      </c>
      <c r="H170" s="31">
        <f t="shared" si="32"/>
        <v>0.59796275521619624</v>
      </c>
      <c r="I170" s="31">
        <f t="shared" si="32"/>
        <v>0.48608585262735959</v>
      </c>
      <c r="J170" s="31">
        <f t="shared" si="32"/>
        <v>0.34274366502841902</v>
      </c>
      <c r="K170" s="31">
        <f t="shared" si="32"/>
        <v>0.30625573529503913</v>
      </c>
      <c r="L170" s="31">
        <f t="shared" si="32"/>
        <v>0.26424654201263809</v>
      </c>
      <c r="M170" s="31">
        <f t="shared" si="32"/>
        <v>0.22871847564458958</v>
      </c>
      <c r="N170" s="55">
        <f>'Equations and POD'!$D$6/G170</f>
        <v>1732.9371687761995</v>
      </c>
      <c r="O170" s="55">
        <f>'Equations and POD'!$D$6/H170</f>
        <v>1839.5794560855045</v>
      </c>
      <c r="P170" s="55">
        <f>'Equations and POD'!$D$6/I170</f>
        <v>2262.9747277242313</v>
      </c>
      <c r="Q170" s="55">
        <f>'Equations and POD'!$D$6/J170</f>
        <v>3209.3955694521505</v>
      </c>
      <c r="R170" s="55">
        <f>'Equations and POD'!$D$6/K170</f>
        <v>3591.7694698526625</v>
      </c>
      <c r="S170" s="55">
        <f>'Equations and POD'!$D$6/L170</f>
        <v>4162.7791668410573</v>
      </c>
      <c r="T170" s="55">
        <f>'Equations and POD'!$D$6/M170</f>
        <v>4809.4059603182777</v>
      </c>
      <c r="U170" s="56">
        <v>1700</v>
      </c>
      <c r="V170" s="56">
        <v>1800</v>
      </c>
      <c r="W170" s="56">
        <v>2300</v>
      </c>
      <c r="X170" s="56">
        <v>3200</v>
      </c>
      <c r="Y170" s="56">
        <v>3600</v>
      </c>
      <c r="Z170" s="56">
        <v>4200</v>
      </c>
      <c r="AA170" s="56">
        <v>4800</v>
      </c>
    </row>
    <row r="171" spans="1:27">
      <c r="A171" s="25" t="s">
        <v>88</v>
      </c>
      <c r="B171" s="25" t="s">
        <v>89</v>
      </c>
      <c r="C171" s="25" t="s">
        <v>91</v>
      </c>
      <c r="D171" s="25" t="s">
        <v>11</v>
      </c>
      <c r="E171" s="25" t="s">
        <v>72</v>
      </c>
      <c r="F171" s="25" t="s">
        <v>73</v>
      </c>
      <c r="G171" s="31" t="s">
        <v>77</v>
      </c>
      <c r="H171" s="31" t="s">
        <v>77</v>
      </c>
      <c r="I171" s="31" t="s">
        <v>77</v>
      </c>
      <c r="J171" s="31" t="s">
        <v>77</v>
      </c>
      <c r="K171" s="31">
        <v>1.6901408450704231E-2</v>
      </c>
      <c r="L171" s="31">
        <v>1.54562383612663E-2</v>
      </c>
      <c r="M171" s="31">
        <v>1.651705565529623E-2</v>
      </c>
      <c r="N171" s="31" t="s">
        <v>77</v>
      </c>
      <c r="O171" s="31" t="s">
        <v>77</v>
      </c>
      <c r="P171" s="31" t="s">
        <v>77</v>
      </c>
      <c r="Q171" s="31" t="s">
        <v>77</v>
      </c>
      <c r="R171" s="55">
        <f>'Equations and POD'!$D$6/K171</f>
        <v>65083.333333333314</v>
      </c>
      <c r="S171" s="55">
        <f>'Equations and POD'!$D$6/L171</f>
        <v>71168.674698795148</v>
      </c>
      <c r="T171" s="55">
        <f>'Equations and POD'!$D$6/M171</f>
        <v>66597.826086956527</v>
      </c>
      <c r="U171" s="32" t="s">
        <v>77</v>
      </c>
      <c r="V171" s="32" t="s">
        <v>77</v>
      </c>
      <c r="W171" s="32" t="s">
        <v>77</v>
      </c>
      <c r="X171" s="32" t="s">
        <v>77</v>
      </c>
      <c r="Y171" s="30">
        <v>65000</v>
      </c>
      <c r="Z171" s="30">
        <v>71000</v>
      </c>
      <c r="AA171" s="30">
        <v>67000</v>
      </c>
    </row>
    <row r="172" spans="1:27">
      <c r="A172" s="25" t="s">
        <v>88</v>
      </c>
      <c r="B172" s="25" t="s">
        <v>89</v>
      </c>
      <c r="C172" s="25" t="s">
        <v>91</v>
      </c>
      <c r="D172" s="25" t="s">
        <v>11</v>
      </c>
      <c r="E172" s="25" t="s">
        <v>76</v>
      </c>
      <c r="F172" s="25" t="s">
        <v>73</v>
      </c>
      <c r="G172" s="31" t="s">
        <v>77</v>
      </c>
      <c r="H172" s="31" t="s">
        <v>77</v>
      </c>
      <c r="I172" s="31" t="s">
        <v>77</v>
      </c>
      <c r="J172" s="31" t="s">
        <v>77</v>
      </c>
      <c r="K172" s="31" t="s">
        <v>77</v>
      </c>
      <c r="L172" s="31" t="s">
        <v>77</v>
      </c>
      <c r="M172" s="31" t="s">
        <v>77</v>
      </c>
      <c r="N172" s="31" t="s">
        <v>77</v>
      </c>
      <c r="O172" s="31" t="s">
        <v>77</v>
      </c>
      <c r="P172" s="31" t="s">
        <v>77</v>
      </c>
      <c r="Q172" s="31" t="s">
        <v>77</v>
      </c>
      <c r="R172" s="31" t="s">
        <v>77</v>
      </c>
      <c r="S172" s="31" t="s">
        <v>77</v>
      </c>
      <c r="T172" s="31" t="s">
        <v>77</v>
      </c>
      <c r="U172" s="32" t="s">
        <v>77</v>
      </c>
      <c r="V172" s="32" t="s">
        <v>77</v>
      </c>
      <c r="W172" s="32" t="s">
        <v>77</v>
      </c>
      <c r="X172" s="32" t="s">
        <v>77</v>
      </c>
      <c r="Y172" s="32" t="s">
        <v>77</v>
      </c>
      <c r="Z172" s="32" t="s">
        <v>77</v>
      </c>
      <c r="AA172" s="32" t="s">
        <v>77</v>
      </c>
    </row>
    <row r="173" spans="1:27">
      <c r="A173" s="25" t="s">
        <v>88</v>
      </c>
      <c r="B173" s="25" t="s">
        <v>89</v>
      </c>
      <c r="C173" s="25" t="s">
        <v>91</v>
      </c>
      <c r="D173" s="25" t="s">
        <v>11</v>
      </c>
      <c r="E173" s="25" t="s">
        <v>78</v>
      </c>
      <c r="F173" s="25" t="s">
        <v>73</v>
      </c>
      <c r="G173" s="48">
        <v>4.3574122861260681E-2</v>
      </c>
      <c r="H173" s="48">
        <v>4.1048086753361503E-2</v>
      </c>
      <c r="I173" s="48">
        <v>3.3368122134990637E-2</v>
      </c>
      <c r="J173" s="48">
        <v>2.680583347432898E-2</v>
      </c>
      <c r="K173" s="31">
        <v>2.025852608140491E-2</v>
      </c>
      <c r="L173" s="31">
        <v>1.589087631209201E-2</v>
      </c>
      <c r="M173" s="31">
        <v>1.376408638557986E-2</v>
      </c>
      <c r="N173" s="55">
        <f>'Equations and POD'!$D$6/G173</f>
        <v>25244.340626256151</v>
      </c>
      <c r="O173" s="55">
        <f>'Equations and POD'!$D$6/H173</f>
        <v>26797.838510948844</v>
      </c>
      <c r="P173" s="55">
        <f>'Equations and POD'!$D$6/I173</f>
        <v>32965.59499362755</v>
      </c>
      <c r="Q173" s="55">
        <f>'Equations and POD'!$D$6/J173</f>
        <v>41035.843972299241</v>
      </c>
      <c r="R173" s="55">
        <f>'Equations and POD'!$D$6/K173</f>
        <v>54298.125913991273</v>
      </c>
      <c r="S173" s="55">
        <f>'Equations and POD'!$D$6/L173</f>
        <v>69222.110750617663</v>
      </c>
      <c r="T173" s="55">
        <f>'Equations and POD'!$D$6/M173</f>
        <v>79918.126723792622</v>
      </c>
      <c r="U173" s="30">
        <v>25000</v>
      </c>
      <c r="V173" s="30">
        <v>27000</v>
      </c>
      <c r="W173" s="30">
        <v>33000</v>
      </c>
      <c r="X173" s="30">
        <v>41000</v>
      </c>
      <c r="Y173" s="30">
        <v>54000</v>
      </c>
      <c r="Z173" s="30">
        <v>69000</v>
      </c>
      <c r="AA173" s="30">
        <v>80000</v>
      </c>
    </row>
    <row r="174" spans="1:27">
      <c r="A174" s="25" t="s">
        <v>88</v>
      </c>
      <c r="B174" s="25" t="s">
        <v>89</v>
      </c>
      <c r="C174" s="25" t="s">
        <v>91</v>
      </c>
      <c r="D174" s="25" t="s">
        <v>11</v>
      </c>
      <c r="E174" s="25" t="s">
        <v>15</v>
      </c>
      <c r="F174" s="25" t="s">
        <v>73</v>
      </c>
      <c r="G174" s="31">
        <f t="shared" ref="G174:M174" si="33">SUM(G171:G173)</f>
        <v>4.3574122861260681E-2</v>
      </c>
      <c r="H174" s="31">
        <f t="shared" si="33"/>
        <v>4.1048086753361503E-2</v>
      </c>
      <c r="I174" s="31">
        <f t="shared" si="33"/>
        <v>3.3368122134990637E-2</v>
      </c>
      <c r="J174" s="31">
        <f t="shared" si="33"/>
        <v>2.680583347432898E-2</v>
      </c>
      <c r="K174" s="31">
        <f t="shared" si="33"/>
        <v>3.715993453210914E-2</v>
      </c>
      <c r="L174" s="31">
        <f t="shared" si="33"/>
        <v>3.1347114673358309E-2</v>
      </c>
      <c r="M174" s="31">
        <f t="shared" si="33"/>
        <v>3.0281142040876091E-2</v>
      </c>
      <c r="N174" s="55">
        <f>'Equations and POD'!$D$6/G174</f>
        <v>25244.340626256151</v>
      </c>
      <c r="O174" s="55">
        <f>'Equations and POD'!$D$6/H174</f>
        <v>26797.838510948844</v>
      </c>
      <c r="P174" s="55">
        <f>'Equations and POD'!$D$6/I174</f>
        <v>32965.59499362755</v>
      </c>
      <c r="Q174" s="55">
        <f>'Equations and POD'!$D$6/J174</f>
        <v>41035.843972299241</v>
      </c>
      <c r="R174" s="55">
        <f>'Equations and POD'!$D$6/K174</f>
        <v>29601.774433954197</v>
      </c>
      <c r="S174" s="55">
        <f>'Equations and POD'!$D$6/L174</f>
        <v>35090.948926629033</v>
      </c>
      <c r="T174" s="55">
        <f>'Equations and POD'!$D$6/M174</f>
        <v>36326.238901925339</v>
      </c>
      <c r="U174" s="30">
        <v>25000</v>
      </c>
      <c r="V174" s="30">
        <v>27000</v>
      </c>
      <c r="W174" s="30">
        <v>33000</v>
      </c>
      <c r="X174" s="30">
        <v>41000</v>
      </c>
      <c r="Y174" s="30">
        <v>30000</v>
      </c>
      <c r="Z174" s="30">
        <v>35000</v>
      </c>
      <c r="AA174" s="30">
        <v>36000</v>
      </c>
    </row>
    <row r="175" spans="1:27">
      <c r="A175" s="25" t="s">
        <v>88</v>
      </c>
      <c r="B175" s="25" t="s">
        <v>89</v>
      </c>
      <c r="C175" s="25" t="s">
        <v>91</v>
      </c>
      <c r="D175" s="25" t="s">
        <v>11</v>
      </c>
      <c r="E175" s="25" t="s">
        <v>72</v>
      </c>
      <c r="F175" s="25" t="s">
        <v>74</v>
      </c>
      <c r="G175" s="31" t="s">
        <v>77</v>
      </c>
      <c r="H175" s="31" t="s">
        <v>77</v>
      </c>
      <c r="I175" s="31" t="s">
        <v>77</v>
      </c>
      <c r="J175" s="31" t="s">
        <v>77</v>
      </c>
      <c r="K175" s="31">
        <v>8.4507042253521136E-3</v>
      </c>
      <c r="L175" s="31">
        <v>7.7281191806331494E-3</v>
      </c>
      <c r="M175" s="31">
        <v>8.2585278276481166E-3</v>
      </c>
      <c r="N175" s="31" t="s">
        <v>77</v>
      </c>
      <c r="O175" s="31" t="s">
        <v>77</v>
      </c>
      <c r="P175" s="31" t="s">
        <v>77</v>
      </c>
      <c r="Q175" s="31" t="s">
        <v>77</v>
      </c>
      <c r="R175" s="55">
        <f>'Equations and POD'!$D$6/K175</f>
        <v>130166.66666666666</v>
      </c>
      <c r="S175" s="55">
        <f>'Equations and POD'!$D$6/L175</f>
        <v>142337.34939759033</v>
      </c>
      <c r="T175" s="55">
        <f>'Equations and POD'!$D$6/M175</f>
        <v>133195.65217391303</v>
      </c>
      <c r="U175" s="57" t="s">
        <v>77</v>
      </c>
      <c r="V175" s="57" t="s">
        <v>77</v>
      </c>
      <c r="W175" s="57" t="s">
        <v>77</v>
      </c>
      <c r="X175" s="57" t="s">
        <v>77</v>
      </c>
      <c r="Y175" s="56">
        <v>130000</v>
      </c>
      <c r="Z175" s="56">
        <v>140000</v>
      </c>
      <c r="AA175" s="56">
        <v>130000</v>
      </c>
    </row>
    <row r="176" spans="1:27">
      <c r="A176" s="25" t="s">
        <v>88</v>
      </c>
      <c r="B176" s="25" t="s">
        <v>89</v>
      </c>
      <c r="C176" s="25" t="s">
        <v>91</v>
      </c>
      <c r="D176" s="25" t="s">
        <v>11</v>
      </c>
      <c r="E176" s="25" t="s">
        <v>76</v>
      </c>
      <c r="F176" s="25" t="s">
        <v>74</v>
      </c>
      <c r="G176" s="31" t="s">
        <v>77</v>
      </c>
      <c r="H176" s="31" t="s">
        <v>77</v>
      </c>
      <c r="I176" s="31" t="s">
        <v>77</v>
      </c>
      <c r="J176" s="31" t="s">
        <v>77</v>
      </c>
      <c r="K176" s="31" t="s">
        <v>77</v>
      </c>
      <c r="L176" s="31" t="s">
        <v>77</v>
      </c>
      <c r="M176" s="31" t="s">
        <v>77</v>
      </c>
      <c r="N176" s="31" t="s">
        <v>77</v>
      </c>
      <c r="O176" s="31" t="s">
        <v>77</v>
      </c>
      <c r="P176" s="31" t="s">
        <v>77</v>
      </c>
      <c r="Q176" s="31" t="s">
        <v>77</v>
      </c>
      <c r="R176" s="31" t="s">
        <v>77</v>
      </c>
      <c r="S176" s="31" t="s">
        <v>77</v>
      </c>
      <c r="T176" s="31" t="s">
        <v>77</v>
      </c>
      <c r="U176" s="57" t="s">
        <v>77</v>
      </c>
      <c r="V176" s="57" t="s">
        <v>77</v>
      </c>
      <c r="W176" s="57" t="s">
        <v>77</v>
      </c>
      <c r="X176" s="57" t="s">
        <v>77</v>
      </c>
      <c r="Y176" s="57" t="s">
        <v>77</v>
      </c>
      <c r="Z176" s="57" t="s">
        <v>77</v>
      </c>
      <c r="AA176" s="57" t="s">
        <v>77</v>
      </c>
    </row>
    <row r="177" spans="1:27">
      <c r="A177" s="25" t="s">
        <v>88</v>
      </c>
      <c r="B177" s="25" t="s">
        <v>89</v>
      </c>
      <c r="C177" s="25" t="s">
        <v>91</v>
      </c>
      <c r="D177" s="25" t="s">
        <v>11</v>
      </c>
      <c r="E177" s="25" t="s">
        <v>78</v>
      </c>
      <c r="F177" s="25" t="s">
        <v>74</v>
      </c>
      <c r="G177" s="48">
        <v>4.3169094341443039E-2</v>
      </c>
      <c r="H177" s="48">
        <v>4.0666538147736193E-2</v>
      </c>
      <c r="I177" s="48">
        <v>3.3057960042675867E-2</v>
      </c>
      <c r="J177" s="48">
        <v>2.4590972169250339E-2</v>
      </c>
      <c r="K177" s="31">
        <v>1.7249990582804541E-2</v>
      </c>
      <c r="L177" s="31">
        <v>1.42152404732531E-2</v>
      </c>
      <c r="M177" s="31">
        <v>1.1796574456104551E-2</v>
      </c>
      <c r="N177" s="55">
        <f>'Equations and POD'!$D$6/G177</f>
        <v>25481.192431317282</v>
      </c>
      <c r="O177" s="55">
        <f>'Equations and POD'!$D$6/H177</f>
        <v>27049.265811706038</v>
      </c>
      <c r="P177" s="55">
        <f>'Equations and POD'!$D$6/I177</f>
        <v>33274.890482654257</v>
      </c>
      <c r="Q177" s="55">
        <f>'Equations and POD'!$D$6/J177</f>
        <v>44731.863076787573</v>
      </c>
      <c r="R177" s="55">
        <f>'Equations and POD'!$D$6/K177</f>
        <v>63768.1507546168</v>
      </c>
      <c r="S177" s="55">
        <f>'Equations and POD'!$D$6/L177</f>
        <v>77381.737021594643</v>
      </c>
      <c r="T177" s="55">
        <f>'Equations and POD'!$D$6/M177</f>
        <v>93247.40873659018</v>
      </c>
      <c r="U177" s="56">
        <v>25000</v>
      </c>
      <c r="V177" s="56">
        <v>27000</v>
      </c>
      <c r="W177" s="56">
        <v>33000</v>
      </c>
      <c r="X177" s="56">
        <v>45000</v>
      </c>
      <c r="Y177" s="56">
        <v>64000</v>
      </c>
      <c r="Z177" s="56">
        <v>77000</v>
      </c>
      <c r="AA177" s="56">
        <v>93000</v>
      </c>
    </row>
    <row r="178" spans="1:27">
      <c r="A178" s="25" t="s">
        <v>88</v>
      </c>
      <c r="B178" s="25" t="s">
        <v>89</v>
      </c>
      <c r="C178" s="25" t="s">
        <v>91</v>
      </c>
      <c r="D178" s="25" t="s">
        <v>11</v>
      </c>
      <c r="E178" s="25" t="s">
        <v>15</v>
      </c>
      <c r="F178" s="25" t="s">
        <v>74</v>
      </c>
      <c r="G178" s="31">
        <f t="shared" ref="G178:M178" si="34">SUM(G175:G177)</f>
        <v>4.3169094341443039E-2</v>
      </c>
      <c r="H178" s="31">
        <f t="shared" si="34"/>
        <v>4.0666538147736193E-2</v>
      </c>
      <c r="I178" s="31">
        <f t="shared" si="34"/>
        <v>3.3057960042675867E-2</v>
      </c>
      <c r="J178" s="31">
        <f t="shared" si="34"/>
        <v>2.4590972169250339E-2</v>
      </c>
      <c r="K178" s="31">
        <f t="shared" si="34"/>
        <v>2.5700694808156656E-2</v>
      </c>
      <c r="L178" s="31">
        <f t="shared" si="34"/>
        <v>2.194335965388625E-2</v>
      </c>
      <c r="M178" s="31">
        <f t="shared" si="34"/>
        <v>2.0055102283752665E-2</v>
      </c>
      <c r="N178" s="55">
        <f>'Equations and POD'!$D$6/G178</f>
        <v>25481.192431317282</v>
      </c>
      <c r="O178" s="55">
        <f>'Equations and POD'!$D$6/H178</f>
        <v>27049.265811706038</v>
      </c>
      <c r="P178" s="55">
        <f>'Equations and POD'!$D$6/I178</f>
        <v>33274.890482654257</v>
      </c>
      <c r="Q178" s="55">
        <f>'Equations and POD'!$D$6/J178</f>
        <v>44731.863076787573</v>
      </c>
      <c r="R178" s="55">
        <f>'Equations and POD'!$D$6/K178</f>
        <v>42800.399297021802</v>
      </c>
      <c r="S178" s="55">
        <f>'Equations and POD'!$D$6/L178</f>
        <v>50129.060333073743</v>
      </c>
      <c r="T178" s="55">
        <f>'Equations and POD'!$D$6/M178</f>
        <v>54848.88505859919</v>
      </c>
      <c r="U178" s="56">
        <v>25000</v>
      </c>
      <c r="V178" s="56">
        <v>27000</v>
      </c>
      <c r="W178" s="56">
        <v>33000</v>
      </c>
      <c r="X178" s="56">
        <v>45000</v>
      </c>
      <c r="Y178" s="56">
        <v>43000</v>
      </c>
      <c r="Z178" s="56">
        <v>50000</v>
      </c>
      <c r="AA178" s="56">
        <v>55000</v>
      </c>
    </row>
    <row r="179" spans="1:27">
      <c r="A179" s="25" t="s">
        <v>88</v>
      </c>
      <c r="B179" s="25" t="s">
        <v>89</v>
      </c>
      <c r="C179" s="25" t="s">
        <v>91</v>
      </c>
      <c r="D179" s="25" t="s">
        <v>11</v>
      </c>
      <c r="E179" s="25" t="s">
        <v>72</v>
      </c>
      <c r="F179" s="25" t="s">
        <v>75</v>
      </c>
      <c r="G179" s="31" t="s">
        <v>77</v>
      </c>
      <c r="H179" s="31" t="s">
        <v>77</v>
      </c>
      <c r="I179" s="31" t="s">
        <v>77</v>
      </c>
      <c r="J179" s="31" t="s">
        <v>77</v>
      </c>
      <c r="K179" s="31">
        <v>4.2253521126760568E-3</v>
      </c>
      <c r="L179" s="31">
        <v>3.8640595903165751E-3</v>
      </c>
      <c r="M179" s="31">
        <v>4.1292639138240583E-3</v>
      </c>
      <c r="N179" s="31" t="s">
        <v>77</v>
      </c>
      <c r="O179" s="31" t="s">
        <v>77</v>
      </c>
      <c r="P179" s="31" t="s">
        <v>77</v>
      </c>
      <c r="Q179" s="31" t="s">
        <v>77</v>
      </c>
      <c r="R179" s="55">
        <f>'Equations and POD'!$D$6/K179</f>
        <v>260333.33333333331</v>
      </c>
      <c r="S179" s="55">
        <f>'Equations and POD'!$D$6/L179</f>
        <v>284674.69879518059</v>
      </c>
      <c r="T179" s="55">
        <f>'Equations and POD'!$D$6/M179</f>
        <v>266391.30434782605</v>
      </c>
      <c r="U179" s="57" t="s">
        <v>77</v>
      </c>
      <c r="V179" s="57" t="s">
        <v>77</v>
      </c>
      <c r="W179" s="57" t="s">
        <v>77</v>
      </c>
      <c r="X179" s="57" t="s">
        <v>77</v>
      </c>
      <c r="Y179" s="56">
        <v>260000</v>
      </c>
      <c r="Z179" s="56">
        <v>280000</v>
      </c>
      <c r="AA179" s="56">
        <v>270000</v>
      </c>
    </row>
    <row r="180" spans="1:27">
      <c r="A180" s="25" t="s">
        <v>88</v>
      </c>
      <c r="B180" s="25" t="s">
        <v>89</v>
      </c>
      <c r="C180" s="25" t="s">
        <v>91</v>
      </c>
      <c r="D180" s="25" t="s">
        <v>11</v>
      </c>
      <c r="E180" s="25" t="s">
        <v>76</v>
      </c>
      <c r="F180" s="25" t="s">
        <v>75</v>
      </c>
      <c r="G180" s="31" t="s">
        <v>77</v>
      </c>
      <c r="H180" s="31" t="s">
        <v>77</v>
      </c>
      <c r="I180" s="31" t="s">
        <v>77</v>
      </c>
      <c r="J180" s="31" t="s">
        <v>77</v>
      </c>
      <c r="K180" s="31" t="s">
        <v>77</v>
      </c>
      <c r="L180" s="31" t="s">
        <v>77</v>
      </c>
      <c r="M180" s="31" t="s">
        <v>77</v>
      </c>
      <c r="N180" s="31" t="s">
        <v>77</v>
      </c>
      <c r="O180" s="31" t="s">
        <v>77</v>
      </c>
      <c r="P180" s="31" t="s">
        <v>77</v>
      </c>
      <c r="Q180" s="31" t="s">
        <v>77</v>
      </c>
      <c r="R180" s="31" t="s">
        <v>77</v>
      </c>
      <c r="S180" s="31" t="s">
        <v>77</v>
      </c>
      <c r="T180" s="31" t="s">
        <v>77</v>
      </c>
      <c r="U180" s="57" t="s">
        <v>77</v>
      </c>
      <c r="V180" s="57" t="s">
        <v>77</v>
      </c>
      <c r="W180" s="57" t="s">
        <v>77</v>
      </c>
      <c r="X180" s="57" t="s">
        <v>77</v>
      </c>
      <c r="Y180" s="57" t="s">
        <v>77</v>
      </c>
      <c r="Z180" s="57" t="s">
        <v>77</v>
      </c>
      <c r="AA180" s="57" t="s">
        <v>77</v>
      </c>
    </row>
    <row r="181" spans="1:27">
      <c r="A181" s="25" t="s">
        <v>88</v>
      </c>
      <c r="B181" s="25" t="s">
        <v>89</v>
      </c>
      <c r="C181" s="25" t="s">
        <v>91</v>
      </c>
      <c r="D181" s="25" t="s">
        <v>11</v>
      </c>
      <c r="E181" s="25" t="s">
        <v>78</v>
      </c>
      <c r="F181" s="25" t="s">
        <v>75</v>
      </c>
      <c r="G181" s="48">
        <v>4.2317364215300052E-2</v>
      </c>
      <c r="H181" s="48">
        <v>3.9864183681079753E-2</v>
      </c>
      <c r="I181" s="48">
        <v>3.2405723508490643E-2</v>
      </c>
      <c r="J181" s="48">
        <v>2.2849577668561272E-2</v>
      </c>
      <c r="K181" s="31">
        <v>1.6191696906993219E-2</v>
      </c>
      <c r="L181" s="31">
        <v>1.37523765438593E-2</v>
      </c>
      <c r="M181" s="31">
        <v>1.1118634462481909E-2</v>
      </c>
      <c r="N181" s="55">
        <f>'Equations and POD'!$D$6/G181</f>
        <v>25994.057531642993</v>
      </c>
      <c r="O181" s="55">
        <f>'Equations and POD'!$D$6/H181</f>
        <v>27593.691841282565</v>
      </c>
      <c r="P181" s="55">
        <f>'Equations and POD'!$D$6/I181</f>
        <v>33944.620915863467</v>
      </c>
      <c r="Q181" s="55">
        <f>'Equations and POD'!$D$6/J181</f>
        <v>48140.933541782251</v>
      </c>
      <c r="R181" s="55">
        <f>'Equations and POD'!$D$6/K181</f>
        <v>67936.054282544545</v>
      </c>
      <c r="S181" s="55">
        <f>'Equations and POD'!$D$6/L181</f>
        <v>79986.17522519562</v>
      </c>
      <c r="T181" s="55">
        <f>'Equations and POD'!$D$6/M181</f>
        <v>98933.012296768793</v>
      </c>
      <c r="U181" s="56">
        <v>26000</v>
      </c>
      <c r="V181" s="56">
        <v>28000</v>
      </c>
      <c r="W181" s="56">
        <v>34000</v>
      </c>
      <c r="X181" s="56">
        <v>48000</v>
      </c>
      <c r="Y181" s="56">
        <v>68000</v>
      </c>
      <c r="Z181" s="56">
        <v>80000</v>
      </c>
      <c r="AA181" s="56">
        <v>99000</v>
      </c>
    </row>
    <row r="182" spans="1:27">
      <c r="A182" s="25" t="s">
        <v>88</v>
      </c>
      <c r="B182" s="25" t="s">
        <v>89</v>
      </c>
      <c r="C182" s="25" t="s">
        <v>91</v>
      </c>
      <c r="D182" s="25" t="s">
        <v>11</v>
      </c>
      <c r="E182" s="25" t="s">
        <v>15</v>
      </c>
      <c r="F182" s="25" t="s">
        <v>75</v>
      </c>
      <c r="G182" s="31">
        <f t="shared" ref="G182:M182" si="35">SUM(G179:G181)</f>
        <v>4.2317364215300052E-2</v>
      </c>
      <c r="H182" s="31">
        <f t="shared" si="35"/>
        <v>3.9864183681079753E-2</v>
      </c>
      <c r="I182" s="31">
        <f t="shared" si="35"/>
        <v>3.2405723508490643E-2</v>
      </c>
      <c r="J182" s="31">
        <f t="shared" si="35"/>
        <v>2.2849577668561272E-2</v>
      </c>
      <c r="K182" s="31">
        <f t="shared" si="35"/>
        <v>2.0417049019669276E-2</v>
      </c>
      <c r="L182" s="31">
        <f t="shared" si="35"/>
        <v>1.7616436134175874E-2</v>
      </c>
      <c r="M182" s="31">
        <f t="shared" si="35"/>
        <v>1.5247898376305968E-2</v>
      </c>
      <c r="N182" s="55">
        <f>'Equations and POD'!$D$6/G182</f>
        <v>25994.057531642993</v>
      </c>
      <c r="O182" s="55">
        <f>'Equations and POD'!$D$6/H182</f>
        <v>27593.691841282565</v>
      </c>
      <c r="P182" s="55">
        <f>'Equations and POD'!$D$6/I182</f>
        <v>33944.620915863467</v>
      </c>
      <c r="Q182" s="55">
        <f>'Equations and POD'!$D$6/J182</f>
        <v>48140.933541782251</v>
      </c>
      <c r="R182" s="55">
        <f>'Equations and POD'!$D$6/K182</f>
        <v>53876.542047789932</v>
      </c>
      <c r="S182" s="55">
        <f>'Equations and POD'!$D$6/L182</f>
        <v>62441.687502615852</v>
      </c>
      <c r="T182" s="55">
        <f>'Equations and POD'!$D$6/M182</f>
        <v>72141.089404774189</v>
      </c>
      <c r="U182" s="56">
        <v>26000</v>
      </c>
      <c r="V182" s="56">
        <v>28000</v>
      </c>
      <c r="W182" s="56">
        <v>34000</v>
      </c>
      <c r="X182" s="56">
        <v>48000</v>
      </c>
      <c r="Y182" s="56">
        <v>54000</v>
      </c>
      <c r="Z182" s="56">
        <v>62000</v>
      </c>
      <c r="AA182" s="56">
        <v>72000</v>
      </c>
    </row>
    <row r="183" spans="1:27">
      <c r="A183" s="25" t="s">
        <v>88</v>
      </c>
      <c r="B183" s="25" t="s">
        <v>89</v>
      </c>
      <c r="C183" s="25" t="s">
        <v>92</v>
      </c>
      <c r="D183" s="25" t="s">
        <v>9</v>
      </c>
      <c r="E183" s="25" t="s">
        <v>72</v>
      </c>
      <c r="F183" s="25" t="s">
        <v>73</v>
      </c>
      <c r="G183" s="28" t="s">
        <v>77</v>
      </c>
      <c r="H183" s="28" t="s">
        <v>77</v>
      </c>
      <c r="I183" s="28" t="s">
        <v>77</v>
      </c>
      <c r="J183" s="28" t="s">
        <v>77</v>
      </c>
      <c r="K183" s="28">
        <v>1.267605633802817</v>
      </c>
      <c r="L183" s="28">
        <v>1.1592178770949719</v>
      </c>
      <c r="M183" s="28">
        <v>1.2387791741472181</v>
      </c>
      <c r="N183" s="31" t="s">
        <v>77</v>
      </c>
      <c r="O183" s="31" t="s">
        <v>77</v>
      </c>
      <c r="P183" s="31" t="s">
        <v>77</v>
      </c>
      <c r="Q183" s="31" t="s">
        <v>77</v>
      </c>
      <c r="R183" s="55">
        <f>'Equations and POD'!$D$6/K183</f>
        <v>867.77777777777771</v>
      </c>
      <c r="S183" s="55">
        <f>'Equations and POD'!$D$6/L183</f>
        <v>948.91566265060248</v>
      </c>
      <c r="T183" s="55">
        <f>'Equations and POD'!$D$6/M183</f>
        <v>887.97101449275306</v>
      </c>
      <c r="U183" s="32" t="s">
        <v>77</v>
      </c>
      <c r="V183" s="32" t="s">
        <v>77</v>
      </c>
      <c r="W183" s="32" t="s">
        <v>77</v>
      </c>
      <c r="X183" s="32" t="s">
        <v>77</v>
      </c>
      <c r="Y183" s="30">
        <v>870</v>
      </c>
      <c r="Z183" s="30">
        <v>950</v>
      </c>
      <c r="AA183" s="30">
        <v>890</v>
      </c>
    </row>
    <row r="184" spans="1:27">
      <c r="A184" s="25" t="s">
        <v>88</v>
      </c>
      <c r="B184" s="25" t="s">
        <v>89</v>
      </c>
      <c r="C184" s="25" t="s">
        <v>92</v>
      </c>
      <c r="D184" s="25" t="s">
        <v>9</v>
      </c>
      <c r="E184" s="25" t="s">
        <v>76</v>
      </c>
      <c r="F184" s="25" t="s">
        <v>73</v>
      </c>
      <c r="G184" s="28" t="s">
        <v>77</v>
      </c>
      <c r="H184" s="28" t="s">
        <v>77</v>
      </c>
      <c r="I184" s="28" t="s">
        <v>77</v>
      </c>
      <c r="J184" s="28" t="s">
        <v>77</v>
      </c>
      <c r="K184" s="28" t="s">
        <v>77</v>
      </c>
      <c r="L184" s="28" t="s">
        <v>77</v>
      </c>
      <c r="M184" s="28" t="s">
        <v>77</v>
      </c>
      <c r="N184" s="31" t="s">
        <v>77</v>
      </c>
      <c r="O184" s="31" t="s">
        <v>77</v>
      </c>
      <c r="P184" s="31" t="s">
        <v>77</v>
      </c>
      <c r="Q184" s="31" t="s">
        <v>77</v>
      </c>
      <c r="R184" s="31" t="s">
        <v>77</v>
      </c>
      <c r="S184" s="31" t="s">
        <v>77</v>
      </c>
      <c r="T184" s="31" t="s">
        <v>77</v>
      </c>
      <c r="U184" s="32" t="s">
        <v>77</v>
      </c>
      <c r="V184" s="32" t="s">
        <v>77</v>
      </c>
      <c r="W184" s="32" t="s">
        <v>77</v>
      </c>
      <c r="X184" s="32" t="s">
        <v>77</v>
      </c>
      <c r="Y184" s="32" t="s">
        <v>77</v>
      </c>
      <c r="Z184" s="32" t="s">
        <v>77</v>
      </c>
      <c r="AA184" s="32" t="s">
        <v>77</v>
      </c>
    </row>
    <row r="185" spans="1:27">
      <c r="A185" s="25" t="s">
        <v>88</v>
      </c>
      <c r="B185" s="25" t="s">
        <v>89</v>
      </c>
      <c r="C185" s="25" t="s">
        <v>92</v>
      </c>
      <c r="D185" s="25" t="s">
        <v>9</v>
      </c>
      <c r="E185" s="25" t="s">
        <v>78</v>
      </c>
      <c r="F185" s="25" t="s">
        <v>73</v>
      </c>
      <c r="G185" s="28" t="s">
        <v>77</v>
      </c>
      <c r="H185" s="28" t="s">
        <v>77</v>
      </c>
      <c r="I185" s="28" t="s">
        <v>77</v>
      </c>
      <c r="J185" s="28" t="s">
        <v>77</v>
      </c>
      <c r="K185" s="28" t="s">
        <v>77</v>
      </c>
      <c r="L185" s="28" t="s">
        <v>77</v>
      </c>
      <c r="M185" s="28" t="s">
        <v>77</v>
      </c>
      <c r="N185" s="31" t="s">
        <v>77</v>
      </c>
      <c r="O185" s="31" t="s">
        <v>77</v>
      </c>
      <c r="P185" s="31" t="s">
        <v>77</v>
      </c>
      <c r="Q185" s="31" t="s">
        <v>77</v>
      </c>
      <c r="R185" s="31" t="s">
        <v>77</v>
      </c>
      <c r="S185" s="31" t="s">
        <v>77</v>
      </c>
      <c r="T185" s="31" t="s">
        <v>77</v>
      </c>
      <c r="U185" s="32" t="s">
        <v>77</v>
      </c>
      <c r="V185" s="32" t="s">
        <v>77</v>
      </c>
      <c r="W185" s="32" t="s">
        <v>77</v>
      </c>
      <c r="X185" s="32" t="s">
        <v>77</v>
      </c>
      <c r="Y185" s="32" t="s">
        <v>77</v>
      </c>
      <c r="Z185" s="32" t="s">
        <v>77</v>
      </c>
      <c r="AA185" s="32" t="s">
        <v>77</v>
      </c>
    </row>
    <row r="186" spans="1:27">
      <c r="A186" s="25" t="s">
        <v>88</v>
      </c>
      <c r="B186" s="25" t="s">
        <v>89</v>
      </c>
      <c r="C186" s="25" t="s">
        <v>92</v>
      </c>
      <c r="D186" s="25" t="s">
        <v>9</v>
      </c>
      <c r="E186" s="25" t="s">
        <v>15</v>
      </c>
      <c r="F186" s="25" t="s">
        <v>73</v>
      </c>
      <c r="G186" s="28" t="s">
        <v>77</v>
      </c>
      <c r="H186" s="28" t="s">
        <v>77</v>
      </c>
      <c r="I186" s="28" t="s">
        <v>77</v>
      </c>
      <c r="J186" s="28" t="s">
        <v>77</v>
      </c>
      <c r="K186" s="28">
        <f>SUM(K183:K185)</f>
        <v>1.267605633802817</v>
      </c>
      <c r="L186" s="28">
        <f>SUM(L183:L185)</f>
        <v>1.1592178770949719</v>
      </c>
      <c r="M186" s="28">
        <f>SUM(M183:M185)</f>
        <v>1.2387791741472181</v>
      </c>
      <c r="N186" s="31" t="s">
        <v>77</v>
      </c>
      <c r="O186" s="31" t="s">
        <v>77</v>
      </c>
      <c r="P186" s="31" t="s">
        <v>77</v>
      </c>
      <c r="Q186" s="31" t="s">
        <v>77</v>
      </c>
      <c r="R186" s="55">
        <f>'Equations and POD'!$D$6/K186</f>
        <v>867.77777777777771</v>
      </c>
      <c r="S186" s="55">
        <f>'Equations and POD'!$D$6/L186</f>
        <v>948.91566265060248</v>
      </c>
      <c r="T186" s="55">
        <f>'Equations and POD'!$D$6/M186</f>
        <v>887.97101449275306</v>
      </c>
      <c r="U186" s="32" t="s">
        <v>77</v>
      </c>
      <c r="V186" s="32" t="s">
        <v>77</v>
      </c>
      <c r="W186" s="32" t="s">
        <v>77</v>
      </c>
      <c r="X186" s="32" t="s">
        <v>77</v>
      </c>
      <c r="Y186" s="30">
        <v>870</v>
      </c>
      <c r="Z186" s="30">
        <v>950</v>
      </c>
      <c r="AA186" s="30">
        <v>890</v>
      </c>
    </row>
    <row r="187" spans="1:27">
      <c r="A187" s="25" t="s">
        <v>88</v>
      </c>
      <c r="B187" s="25" t="s">
        <v>89</v>
      </c>
      <c r="C187" s="25" t="s">
        <v>92</v>
      </c>
      <c r="D187" s="25" t="s">
        <v>9</v>
      </c>
      <c r="E187" s="25" t="s">
        <v>72</v>
      </c>
      <c r="F187" s="25" t="s">
        <v>74</v>
      </c>
      <c r="G187" s="28" t="s">
        <v>77</v>
      </c>
      <c r="H187" s="28" t="s">
        <v>77</v>
      </c>
      <c r="I187" s="28" t="s">
        <v>77</v>
      </c>
      <c r="J187" s="28" t="s">
        <v>77</v>
      </c>
      <c r="K187" s="28">
        <v>0.31690140845070419</v>
      </c>
      <c r="L187" s="28">
        <v>0.28980446927374309</v>
      </c>
      <c r="M187" s="28">
        <v>0.3096947935368044</v>
      </c>
      <c r="N187" s="31" t="s">
        <v>77</v>
      </c>
      <c r="O187" s="31" t="s">
        <v>77</v>
      </c>
      <c r="P187" s="31" t="s">
        <v>77</v>
      </c>
      <c r="Q187" s="31" t="s">
        <v>77</v>
      </c>
      <c r="R187" s="55">
        <f>'Equations and POD'!$D$6/K187</f>
        <v>3471.1111111111113</v>
      </c>
      <c r="S187" s="55">
        <f>'Equations and POD'!$D$6/L187</f>
        <v>3795.6626506024086</v>
      </c>
      <c r="T187" s="55">
        <f>'Equations and POD'!$D$6/M187</f>
        <v>3551.8840579710136</v>
      </c>
      <c r="U187" s="57" t="s">
        <v>77</v>
      </c>
      <c r="V187" s="57" t="s">
        <v>77</v>
      </c>
      <c r="W187" s="57" t="s">
        <v>77</v>
      </c>
      <c r="X187" s="57" t="s">
        <v>77</v>
      </c>
      <c r="Y187" s="56">
        <v>3500</v>
      </c>
      <c r="Z187" s="56">
        <v>3800</v>
      </c>
      <c r="AA187" s="56">
        <v>3600</v>
      </c>
    </row>
    <row r="188" spans="1:27">
      <c r="A188" s="25" t="s">
        <v>88</v>
      </c>
      <c r="B188" s="25" t="s">
        <v>89</v>
      </c>
      <c r="C188" s="25" t="s">
        <v>92</v>
      </c>
      <c r="D188" s="25" t="s">
        <v>9</v>
      </c>
      <c r="E188" s="25" t="s">
        <v>76</v>
      </c>
      <c r="F188" s="25" t="s">
        <v>74</v>
      </c>
      <c r="G188" s="28" t="s">
        <v>77</v>
      </c>
      <c r="H188" s="28" t="s">
        <v>77</v>
      </c>
      <c r="I188" s="28" t="s">
        <v>77</v>
      </c>
      <c r="J188" s="28" t="s">
        <v>77</v>
      </c>
      <c r="K188" s="28" t="s">
        <v>77</v>
      </c>
      <c r="L188" s="28" t="s">
        <v>77</v>
      </c>
      <c r="M188" s="28" t="s">
        <v>77</v>
      </c>
      <c r="N188" s="31" t="s">
        <v>77</v>
      </c>
      <c r="O188" s="31" t="s">
        <v>77</v>
      </c>
      <c r="P188" s="31" t="s">
        <v>77</v>
      </c>
      <c r="Q188" s="31" t="s">
        <v>77</v>
      </c>
      <c r="R188" s="31" t="s">
        <v>77</v>
      </c>
      <c r="S188" s="31" t="s">
        <v>77</v>
      </c>
      <c r="T188" s="31" t="s">
        <v>77</v>
      </c>
      <c r="U188" s="57" t="s">
        <v>77</v>
      </c>
      <c r="V188" s="57" t="s">
        <v>77</v>
      </c>
      <c r="W188" s="57" t="s">
        <v>77</v>
      </c>
      <c r="X188" s="57" t="s">
        <v>77</v>
      </c>
      <c r="Y188" s="57" t="s">
        <v>77</v>
      </c>
      <c r="Z188" s="57" t="s">
        <v>77</v>
      </c>
      <c r="AA188" s="57" t="s">
        <v>77</v>
      </c>
    </row>
    <row r="189" spans="1:27">
      <c r="A189" s="25" t="s">
        <v>88</v>
      </c>
      <c r="B189" s="25" t="s">
        <v>89</v>
      </c>
      <c r="C189" s="25" t="s">
        <v>92</v>
      </c>
      <c r="D189" s="25" t="s">
        <v>9</v>
      </c>
      <c r="E189" s="25" t="s">
        <v>78</v>
      </c>
      <c r="F189" s="25" t="s">
        <v>74</v>
      </c>
      <c r="G189" s="28" t="s">
        <v>77</v>
      </c>
      <c r="H189" s="28" t="s">
        <v>77</v>
      </c>
      <c r="I189" s="28" t="s">
        <v>77</v>
      </c>
      <c r="J189" s="28" t="s">
        <v>77</v>
      </c>
      <c r="K189" s="28" t="s">
        <v>77</v>
      </c>
      <c r="L189" s="28" t="s">
        <v>77</v>
      </c>
      <c r="M189" s="28" t="s">
        <v>77</v>
      </c>
      <c r="N189" s="31" t="s">
        <v>77</v>
      </c>
      <c r="O189" s="31" t="s">
        <v>77</v>
      </c>
      <c r="P189" s="31" t="s">
        <v>77</v>
      </c>
      <c r="Q189" s="31" t="s">
        <v>77</v>
      </c>
      <c r="R189" s="31" t="s">
        <v>77</v>
      </c>
      <c r="S189" s="31" t="s">
        <v>77</v>
      </c>
      <c r="T189" s="31" t="s">
        <v>77</v>
      </c>
      <c r="U189" s="57" t="s">
        <v>77</v>
      </c>
      <c r="V189" s="57" t="s">
        <v>77</v>
      </c>
      <c r="W189" s="57" t="s">
        <v>77</v>
      </c>
      <c r="X189" s="57" t="s">
        <v>77</v>
      </c>
      <c r="Y189" s="57" t="s">
        <v>77</v>
      </c>
      <c r="Z189" s="57" t="s">
        <v>77</v>
      </c>
      <c r="AA189" s="57" t="s">
        <v>77</v>
      </c>
    </row>
    <row r="190" spans="1:27">
      <c r="A190" s="25" t="s">
        <v>88</v>
      </c>
      <c r="B190" s="25" t="s">
        <v>89</v>
      </c>
      <c r="C190" s="25" t="s">
        <v>92</v>
      </c>
      <c r="D190" s="25" t="s">
        <v>9</v>
      </c>
      <c r="E190" s="25" t="s">
        <v>15</v>
      </c>
      <c r="F190" s="25" t="s">
        <v>74</v>
      </c>
      <c r="G190" s="28" t="s">
        <v>77</v>
      </c>
      <c r="H190" s="28" t="s">
        <v>77</v>
      </c>
      <c r="I190" s="28" t="s">
        <v>77</v>
      </c>
      <c r="J190" s="28" t="s">
        <v>77</v>
      </c>
      <c r="K190" s="28">
        <f>SUM(K187:K189)</f>
        <v>0.31690140845070419</v>
      </c>
      <c r="L190" s="28">
        <f>SUM(L187:L189)</f>
        <v>0.28980446927374309</v>
      </c>
      <c r="M190" s="28">
        <f>SUM(M187:M189)</f>
        <v>0.3096947935368044</v>
      </c>
      <c r="N190" s="31" t="s">
        <v>77</v>
      </c>
      <c r="O190" s="31" t="s">
        <v>77</v>
      </c>
      <c r="P190" s="31" t="s">
        <v>77</v>
      </c>
      <c r="Q190" s="31" t="s">
        <v>77</v>
      </c>
      <c r="R190" s="55">
        <f>'Equations and POD'!$D$6/K190</f>
        <v>3471.1111111111113</v>
      </c>
      <c r="S190" s="55">
        <f>'Equations and POD'!$D$6/L190</f>
        <v>3795.6626506024086</v>
      </c>
      <c r="T190" s="55">
        <f>'Equations and POD'!$D$6/M190</f>
        <v>3551.8840579710136</v>
      </c>
      <c r="U190" s="57" t="s">
        <v>77</v>
      </c>
      <c r="V190" s="57" t="s">
        <v>77</v>
      </c>
      <c r="W190" s="57" t="s">
        <v>77</v>
      </c>
      <c r="X190" s="57" t="s">
        <v>77</v>
      </c>
      <c r="Y190" s="56">
        <v>3500</v>
      </c>
      <c r="Z190" s="56">
        <v>3800</v>
      </c>
      <c r="AA190" s="56">
        <v>3600</v>
      </c>
    </row>
    <row r="191" spans="1:27">
      <c r="A191" s="25" t="s">
        <v>88</v>
      </c>
      <c r="B191" s="25" t="s">
        <v>89</v>
      </c>
      <c r="C191" s="25" t="s">
        <v>92</v>
      </c>
      <c r="D191" s="25" t="s">
        <v>9</v>
      </c>
      <c r="E191" s="25" t="s">
        <v>72</v>
      </c>
      <c r="F191" s="25" t="s">
        <v>75</v>
      </c>
      <c r="G191" s="28" t="s">
        <v>77</v>
      </c>
      <c r="H191" s="28" t="s">
        <v>77</v>
      </c>
      <c r="I191" s="28" t="s">
        <v>77</v>
      </c>
      <c r="J191" s="28" t="s">
        <v>77</v>
      </c>
      <c r="K191" s="28">
        <v>6.3380281690140858E-2</v>
      </c>
      <c r="L191" s="28">
        <v>5.7960893854748619E-2</v>
      </c>
      <c r="M191" s="28">
        <v>6.193895870736088E-2</v>
      </c>
      <c r="N191" s="31" t="s">
        <v>77</v>
      </c>
      <c r="O191" s="31" t="s">
        <v>77</v>
      </c>
      <c r="P191" s="31" t="s">
        <v>77</v>
      </c>
      <c r="Q191" s="31" t="s">
        <v>77</v>
      </c>
      <c r="R191" s="55">
        <f>'Equations and POD'!$D$6/K191</f>
        <v>17355.555555555551</v>
      </c>
      <c r="S191" s="55">
        <f>'Equations and POD'!$D$6/L191</f>
        <v>18978.313253012042</v>
      </c>
      <c r="T191" s="55">
        <f>'Equations and POD'!$D$6/M191</f>
        <v>17759.420289855068</v>
      </c>
      <c r="U191" s="57" t="s">
        <v>77</v>
      </c>
      <c r="V191" s="57" t="s">
        <v>77</v>
      </c>
      <c r="W191" s="57" t="s">
        <v>77</v>
      </c>
      <c r="X191" s="57" t="s">
        <v>77</v>
      </c>
      <c r="Y191" s="56">
        <v>17000</v>
      </c>
      <c r="Z191" s="56">
        <v>19000</v>
      </c>
      <c r="AA191" s="56">
        <v>18000</v>
      </c>
    </row>
    <row r="192" spans="1:27">
      <c r="A192" s="25" t="s">
        <v>88</v>
      </c>
      <c r="B192" s="25" t="s">
        <v>89</v>
      </c>
      <c r="C192" s="25" t="s">
        <v>92</v>
      </c>
      <c r="D192" s="25" t="s">
        <v>9</v>
      </c>
      <c r="E192" s="25" t="s">
        <v>76</v>
      </c>
      <c r="F192" s="25" t="s">
        <v>75</v>
      </c>
      <c r="G192" s="28" t="s">
        <v>77</v>
      </c>
      <c r="H192" s="28" t="s">
        <v>77</v>
      </c>
      <c r="I192" s="28" t="s">
        <v>77</v>
      </c>
      <c r="J192" s="28" t="s">
        <v>77</v>
      </c>
      <c r="K192" s="28" t="s">
        <v>77</v>
      </c>
      <c r="L192" s="28" t="s">
        <v>77</v>
      </c>
      <c r="M192" s="28" t="s">
        <v>77</v>
      </c>
      <c r="N192" s="31" t="s">
        <v>77</v>
      </c>
      <c r="O192" s="31" t="s">
        <v>77</v>
      </c>
      <c r="P192" s="31" t="s">
        <v>77</v>
      </c>
      <c r="Q192" s="31" t="s">
        <v>77</v>
      </c>
      <c r="R192" s="31" t="s">
        <v>77</v>
      </c>
      <c r="S192" s="31" t="s">
        <v>77</v>
      </c>
      <c r="T192" s="31" t="s">
        <v>77</v>
      </c>
      <c r="U192" s="57" t="s">
        <v>77</v>
      </c>
      <c r="V192" s="57" t="s">
        <v>77</v>
      </c>
      <c r="W192" s="57" t="s">
        <v>77</v>
      </c>
      <c r="X192" s="57" t="s">
        <v>77</v>
      </c>
      <c r="Y192" s="57" t="s">
        <v>77</v>
      </c>
      <c r="Z192" s="57" t="s">
        <v>77</v>
      </c>
      <c r="AA192" s="57" t="s">
        <v>77</v>
      </c>
    </row>
    <row r="193" spans="1:27">
      <c r="A193" s="25" t="s">
        <v>88</v>
      </c>
      <c r="B193" s="25" t="s">
        <v>89</v>
      </c>
      <c r="C193" s="25" t="s">
        <v>92</v>
      </c>
      <c r="D193" s="25" t="s">
        <v>9</v>
      </c>
      <c r="E193" s="25" t="s">
        <v>78</v>
      </c>
      <c r="F193" s="25" t="s">
        <v>75</v>
      </c>
      <c r="G193" s="28" t="s">
        <v>77</v>
      </c>
      <c r="H193" s="28" t="s">
        <v>77</v>
      </c>
      <c r="I193" s="28" t="s">
        <v>77</v>
      </c>
      <c r="J193" s="28" t="s">
        <v>77</v>
      </c>
      <c r="K193" s="28" t="s">
        <v>77</v>
      </c>
      <c r="L193" s="28" t="s">
        <v>77</v>
      </c>
      <c r="M193" s="28" t="s">
        <v>77</v>
      </c>
      <c r="N193" s="31" t="s">
        <v>77</v>
      </c>
      <c r="O193" s="31" t="s">
        <v>77</v>
      </c>
      <c r="P193" s="31" t="s">
        <v>77</v>
      </c>
      <c r="Q193" s="31" t="s">
        <v>77</v>
      </c>
      <c r="R193" s="31" t="s">
        <v>77</v>
      </c>
      <c r="S193" s="31" t="s">
        <v>77</v>
      </c>
      <c r="T193" s="31" t="s">
        <v>77</v>
      </c>
      <c r="U193" s="57" t="s">
        <v>77</v>
      </c>
      <c r="V193" s="57" t="s">
        <v>77</v>
      </c>
      <c r="W193" s="57" t="s">
        <v>77</v>
      </c>
      <c r="X193" s="57" t="s">
        <v>77</v>
      </c>
      <c r="Y193" s="57" t="s">
        <v>77</v>
      </c>
      <c r="Z193" s="57" t="s">
        <v>77</v>
      </c>
      <c r="AA193" s="57" t="s">
        <v>77</v>
      </c>
    </row>
    <row r="194" spans="1:27">
      <c r="A194" s="25" t="s">
        <v>88</v>
      </c>
      <c r="B194" s="25" t="s">
        <v>89</v>
      </c>
      <c r="C194" s="25" t="s">
        <v>92</v>
      </c>
      <c r="D194" s="25" t="s">
        <v>9</v>
      </c>
      <c r="E194" s="25" t="s">
        <v>15</v>
      </c>
      <c r="F194" s="25" t="s">
        <v>75</v>
      </c>
      <c r="G194" s="28" t="s">
        <v>77</v>
      </c>
      <c r="H194" s="28" t="s">
        <v>77</v>
      </c>
      <c r="I194" s="28" t="s">
        <v>77</v>
      </c>
      <c r="J194" s="28" t="s">
        <v>77</v>
      </c>
      <c r="K194" s="28">
        <f>SUM(K191:K193)</f>
        <v>6.3380281690140858E-2</v>
      </c>
      <c r="L194" s="28">
        <f>SUM(L191:L193)</f>
        <v>5.7960893854748619E-2</v>
      </c>
      <c r="M194" s="28">
        <f>SUM(M191:M193)</f>
        <v>6.193895870736088E-2</v>
      </c>
      <c r="N194" s="31" t="s">
        <v>77</v>
      </c>
      <c r="O194" s="31" t="s">
        <v>77</v>
      </c>
      <c r="P194" s="31" t="s">
        <v>77</v>
      </c>
      <c r="Q194" s="31" t="s">
        <v>77</v>
      </c>
      <c r="R194" s="55">
        <f>'Equations and POD'!$D$6/K194</f>
        <v>17355.555555555551</v>
      </c>
      <c r="S194" s="55">
        <f>'Equations and POD'!$D$6/L194</f>
        <v>18978.313253012042</v>
      </c>
      <c r="T194" s="55">
        <f>'Equations and POD'!$D$6/M194</f>
        <v>17759.420289855068</v>
      </c>
      <c r="U194" s="57" t="s">
        <v>77</v>
      </c>
      <c r="V194" s="57" t="s">
        <v>77</v>
      </c>
      <c r="W194" s="57" t="s">
        <v>77</v>
      </c>
      <c r="X194" s="57" t="s">
        <v>77</v>
      </c>
      <c r="Y194" s="56">
        <v>17000</v>
      </c>
      <c r="Z194" s="56">
        <v>19000</v>
      </c>
      <c r="AA194" s="56">
        <v>18000</v>
      </c>
    </row>
    <row r="195" spans="1:27">
      <c r="A195" s="25" t="s">
        <v>88</v>
      </c>
      <c r="B195" s="25" t="s">
        <v>89</v>
      </c>
      <c r="C195" s="25" t="s">
        <v>92</v>
      </c>
      <c r="D195" s="25" t="s">
        <v>13</v>
      </c>
      <c r="E195" s="25" t="s">
        <v>72</v>
      </c>
      <c r="F195" s="25" t="s">
        <v>73</v>
      </c>
      <c r="G195" s="28" t="s">
        <v>77</v>
      </c>
      <c r="H195" s="28" t="s">
        <v>77</v>
      </c>
      <c r="I195" s="28" t="s">
        <v>77</v>
      </c>
      <c r="J195" s="28" t="s">
        <v>77</v>
      </c>
      <c r="K195" s="25">
        <v>6.9457842948099603E-3</v>
      </c>
      <c r="L195" s="25">
        <v>6.3518787786025904E-3</v>
      </c>
      <c r="M195" s="25">
        <v>6.7878310912176301E-3</v>
      </c>
      <c r="N195" s="31" t="s">
        <v>77</v>
      </c>
      <c r="O195" s="31" t="s">
        <v>77</v>
      </c>
      <c r="P195" s="31" t="s">
        <v>77</v>
      </c>
      <c r="Q195" s="31" t="s">
        <v>77</v>
      </c>
      <c r="R195" s="55">
        <f>'Equations and POD'!$D$6/K195</f>
        <v>158369.44444444435</v>
      </c>
      <c r="S195" s="55">
        <f>'Equations and POD'!$D$6/L195</f>
        <v>173177.10843373483</v>
      </c>
      <c r="T195" s="55">
        <f>'Equations and POD'!$D$6/M195</f>
        <v>162054.71014492749</v>
      </c>
      <c r="U195" s="32" t="s">
        <v>77</v>
      </c>
      <c r="V195" s="32" t="s">
        <v>77</v>
      </c>
      <c r="W195" s="32" t="s">
        <v>77</v>
      </c>
      <c r="X195" s="32" t="s">
        <v>77</v>
      </c>
      <c r="Y195" s="30">
        <v>160000</v>
      </c>
      <c r="Z195" s="30">
        <v>170000</v>
      </c>
      <c r="AA195" s="30">
        <v>160000</v>
      </c>
    </row>
    <row r="196" spans="1:27">
      <c r="A196" s="25" t="s">
        <v>88</v>
      </c>
      <c r="B196" s="25" t="s">
        <v>89</v>
      </c>
      <c r="C196" s="25" t="s">
        <v>92</v>
      </c>
      <c r="D196" s="25" t="s">
        <v>13</v>
      </c>
      <c r="E196" s="25" t="s">
        <v>76</v>
      </c>
      <c r="F196" s="25" t="s">
        <v>73</v>
      </c>
      <c r="G196" s="28" t="s">
        <v>77</v>
      </c>
      <c r="H196" s="28" t="s">
        <v>77</v>
      </c>
      <c r="I196" s="28" t="s">
        <v>77</v>
      </c>
      <c r="J196" s="28" t="s">
        <v>77</v>
      </c>
      <c r="K196" s="28" t="s">
        <v>77</v>
      </c>
      <c r="L196" s="28" t="s">
        <v>77</v>
      </c>
      <c r="M196" s="28" t="s">
        <v>77</v>
      </c>
      <c r="N196" s="31" t="s">
        <v>77</v>
      </c>
      <c r="O196" s="31" t="s">
        <v>77</v>
      </c>
      <c r="P196" s="31" t="s">
        <v>77</v>
      </c>
      <c r="Q196" s="31" t="s">
        <v>77</v>
      </c>
      <c r="R196" s="31" t="s">
        <v>77</v>
      </c>
      <c r="S196" s="31" t="s">
        <v>77</v>
      </c>
      <c r="T196" s="31" t="s">
        <v>77</v>
      </c>
      <c r="U196" s="32" t="s">
        <v>77</v>
      </c>
      <c r="V196" s="32" t="s">
        <v>77</v>
      </c>
      <c r="W196" s="32" t="s">
        <v>77</v>
      </c>
      <c r="X196" s="32" t="s">
        <v>77</v>
      </c>
      <c r="Y196" s="32" t="s">
        <v>77</v>
      </c>
      <c r="Z196" s="32" t="s">
        <v>77</v>
      </c>
      <c r="AA196" s="32" t="s">
        <v>77</v>
      </c>
    </row>
    <row r="197" spans="1:27">
      <c r="A197" s="25" t="s">
        <v>88</v>
      </c>
      <c r="B197" s="25" t="s">
        <v>89</v>
      </c>
      <c r="C197" s="25" t="s">
        <v>92</v>
      </c>
      <c r="D197" s="25" t="s">
        <v>13</v>
      </c>
      <c r="E197" s="25" t="s">
        <v>78</v>
      </c>
      <c r="F197" s="25" t="s">
        <v>73</v>
      </c>
      <c r="G197" s="28" t="s">
        <v>77</v>
      </c>
      <c r="H197" s="28" t="s">
        <v>77</v>
      </c>
      <c r="I197" s="28" t="s">
        <v>77</v>
      </c>
      <c r="J197" s="28" t="s">
        <v>77</v>
      </c>
      <c r="K197" s="28" t="s">
        <v>77</v>
      </c>
      <c r="L197" s="28" t="s">
        <v>77</v>
      </c>
      <c r="M197" s="28" t="s">
        <v>77</v>
      </c>
      <c r="N197" s="31" t="s">
        <v>77</v>
      </c>
      <c r="O197" s="31" t="s">
        <v>77</v>
      </c>
      <c r="P197" s="31" t="s">
        <v>77</v>
      </c>
      <c r="Q197" s="31" t="s">
        <v>77</v>
      </c>
      <c r="R197" s="31" t="s">
        <v>77</v>
      </c>
      <c r="S197" s="31" t="s">
        <v>77</v>
      </c>
      <c r="T197" s="31" t="s">
        <v>77</v>
      </c>
      <c r="U197" s="32" t="s">
        <v>77</v>
      </c>
      <c r="V197" s="32" t="s">
        <v>77</v>
      </c>
      <c r="W197" s="32" t="s">
        <v>77</v>
      </c>
      <c r="X197" s="32" t="s">
        <v>77</v>
      </c>
      <c r="Y197" s="32" t="s">
        <v>77</v>
      </c>
      <c r="Z197" s="32" t="s">
        <v>77</v>
      </c>
      <c r="AA197" s="32" t="s">
        <v>77</v>
      </c>
    </row>
    <row r="198" spans="1:27">
      <c r="A198" s="25" t="s">
        <v>88</v>
      </c>
      <c r="B198" s="25" t="s">
        <v>89</v>
      </c>
      <c r="C198" s="25" t="s">
        <v>92</v>
      </c>
      <c r="D198" s="25" t="s">
        <v>13</v>
      </c>
      <c r="E198" s="25" t="s">
        <v>15</v>
      </c>
      <c r="F198" s="25" t="s">
        <v>73</v>
      </c>
      <c r="G198" s="28" t="s">
        <v>77</v>
      </c>
      <c r="H198" s="28" t="s">
        <v>77</v>
      </c>
      <c r="I198" s="28" t="s">
        <v>77</v>
      </c>
      <c r="J198" s="28" t="s">
        <v>77</v>
      </c>
      <c r="K198" s="28">
        <f>SUM(K195:K197)</f>
        <v>6.9457842948099603E-3</v>
      </c>
      <c r="L198" s="28">
        <f>SUM(L195:L197)</f>
        <v>6.3518787786025904E-3</v>
      </c>
      <c r="M198" s="28">
        <f>SUM(M195:M197)</f>
        <v>6.7878310912176301E-3</v>
      </c>
      <c r="N198" s="31" t="s">
        <v>77</v>
      </c>
      <c r="O198" s="31" t="s">
        <v>77</v>
      </c>
      <c r="P198" s="31" t="s">
        <v>77</v>
      </c>
      <c r="Q198" s="31" t="s">
        <v>77</v>
      </c>
      <c r="R198" s="55">
        <f>'Equations and POD'!$D$6/K198</f>
        <v>158369.44444444435</v>
      </c>
      <c r="S198" s="55">
        <f>'Equations and POD'!$D$6/L198</f>
        <v>173177.10843373483</v>
      </c>
      <c r="T198" s="55">
        <f>'Equations and POD'!$D$6/M198</f>
        <v>162054.71014492749</v>
      </c>
      <c r="U198" s="32" t="s">
        <v>77</v>
      </c>
      <c r="V198" s="32" t="s">
        <v>77</v>
      </c>
      <c r="W198" s="32" t="s">
        <v>77</v>
      </c>
      <c r="X198" s="32" t="s">
        <v>77</v>
      </c>
      <c r="Y198" s="30">
        <v>160000</v>
      </c>
      <c r="Z198" s="30">
        <v>170000</v>
      </c>
      <c r="AA198" s="30">
        <v>160000</v>
      </c>
    </row>
    <row r="199" spans="1:27">
      <c r="A199" s="25" t="s">
        <v>88</v>
      </c>
      <c r="B199" s="25" t="s">
        <v>89</v>
      </c>
      <c r="C199" s="25" t="s">
        <v>92</v>
      </c>
      <c r="D199" s="25" t="s">
        <v>13</v>
      </c>
      <c r="E199" s="25" t="s">
        <v>72</v>
      </c>
      <c r="F199" s="25" t="s">
        <v>74</v>
      </c>
      <c r="G199" s="28" t="s">
        <v>77</v>
      </c>
      <c r="H199" s="28" t="s">
        <v>77</v>
      </c>
      <c r="I199" s="28" t="s">
        <v>77</v>
      </c>
      <c r="J199" s="28" t="s">
        <v>77</v>
      </c>
      <c r="K199" s="25">
        <v>1.7364460737024901E-3</v>
      </c>
      <c r="L199" s="25">
        <v>1.58796969465065E-3</v>
      </c>
      <c r="M199" s="25">
        <v>1.6969577728044099E-3</v>
      </c>
      <c r="N199" s="31" t="s">
        <v>77</v>
      </c>
      <c r="O199" s="31" t="s">
        <v>77</v>
      </c>
      <c r="P199" s="31" t="s">
        <v>77</v>
      </c>
      <c r="Q199" s="31" t="s">
        <v>77</v>
      </c>
      <c r="R199" s="55">
        <f>'Equations and POD'!$D$6/K199</f>
        <v>633477.7777777774</v>
      </c>
      <c r="S199" s="55">
        <f>'Equations and POD'!$D$6/L199</f>
        <v>692708.43373493827</v>
      </c>
      <c r="T199" s="55">
        <f>'Equations and POD'!$D$6/M199</f>
        <v>648218.84057970915</v>
      </c>
      <c r="U199" s="57" t="s">
        <v>77</v>
      </c>
      <c r="V199" s="57" t="s">
        <v>77</v>
      </c>
      <c r="W199" s="57" t="s">
        <v>77</v>
      </c>
      <c r="X199" s="57" t="s">
        <v>77</v>
      </c>
      <c r="Y199" s="56">
        <v>630000</v>
      </c>
      <c r="Z199" s="56">
        <v>690000</v>
      </c>
      <c r="AA199" s="56">
        <v>650000</v>
      </c>
    </row>
    <row r="200" spans="1:27">
      <c r="A200" s="25" t="s">
        <v>88</v>
      </c>
      <c r="B200" s="25" t="s">
        <v>89</v>
      </c>
      <c r="C200" s="25" t="s">
        <v>92</v>
      </c>
      <c r="D200" s="25" t="s">
        <v>13</v>
      </c>
      <c r="E200" s="25" t="s">
        <v>76</v>
      </c>
      <c r="F200" s="25" t="s">
        <v>74</v>
      </c>
      <c r="G200" s="28" t="s">
        <v>77</v>
      </c>
      <c r="H200" s="28" t="s">
        <v>77</v>
      </c>
      <c r="I200" s="28" t="s">
        <v>77</v>
      </c>
      <c r="J200" s="28" t="s">
        <v>77</v>
      </c>
      <c r="K200" s="28" t="s">
        <v>77</v>
      </c>
      <c r="L200" s="28" t="s">
        <v>77</v>
      </c>
      <c r="M200" s="28" t="s">
        <v>77</v>
      </c>
      <c r="N200" s="31" t="s">
        <v>77</v>
      </c>
      <c r="O200" s="31" t="s">
        <v>77</v>
      </c>
      <c r="P200" s="31" t="s">
        <v>77</v>
      </c>
      <c r="Q200" s="31" t="s">
        <v>77</v>
      </c>
      <c r="R200" s="31" t="s">
        <v>77</v>
      </c>
      <c r="S200" s="31" t="s">
        <v>77</v>
      </c>
      <c r="T200" s="31" t="s">
        <v>77</v>
      </c>
      <c r="U200" s="57" t="s">
        <v>77</v>
      </c>
      <c r="V200" s="57" t="s">
        <v>77</v>
      </c>
      <c r="W200" s="57" t="s">
        <v>77</v>
      </c>
      <c r="X200" s="57" t="s">
        <v>77</v>
      </c>
      <c r="Y200" s="57" t="s">
        <v>77</v>
      </c>
      <c r="Z200" s="57" t="s">
        <v>77</v>
      </c>
      <c r="AA200" s="57" t="s">
        <v>77</v>
      </c>
    </row>
    <row r="201" spans="1:27">
      <c r="A201" s="25" t="s">
        <v>88</v>
      </c>
      <c r="B201" s="25" t="s">
        <v>89</v>
      </c>
      <c r="C201" s="25" t="s">
        <v>92</v>
      </c>
      <c r="D201" s="25" t="s">
        <v>13</v>
      </c>
      <c r="E201" s="25" t="s">
        <v>78</v>
      </c>
      <c r="F201" s="25" t="s">
        <v>74</v>
      </c>
      <c r="G201" s="28" t="s">
        <v>77</v>
      </c>
      <c r="H201" s="28" t="s">
        <v>77</v>
      </c>
      <c r="I201" s="28" t="s">
        <v>77</v>
      </c>
      <c r="J201" s="28" t="s">
        <v>77</v>
      </c>
      <c r="K201" s="28" t="s">
        <v>77</v>
      </c>
      <c r="L201" s="28" t="s">
        <v>77</v>
      </c>
      <c r="M201" s="28" t="s">
        <v>77</v>
      </c>
      <c r="N201" s="31" t="s">
        <v>77</v>
      </c>
      <c r="O201" s="31" t="s">
        <v>77</v>
      </c>
      <c r="P201" s="31" t="s">
        <v>77</v>
      </c>
      <c r="Q201" s="31" t="s">
        <v>77</v>
      </c>
      <c r="R201" s="31" t="s">
        <v>77</v>
      </c>
      <c r="S201" s="31" t="s">
        <v>77</v>
      </c>
      <c r="T201" s="31" t="s">
        <v>77</v>
      </c>
      <c r="U201" s="57" t="s">
        <v>77</v>
      </c>
      <c r="V201" s="57" t="s">
        <v>77</v>
      </c>
      <c r="W201" s="57" t="s">
        <v>77</v>
      </c>
      <c r="X201" s="57" t="s">
        <v>77</v>
      </c>
      <c r="Y201" s="57" t="s">
        <v>77</v>
      </c>
      <c r="Z201" s="57" t="s">
        <v>77</v>
      </c>
      <c r="AA201" s="57" t="s">
        <v>77</v>
      </c>
    </row>
    <row r="202" spans="1:27">
      <c r="A202" s="25" t="s">
        <v>88</v>
      </c>
      <c r="B202" s="25" t="s">
        <v>89</v>
      </c>
      <c r="C202" s="25" t="s">
        <v>92</v>
      </c>
      <c r="D202" s="25" t="s">
        <v>13</v>
      </c>
      <c r="E202" s="25" t="s">
        <v>15</v>
      </c>
      <c r="F202" s="25" t="s">
        <v>74</v>
      </c>
      <c r="G202" s="28" t="s">
        <v>77</v>
      </c>
      <c r="H202" s="28" t="s">
        <v>77</v>
      </c>
      <c r="I202" s="28" t="s">
        <v>77</v>
      </c>
      <c r="J202" s="28" t="s">
        <v>77</v>
      </c>
      <c r="K202" s="28">
        <f>SUM(K199:K201)</f>
        <v>1.7364460737024901E-3</v>
      </c>
      <c r="L202" s="28">
        <f>SUM(L199:L201)</f>
        <v>1.58796969465065E-3</v>
      </c>
      <c r="M202" s="28">
        <f>SUM(M199:M201)</f>
        <v>1.6969577728044099E-3</v>
      </c>
      <c r="N202" s="31" t="s">
        <v>77</v>
      </c>
      <c r="O202" s="31" t="s">
        <v>77</v>
      </c>
      <c r="P202" s="31" t="s">
        <v>77</v>
      </c>
      <c r="Q202" s="31" t="s">
        <v>77</v>
      </c>
      <c r="R202" s="55">
        <f>'Equations and POD'!$D$6/K202</f>
        <v>633477.7777777774</v>
      </c>
      <c r="S202" s="55">
        <f>'Equations and POD'!$D$6/L202</f>
        <v>692708.43373493827</v>
      </c>
      <c r="T202" s="55">
        <f>'Equations and POD'!$D$6/M202</f>
        <v>648218.84057970915</v>
      </c>
      <c r="U202" s="57" t="s">
        <v>77</v>
      </c>
      <c r="V202" s="57" t="s">
        <v>77</v>
      </c>
      <c r="W202" s="57" t="s">
        <v>77</v>
      </c>
      <c r="X202" s="57" t="s">
        <v>77</v>
      </c>
      <c r="Y202" s="56">
        <v>630000</v>
      </c>
      <c r="Z202" s="56">
        <v>690000</v>
      </c>
      <c r="AA202" s="56">
        <v>650000</v>
      </c>
    </row>
    <row r="203" spans="1:27">
      <c r="A203" s="25" t="s">
        <v>88</v>
      </c>
      <c r="B203" s="25" t="s">
        <v>89</v>
      </c>
      <c r="C203" s="25" t="s">
        <v>92</v>
      </c>
      <c r="D203" s="25" t="s">
        <v>13</v>
      </c>
      <c r="E203" s="25" t="s">
        <v>72</v>
      </c>
      <c r="F203" s="25" t="s">
        <v>75</v>
      </c>
      <c r="G203" s="28" t="s">
        <v>77</v>
      </c>
      <c r="H203" s="28" t="s">
        <v>77</v>
      </c>
      <c r="I203" s="28" t="s">
        <v>77</v>
      </c>
      <c r="J203" s="28" t="s">
        <v>77</v>
      </c>
      <c r="K203" s="25">
        <v>3.4728921474049798E-4</v>
      </c>
      <c r="L203" s="25">
        <v>3.1759393893012898E-4</v>
      </c>
      <c r="M203" s="25">
        <v>3.39391554560882E-4</v>
      </c>
      <c r="N203" s="31" t="s">
        <v>77</v>
      </c>
      <c r="O203" s="31" t="s">
        <v>77</v>
      </c>
      <c r="P203" s="31" t="s">
        <v>77</v>
      </c>
      <c r="Q203" s="31" t="s">
        <v>77</v>
      </c>
      <c r="R203" s="55">
        <f>'Equations and POD'!$D$6/K203</f>
        <v>3167388.8888888871</v>
      </c>
      <c r="S203" s="55">
        <f>'Equations and POD'!$D$6/L203</f>
        <v>3463542.1686747028</v>
      </c>
      <c r="T203" s="55">
        <f>'Equations and POD'!$D$6/M203</f>
        <v>3241094.2028985452</v>
      </c>
      <c r="U203" s="57" t="s">
        <v>77</v>
      </c>
      <c r="V203" s="57" t="s">
        <v>77</v>
      </c>
      <c r="W203" s="57" t="s">
        <v>77</v>
      </c>
      <c r="X203" s="57" t="s">
        <v>77</v>
      </c>
      <c r="Y203" s="56">
        <v>3200000</v>
      </c>
      <c r="Z203" s="56">
        <v>3500000</v>
      </c>
      <c r="AA203" s="56">
        <v>3200000</v>
      </c>
    </row>
    <row r="204" spans="1:27">
      <c r="A204" s="25" t="s">
        <v>88</v>
      </c>
      <c r="B204" s="25" t="s">
        <v>89</v>
      </c>
      <c r="C204" s="25" t="s">
        <v>92</v>
      </c>
      <c r="D204" s="25" t="s">
        <v>13</v>
      </c>
      <c r="E204" s="25" t="s">
        <v>76</v>
      </c>
      <c r="F204" s="25" t="s">
        <v>75</v>
      </c>
      <c r="G204" s="28" t="s">
        <v>77</v>
      </c>
      <c r="H204" s="28" t="s">
        <v>77</v>
      </c>
      <c r="I204" s="28" t="s">
        <v>77</v>
      </c>
      <c r="J204" s="28" t="s">
        <v>77</v>
      </c>
      <c r="K204" s="28" t="s">
        <v>77</v>
      </c>
      <c r="L204" s="28" t="s">
        <v>77</v>
      </c>
      <c r="M204" s="28" t="s">
        <v>77</v>
      </c>
      <c r="N204" s="31" t="s">
        <v>77</v>
      </c>
      <c r="O204" s="31" t="s">
        <v>77</v>
      </c>
      <c r="P204" s="31" t="s">
        <v>77</v>
      </c>
      <c r="Q204" s="31" t="s">
        <v>77</v>
      </c>
      <c r="R204" s="31" t="s">
        <v>77</v>
      </c>
      <c r="S204" s="31" t="s">
        <v>77</v>
      </c>
      <c r="T204" s="31" t="s">
        <v>77</v>
      </c>
      <c r="U204" s="57" t="s">
        <v>77</v>
      </c>
      <c r="V204" s="57" t="s">
        <v>77</v>
      </c>
      <c r="W204" s="57" t="s">
        <v>77</v>
      </c>
      <c r="X204" s="57" t="s">
        <v>77</v>
      </c>
      <c r="Y204" s="57" t="s">
        <v>77</v>
      </c>
      <c r="Z204" s="57" t="s">
        <v>77</v>
      </c>
      <c r="AA204" s="57" t="s">
        <v>77</v>
      </c>
    </row>
    <row r="205" spans="1:27">
      <c r="A205" s="25" t="s">
        <v>88</v>
      </c>
      <c r="B205" s="25" t="s">
        <v>89</v>
      </c>
      <c r="C205" s="25" t="s">
        <v>92</v>
      </c>
      <c r="D205" s="25" t="s">
        <v>13</v>
      </c>
      <c r="E205" s="25" t="s">
        <v>78</v>
      </c>
      <c r="F205" s="25" t="s">
        <v>75</v>
      </c>
      <c r="G205" s="28" t="s">
        <v>77</v>
      </c>
      <c r="H205" s="28" t="s">
        <v>77</v>
      </c>
      <c r="I205" s="28" t="s">
        <v>77</v>
      </c>
      <c r="J205" s="28" t="s">
        <v>77</v>
      </c>
      <c r="K205" s="28" t="s">
        <v>77</v>
      </c>
      <c r="L205" s="28" t="s">
        <v>77</v>
      </c>
      <c r="M205" s="28" t="s">
        <v>77</v>
      </c>
      <c r="N205" s="31" t="s">
        <v>77</v>
      </c>
      <c r="O205" s="31" t="s">
        <v>77</v>
      </c>
      <c r="P205" s="31" t="s">
        <v>77</v>
      </c>
      <c r="Q205" s="31" t="s">
        <v>77</v>
      </c>
      <c r="R205" s="31" t="s">
        <v>77</v>
      </c>
      <c r="S205" s="31" t="s">
        <v>77</v>
      </c>
      <c r="T205" s="31" t="s">
        <v>77</v>
      </c>
      <c r="U205" s="57" t="s">
        <v>77</v>
      </c>
      <c r="V205" s="57" t="s">
        <v>77</v>
      </c>
      <c r="W205" s="57" t="s">
        <v>77</v>
      </c>
      <c r="X205" s="57" t="s">
        <v>77</v>
      </c>
      <c r="Y205" s="57" t="s">
        <v>77</v>
      </c>
      <c r="Z205" s="57" t="s">
        <v>77</v>
      </c>
      <c r="AA205" s="57" t="s">
        <v>77</v>
      </c>
    </row>
    <row r="206" spans="1:27">
      <c r="A206" s="25" t="s">
        <v>88</v>
      </c>
      <c r="B206" s="25" t="s">
        <v>89</v>
      </c>
      <c r="C206" s="25" t="s">
        <v>92</v>
      </c>
      <c r="D206" s="25" t="s">
        <v>13</v>
      </c>
      <c r="E206" s="25" t="s">
        <v>15</v>
      </c>
      <c r="F206" s="25" t="s">
        <v>75</v>
      </c>
      <c r="G206" s="28" t="s">
        <v>77</v>
      </c>
      <c r="H206" s="28" t="s">
        <v>77</v>
      </c>
      <c r="I206" s="28" t="s">
        <v>77</v>
      </c>
      <c r="J206" s="28" t="s">
        <v>77</v>
      </c>
      <c r="K206" s="28">
        <f>SUM(K203:K205)</f>
        <v>3.4728921474049798E-4</v>
      </c>
      <c r="L206" s="28">
        <f>SUM(L203:L205)</f>
        <v>3.1759393893012898E-4</v>
      </c>
      <c r="M206" s="28">
        <f>SUM(M203:M205)</f>
        <v>3.39391554560882E-4</v>
      </c>
      <c r="N206" s="31" t="s">
        <v>77</v>
      </c>
      <c r="O206" s="31" t="s">
        <v>77</v>
      </c>
      <c r="P206" s="31" t="s">
        <v>77</v>
      </c>
      <c r="Q206" s="31" t="s">
        <v>77</v>
      </c>
      <c r="R206" s="55">
        <f>'Equations and POD'!$D$6/K206</f>
        <v>3167388.8888888871</v>
      </c>
      <c r="S206" s="55">
        <f>'Equations and POD'!$D$6/L206</f>
        <v>3463542.1686747028</v>
      </c>
      <c r="T206" s="55">
        <f>'Equations and POD'!$D$6/M206</f>
        <v>3241094.2028985452</v>
      </c>
      <c r="U206" s="57" t="s">
        <v>77</v>
      </c>
      <c r="V206" s="57" t="s">
        <v>77</v>
      </c>
      <c r="W206" s="57" t="s">
        <v>77</v>
      </c>
      <c r="X206" s="57" t="s">
        <v>77</v>
      </c>
      <c r="Y206" s="56">
        <v>3200000</v>
      </c>
      <c r="Z206" s="56">
        <v>3500000</v>
      </c>
      <c r="AA206" s="56">
        <v>3200000</v>
      </c>
    </row>
    <row r="207" spans="1:27">
      <c r="A207" s="25" t="s">
        <v>88</v>
      </c>
      <c r="B207" s="25" t="s">
        <v>93</v>
      </c>
      <c r="C207" s="25" t="s">
        <v>94</v>
      </c>
      <c r="D207" s="25" t="s">
        <v>9</v>
      </c>
      <c r="E207" s="25" t="s">
        <v>72</v>
      </c>
      <c r="F207" s="25" t="s">
        <v>73</v>
      </c>
      <c r="G207" s="28" t="s">
        <v>77</v>
      </c>
      <c r="H207" s="28" t="s">
        <v>77</v>
      </c>
      <c r="I207" s="28" t="s">
        <v>77</v>
      </c>
      <c r="J207" s="28" t="s">
        <v>77</v>
      </c>
      <c r="K207" s="28">
        <v>6.3380281690140858E-2</v>
      </c>
      <c r="L207" s="28">
        <v>5.7960893854748619E-2</v>
      </c>
      <c r="M207" s="28">
        <v>6.193895870736088E-2</v>
      </c>
      <c r="N207" s="31" t="s">
        <v>77</v>
      </c>
      <c r="O207" s="31" t="s">
        <v>77</v>
      </c>
      <c r="P207" s="31" t="s">
        <v>77</v>
      </c>
      <c r="Q207" s="31" t="s">
        <v>77</v>
      </c>
      <c r="R207" s="55">
        <f>'Equations and POD'!$D$6/K207</f>
        <v>17355.555555555551</v>
      </c>
      <c r="S207" s="55">
        <f>'Equations and POD'!$D$6/L207</f>
        <v>18978.313253012042</v>
      </c>
      <c r="T207" s="55">
        <f>'Equations and POD'!$D$6/M207</f>
        <v>17759.420289855068</v>
      </c>
      <c r="U207" s="32" t="s">
        <v>77</v>
      </c>
      <c r="V207" s="32" t="s">
        <v>77</v>
      </c>
      <c r="W207" s="32" t="s">
        <v>77</v>
      </c>
      <c r="X207" s="32" t="s">
        <v>77</v>
      </c>
      <c r="Y207" s="30">
        <v>17000</v>
      </c>
      <c r="Z207" s="30">
        <v>19000</v>
      </c>
      <c r="AA207" s="30">
        <v>18000</v>
      </c>
    </row>
    <row r="208" spans="1:27">
      <c r="A208" s="25" t="s">
        <v>88</v>
      </c>
      <c r="B208" s="25" t="s">
        <v>93</v>
      </c>
      <c r="C208" s="25" t="s">
        <v>94</v>
      </c>
      <c r="D208" s="25" t="s">
        <v>9</v>
      </c>
      <c r="E208" s="25" t="s">
        <v>76</v>
      </c>
      <c r="F208" s="25" t="s">
        <v>73</v>
      </c>
      <c r="G208" s="28" t="s">
        <v>77</v>
      </c>
      <c r="H208" s="28" t="s">
        <v>77</v>
      </c>
      <c r="I208" s="28" t="s">
        <v>77</v>
      </c>
      <c r="J208" s="28" t="s">
        <v>77</v>
      </c>
      <c r="K208" s="28" t="s">
        <v>77</v>
      </c>
      <c r="L208" s="28" t="s">
        <v>77</v>
      </c>
      <c r="M208" s="28" t="s">
        <v>77</v>
      </c>
      <c r="N208" s="31" t="s">
        <v>77</v>
      </c>
      <c r="O208" s="31" t="s">
        <v>77</v>
      </c>
      <c r="P208" s="31" t="s">
        <v>77</v>
      </c>
      <c r="Q208" s="31" t="s">
        <v>77</v>
      </c>
      <c r="R208" s="31" t="s">
        <v>77</v>
      </c>
      <c r="S208" s="31" t="s">
        <v>77</v>
      </c>
      <c r="T208" s="31" t="s">
        <v>77</v>
      </c>
      <c r="U208" s="32" t="s">
        <v>77</v>
      </c>
      <c r="V208" s="32" t="s">
        <v>77</v>
      </c>
      <c r="W208" s="32" t="s">
        <v>77</v>
      </c>
      <c r="X208" s="32" t="s">
        <v>77</v>
      </c>
      <c r="Y208" s="32" t="s">
        <v>77</v>
      </c>
      <c r="Z208" s="32" t="s">
        <v>77</v>
      </c>
      <c r="AA208" s="32" t="s">
        <v>77</v>
      </c>
    </row>
    <row r="209" spans="1:27">
      <c r="A209" s="25" t="s">
        <v>88</v>
      </c>
      <c r="B209" s="25" t="s">
        <v>93</v>
      </c>
      <c r="C209" s="25" t="s">
        <v>94</v>
      </c>
      <c r="D209" s="25" t="s">
        <v>9</v>
      </c>
      <c r="E209" s="25" t="s">
        <v>78</v>
      </c>
      <c r="F209" s="25" t="s">
        <v>73</v>
      </c>
      <c r="G209" s="34">
        <v>0.56350768246807348</v>
      </c>
      <c r="H209" s="34">
        <v>0.53084057044093858</v>
      </c>
      <c r="I209" s="34">
        <v>0.431522012100376</v>
      </c>
      <c r="J209" s="34">
        <v>0.31185248674802651</v>
      </c>
      <c r="K209" s="28">
        <v>0.2431500972585684</v>
      </c>
      <c r="L209" s="28">
        <v>0.20122261419440901</v>
      </c>
      <c r="M209" s="28">
        <v>0.16637558750765249</v>
      </c>
      <c r="N209" s="55">
        <f>'Equations and POD'!$D$6/G209</f>
        <v>1952.0585685401413</v>
      </c>
      <c r="O209" s="55">
        <f>'Equations and POD'!$D$6/H209</f>
        <v>2072.1852496810739</v>
      </c>
      <c r="P209" s="55">
        <f>'Equations and POD'!$D$6/I209</f>
        <v>2549.1167754013204</v>
      </c>
      <c r="Q209" s="55">
        <f>'Equations and POD'!$D$6/J209</f>
        <v>3527.3087332755126</v>
      </c>
      <c r="R209" s="55">
        <f>'Equations and POD'!$D$6/K209</f>
        <v>4523.954595955799</v>
      </c>
      <c r="S209" s="55">
        <f>'Equations and POD'!$D$6/L209</f>
        <v>5466.5823938518515</v>
      </c>
      <c r="T209" s="55">
        <f>'Equations and POD'!$D$6/M209</f>
        <v>6611.5469010704783</v>
      </c>
      <c r="U209" s="30">
        <v>2000</v>
      </c>
      <c r="V209" s="30">
        <v>2100</v>
      </c>
      <c r="W209" s="30">
        <v>2500</v>
      </c>
      <c r="X209" s="30">
        <v>3500</v>
      </c>
      <c r="Y209" s="30">
        <v>4500</v>
      </c>
      <c r="Z209" s="30">
        <v>5500</v>
      </c>
      <c r="AA209" s="30">
        <v>6600</v>
      </c>
    </row>
    <row r="210" spans="1:27">
      <c r="A210" s="25" t="s">
        <v>88</v>
      </c>
      <c r="B210" s="25" t="s">
        <v>93</v>
      </c>
      <c r="C210" s="25" t="s">
        <v>94</v>
      </c>
      <c r="D210" s="25" t="s">
        <v>9</v>
      </c>
      <c r="E210" s="25" t="s">
        <v>15</v>
      </c>
      <c r="F210" s="25" t="s">
        <v>73</v>
      </c>
      <c r="G210" s="28">
        <f t="shared" ref="G210:M210" si="36">SUM(G207:G209)</f>
        <v>0.56350768246807348</v>
      </c>
      <c r="H210" s="28">
        <f t="shared" si="36"/>
        <v>0.53084057044093858</v>
      </c>
      <c r="I210" s="28">
        <f t="shared" si="36"/>
        <v>0.431522012100376</v>
      </c>
      <c r="J210" s="28">
        <f t="shared" si="36"/>
        <v>0.31185248674802651</v>
      </c>
      <c r="K210" s="28">
        <f t="shared" si="36"/>
        <v>0.30653037894870927</v>
      </c>
      <c r="L210" s="28">
        <f t="shared" si="36"/>
        <v>0.25918350804915763</v>
      </c>
      <c r="M210" s="28">
        <f t="shared" si="36"/>
        <v>0.22831454621501338</v>
      </c>
      <c r="N210" s="55">
        <f>'Equations and POD'!$D$6/G210</f>
        <v>1952.0585685401413</v>
      </c>
      <c r="O210" s="55">
        <f>'Equations and POD'!$D$6/H210</f>
        <v>2072.1852496810739</v>
      </c>
      <c r="P210" s="55">
        <f>'Equations and POD'!$D$6/I210</f>
        <v>2549.1167754013204</v>
      </c>
      <c r="Q210" s="55">
        <f>'Equations and POD'!$D$6/J210</f>
        <v>3527.3087332755126</v>
      </c>
      <c r="R210" s="55">
        <f>'Equations and POD'!$D$6/K210</f>
        <v>3588.5513330607255</v>
      </c>
      <c r="S210" s="55">
        <f>'Equations and POD'!$D$6/L210</f>
        <v>4244.0971969226157</v>
      </c>
      <c r="T210" s="55">
        <f>'Equations and POD'!$D$6/M210</f>
        <v>4817.9146630634914</v>
      </c>
      <c r="U210" s="30">
        <v>2000</v>
      </c>
      <c r="V210" s="30">
        <v>2100</v>
      </c>
      <c r="W210" s="30">
        <v>2500</v>
      </c>
      <c r="X210" s="30">
        <v>3500</v>
      </c>
      <c r="Y210" s="30">
        <v>3600</v>
      </c>
      <c r="Z210" s="30">
        <v>4200</v>
      </c>
      <c r="AA210" s="30">
        <v>4800</v>
      </c>
    </row>
    <row r="211" spans="1:27">
      <c r="A211" s="25" t="s">
        <v>88</v>
      </c>
      <c r="B211" s="25" t="s">
        <v>93</v>
      </c>
      <c r="C211" s="25" t="s">
        <v>94</v>
      </c>
      <c r="D211" s="25" t="s">
        <v>9</v>
      </c>
      <c r="E211" s="25" t="s">
        <v>72</v>
      </c>
      <c r="F211" s="25" t="s">
        <v>74</v>
      </c>
      <c r="G211" s="28" t="s">
        <v>77</v>
      </c>
      <c r="H211" s="28" t="s">
        <v>77</v>
      </c>
      <c r="I211" s="28" t="s">
        <v>77</v>
      </c>
      <c r="J211" s="28" t="s">
        <v>77</v>
      </c>
      <c r="K211" s="28">
        <v>3.1690140845070429E-2</v>
      </c>
      <c r="L211" s="28">
        <v>2.8980446927374309E-2</v>
      </c>
      <c r="M211" s="28">
        <v>3.096947935368044E-2</v>
      </c>
      <c r="N211" s="31" t="s">
        <v>77</v>
      </c>
      <c r="O211" s="31" t="s">
        <v>77</v>
      </c>
      <c r="P211" s="31" t="s">
        <v>77</v>
      </c>
      <c r="Q211" s="31" t="s">
        <v>77</v>
      </c>
      <c r="R211" s="55">
        <f>'Equations and POD'!$D$6/K211</f>
        <v>34711.111111111102</v>
      </c>
      <c r="S211" s="55">
        <f>'Equations and POD'!$D$6/L211</f>
        <v>37956.626506024084</v>
      </c>
      <c r="T211" s="55">
        <f>'Equations and POD'!$D$6/M211</f>
        <v>35518.840579710137</v>
      </c>
      <c r="U211" s="57" t="s">
        <v>77</v>
      </c>
      <c r="V211" s="57" t="s">
        <v>77</v>
      </c>
      <c r="W211" s="57" t="s">
        <v>77</v>
      </c>
      <c r="X211" s="57" t="s">
        <v>77</v>
      </c>
      <c r="Y211" s="56">
        <v>35000</v>
      </c>
      <c r="Z211" s="56">
        <v>38000</v>
      </c>
      <c r="AA211" s="56">
        <v>36000</v>
      </c>
    </row>
    <row r="212" spans="1:27">
      <c r="A212" s="25" t="s">
        <v>88</v>
      </c>
      <c r="B212" s="25" t="s">
        <v>93</v>
      </c>
      <c r="C212" s="25" t="s">
        <v>94</v>
      </c>
      <c r="D212" s="25" t="s">
        <v>9</v>
      </c>
      <c r="E212" s="25" t="s">
        <v>76</v>
      </c>
      <c r="F212" s="25" t="s">
        <v>74</v>
      </c>
      <c r="G212" s="28" t="s">
        <v>77</v>
      </c>
      <c r="H212" s="28" t="s">
        <v>77</v>
      </c>
      <c r="I212" s="28" t="s">
        <v>77</v>
      </c>
      <c r="J212" s="28" t="s">
        <v>77</v>
      </c>
      <c r="K212" s="28" t="s">
        <v>77</v>
      </c>
      <c r="L212" s="28" t="s">
        <v>77</v>
      </c>
      <c r="M212" s="28" t="s">
        <v>77</v>
      </c>
      <c r="N212" s="31" t="s">
        <v>77</v>
      </c>
      <c r="O212" s="31" t="s">
        <v>77</v>
      </c>
      <c r="P212" s="31" t="s">
        <v>77</v>
      </c>
      <c r="Q212" s="31" t="s">
        <v>77</v>
      </c>
      <c r="R212" s="31" t="s">
        <v>77</v>
      </c>
      <c r="S212" s="31" t="s">
        <v>77</v>
      </c>
      <c r="T212" s="31" t="s">
        <v>77</v>
      </c>
      <c r="U212" s="57" t="s">
        <v>77</v>
      </c>
      <c r="V212" s="57" t="s">
        <v>77</v>
      </c>
      <c r="W212" s="57" t="s">
        <v>77</v>
      </c>
      <c r="X212" s="57" t="s">
        <v>77</v>
      </c>
      <c r="Y212" s="57" t="s">
        <v>77</v>
      </c>
      <c r="Z212" s="57" t="s">
        <v>77</v>
      </c>
      <c r="AA212" s="57" t="s">
        <v>77</v>
      </c>
    </row>
    <row r="213" spans="1:27">
      <c r="A213" s="25" t="s">
        <v>88</v>
      </c>
      <c r="B213" s="25" t="s">
        <v>93</v>
      </c>
      <c r="C213" s="25" t="s">
        <v>94</v>
      </c>
      <c r="D213" s="25" t="s">
        <v>9</v>
      </c>
      <c r="E213" s="25" t="s">
        <v>78</v>
      </c>
      <c r="F213" s="25" t="s">
        <v>74</v>
      </c>
      <c r="G213" s="34">
        <v>0.56350768078447089</v>
      </c>
      <c r="H213" s="34">
        <v>0.53084056885493625</v>
      </c>
      <c r="I213" s="34">
        <v>0.43152201081110941</v>
      </c>
      <c r="J213" s="34">
        <v>0.30047579369147331</v>
      </c>
      <c r="K213" s="28">
        <v>0.237178828689421</v>
      </c>
      <c r="L213" s="28">
        <v>0.19995941453324539</v>
      </c>
      <c r="M213" s="28">
        <v>0.16270126647548089</v>
      </c>
      <c r="N213" s="55">
        <f>'Equations and POD'!$D$6/G213</f>
        <v>1952.0585743723436</v>
      </c>
      <c r="O213" s="55">
        <f>'Equations and POD'!$D$6/H213</f>
        <v>2072.1852558721807</v>
      </c>
      <c r="P213" s="55">
        <f>'Equations and POD'!$D$6/I213</f>
        <v>2549.1167830173654</v>
      </c>
      <c r="Q213" s="55">
        <f>'Equations and POD'!$D$6/J213</f>
        <v>3660.8606187075197</v>
      </c>
      <c r="R213" s="55">
        <f>'Equations and POD'!$D$6/K213</f>
        <v>4637.8507140720349</v>
      </c>
      <c r="S213" s="55">
        <f>'Equations and POD'!$D$6/L213</f>
        <v>5501.116326868987</v>
      </c>
      <c r="T213" s="55">
        <f>'Equations and POD'!$D$6/M213</f>
        <v>6760.8570223746246</v>
      </c>
      <c r="U213" s="56">
        <v>2000</v>
      </c>
      <c r="V213" s="56">
        <v>2100</v>
      </c>
      <c r="W213" s="56">
        <v>2500</v>
      </c>
      <c r="X213" s="56">
        <v>3700</v>
      </c>
      <c r="Y213" s="56">
        <v>4600</v>
      </c>
      <c r="Z213" s="56">
        <v>5500</v>
      </c>
      <c r="AA213" s="56">
        <v>6800</v>
      </c>
    </row>
    <row r="214" spans="1:27">
      <c r="A214" s="25" t="s">
        <v>88</v>
      </c>
      <c r="B214" s="25" t="s">
        <v>93</v>
      </c>
      <c r="C214" s="25" t="s">
        <v>94</v>
      </c>
      <c r="D214" s="25" t="s">
        <v>9</v>
      </c>
      <c r="E214" s="25" t="s">
        <v>15</v>
      </c>
      <c r="F214" s="25" t="s">
        <v>74</v>
      </c>
      <c r="G214" s="28">
        <f t="shared" ref="G214:M214" si="37">SUM(G211:G213)</f>
        <v>0.56350768078447089</v>
      </c>
      <c r="H214" s="28">
        <f t="shared" si="37"/>
        <v>0.53084056885493625</v>
      </c>
      <c r="I214" s="28">
        <f t="shared" si="37"/>
        <v>0.43152201081110941</v>
      </c>
      <c r="J214" s="28">
        <f t="shared" si="37"/>
        <v>0.30047579369147331</v>
      </c>
      <c r="K214" s="28">
        <f t="shared" si="37"/>
        <v>0.26886896953449141</v>
      </c>
      <c r="L214" s="28">
        <f t="shared" si="37"/>
        <v>0.2289398614606197</v>
      </c>
      <c r="M214" s="28">
        <f t="shared" si="37"/>
        <v>0.19367074582916133</v>
      </c>
      <c r="N214" s="55">
        <f>'Equations and POD'!$D$6/G214</f>
        <v>1952.0585743723436</v>
      </c>
      <c r="O214" s="55">
        <f>'Equations and POD'!$D$6/H214</f>
        <v>2072.1852558721807</v>
      </c>
      <c r="P214" s="55">
        <f>'Equations and POD'!$D$6/I214</f>
        <v>2549.1167830173654</v>
      </c>
      <c r="Q214" s="55">
        <f>'Equations and POD'!$D$6/J214</f>
        <v>3660.8606187075197</v>
      </c>
      <c r="R214" s="55">
        <f>'Equations and POD'!$D$6/K214</f>
        <v>4091.2121689032929</v>
      </c>
      <c r="S214" s="55">
        <f>'Equations and POD'!$D$6/L214</f>
        <v>4804.7552443776276</v>
      </c>
      <c r="T214" s="55">
        <f>'Equations and POD'!$D$6/M214</f>
        <v>5679.7426750776276</v>
      </c>
      <c r="U214" s="56">
        <v>2000</v>
      </c>
      <c r="V214" s="56">
        <v>2100</v>
      </c>
      <c r="W214" s="56">
        <v>2500</v>
      </c>
      <c r="X214" s="56">
        <v>3700</v>
      </c>
      <c r="Y214" s="56">
        <v>4100</v>
      </c>
      <c r="Z214" s="56">
        <v>4800</v>
      </c>
      <c r="AA214" s="56">
        <v>5700</v>
      </c>
    </row>
    <row r="215" spans="1:27">
      <c r="A215" s="25" t="s">
        <v>88</v>
      </c>
      <c r="B215" s="25" t="s">
        <v>93</v>
      </c>
      <c r="C215" s="25" t="s">
        <v>94</v>
      </c>
      <c r="D215" s="25" t="s">
        <v>9</v>
      </c>
      <c r="E215" s="25" t="s">
        <v>72</v>
      </c>
      <c r="F215" s="25" t="s">
        <v>75</v>
      </c>
      <c r="G215" s="28" t="s">
        <v>77</v>
      </c>
      <c r="H215" s="28" t="s">
        <v>77</v>
      </c>
      <c r="I215" s="28" t="s">
        <v>77</v>
      </c>
      <c r="J215" s="28" t="s">
        <v>77</v>
      </c>
      <c r="K215" s="28">
        <v>1.5845070422535211E-2</v>
      </c>
      <c r="L215" s="28">
        <v>1.4490223463687149E-2</v>
      </c>
      <c r="M215" s="28">
        <v>1.548473967684022E-2</v>
      </c>
      <c r="N215" s="31" t="s">
        <v>77</v>
      </c>
      <c r="O215" s="31" t="s">
        <v>77</v>
      </c>
      <c r="P215" s="31" t="s">
        <v>77</v>
      </c>
      <c r="Q215" s="31" t="s">
        <v>77</v>
      </c>
      <c r="R215" s="55">
        <f>'Equations and POD'!$D$6/K215</f>
        <v>69422.222222222219</v>
      </c>
      <c r="S215" s="55">
        <f>'Equations and POD'!$D$6/L215</f>
        <v>75913.253012048197</v>
      </c>
      <c r="T215" s="55">
        <f>'Equations and POD'!$D$6/M215</f>
        <v>71037.681159420274</v>
      </c>
      <c r="U215" s="57" t="s">
        <v>77</v>
      </c>
      <c r="V215" s="57" t="s">
        <v>77</v>
      </c>
      <c r="W215" s="57" t="s">
        <v>77</v>
      </c>
      <c r="X215" s="57" t="s">
        <v>77</v>
      </c>
      <c r="Y215" s="56">
        <v>69000</v>
      </c>
      <c r="Z215" s="56">
        <v>76000</v>
      </c>
      <c r="AA215" s="56">
        <v>71000</v>
      </c>
    </row>
    <row r="216" spans="1:27">
      <c r="A216" s="25" t="s">
        <v>88</v>
      </c>
      <c r="B216" s="25" t="s">
        <v>93</v>
      </c>
      <c r="C216" s="25" t="s">
        <v>94</v>
      </c>
      <c r="D216" s="25" t="s">
        <v>9</v>
      </c>
      <c r="E216" s="25" t="s">
        <v>76</v>
      </c>
      <c r="F216" s="25" t="s">
        <v>75</v>
      </c>
      <c r="G216" s="28" t="s">
        <v>77</v>
      </c>
      <c r="H216" s="28" t="s">
        <v>77</v>
      </c>
      <c r="I216" s="28" t="s">
        <v>77</v>
      </c>
      <c r="J216" s="28" t="s">
        <v>77</v>
      </c>
      <c r="K216" s="28" t="s">
        <v>77</v>
      </c>
      <c r="L216" s="28" t="s">
        <v>77</v>
      </c>
      <c r="M216" s="28" t="s">
        <v>77</v>
      </c>
      <c r="N216" s="31" t="s">
        <v>77</v>
      </c>
      <c r="O216" s="31" t="s">
        <v>77</v>
      </c>
      <c r="P216" s="31" t="s">
        <v>77</v>
      </c>
      <c r="Q216" s="31" t="s">
        <v>77</v>
      </c>
      <c r="R216" s="31" t="s">
        <v>77</v>
      </c>
      <c r="S216" s="31" t="s">
        <v>77</v>
      </c>
      <c r="T216" s="31" t="s">
        <v>77</v>
      </c>
      <c r="U216" s="57" t="s">
        <v>77</v>
      </c>
      <c r="V216" s="57" t="s">
        <v>77</v>
      </c>
      <c r="W216" s="57" t="s">
        <v>77</v>
      </c>
      <c r="X216" s="57" t="s">
        <v>77</v>
      </c>
      <c r="Y216" s="57" t="s">
        <v>77</v>
      </c>
      <c r="Z216" s="57" t="s">
        <v>77</v>
      </c>
      <c r="AA216" s="57" t="s">
        <v>77</v>
      </c>
    </row>
    <row r="217" spans="1:27">
      <c r="A217" s="25" t="s">
        <v>88</v>
      </c>
      <c r="B217" s="25" t="s">
        <v>93</v>
      </c>
      <c r="C217" s="25" t="s">
        <v>94</v>
      </c>
      <c r="D217" s="25" t="s">
        <v>9</v>
      </c>
      <c r="E217" s="25" t="s">
        <v>78</v>
      </c>
      <c r="F217" s="25" t="s">
        <v>75</v>
      </c>
      <c r="G217" s="34">
        <v>0.56350763658014003</v>
      </c>
      <c r="H217" s="34">
        <v>0.53084052721317532</v>
      </c>
      <c r="I217" s="34">
        <v>0.43152197696038769</v>
      </c>
      <c r="J217" s="34">
        <v>0.30047577012066529</v>
      </c>
      <c r="K217" s="28">
        <v>0.2342981808420625</v>
      </c>
      <c r="L217" s="28">
        <v>0.19934987494567399</v>
      </c>
      <c r="M217" s="28">
        <v>0.16092869092443429</v>
      </c>
      <c r="N217" s="55">
        <f>'Equations and POD'!$D$6/G217</f>
        <v>1952.0587275014896</v>
      </c>
      <c r="O217" s="55">
        <f>'Equations and POD'!$D$6/H217</f>
        <v>2072.1854184246586</v>
      </c>
      <c r="P217" s="55">
        <f>'Equations and POD'!$D$6/I217</f>
        <v>2549.1169829827149</v>
      </c>
      <c r="Q217" s="55">
        <f>'Equations and POD'!$D$6/J217</f>
        <v>3660.8609058835632</v>
      </c>
      <c r="R217" s="55">
        <f>'Equations and POD'!$D$6/K217</f>
        <v>4694.8721327951598</v>
      </c>
      <c r="S217" s="55">
        <f>'Equations and POD'!$D$6/L217</f>
        <v>5517.9367446293481</v>
      </c>
      <c r="T217" s="55">
        <f>'Equations and POD'!$D$6/M217</f>
        <v>6835.3255947164589</v>
      </c>
      <c r="U217" s="56">
        <v>2000</v>
      </c>
      <c r="V217" s="56">
        <v>2100</v>
      </c>
      <c r="W217" s="56">
        <v>2500</v>
      </c>
      <c r="X217" s="56">
        <v>3700</v>
      </c>
      <c r="Y217" s="56">
        <v>4700</v>
      </c>
      <c r="Z217" s="56">
        <v>5500</v>
      </c>
      <c r="AA217" s="56">
        <v>6800</v>
      </c>
    </row>
    <row r="218" spans="1:27">
      <c r="A218" s="25" t="s">
        <v>88</v>
      </c>
      <c r="B218" s="25" t="s">
        <v>93</v>
      </c>
      <c r="C218" s="25" t="s">
        <v>94</v>
      </c>
      <c r="D218" s="25" t="s">
        <v>9</v>
      </c>
      <c r="E218" s="25" t="s">
        <v>15</v>
      </c>
      <c r="F218" s="25" t="s">
        <v>75</v>
      </c>
      <c r="G218" s="28">
        <f t="shared" ref="G218:M218" si="38">SUM(G215:G217)</f>
        <v>0.56350763658014003</v>
      </c>
      <c r="H218" s="28">
        <f t="shared" si="38"/>
        <v>0.53084052721317532</v>
      </c>
      <c r="I218" s="28">
        <f t="shared" si="38"/>
        <v>0.43152197696038769</v>
      </c>
      <c r="J218" s="28">
        <f t="shared" si="38"/>
        <v>0.30047577012066529</v>
      </c>
      <c r="K218" s="28">
        <f t="shared" si="38"/>
        <v>0.25014325126459769</v>
      </c>
      <c r="L218" s="28">
        <f t="shared" si="38"/>
        <v>0.21384009840936113</v>
      </c>
      <c r="M218" s="28">
        <f t="shared" si="38"/>
        <v>0.17641343060127451</v>
      </c>
      <c r="N218" s="55">
        <f>'Equations and POD'!$D$6/G218</f>
        <v>1952.0587275014896</v>
      </c>
      <c r="O218" s="55">
        <f>'Equations and POD'!$D$6/H218</f>
        <v>2072.1854184246586</v>
      </c>
      <c r="P218" s="55">
        <f>'Equations and POD'!$D$6/I218</f>
        <v>2549.1169829827149</v>
      </c>
      <c r="Q218" s="55">
        <f>'Equations and POD'!$D$6/J218</f>
        <v>3660.8609058835632</v>
      </c>
      <c r="R218" s="55">
        <f>'Equations and POD'!$D$6/K218</f>
        <v>4397.4802215888567</v>
      </c>
      <c r="S218" s="55">
        <f>'Equations and POD'!$D$6/L218</f>
        <v>5144.0305545231922</v>
      </c>
      <c r="T218" s="55">
        <f>'Equations and POD'!$D$6/M218</f>
        <v>6235.3529221150638</v>
      </c>
      <c r="U218" s="56">
        <v>2000</v>
      </c>
      <c r="V218" s="56">
        <v>2100</v>
      </c>
      <c r="W218" s="56">
        <v>2500</v>
      </c>
      <c r="X218" s="56">
        <v>3700</v>
      </c>
      <c r="Y218" s="56">
        <v>4400</v>
      </c>
      <c r="Z218" s="56">
        <v>5100</v>
      </c>
      <c r="AA218" s="56">
        <v>6200</v>
      </c>
    </row>
    <row r="219" spans="1:27">
      <c r="A219" s="25" t="s">
        <v>88</v>
      </c>
      <c r="B219" s="25" t="s">
        <v>93</v>
      </c>
      <c r="C219" s="25" t="s">
        <v>94</v>
      </c>
      <c r="D219" s="25" t="s">
        <v>13</v>
      </c>
      <c r="E219" s="25" t="s">
        <v>72</v>
      </c>
      <c r="F219" s="25" t="s">
        <v>73</v>
      </c>
      <c r="G219" s="28" t="s">
        <v>77</v>
      </c>
      <c r="H219" s="28" t="s">
        <v>77</v>
      </c>
      <c r="I219" s="28" t="s">
        <v>77</v>
      </c>
      <c r="J219" s="28" t="s">
        <v>77</v>
      </c>
      <c r="K219" s="28">
        <v>9.0295195832529422E-3</v>
      </c>
      <c r="L219" s="28">
        <v>8.2574424121833658E-3</v>
      </c>
      <c r="M219" s="28">
        <v>8.8241804185829192E-3</v>
      </c>
      <c r="N219" s="31" t="s">
        <v>77</v>
      </c>
      <c r="O219" s="31" t="s">
        <v>77</v>
      </c>
      <c r="P219" s="31" t="s">
        <v>77</v>
      </c>
      <c r="Q219" s="31" t="s">
        <v>77</v>
      </c>
      <c r="R219" s="55">
        <f>'Equations and POD'!$D$6/K219</f>
        <v>121822.64957264958</v>
      </c>
      <c r="S219" s="55">
        <f>'Equations and POD'!$D$6/L219</f>
        <v>133213.16033364221</v>
      </c>
      <c r="T219" s="55">
        <f>'Equations and POD'!$D$6/M219</f>
        <v>124657.46934225192</v>
      </c>
      <c r="U219" s="32" t="s">
        <v>77</v>
      </c>
      <c r="V219" s="32" t="s">
        <v>77</v>
      </c>
      <c r="W219" s="32" t="s">
        <v>77</v>
      </c>
      <c r="X219" s="32" t="s">
        <v>77</v>
      </c>
      <c r="Y219" s="30">
        <v>120000</v>
      </c>
      <c r="Z219" s="30">
        <v>130000</v>
      </c>
      <c r="AA219" s="30">
        <v>120000</v>
      </c>
    </row>
    <row r="220" spans="1:27">
      <c r="A220" s="25" t="s">
        <v>88</v>
      </c>
      <c r="B220" s="25" t="s">
        <v>93</v>
      </c>
      <c r="C220" s="25" t="s">
        <v>94</v>
      </c>
      <c r="D220" s="25" t="s">
        <v>13</v>
      </c>
      <c r="E220" s="25" t="s">
        <v>76</v>
      </c>
      <c r="F220" s="25" t="s">
        <v>73</v>
      </c>
      <c r="G220" s="28" t="s">
        <v>77</v>
      </c>
      <c r="H220" s="28" t="s">
        <v>77</v>
      </c>
      <c r="I220" s="28" t="s">
        <v>77</v>
      </c>
      <c r="J220" s="28" t="s">
        <v>77</v>
      </c>
      <c r="K220" s="28" t="s">
        <v>77</v>
      </c>
      <c r="L220" s="28" t="s">
        <v>77</v>
      </c>
      <c r="M220" s="28" t="s">
        <v>77</v>
      </c>
      <c r="N220" s="31" t="s">
        <v>77</v>
      </c>
      <c r="O220" s="31" t="s">
        <v>77</v>
      </c>
      <c r="P220" s="31" t="s">
        <v>77</v>
      </c>
      <c r="Q220" s="31" t="s">
        <v>77</v>
      </c>
      <c r="R220" s="31" t="s">
        <v>77</v>
      </c>
      <c r="S220" s="31" t="s">
        <v>77</v>
      </c>
      <c r="T220" s="31" t="s">
        <v>77</v>
      </c>
      <c r="U220" s="32" t="s">
        <v>77</v>
      </c>
      <c r="V220" s="32" t="s">
        <v>77</v>
      </c>
      <c r="W220" s="32" t="s">
        <v>77</v>
      </c>
      <c r="X220" s="32" t="s">
        <v>77</v>
      </c>
      <c r="Y220" s="32" t="s">
        <v>77</v>
      </c>
      <c r="Z220" s="32" t="s">
        <v>77</v>
      </c>
      <c r="AA220" s="32" t="s">
        <v>77</v>
      </c>
    </row>
    <row r="221" spans="1:27">
      <c r="A221" s="25" t="s">
        <v>88</v>
      </c>
      <c r="B221" s="25" t="s">
        <v>93</v>
      </c>
      <c r="C221" s="25" t="s">
        <v>94</v>
      </c>
      <c r="D221" s="25" t="s">
        <v>13</v>
      </c>
      <c r="E221" s="25" t="s">
        <v>78</v>
      </c>
      <c r="F221" s="25" t="s">
        <v>73</v>
      </c>
      <c r="G221" s="34">
        <v>6.624878528515163</v>
      </c>
      <c r="H221" s="34">
        <v>6.2408275993258782</v>
      </c>
      <c r="I221" s="34">
        <v>5.073188887193937</v>
      </c>
      <c r="J221" s="34">
        <v>3.633311813011153</v>
      </c>
      <c r="K221" s="28">
        <v>2.9686895056856581</v>
      </c>
      <c r="L221" s="28">
        <v>2.4553080703966161</v>
      </c>
      <c r="M221" s="28">
        <v>2.0311622145729689</v>
      </c>
      <c r="N221" s="55">
        <f>'Equations and POD'!$D$6/G221</f>
        <v>166.040780259641</v>
      </c>
      <c r="O221" s="55">
        <f>'Equations and POD'!$D$6/H221</f>
        <v>176.25867442946506</v>
      </c>
      <c r="P221" s="55">
        <f>'Equations and POD'!$D$6/I221</f>
        <v>216.82614711561189</v>
      </c>
      <c r="Q221" s="55">
        <f>'Equations and POD'!$D$6/J221</f>
        <v>302.75408679784107</v>
      </c>
      <c r="R221" s="55">
        <f>'Equations and POD'!$D$6/K221</f>
        <v>370.53386616999558</v>
      </c>
      <c r="S221" s="55">
        <f>'Equations and POD'!$D$6/L221</f>
        <v>448.00895385087557</v>
      </c>
      <c r="T221" s="55">
        <f>'Equations and POD'!$D$6/M221</f>
        <v>541.5618664564729</v>
      </c>
      <c r="U221" s="30">
        <v>170</v>
      </c>
      <c r="V221" s="30">
        <v>180</v>
      </c>
      <c r="W221" s="30">
        <v>220</v>
      </c>
      <c r="X221" s="30">
        <v>300</v>
      </c>
      <c r="Y221" s="30">
        <v>370</v>
      </c>
      <c r="Z221" s="30">
        <v>450</v>
      </c>
      <c r="AA221" s="30">
        <v>540</v>
      </c>
    </row>
    <row r="222" spans="1:27">
      <c r="A222" s="25" t="s">
        <v>88</v>
      </c>
      <c r="B222" s="25" t="s">
        <v>93</v>
      </c>
      <c r="C222" s="25" t="s">
        <v>94</v>
      </c>
      <c r="D222" s="25" t="s">
        <v>13</v>
      </c>
      <c r="E222" s="25" t="s">
        <v>15</v>
      </c>
      <c r="F222" s="25" t="s">
        <v>73</v>
      </c>
      <c r="G222" s="28">
        <f t="shared" ref="G222:M222" si="39">SUM(G219:G221)</f>
        <v>6.624878528515163</v>
      </c>
      <c r="H222" s="28">
        <f t="shared" si="39"/>
        <v>6.2408275993258782</v>
      </c>
      <c r="I222" s="28">
        <f t="shared" si="39"/>
        <v>5.073188887193937</v>
      </c>
      <c r="J222" s="28">
        <f t="shared" si="39"/>
        <v>3.633311813011153</v>
      </c>
      <c r="K222" s="28">
        <f t="shared" si="39"/>
        <v>2.977719025268911</v>
      </c>
      <c r="L222" s="28">
        <f t="shared" si="39"/>
        <v>2.4635655128087994</v>
      </c>
      <c r="M222" s="28">
        <f t="shared" si="39"/>
        <v>2.0399863949915518</v>
      </c>
      <c r="N222" s="55">
        <f>'Equations and POD'!$D$6/G222</f>
        <v>166.040780259641</v>
      </c>
      <c r="O222" s="55">
        <f>'Equations and POD'!$D$6/H222</f>
        <v>176.25867442946506</v>
      </c>
      <c r="P222" s="55">
        <f>'Equations and POD'!$D$6/I222</f>
        <v>216.82614711561189</v>
      </c>
      <c r="Q222" s="55">
        <f>'Equations and POD'!$D$6/J222</f>
        <v>302.75408679784107</v>
      </c>
      <c r="R222" s="55">
        <f>'Equations and POD'!$D$6/K222</f>
        <v>369.41027365758981</v>
      </c>
      <c r="S222" s="55">
        <f>'Equations and POD'!$D$6/L222</f>
        <v>446.50730588684468</v>
      </c>
      <c r="T222" s="55">
        <f>'Equations and POD'!$D$6/M222</f>
        <v>539.21928239357476</v>
      </c>
      <c r="U222" s="30">
        <v>170</v>
      </c>
      <c r="V222" s="30">
        <v>180</v>
      </c>
      <c r="W222" s="30">
        <v>220</v>
      </c>
      <c r="X222" s="30">
        <v>300</v>
      </c>
      <c r="Y222" s="30">
        <v>370</v>
      </c>
      <c r="Z222" s="30">
        <v>450</v>
      </c>
      <c r="AA222" s="30">
        <v>540</v>
      </c>
    </row>
    <row r="223" spans="1:27">
      <c r="A223" s="25" t="s">
        <v>88</v>
      </c>
      <c r="B223" s="25" t="s">
        <v>93</v>
      </c>
      <c r="C223" s="25" t="s">
        <v>94</v>
      </c>
      <c r="D223" s="25" t="s">
        <v>13</v>
      </c>
      <c r="E223" s="25" t="s">
        <v>72</v>
      </c>
      <c r="F223" s="25" t="s">
        <v>74</v>
      </c>
      <c r="G223" s="28" t="s">
        <v>77</v>
      </c>
      <c r="H223" s="28" t="s">
        <v>77</v>
      </c>
      <c r="I223" s="28" t="s">
        <v>77</v>
      </c>
      <c r="J223" s="28" t="s">
        <v>77</v>
      </c>
      <c r="K223" s="28">
        <v>4.5147597916264711E-3</v>
      </c>
      <c r="L223" s="28">
        <v>4.1287212060916829E-3</v>
      </c>
      <c r="M223" s="28">
        <v>4.4120902092914596E-3</v>
      </c>
      <c r="N223" s="31" t="s">
        <v>77</v>
      </c>
      <c r="O223" s="31" t="s">
        <v>77</v>
      </c>
      <c r="P223" s="31" t="s">
        <v>77</v>
      </c>
      <c r="Q223" s="31" t="s">
        <v>77</v>
      </c>
      <c r="R223" s="55">
        <f>'Equations and POD'!$D$6/K223</f>
        <v>243645.29914529916</v>
      </c>
      <c r="S223" s="55">
        <f>'Equations and POD'!$D$6/L223</f>
        <v>266426.32066728442</v>
      </c>
      <c r="T223" s="55">
        <f>'Equations and POD'!$D$6/M223</f>
        <v>249314.93868450384</v>
      </c>
      <c r="U223" s="57" t="s">
        <v>77</v>
      </c>
      <c r="V223" s="57" t="s">
        <v>77</v>
      </c>
      <c r="W223" s="57" t="s">
        <v>77</v>
      </c>
      <c r="X223" s="57" t="s">
        <v>77</v>
      </c>
      <c r="Y223" s="56">
        <v>240000</v>
      </c>
      <c r="Z223" s="56">
        <v>270000</v>
      </c>
      <c r="AA223" s="56">
        <v>250000</v>
      </c>
    </row>
    <row r="224" spans="1:27">
      <c r="A224" s="25" t="s">
        <v>88</v>
      </c>
      <c r="B224" s="25" t="s">
        <v>93</v>
      </c>
      <c r="C224" s="25" t="s">
        <v>94</v>
      </c>
      <c r="D224" s="25" t="s">
        <v>13</v>
      </c>
      <c r="E224" s="25" t="s">
        <v>76</v>
      </c>
      <c r="F224" s="25" t="s">
        <v>74</v>
      </c>
      <c r="G224" s="28" t="s">
        <v>77</v>
      </c>
      <c r="H224" s="28" t="s">
        <v>77</v>
      </c>
      <c r="I224" s="28" t="s">
        <v>77</v>
      </c>
      <c r="J224" s="28" t="s">
        <v>77</v>
      </c>
      <c r="K224" s="28" t="s">
        <v>77</v>
      </c>
      <c r="L224" s="28" t="s">
        <v>77</v>
      </c>
      <c r="M224" s="28" t="s">
        <v>77</v>
      </c>
      <c r="N224" s="31" t="s">
        <v>77</v>
      </c>
      <c r="O224" s="31" t="s">
        <v>77</v>
      </c>
      <c r="P224" s="31" t="s">
        <v>77</v>
      </c>
      <c r="Q224" s="31" t="s">
        <v>77</v>
      </c>
      <c r="R224" s="31" t="s">
        <v>77</v>
      </c>
      <c r="S224" s="31" t="s">
        <v>77</v>
      </c>
      <c r="T224" s="31" t="s">
        <v>77</v>
      </c>
      <c r="U224" s="57" t="s">
        <v>77</v>
      </c>
      <c r="V224" s="57" t="s">
        <v>77</v>
      </c>
      <c r="W224" s="57" t="s">
        <v>77</v>
      </c>
      <c r="X224" s="57" t="s">
        <v>77</v>
      </c>
      <c r="Y224" s="57" t="s">
        <v>77</v>
      </c>
      <c r="Z224" s="57" t="s">
        <v>77</v>
      </c>
      <c r="AA224" s="57" t="s">
        <v>77</v>
      </c>
    </row>
    <row r="225" spans="1:27">
      <c r="A225" s="25" t="s">
        <v>88</v>
      </c>
      <c r="B225" s="25" t="s">
        <v>93</v>
      </c>
      <c r="C225" s="25" t="s">
        <v>94</v>
      </c>
      <c r="D225" s="25" t="s">
        <v>13</v>
      </c>
      <c r="E225" s="25" t="s">
        <v>78</v>
      </c>
      <c r="F225" s="25" t="s">
        <v>74</v>
      </c>
      <c r="G225" s="34">
        <v>6.6248785282831326</v>
      </c>
      <c r="H225" s="34">
        <v>6.2408275991072992</v>
      </c>
      <c r="I225" s="34">
        <v>5.0731888870162543</v>
      </c>
      <c r="J225" s="34">
        <v>3.532543924022999</v>
      </c>
      <c r="K225" s="28">
        <v>2.8413571850540249</v>
      </c>
      <c r="L225" s="28">
        <v>2.389607212182733</v>
      </c>
      <c r="M225" s="28">
        <v>1.9484736413532411</v>
      </c>
      <c r="N225" s="55">
        <f>'Equations and POD'!$D$6/G225</f>
        <v>166.04078026545642</v>
      </c>
      <c r="O225" s="55">
        <f>'Equations and POD'!$D$6/H225</f>
        <v>176.25867443563834</v>
      </c>
      <c r="P225" s="55">
        <f>'Equations and POD'!$D$6/I225</f>
        <v>216.826147123206</v>
      </c>
      <c r="Q225" s="55">
        <f>'Equations and POD'!$D$6/J225</f>
        <v>311.3903248362945</v>
      </c>
      <c r="R225" s="55">
        <f>'Equations and POD'!$D$6/K225</f>
        <v>387.1389369088015</v>
      </c>
      <c r="S225" s="55">
        <f>'Equations and POD'!$D$6/L225</f>
        <v>460.32669904575226</v>
      </c>
      <c r="T225" s="55">
        <f>'Equations and POD'!$D$6/M225</f>
        <v>564.54446016320514</v>
      </c>
      <c r="U225" s="56">
        <v>170</v>
      </c>
      <c r="V225" s="56">
        <v>180</v>
      </c>
      <c r="W225" s="56">
        <v>220</v>
      </c>
      <c r="X225" s="56">
        <v>310</v>
      </c>
      <c r="Y225" s="56">
        <v>390</v>
      </c>
      <c r="Z225" s="56">
        <v>460</v>
      </c>
      <c r="AA225" s="56">
        <v>560</v>
      </c>
    </row>
    <row r="226" spans="1:27">
      <c r="A226" s="25" t="s">
        <v>88</v>
      </c>
      <c r="B226" s="25" t="s">
        <v>93</v>
      </c>
      <c r="C226" s="25" t="s">
        <v>94</v>
      </c>
      <c r="D226" s="25" t="s">
        <v>13</v>
      </c>
      <c r="E226" s="25" t="s">
        <v>15</v>
      </c>
      <c r="F226" s="25" t="s">
        <v>74</v>
      </c>
      <c r="G226" s="28">
        <f t="shared" ref="G226:M226" si="40">SUM(G223:G225)</f>
        <v>6.6248785282831326</v>
      </c>
      <c r="H226" s="28">
        <f t="shared" si="40"/>
        <v>6.2408275991072992</v>
      </c>
      <c r="I226" s="28">
        <f t="shared" si="40"/>
        <v>5.0731888870162543</v>
      </c>
      <c r="J226" s="28">
        <f t="shared" si="40"/>
        <v>3.532543924022999</v>
      </c>
      <c r="K226" s="28">
        <f t="shared" si="40"/>
        <v>2.8458719448456513</v>
      </c>
      <c r="L226" s="28">
        <f t="shared" si="40"/>
        <v>2.3937359333888248</v>
      </c>
      <c r="M226" s="28">
        <f t="shared" si="40"/>
        <v>1.9528857315625325</v>
      </c>
      <c r="N226" s="55">
        <f>'Equations and POD'!$D$6/G226</f>
        <v>166.04078026545642</v>
      </c>
      <c r="O226" s="55">
        <f>'Equations and POD'!$D$6/H226</f>
        <v>176.25867443563834</v>
      </c>
      <c r="P226" s="55">
        <f>'Equations and POD'!$D$6/I226</f>
        <v>216.826147123206</v>
      </c>
      <c r="Q226" s="55">
        <f>'Equations and POD'!$D$6/J226</f>
        <v>311.3903248362945</v>
      </c>
      <c r="R226" s="55">
        <f>'Equations and POD'!$D$6/K226</f>
        <v>386.52477037566058</v>
      </c>
      <c r="S226" s="55">
        <f>'Equations and POD'!$D$6/L226</f>
        <v>459.53272650368081</v>
      </c>
      <c r="T226" s="55">
        <f>'Equations and POD'!$D$6/M226</f>
        <v>563.26900351710481</v>
      </c>
      <c r="U226" s="56">
        <v>170</v>
      </c>
      <c r="V226" s="56">
        <v>180</v>
      </c>
      <c r="W226" s="56">
        <v>220</v>
      </c>
      <c r="X226" s="56">
        <v>310</v>
      </c>
      <c r="Y226" s="56">
        <v>390</v>
      </c>
      <c r="Z226" s="56">
        <v>460</v>
      </c>
      <c r="AA226" s="56">
        <v>560</v>
      </c>
    </row>
    <row r="227" spans="1:27">
      <c r="A227" s="25" t="s">
        <v>88</v>
      </c>
      <c r="B227" s="25" t="s">
        <v>93</v>
      </c>
      <c r="C227" s="25" t="s">
        <v>94</v>
      </c>
      <c r="D227" s="25" t="s">
        <v>13</v>
      </c>
      <c r="E227" s="25" t="s">
        <v>72</v>
      </c>
      <c r="F227" s="25" t="s">
        <v>75</v>
      </c>
      <c r="G227" s="28" t="s">
        <v>77</v>
      </c>
      <c r="H227" s="28" t="s">
        <v>77</v>
      </c>
      <c r="I227" s="28" t="s">
        <v>77</v>
      </c>
      <c r="J227" s="28" t="s">
        <v>77</v>
      </c>
      <c r="K227" s="28">
        <v>2.257379895813236E-3</v>
      </c>
      <c r="L227" s="28">
        <v>2.064360603045841E-3</v>
      </c>
      <c r="M227" s="28">
        <v>2.2060451046457298E-3</v>
      </c>
      <c r="N227" s="31" t="s">
        <v>77</v>
      </c>
      <c r="O227" s="31" t="s">
        <v>77</v>
      </c>
      <c r="P227" s="31" t="s">
        <v>77</v>
      </c>
      <c r="Q227" s="31" t="s">
        <v>77</v>
      </c>
      <c r="R227" s="55">
        <f>'Equations and POD'!$D$6/K227</f>
        <v>487290.59829059819</v>
      </c>
      <c r="S227" s="55">
        <f>'Equations and POD'!$D$6/L227</f>
        <v>532852.64133456897</v>
      </c>
      <c r="T227" s="55">
        <f>'Equations and POD'!$D$6/M227</f>
        <v>498629.87736900768</v>
      </c>
      <c r="U227" s="57" t="s">
        <v>77</v>
      </c>
      <c r="V227" s="57" t="s">
        <v>77</v>
      </c>
      <c r="W227" s="57" t="s">
        <v>77</v>
      </c>
      <c r="X227" s="57" t="s">
        <v>77</v>
      </c>
      <c r="Y227" s="56">
        <v>490000</v>
      </c>
      <c r="Z227" s="56">
        <v>530000</v>
      </c>
      <c r="AA227" s="56">
        <v>500000</v>
      </c>
    </row>
    <row r="228" spans="1:27">
      <c r="A228" s="25" t="s">
        <v>88</v>
      </c>
      <c r="B228" s="25" t="s">
        <v>93</v>
      </c>
      <c r="C228" s="25" t="s">
        <v>94</v>
      </c>
      <c r="D228" s="25" t="s">
        <v>13</v>
      </c>
      <c r="E228" s="25" t="s">
        <v>76</v>
      </c>
      <c r="F228" s="25" t="s">
        <v>75</v>
      </c>
      <c r="G228" s="28" t="s">
        <v>77</v>
      </c>
      <c r="H228" s="28" t="s">
        <v>77</v>
      </c>
      <c r="I228" s="28" t="s">
        <v>77</v>
      </c>
      <c r="J228" s="28" t="s">
        <v>77</v>
      </c>
      <c r="K228" s="28" t="s">
        <v>77</v>
      </c>
      <c r="L228" s="28" t="s">
        <v>77</v>
      </c>
      <c r="M228" s="28" t="s">
        <v>77</v>
      </c>
      <c r="N228" s="31" t="s">
        <v>77</v>
      </c>
      <c r="O228" s="31" t="s">
        <v>77</v>
      </c>
      <c r="P228" s="31" t="s">
        <v>77</v>
      </c>
      <c r="Q228" s="31" t="s">
        <v>77</v>
      </c>
      <c r="R228" s="31" t="s">
        <v>77</v>
      </c>
      <c r="S228" s="31" t="s">
        <v>77</v>
      </c>
      <c r="T228" s="31" t="s">
        <v>77</v>
      </c>
      <c r="U228" s="57" t="s">
        <v>77</v>
      </c>
      <c r="V228" s="57" t="s">
        <v>77</v>
      </c>
      <c r="W228" s="57" t="s">
        <v>77</v>
      </c>
      <c r="X228" s="57" t="s">
        <v>77</v>
      </c>
      <c r="Y228" s="57" t="s">
        <v>77</v>
      </c>
      <c r="Z228" s="57" t="s">
        <v>77</v>
      </c>
      <c r="AA228" s="57" t="s">
        <v>77</v>
      </c>
    </row>
    <row r="229" spans="1:27">
      <c r="A229" s="25" t="s">
        <v>88</v>
      </c>
      <c r="B229" s="25" t="s">
        <v>93</v>
      </c>
      <c r="C229" s="25" t="s">
        <v>94</v>
      </c>
      <c r="D229" s="25" t="s">
        <v>13</v>
      </c>
      <c r="E229" s="25" t="s">
        <v>78</v>
      </c>
      <c r="F229" s="25" t="s">
        <v>75</v>
      </c>
      <c r="G229" s="34">
        <v>1.4885906904485551</v>
      </c>
      <c r="H229" s="34">
        <v>1.4022955779587829</v>
      </c>
      <c r="I229" s="34">
        <v>1.1399305988568169</v>
      </c>
      <c r="J229" s="34">
        <v>0.79375221393893369</v>
      </c>
      <c r="K229" s="28">
        <v>0.62792689645812849</v>
      </c>
      <c r="L229" s="28">
        <v>0.53250584011714208</v>
      </c>
      <c r="M229" s="28">
        <v>0.43109750460083118</v>
      </c>
      <c r="N229" s="55">
        <f>'Equations and POD'!$D$6/G229</f>
        <v>738.9539697232276</v>
      </c>
      <c r="O229" s="55">
        <f>'Equations and POD'!$D$6/H229</f>
        <v>784.42806016773432</v>
      </c>
      <c r="P229" s="55">
        <f>'Equations and POD'!$D$6/I229</f>
        <v>964.97102639681623</v>
      </c>
      <c r="Q229" s="55">
        <f>'Equations and POD'!$D$6/J229</f>
        <v>1385.8229062963308</v>
      </c>
      <c r="R229" s="55">
        <f>'Equations and POD'!$D$6/K229</f>
        <v>1751.7962778862275</v>
      </c>
      <c r="S229" s="55">
        <f>'Equations and POD'!$D$6/L229</f>
        <v>2065.7050442076261</v>
      </c>
      <c r="T229" s="55">
        <f>'Equations and POD'!$D$6/M229</f>
        <v>2551.6269249076954</v>
      </c>
      <c r="U229" s="56">
        <v>740</v>
      </c>
      <c r="V229" s="56">
        <v>780</v>
      </c>
      <c r="W229" s="56">
        <v>960</v>
      </c>
      <c r="X229" s="56">
        <v>1400</v>
      </c>
      <c r="Y229" s="56">
        <v>1800</v>
      </c>
      <c r="Z229" s="56">
        <v>2100</v>
      </c>
      <c r="AA229" s="56">
        <v>2600</v>
      </c>
    </row>
    <row r="230" spans="1:27">
      <c r="A230" s="25" t="s">
        <v>88</v>
      </c>
      <c r="B230" s="25" t="s">
        <v>93</v>
      </c>
      <c r="C230" s="25" t="s">
        <v>94</v>
      </c>
      <c r="D230" s="25" t="s">
        <v>13</v>
      </c>
      <c r="E230" s="25" t="s">
        <v>15</v>
      </c>
      <c r="F230" s="25" t="s">
        <v>75</v>
      </c>
      <c r="G230" s="28">
        <f t="shared" ref="G230:M230" si="41">SUM(G227:G229)</f>
        <v>1.4885906904485551</v>
      </c>
      <c r="H230" s="28">
        <f t="shared" si="41"/>
        <v>1.4022955779587829</v>
      </c>
      <c r="I230" s="28">
        <f t="shared" si="41"/>
        <v>1.1399305988568169</v>
      </c>
      <c r="J230" s="28">
        <f t="shared" si="41"/>
        <v>0.79375221393893369</v>
      </c>
      <c r="K230" s="28">
        <f t="shared" si="41"/>
        <v>0.6301842763539417</v>
      </c>
      <c r="L230" s="28">
        <f t="shared" si="41"/>
        <v>0.5345702007201879</v>
      </c>
      <c r="M230" s="28">
        <f t="shared" si="41"/>
        <v>0.43330354970547691</v>
      </c>
      <c r="N230" s="55">
        <f>'Equations and POD'!$D$6/G230</f>
        <v>738.9539697232276</v>
      </c>
      <c r="O230" s="55">
        <f>'Equations and POD'!$D$6/H230</f>
        <v>784.42806016773432</v>
      </c>
      <c r="P230" s="55">
        <f>'Equations and POD'!$D$6/I230</f>
        <v>964.97102639681623</v>
      </c>
      <c r="Q230" s="55">
        <f>'Equations and POD'!$D$6/J230</f>
        <v>1385.8229062963308</v>
      </c>
      <c r="R230" s="55">
        <f>'Equations and POD'!$D$6/K230</f>
        <v>1745.5211773360516</v>
      </c>
      <c r="S230" s="55">
        <f>'Equations and POD'!$D$6/L230</f>
        <v>2057.7278690769695</v>
      </c>
      <c r="T230" s="55">
        <f>'Equations and POD'!$D$6/M230</f>
        <v>2538.6360225935996</v>
      </c>
      <c r="U230" s="56">
        <v>740</v>
      </c>
      <c r="V230" s="56">
        <v>780</v>
      </c>
      <c r="W230" s="56">
        <v>960</v>
      </c>
      <c r="X230" s="56">
        <v>1400</v>
      </c>
      <c r="Y230" s="56">
        <v>1700</v>
      </c>
      <c r="Z230" s="56">
        <v>2100</v>
      </c>
      <c r="AA230" s="56">
        <v>2500</v>
      </c>
    </row>
    <row r="231" spans="1:27">
      <c r="A231" s="25" t="s">
        <v>88</v>
      </c>
      <c r="B231" s="25" t="s">
        <v>93</v>
      </c>
      <c r="C231" s="25" t="s">
        <v>95</v>
      </c>
      <c r="D231" s="25" t="s">
        <v>9</v>
      </c>
      <c r="E231" s="25" t="s">
        <v>72</v>
      </c>
      <c r="F231" s="25" t="s">
        <v>73</v>
      </c>
      <c r="G231" s="28" t="s">
        <v>77</v>
      </c>
      <c r="H231" s="28" t="s">
        <v>77</v>
      </c>
      <c r="I231" s="28" t="s">
        <v>77</v>
      </c>
      <c r="J231" s="28" t="s">
        <v>77</v>
      </c>
      <c r="K231" s="28">
        <v>1.267605633802817</v>
      </c>
      <c r="L231" s="28">
        <v>1.1592178770949719</v>
      </c>
      <c r="M231" s="28">
        <v>1.2387791741472181</v>
      </c>
      <c r="N231" s="31" t="s">
        <v>77</v>
      </c>
      <c r="O231" s="31" t="s">
        <v>77</v>
      </c>
      <c r="P231" s="31" t="s">
        <v>77</v>
      </c>
      <c r="Q231" s="31" t="s">
        <v>77</v>
      </c>
      <c r="R231" s="55">
        <f>'Equations and POD'!$D$6/K231</f>
        <v>867.77777777777771</v>
      </c>
      <c r="S231" s="55">
        <f>'Equations and POD'!$D$6/L231</f>
        <v>948.91566265060248</v>
      </c>
      <c r="T231" s="55">
        <f>'Equations and POD'!$D$6/M231</f>
        <v>887.97101449275306</v>
      </c>
      <c r="U231" s="32" t="s">
        <v>77</v>
      </c>
      <c r="V231" s="32" t="s">
        <v>77</v>
      </c>
      <c r="W231" s="32" t="s">
        <v>77</v>
      </c>
      <c r="X231" s="32" t="s">
        <v>77</v>
      </c>
      <c r="Y231" s="30">
        <v>870</v>
      </c>
      <c r="Z231" s="30">
        <v>950</v>
      </c>
      <c r="AA231" s="30">
        <v>890</v>
      </c>
    </row>
    <row r="232" spans="1:27">
      <c r="A232" s="25" t="s">
        <v>88</v>
      </c>
      <c r="B232" s="25" t="s">
        <v>93</v>
      </c>
      <c r="C232" s="25" t="s">
        <v>95</v>
      </c>
      <c r="D232" s="25" t="s">
        <v>9</v>
      </c>
      <c r="E232" s="25" t="s">
        <v>76</v>
      </c>
      <c r="F232" s="25" t="s">
        <v>73</v>
      </c>
      <c r="G232" s="28" t="s">
        <v>77</v>
      </c>
      <c r="H232" s="28" t="s">
        <v>77</v>
      </c>
      <c r="I232" s="28" t="s">
        <v>77</v>
      </c>
      <c r="J232" s="28" t="s">
        <v>77</v>
      </c>
      <c r="K232" s="28" t="s">
        <v>77</v>
      </c>
      <c r="L232" s="28" t="s">
        <v>77</v>
      </c>
      <c r="M232" s="28" t="s">
        <v>77</v>
      </c>
      <c r="N232" s="31" t="s">
        <v>77</v>
      </c>
      <c r="O232" s="31" t="s">
        <v>77</v>
      </c>
      <c r="P232" s="31" t="s">
        <v>77</v>
      </c>
      <c r="Q232" s="31" t="s">
        <v>77</v>
      </c>
      <c r="R232" s="31" t="s">
        <v>77</v>
      </c>
      <c r="S232" s="31" t="s">
        <v>77</v>
      </c>
      <c r="T232" s="31" t="s">
        <v>77</v>
      </c>
      <c r="U232" s="32" t="s">
        <v>77</v>
      </c>
      <c r="V232" s="32" t="s">
        <v>77</v>
      </c>
      <c r="W232" s="32" t="s">
        <v>77</v>
      </c>
      <c r="X232" s="32" t="s">
        <v>77</v>
      </c>
      <c r="Y232" s="32" t="s">
        <v>77</v>
      </c>
      <c r="Z232" s="32" t="s">
        <v>77</v>
      </c>
      <c r="AA232" s="32" t="s">
        <v>77</v>
      </c>
    </row>
    <row r="233" spans="1:27">
      <c r="A233" s="25" t="s">
        <v>88</v>
      </c>
      <c r="B233" s="25" t="s">
        <v>93</v>
      </c>
      <c r="C233" s="25" t="s">
        <v>95</v>
      </c>
      <c r="D233" s="25" t="s">
        <v>9</v>
      </c>
      <c r="E233" s="25" t="s">
        <v>78</v>
      </c>
      <c r="F233" s="25" t="s">
        <v>73</v>
      </c>
      <c r="G233" s="34">
        <v>0.11301817350804701</v>
      </c>
      <c r="H233" s="34">
        <v>0.1064663953336674</v>
      </c>
      <c r="I233" s="34">
        <v>8.6546876206723203E-2</v>
      </c>
      <c r="J233" s="34">
        <v>6.988921398650691E-2</v>
      </c>
      <c r="K233" s="28">
        <v>0.2113267509314096</v>
      </c>
      <c r="L233" s="28">
        <v>0.15738894480200349</v>
      </c>
      <c r="M233" s="28">
        <v>0.14264288250080809</v>
      </c>
      <c r="N233" s="55">
        <f>'Equations and POD'!$D$6/G233</f>
        <v>9732.947948602965</v>
      </c>
      <c r="O233" s="55">
        <f>'Equations and POD'!$D$6/H233</f>
        <v>10331.898591593923</v>
      </c>
      <c r="P233" s="55">
        <f>'Equations and POD'!$D$6/I233</f>
        <v>12709.875251563948</v>
      </c>
      <c r="Q233" s="55">
        <f>'Equations and POD'!$D$6/J233</f>
        <v>15739.195467448961</v>
      </c>
      <c r="R233" s="55">
        <f>'Equations and POD'!$D$6/K233</f>
        <v>5205.2094453343834</v>
      </c>
      <c r="S233" s="55">
        <f>'Equations and POD'!$D$6/L233</f>
        <v>6989.0550532873094</v>
      </c>
      <c r="T233" s="55">
        <f>'Equations and POD'!$D$6/M233</f>
        <v>7711.5659801236025</v>
      </c>
      <c r="U233" s="30">
        <v>9700</v>
      </c>
      <c r="V233" s="30">
        <v>10000</v>
      </c>
      <c r="W233" s="30">
        <v>13000</v>
      </c>
      <c r="X233" s="30">
        <v>16000</v>
      </c>
      <c r="Y233" s="30">
        <v>5200</v>
      </c>
      <c r="Z233" s="30">
        <v>7000</v>
      </c>
      <c r="AA233" s="30">
        <v>7700</v>
      </c>
    </row>
    <row r="234" spans="1:27">
      <c r="A234" s="25" t="s">
        <v>88</v>
      </c>
      <c r="B234" s="25" t="s">
        <v>93</v>
      </c>
      <c r="C234" s="25" t="s">
        <v>95</v>
      </c>
      <c r="D234" s="25" t="s">
        <v>9</v>
      </c>
      <c r="E234" s="25" t="s">
        <v>15</v>
      </c>
      <c r="F234" s="25" t="s">
        <v>73</v>
      </c>
      <c r="G234" s="28">
        <f t="shared" ref="G234:M234" si="42">SUM(G231:G233)</f>
        <v>0.11301817350804701</v>
      </c>
      <c r="H234" s="28">
        <f t="shared" si="42"/>
        <v>0.1064663953336674</v>
      </c>
      <c r="I234" s="28">
        <f t="shared" si="42"/>
        <v>8.6546876206723203E-2</v>
      </c>
      <c r="J234" s="28">
        <f t="shared" si="42"/>
        <v>6.988921398650691E-2</v>
      </c>
      <c r="K234" s="28">
        <f t="shared" si="42"/>
        <v>1.4789323847342266</v>
      </c>
      <c r="L234" s="28">
        <f t="shared" si="42"/>
        <v>1.3166068218969755</v>
      </c>
      <c r="M234" s="28">
        <f t="shared" si="42"/>
        <v>1.3814220566480262</v>
      </c>
      <c r="N234" s="55">
        <f>'Equations and POD'!$D$6/G234</f>
        <v>9732.947948602965</v>
      </c>
      <c r="O234" s="55">
        <f>'Equations and POD'!$D$6/H234</f>
        <v>10331.898591593923</v>
      </c>
      <c r="P234" s="55">
        <f>'Equations and POD'!$D$6/I234</f>
        <v>12709.875251563948</v>
      </c>
      <c r="Q234" s="55">
        <f>'Equations and POD'!$D$6/J234</f>
        <v>15739.195467448961</v>
      </c>
      <c r="R234" s="55">
        <f>'Equations and POD'!$D$6/K234</f>
        <v>743.77977746269778</v>
      </c>
      <c r="S234" s="55">
        <f>'Equations and POD'!$D$6/L234</f>
        <v>835.48101202689577</v>
      </c>
      <c r="T234" s="55">
        <f>'Equations and POD'!$D$6/M234</f>
        <v>796.2809010514228</v>
      </c>
      <c r="U234" s="30">
        <v>9700</v>
      </c>
      <c r="V234" s="30">
        <v>10000</v>
      </c>
      <c r="W234" s="30">
        <v>13000</v>
      </c>
      <c r="X234" s="30">
        <v>16000</v>
      </c>
      <c r="Y234" s="30">
        <v>740</v>
      </c>
      <c r="Z234" s="30">
        <v>840</v>
      </c>
      <c r="AA234" s="30">
        <v>800</v>
      </c>
    </row>
    <row r="235" spans="1:27">
      <c r="A235" s="25" t="s">
        <v>88</v>
      </c>
      <c r="B235" s="25" t="s">
        <v>93</v>
      </c>
      <c r="C235" s="25" t="s">
        <v>95</v>
      </c>
      <c r="D235" s="25" t="s">
        <v>9</v>
      </c>
      <c r="E235" s="25" t="s">
        <v>72</v>
      </c>
      <c r="F235" s="25" t="s">
        <v>74</v>
      </c>
      <c r="G235" s="28" t="s">
        <v>77</v>
      </c>
      <c r="H235" s="28" t="s">
        <v>77</v>
      </c>
      <c r="I235" s="28" t="s">
        <v>77</v>
      </c>
      <c r="J235" s="28" t="s">
        <v>77</v>
      </c>
      <c r="K235" s="28">
        <v>0.31690140845070419</v>
      </c>
      <c r="L235" s="28">
        <v>0.28980446927374309</v>
      </c>
      <c r="M235" s="28">
        <v>0.3096947935368044</v>
      </c>
      <c r="N235" s="31" t="s">
        <v>77</v>
      </c>
      <c r="O235" s="31" t="s">
        <v>77</v>
      </c>
      <c r="P235" s="31" t="s">
        <v>77</v>
      </c>
      <c r="Q235" s="31" t="s">
        <v>77</v>
      </c>
      <c r="R235" s="55">
        <f>'Equations and POD'!$D$6/K235</f>
        <v>3471.1111111111113</v>
      </c>
      <c r="S235" s="55">
        <f>'Equations and POD'!$D$6/L235</f>
        <v>3795.6626506024086</v>
      </c>
      <c r="T235" s="55">
        <f>'Equations and POD'!$D$6/M235</f>
        <v>3551.8840579710136</v>
      </c>
      <c r="U235" s="57" t="s">
        <v>77</v>
      </c>
      <c r="V235" s="57" t="s">
        <v>77</v>
      </c>
      <c r="W235" s="57" t="s">
        <v>77</v>
      </c>
      <c r="X235" s="57" t="s">
        <v>77</v>
      </c>
      <c r="Y235" s="56">
        <v>3500</v>
      </c>
      <c r="Z235" s="56">
        <v>3800</v>
      </c>
      <c r="AA235" s="56">
        <v>3600</v>
      </c>
    </row>
    <row r="236" spans="1:27">
      <c r="A236" s="25" t="s">
        <v>88</v>
      </c>
      <c r="B236" s="25" t="s">
        <v>93</v>
      </c>
      <c r="C236" s="25" t="s">
        <v>95</v>
      </c>
      <c r="D236" s="25" t="s">
        <v>9</v>
      </c>
      <c r="E236" s="25" t="s">
        <v>76</v>
      </c>
      <c r="F236" s="25" t="s">
        <v>74</v>
      </c>
      <c r="G236" s="28" t="s">
        <v>77</v>
      </c>
      <c r="H236" s="28" t="s">
        <v>77</v>
      </c>
      <c r="I236" s="28" t="s">
        <v>77</v>
      </c>
      <c r="J236" s="28" t="s">
        <v>77</v>
      </c>
      <c r="K236" s="28" t="s">
        <v>77</v>
      </c>
      <c r="L236" s="28" t="s">
        <v>77</v>
      </c>
      <c r="M236" s="28" t="s">
        <v>77</v>
      </c>
      <c r="N236" s="31" t="s">
        <v>77</v>
      </c>
      <c r="O236" s="31" t="s">
        <v>77</v>
      </c>
      <c r="P236" s="31" t="s">
        <v>77</v>
      </c>
      <c r="Q236" s="31" t="s">
        <v>77</v>
      </c>
      <c r="R236" s="31" t="s">
        <v>77</v>
      </c>
      <c r="S236" s="31" t="s">
        <v>77</v>
      </c>
      <c r="T236" s="31" t="s">
        <v>77</v>
      </c>
      <c r="U236" s="57" t="s">
        <v>77</v>
      </c>
      <c r="V236" s="57" t="s">
        <v>77</v>
      </c>
      <c r="W236" s="57" t="s">
        <v>77</v>
      </c>
      <c r="X236" s="57" t="s">
        <v>77</v>
      </c>
      <c r="Y236" s="57" t="s">
        <v>77</v>
      </c>
      <c r="Z236" s="57" t="s">
        <v>77</v>
      </c>
      <c r="AA236" s="57" t="s">
        <v>77</v>
      </c>
    </row>
    <row r="237" spans="1:27">
      <c r="A237" s="25" t="s">
        <v>88</v>
      </c>
      <c r="B237" s="25" t="s">
        <v>93</v>
      </c>
      <c r="C237" s="25" t="s">
        <v>95</v>
      </c>
      <c r="D237" s="25" t="s">
        <v>9</v>
      </c>
      <c r="E237" s="25" t="s">
        <v>78</v>
      </c>
      <c r="F237" s="25" t="s">
        <v>74</v>
      </c>
      <c r="G237" s="34">
        <v>0.1130181704603371</v>
      </c>
      <c r="H237" s="34">
        <v>0.1064663924626363</v>
      </c>
      <c r="I237" s="34">
        <v>8.6546873872852745E-2</v>
      </c>
      <c r="J237" s="34">
        <v>6.0263995733567742E-2</v>
      </c>
      <c r="K237" s="28">
        <v>0.12721898237085871</v>
      </c>
      <c r="L237" s="28">
        <v>9.8429769820214397E-2</v>
      </c>
      <c r="M237" s="28">
        <v>8.628306173472787E-2</v>
      </c>
      <c r="N237" s="55">
        <f>'Equations and POD'!$D$6/G237</f>
        <v>9732.9482110669705</v>
      </c>
      <c r="O237" s="55">
        <f>'Equations and POD'!$D$6/H237</f>
        <v>10331.898870209565</v>
      </c>
      <c r="P237" s="55">
        <f>'Equations and POD'!$D$6/I237</f>
        <v>12709.875594305415</v>
      </c>
      <c r="Q237" s="55">
        <f>'Equations and POD'!$D$6/J237</f>
        <v>18253.021337370221</v>
      </c>
      <c r="R237" s="55">
        <f>'Equations and POD'!$D$6/K237</f>
        <v>8646.5084022867522</v>
      </c>
      <c r="S237" s="55">
        <f>'Equations and POD'!$D$6/L237</f>
        <v>11175.480771815179</v>
      </c>
      <c r="T237" s="55">
        <f>'Equations and POD'!$D$6/M237</f>
        <v>12748.73628594549</v>
      </c>
      <c r="U237" s="56">
        <v>9700</v>
      </c>
      <c r="V237" s="56">
        <v>10000</v>
      </c>
      <c r="W237" s="56">
        <v>13000</v>
      </c>
      <c r="X237" s="56">
        <v>18000</v>
      </c>
      <c r="Y237" s="56">
        <v>8600</v>
      </c>
      <c r="Z237" s="56">
        <v>11000</v>
      </c>
      <c r="AA237" s="56">
        <v>13000</v>
      </c>
    </row>
    <row r="238" spans="1:27">
      <c r="A238" s="25" t="s">
        <v>88</v>
      </c>
      <c r="B238" s="25" t="s">
        <v>93</v>
      </c>
      <c r="C238" s="25" t="s">
        <v>95</v>
      </c>
      <c r="D238" s="25" t="s">
        <v>9</v>
      </c>
      <c r="E238" s="25" t="s">
        <v>15</v>
      </c>
      <c r="F238" s="25" t="s">
        <v>74</v>
      </c>
      <c r="G238" s="28">
        <f t="shared" ref="G238:M238" si="43">SUM(G235:G237)</f>
        <v>0.1130181704603371</v>
      </c>
      <c r="H238" s="28">
        <f t="shared" si="43"/>
        <v>0.1064663924626363</v>
      </c>
      <c r="I238" s="28">
        <f t="shared" si="43"/>
        <v>8.6546873872852745E-2</v>
      </c>
      <c r="J238" s="28">
        <f t="shared" si="43"/>
        <v>6.0263995733567742E-2</v>
      </c>
      <c r="K238" s="28">
        <f t="shared" si="43"/>
        <v>0.4441203908215629</v>
      </c>
      <c r="L238" s="28">
        <f t="shared" si="43"/>
        <v>0.38823423909395749</v>
      </c>
      <c r="M238" s="28">
        <f t="shared" si="43"/>
        <v>0.39597785527153229</v>
      </c>
      <c r="N238" s="55">
        <f>'Equations and POD'!$D$6/G238</f>
        <v>9732.9482110669705</v>
      </c>
      <c r="O238" s="55">
        <f>'Equations and POD'!$D$6/H238</f>
        <v>10331.898870209565</v>
      </c>
      <c r="P238" s="55">
        <f>'Equations and POD'!$D$6/I238</f>
        <v>12709.875594305415</v>
      </c>
      <c r="Q238" s="55">
        <f>'Equations and POD'!$D$6/J238</f>
        <v>18253.021337370221</v>
      </c>
      <c r="R238" s="55">
        <f>'Equations and POD'!$D$6/K238</f>
        <v>2476.8058903243514</v>
      </c>
      <c r="S238" s="55">
        <f>'Equations and POD'!$D$6/L238</f>
        <v>2833.3410328958298</v>
      </c>
      <c r="T238" s="55">
        <f>'Equations and POD'!$D$6/M238</f>
        <v>2777.9331226633913</v>
      </c>
      <c r="U238" s="56">
        <v>9700</v>
      </c>
      <c r="V238" s="56">
        <v>10000</v>
      </c>
      <c r="W238" s="56">
        <v>13000</v>
      </c>
      <c r="X238" s="56">
        <v>18000</v>
      </c>
      <c r="Y238" s="56">
        <v>2500</v>
      </c>
      <c r="Z238" s="56">
        <v>2800</v>
      </c>
      <c r="AA238" s="56">
        <v>2800</v>
      </c>
    </row>
    <row r="239" spans="1:27">
      <c r="A239" s="25" t="s">
        <v>88</v>
      </c>
      <c r="B239" s="25" t="s">
        <v>93</v>
      </c>
      <c r="C239" s="25" t="s">
        <v>95</v>
      </c>
      <c r="D239" s="25" t="s">
        <v>9</v>
      </c>
      <c r="E239" s="25" t="s">
        <v>72</v>
      </c>
      <c r="F239" s="25" t="s">
        <v>75</v>
      </c>
      <c r="G239" s="28" t="s">
        <v>77</v>
      </c>
      <c r="H239" s="28" t="s">
        <v>77</v>
      </c>
      <c r="I239" s="28" t="s">
        <v>77</v>
      </c>
      <c r="J239" s="28" t="s">
        <v>77</v>
      </c>
      <c r="K239" s="28">
        <v>6.3380281690140858E-2</v>
      </c>
      <c r="L239" s="28">
        <v>5.7960893854748619E-2</v>
      </c>
      <c r="M239" s="28">
        <v>6.193895870736088E-2</v>
      </c>
      <c r="N239" s="31" t="s">
        <v>77</v>
      </c>
      <c r="O239" s="31" t="s">
        <v>77</v>
      </c>
      <c r="P239" s="31" t="s">
        <v>77</v>
      </c>
      <c r="Q239" s="31" t="s">
        <v>77</v>
      </c>
      <c r="R239" s="55">
        <f>'Equations and POD'!$D$6/K239</f>
        <v>17355.555555555551</v>
      </c>
      <c r="S239" s="55">
        <f>'Equations and POD'!$D$6/L239</f>
        <v>18978.313253012042</v>
      </c>
      <c r="T239" s="55">
        <f>'Equations and POD'!$D$6/M239</f>
        <v>17759.420289855068</v>
      </c>
      <c r="U239" s="57" t="s">
        <v>77</v>
      </c>
      <c r="V239" s="57" t="s">
        <v>77</v>
      </c>
      <c r="W239" s="57" t="s">
        <v>77</v>
      </c>
      <c r="X239" s="57" t="s">
        <v>77</v>
      </c>
      <c r="Y239" s="56">
        <v>17000</v>
      </c>
      <c r="Z239" s="56">
        <v>19000</v>
      </c>
      <c r="AA239" s="56">
        <v>18000</v>
      </c>
    </row>
    <row r="240" spans="1:27">
      <c r="A240" s="25" t="s">
        <v>88</v>
      </c>
      <c r="B240" s="25" t="s">
        <v>93</v>
      </c>
      <c r="C240" s="25" t="s">
        <v>95</v>
      </c>
      <c r="D240" s="25" t="s">
        <v>9</v>
      </c>
      <c r="E240" s="25" t="s">
        <v>76</v>
      </c>
      <c r="F240" s="25" t="s">
        <v>75</v>
      </c>
      <c r="G240" s="28" t="s">
        <v>77</v>
      </c>
      <c r="H240" s="28" t="s">
        <v>77</v>
      </c>
      <c r="I240" s="28" t="s">
        <v>77</v>
      </c>
      <c r="J240" s="28" t="s">
        <v>77</v>
      </c>
      <c r="K240" s="28" t="s">
        <v>77</v>
      </c>
      <c r="L240" s="28" t="s">
        <v>77</v>
      </c>
      <c r="M240" s="28" t="s">
        <v>77</v>
      </c>
      <c r="N240" s="31" t="s">
        <v>77</v>
      </c>
      <c r="O240" s="31" t="s">
        <v>77</v>
      </c>
      <c r="P240" s="31" t="s">
        <v>77</v>
      </c>
      <c r="Q240" s="31" t="s">
        <v>77</v>
      </c>
      <c r="R240" s="31" t="s">
        <v>77</v>
      </c>
      <c r="S240" s="31" t="s">
        <v>77</v>
      </c>
      <c r="T240" s="31" t="s">
        <v>77</v>
      </c>
      <c r="U240" s="57" t="s">
        <v>77</v>
      </c>
      <c r="V240" s="57" t="s">
        <v>77</v>
      </c>
      <c r="W240" s="57" t="s">
        <v>77</v>
      </c>
      <c r="X240" s="57" t="s">
        <v>77</v>
      </c>
      <c r="Y240" s="57" t="s">
        <v>77</v>
      </c>
      <c r="Z240" s="57" t="s">
        <v>77</v>
      </c>
      <c r="AA240" s="57" t="s">
        <v>77</v>
      </c>
    </row>
    <row r="241" spans="1:27">
      <c r="A241" s="25" t="s">
        <v>88</v>
      </c>
      <c r="B241" s="25" t="s">
        <v>93</v>
      </c>
      <c r="C241" s="25" t="s">
        <v>95</v>
      </c>
      <c r="D241" s="25" t="s">
        <v>9</v>
      </c>
      <c r="E241" s="25" t="s">
        <v>78</v>
      </c>
      <c r="F241" s="25" t="s">
        <v>75</v>
      </c>
      <c r="G241" s="34">
        <v>0.1130181305437072</v>
      </c>
      <c r="H241" s="34">
        <v>0.106466354860014</v>
      </c>
      <c r="I241" s="34">
        <v>8.6546843305559784E-2</v>
      </c>
      <c r="J241" s="34">
        <v>6.0263974449064547E-2</v>
      </c>
      <c r="K241" s="28">
        <v>7.6005384187807778E-2</v>
      </c>
      <c r="L241" s="28">
        <v>6.0927416732229497E-2</v>
      </c>
      <c r="M241" s="28">
        <v>5.178610705803776E-2</v>
      </c>
      <c r="N241" s="55">
        <f>'Equations and POD'!$D$6/G241</f>
        <v>9732.951648625969</v>
      </c>
      <c r="O241" s="55">
        <f>'Equations and POD'!$D$6/H241</f>
        <v>10331.902519310646</v>
      </c>
      <c r="P241" s="55">
        <f>'Equations and POD'!$D$6/I241</f>
        <v>12709.880083278968</v>
      </c>
      <c r="Q241" s="55">
        <f>'Equations and POD'!$D$6/J241</f>
        <v>18253.027784115471</v>
      </c>
      <c r="R241" s="55">
        <f>'Equations and POD'!$D$6/K241</f>
        <v>14472.658901136821</v>
      </c>
      <c r="S241" s="55">
        <f>'Equations and POD'!$D$6/L241</f>
        <v>18054.26947337027</v>
      </c>
      <c r="T241" s="55">
        <f>'Equations and POD'!$D$6/M241</f>
        <v>21241.218204859601</v>
      </c>
      <c r="U241" s="56">
        <v>9700</v>
      </c>
      <c r="V241" s="56">
        <v>10000</v>
      </c>
      <c r="W241" s="56">
        <v>13000</v>
      </c>
      <c r="X241" s="56">
        <v>18000</v>
      </c>
      <c r="Y241" s="56">
        <v>14000</v>
      </c>
      <c r="Z241" s="56">
        <v>18000</v>
      </c>
      <c r="AA241" s="56">
        <v>21000</v>
      </c>
    </row>
    <row r="242" spans="1:27">
      <c r="A242" s="25" t="s">
        <v>88</v>
      </c>
      <c r="B242" s="25" t="s">
        <v>93</v>
      </c>
      <c r="C242" s="25" t="s">
        <v>95</v>
      </c>
      <c r="D242" s="25" t="s">
        <v>9</v>
      </c>
      <c r="E242" s="25" t="s">
        <v>15</v>
      </c>
      <c r="F242" s="25" t="s">
        <v>75</v>
      </c>
      <c r="G242" s="28">
        <f t="shared" ref="G242:M242" si="44">SUM(G239:G241)</f>
        <v>0.1130181305437072</v>
      </c>
      <c r="H242" s="28">
        <f t="shared" si="44"/>
        <v>0.106466354860014</v>
      </c>
      <c r="I242" s="28">
        <f t="shared" si="44"/>
        <v>8.6546843305559784E-2</v>
      </c>
      <c r="J242" s="28">
        <f t="shared" si="44"/>
        <v>6.0263974449064547E-2</v>
      </c>
      <c r="K242" s="28">
        <f t="shared" si="44"/>
        <v>0.13938566587794865</v>
      </c>
      <c r="L242" s="28">
        <f t="shared" si="44"/>
        <v>0.11888831058697812</v>
      </c>
      <c r="M242" s="28">
        <f t="shared" si="44"/>
        <v>0.11372506576539865</v>
      </c>
      <c r="N242" s="55">
        <f>'Equations and POD'!$D$6/G242</f>
        <v>9732.951648625969</v>
      </c>
      <c r="O242" s="55">
        <f>'Equations and POD'!$D$6/H242</f>
        <v>10331.902519310646</v>
      </c>
      <c r="P242" s="55">
        <f>'Equations and POD'!$D$6/I242</f>
        <v>12709.880083278968</v>
      </c>
      <c r="Q242" s="55">
        <f>'Equations and POD'!$D$6/J242</f>
        <v>18253.027784115471</v>
      </c>
      <c r="R242" s="55">
        <f>'Equations and POD'!$D$6/K242</f>
        <v>7891.7727520360777</v>
      </c>
      <c r="S242" s="55">
        <f>'Equations and POD'!$D$6/L242</f>
        <v>9252.3814542325872</v>
      </c>
      <c r="T242" s="55">
        <f>'Equations and POD'!$D$6/M242</f>
        <v>9672.4498912945874</v>
      </c>
      <c r="U242" s="56">
        <v>9700</v>
      </c>
      <c r="V242" s="56">
        <v>10000</v>
      </c>
      <c r="W242" s="56">
        <v>13000</v>
      </c>
      <c r="X242" s="56">
        <v>18000</v>
      </c>
      <c r="Y242" s="56">
        <v>7900</v>
      </c>
      <c r="Z242" s="56">
        <v>9300</v>
      </c>
      <c r="AA242" s="56">
        <v>9700</v>
      </c>
    </row>
    <row r="243" spans="1:27">
      <c r="A243" s="49" t="s">
        <v>88</v>
      </c>
      <c r="B243" s="49" t="s">
        <v>93</v>
      </c>
      <c r="C243" s="49" t="s">
        <v>95</v>
      </c>
      <c r="D243" s="25" t="s">
        <v>11</v>
      </c>
      <c r="E243" s="49" t="s">
        <v>72</v>
      </c>
      <c r="F243" s="49" t="s">
        <v>73</v>
      </c>
      <c r="G243" s="28" t="s">
        <v>77</v>
      </c>
      <c r="H243" s="28" t="s">
        <v>77</v>
      </c>
      <c r="I243" s="28" t="s">
        <v>77</v>
      </c>
      <c r="J243" s="28" t="s">
        <v>77</v>
      </c>
      <c r="K243" s="49">
        <v>4.2253521000000002E-2</v>
      </c>
      <c r="L243" s="49">
        <v>3.8640595999999999E-2</v>
      </c>
      <c r="M243" s="49">
        <v>4.1292638999999999E-2</v>
      </c>
      <c r="N243" s="31" t="s">
        <v>77</v>
      </c>
      <c r="O243" s="31" t="s">
        <v>77</v>
      </c>
      <c r="P243" s="31" t="s">
        <v>77</v>
      </c>
      <c r="Q243" s="31" t="s">
        <v>77</v>
      </c>
      <c r="R243" s="55">
        <f>'Equations and POD'!$D$6/K243</f>
        <v>26033.333411433334</v>
      </c>
      <c r="S243" s="55">
        <f>'Equations and POD'!$D$6/L243</f>
        <v>28467.469808177906</v>
      </c>
      <c r="T243" s="55">
        <f>'Equations and POD'!$D$6/M243</f>
        <v>26639.130523965785</v>
      </c>
      <c r="U243" s="32" t="s">
        <v>77</v>
      </c>
      <c r="V243" s="32" t="s">
        <v>77</v>
      </c>
      <c r="W243" s="32" t="s">
        <v>77</v>
      </c>
      <c r="X243" s="32" t="s">
        <v>77</v>
      </c>
      <c r="Y243" s="30">
        <v>26000</v>
      </c>
      <c r="Z243" s="30">
        <v>28000</v>
      </c>
      <c r="AA243" s="30">
        <v>27000</v>
      </c>
    </row>
    <row r="244" spans="1:27">
      <c r="A244" s="49" t="s">
        <v>88</v>
      </c>
      <c r="B244" s="49" t="s">
        <v>93</v>
      </c>
      <c r="C244" s="49" t="s">
        <v>95</v>
      </c>
      <c r="D244" s="25" t="s">
        <v>11</v>
      </c>
      <c r="E244" s="49" t="s">
        <v>76</v>
      </c>
      <c r="F244" s="49" t="s">
        <v>73</v>
      </c>
      <c r="G244" s="28" t="s">
        <v>77</v>
      </c>
      <c r="H244" s="28" t="s">
        <v>77</v>
      </c>
      <c r="I244" s="28" t="s">
        <v>77</v>
      </c>
      <c r="J244" s="28" t="s">
        <v>77</v>
      </c>
      <c r="K244" s="28" t="s">
        <v>77</v>
      </c>
      <c r="L244" s="28" t="s">
        <v>77</v>
      </c>
      <c r="M244" s="28" t="s">
        <v>77</v>
      </c>
      <c r="N244" s="31" t="s">
        <v>77</v>
      </c>
      <c r="O244" s="31" t="s">
        <v>77</v>
      </c>
      <c r="P244" s="31" t="s">
        <v>77</v>
      </c>
      <c r="Q244" s="31" t="s">
        <v>77</v>
      </c>
      <c r="R244" s="31" t="s">
        <v>77</v>
      </c>
      <c r="S244" s="31" t="s">
        <v>77</v>
      </c>
      <c r="T244" s="31" t="s">
        <v>77</v>
      </c>
      <c r="U244" s="32" t="s">
        <v>77</v>
      </c>
      <c r="V244" s="32" t="s">
        <v>77</v>
      </c>
      <c r="W244" s="32" t="s">
        <v>77</v>
      </c>
      <c r="X244" s="32" t="s">
        <v>77</v>
      </c>
      <c r="Y244" s="32" t="s">
        <v>77</v>
      </c>
      <c r="Z244" s="32" t="s">
        <v>77</v>
      </c>
      <c r="AA244" s="32" t="s">
        <v>77</v>
      </c>
    </row>
    <row r="245" spans="1:27">
      <c r="A245" s="49" t="s">
        <v>88</v>
      </c>
      <c r="B245" s="49" t="s">
        <v>93</v>
      </c>
      <c r="C245" s="49" t="s">
        <v>95</v>
      </c>
      <c r="D245" s="25" t="s">
        <v>11</v>
      </c>
      <c r="E245" s="49" t="s">
        <v>78</v>
      </c>
      <c r="F245" s="49" t="s">
        <v>73</v>
      </c>
      <c r="G245" s="59">
        <v>3.7672729999999998E-3</v>
      </c>
      <c r="H245" s="59">
        <v>3.5488809999999998E-3</v>
      </c>
      <c r="I245" s="59">
        <v>2.884897E-3</v>
      </c>
      <c r="J245" s="59">
        <v>2.3296409999999999E-3</v>
      </c>
      <c r="K245" s="49">
        <v>7.0443110000000001E-3</v>
      </c>
      <c r="L245" s="49">
        <v>5.2463609999999997E-3</v>
      </c>
      <c r="M245" s="49">
        <v>4.7548210000000002E-3</v>
      </c>
      <c r="N245" s="55">
        <f>'Equations and POD'!$D$6/G245</f>
        <v>291988.39585026092</v>
      </c>
      <c r="O245" s="55">
        <f>'Equations and POD'!$D$6/H245</f>
        <v>309956.8568233198</v>
      </c>
      <c r="P245" s="55">
        <f>'Equations and POD'!$D$6/I245</f>
        <v>381296.10866523138</v>
      </c>
      <c r="Q245" s="55">
        <f>'Equations and POD'!$D$6/J245</f>
        <v>472175.75583534117</v>
      </c>
      <c r="R245" s="55">
        <f>'Equations and POD'!$D$6/K245</f>
        <v>156154.37762472441</v>
      </c>
      <c r="S245" s="55">
        <f>'Equations and POD'!$D$6/L245</f>
        <v>209669.14019069599</v>
      </c>
      <c r="T245" s="55">
        <f>'Equations and POD'!$D$6/M245</f>
        <v>231344.14523701312</v>
      </c>
      <c r="U245" s="30">
        <v>290000</v>
      </c>
      <c r="V245" s="30">
        <v>310000</v>
      </c>
      <c r="W245" s="30">
        <v>380000</v>
      </c>
      <c r="X245" s="30">
        <v>470000</v>
      </c>
      <c r="Y245" s="30">
        <v>160000</v>
      </c>
      <c r="Z245" s="30">
        <v>210000</v>
      </c>
      <c r="AA245" s="30">
        <v>230000</v>
      </c>
    </row>
    <row r="246" spans="1:27">
      <c r="A246" s="49" t="s">
        <v>88</v>
      </c>
      <c r="B246" s="49" t="s">
        <v>93</v>
      </c>
      <c r="C246" s="49" t="s">
        <v>95</v>
      </c>
      <c r="D246" s="25" t="s">
        <v>11</v>
      </c>
      <c r="E246" s="25" t="s">
        <v>15</v>
      </c>
      <c r="F246" s="25" t="s">
        <v>73</v>
      </c>
      <c r="G246" s="28">
        <f t="shared" ref="G246:M246" si="45">SUM(G243:G245)</f>
        <v>3.7672729999999998E-3</v>
      </c>
      <c r="H246" s="28">
        <f t="shared" si="45"/>
        <v>3.5488809999999998E-3</v>
      </c>
      <c r="I246" s="28">
        <f t="shared" si="45"/>
        <v>2.884897E-3</v>
      </c>
      <c r="J246" s="28">
        <f t="shared" si="45"/>
        <v>2.3296409999999999E-3</v>
      </c>
      <c r="K246" s="28">
        <f t="shared" si="45"/>
        <v>4.9297832E-2</v>
      </c>
      <c r="L246" s="28">
        <f t="shared" si="45"/>
        <v>4.3886956999999997E-2</v>
      </c>
      <c r="M246" s="28">
        <f t="shared" si="45"/>
        <v>4.6047459999999998E-2</v>
      </c>
      <c r="N246" s="55">
        <f>'Equations and POD'!$D$6/G246</f>
        <v>291988.39585026092</v>
      </c>
      <c r="O246" s="55">
        <f>'Equations and POD'!$D$6/H246</f>
        <v>309956.8568233198</v>
      </c>
      <c r="P246" s="55">
        <f>'Equations and POD'!$D$6/I246</f>
        <v>381296.10866523138</v>
      </c>
      <c r="Q246" s="55">
        <f>'Equations and POD'!$D$6/J246</f>
        <v>472175.75583534117</v>
      </c>
      <c r="R246" s="55">
        <f>'Equations and POD'!$D$6/K246</f>
        <v>22313.354469624548</v>
      </c>
      <c r="S246" s="55">
        <f>'Equations and POD'!$D$6/L246</f>
        <v>25064.394416773986</v>
      </c>
      <c r="T246" s="55">
        <f>'Equations and POD'!$D$6/M246</f>
        <v>23888.396884431844</v>
      </c>
      <c r="U246" s="30">
        <v>290000</v>
      </c>
      <c r="V246" s="30">
        <v>310000</v>
      </c>
      <c r="W246" s="30">
        <v>380000</v>
      </c>
      <c r="X246" s="30">
        <v>470000</v>
      </c>
      <c r="Y246" s="30">
        <v>22000</v>
      </c>
      <c r="Z246" s="30">
        <v>25000</v>
      </c>
      <c r="AA246" s="30">
        <v>24000</v>
      </c>
    </row>
    <row r="247" spans="1:27">
      <c r="A247" s="49" t="s">
        <v>88</v>
      </c>
      <c r="B247" s="49" t="s">
        <v>93</v>
      </c>
      <c r="C247" s="49" t="s">
        <v>95</v>
      </c>
      <c r="D247" s="25" t="s">
        <v>11</v>
      </c>
      <c r="E247" s="49" t="s">
        <v>72</v>
      </c>
      <c r="F247" s="49" t="s">
        <v>74</v>
      </c>
      <c r="G247" s="28" t="s">
        <v>77</v>
      </c>
      <c r="H247" s="28" t="s">
        <v>77</v>
      </c>
      <c r="I247" s="28" t="s">
        <v>77</v>
      </c>
      <c r="J247" s="28" t="s">
        <v>77</v>
      </c>
      <c r="K247" s="49">
        <v>1.0563380000000001E-2</v>
      </c>
      <c r="L247" s="49">
        <v>9.6601489999999998E-3</v>
      </c>
      <c r="M247" s="49">
        <v>1.032316E-2</v>
      </c>
      <c r="N247" s="31" t="s">
        <v>77</v>
      </c>
      <c r="O247" s="31" t="s">
        <v>77</v>
      </c>
      <c r="P247" s="31" t="s">
        <v>77</v>
      </c>
      <c r="Q247" s="31" t="s">
        <v>77</v>
      </c>
      <c r="R247" s="55">
        <f>'Equations and POD'!$D$6/K247</f>
        <v>104133.33611022228</v>
      </c>
      <c r="S247" s="55">
        <f>'Equations and POD'!$D$6/L247</f>
        <v>113869.87923271162</v>
      </c>
      <c r="T247" s="55">
        <f>'Equations and POD'!$D$6/M247</f>
        <v>106556.51951534221</v>
      </c>
      <c r="U247" s="57" t="s">
        <v>77</v>
      </c>
      <c r="V247" s="57" t="s">
        <v>77</v>
      </c>
      <c r="W247" s="57" t="s">
        <v>77</v>
      </c>
      <c r="X247" s="57" t="s">
        <v>77</v>
      </c>
      <c r="Y247" s="56">
        <v>100000</v>
      </c>
      <c r="Z247" s="56">
        <v>110000</v>
      </c>
      <c r="AA247" s="56">
        <v>110000</v>
      </c>
    </row>
    <row r="248" spans="1:27">
      <c r="A248" s="49" t="s">
        <v>88</v>
      </c>
      <c r="B248" s="49" t="s">
        <v>93</v>
      </c>
      <c r="C248" s="49" t="s">
        <v>95</v>
      </c>
      <c r="D248" s="25" t="s">
        <v>11</v>
      </c>
      <c r="E248" s="49" t="s">
        <v>76</v>
      </c>
      <c r="F248" s="49" t="s">
        <v>74</v>
      </c>
      <c r="G248" s="28" t="s">
        <v>77</v>
      </c>
      <c r="H248" s="28" t="s">
        <v>77</v>
      </c>
      <c r="I248" s="28" t="s">
        <v>77</v>
      </c>
      <c r="J248" s="28" t="s">
        <v>77</v>
      </c>
      <c r="K248" s="28" t="s">
        <v>77</v>
      </c>
      <c r="L248" s="28" t="s">
        <v>77</v>
      </c>
      <c r="M248" s="28" t="s">
        <v>77</v>
      </c>
      <c r="N248" s="31" t="s">
        <v>77</v>
      </c>
      <c r="O248" s="31" t="s">
        <v>77</v>
      </c>
      <c r="P248" s="31" t="s">
        <v>77</v>
      </c>
      <c r="Q248" s="31" t="s">
        <v>77</v>
      </c>
      <c r="R248" s="31" t="s">
        <v>77</v>
      </c>
      <c r="S248" s="31" t="s">
        <v>77</v>
      </c>
      <c r="T248" s="31" t="s">
        <v>77</v>
      </c>
      <c r="U248" s="57" t="s">
        <v>77</v>
      </c>
      <c r="V248" s="57" t="s">
        <v>77</v>
      </c>
      <c r="W248" s="57" t="s">
        <v>77</v>
      </c>
      <c r="X248" s="57" t="s">
        <v>77</v>
      </c>
      <c r="Y248" s="57" t="s">
        <v>77</v>
      </c>
      <c r="Z248" s="57" t="s">
        <v>77</v>
      </c>
      <c r="AA248" s="57" t="s">
        <v>77</v>
      </c>
    </row>
    <row r="249" spans="1:27">
      <c r="A249" s="49" t="s">
        <v>88</v>
      </c>
      <c r="B249" s="49" t="s">
        <v>93</v>
      </c>
      <c r="C249" s="49" t="s">
        <v>95</v>
      </c>
      <c r="D249" s="25" t="s">
        <v>11</v>
      </c>
      <c r="E249" s="49" t="s">
        <v>78</v>
      </c>
      <c r="F249" s="49" t="s">
        <v>74</v>
      </c>
      <c r="G249" s="59">
        <v>3.7672729999999998E-3</v>
      </c>
      <c r="H249" s="59">
        <v>3.5488809999999998E-3</v>
      </c>
      <c r="I249" s="59">
        <v>2.884897E-3</v>
      </c>
      <c r="J249" s="59">
        <v>2.0087999999999998E-3</v>
      </c>
      <c r="K249" s="49">
        <v>4.2407290000000004E-3</v>
      </c>
      <c r="L249" s="49">
        <v>3.2810629999999999E-3</v>
      </c>
      <c r="M249" s="49">
        <v>2.8761669999999998E-3</v>
      </c>
      <c r="N249" s="55">
        <f>'Equations and POD'!$D$6/G249</f>
        <v>291988.39585026092</v>
      </c>
      <c r="O249" s="55">
        <f>'Equations and POD'!$D$6/H249</f>
        <v>309956.8568233198</v>
      </c>
      <c r="P249" s="55">
        <f>'Equations and POD'!$D$6/I249</f>
        <v>381296.10866523138</v>
      </c>
      <c r="Q249" s="55">
        <f>'Equations and POD'!$D$6/J249</f>
        <v>547590.6013540423</v>
      </c>
      <c r="R249" s="55">
        <f>'Equations and POD'!$D$6/K249</f>
        <v>259389.36442295651</v>
      </c>
      <c r="S249" s="55">
        <f>'Equations and POD'!$D$6/L249</f>
        <v>335257.20170566672</v>
      </c>
      <c r="T249" s="55">
        <f>'Equations and POD'!$D$6/M249</f>
        <v>382453.45280715619</v>
      </c>
      <c r="U249" s="56">
        <v>290000</v>
      </c>
      <c r="V249" s="56">
        <v>310000</v>
      </c>
      <c r="W249" s="56">
        <v>380000</v>
      </c>
      <c r="X249" s="56">
        <v>550000</v>
      </c>
      <c r="Y249" s="56">
        <v>260000</v>
      </c>
      <c r="Z249" s="56">
        <v>340000</v>
      </c>
      <c r="AA249" s="56">
        <v>380000</v>
      </c>
    </row>
    <row r="250" spans="1:27">
      <c r="A250" s="49" t="s">
        <v>88</v>
      </c>
      <c r="B250" s="49" t="s">
        <v>93</v>
      </c>
      <c r="C250" s="49" t="s">
        <v>95</v>
      </c>
      <c r="D250" s="25" t="s">
        <v>11</v>
      </c>
      <c r="E250" s="25" t="s">
        <v>15</v>
      </c>
      <c r="F250" s="25" t="s">
        <v>74</v>
      </c>
      <c r="G250" s="28">
        <f t="shared" ref="G250:M250" si="46">SUM(G247:G249)</f>
        <v>3.7672729999999998E-3</v>
      </c>
      <c r="H250" s="28">
        <f t="shared" si="46"/>
        <v>3.5488809999999998E-3</v>
      </c>
      <c r="I250" s="28">
        <f t="shared" si="46"/>
        <v>2.884897E-3</v>
      </c>
      <c r="J250" s="28">
        <f t="shared" si="46"/>
        <v>2.0087999999999998E-3</v>
      </c>
      <c r="K250" s="28">
        <f t="shared" si="46"/>
        <v>1.4804109000000001E-2</v>
      </c>
      <c r="L250" s="28">
        <f t="shared" si="46"/>
        <v>1.2941212000000001E-2</v>
      </c>
      <c r="M250" s="28">
        <f t="shared" si="46"/>
        <v>1.3199327E-2</v>
      </c>
      <c r="N250" s="55">
        <f>'Equations and POD'!$D$6/G250</f>
        <v>291988.39585026092</v>
      </c>
      <c r="O250" s="55">
        <f>'Equations and POD'!$D$6/H250</f>
        <v>309956.8568233198</v>
      </c>
      <c r="P250" s="55">
        <f>'Equations and POD'!$D$6/I250</f>
        <v>381296.10866523138</v>
      </c>
      <c r="Q250" s="55">
        <f>'Equations and POD'!$D$6/J250</f>
        <v>547590.6013540423</v>
      </c>
      <c r="R250" s="55">
        <f>'Equations and POD'!$D$6/K250</f>
        <v>74303.695007919756</v>
      </c>
      <c r="S250" s="55">
        <f>'Equations and POD'!$D$6/L250</f>
        <v>84999.766637004315</v>
      </c>
      <c r="T250" s="55">
        <f>'Equations and POD'!$D$6/M250</f>
        <v>83337.582287339348</v>
      </c>
      <c r="U250" s="56">
        <v>290000</v>
      </c>
      <c r="V250" s="56">
        <v>310000</v>
      </c>
      <c r="W250" s="56">
        <v>380000</v>
      </c>
      <c r="X250" s="56">
        <v>550000</v>
      </c>
      <c r="Y250" s="56">
        <v>74000</v>
      </c>
      <c r="Z250" s="56">
        <v>85000</v>
      </c>
      <c r="AA250" s="56">
        <v>83000</v>
      </c>
    </row>
    <row r="251" spans="1:27">
      <c r="A251" s="49" t="s">
        <v>88</v>
      </c>
      <c r="B251" s="49" t="s">
        <v>93</v>
      </c>
      <c r="C251" s="49" t="s">
        <v>95</v>
      </c>
      <c r="D251" s="25" t="s">
        <v>11</v>
      </c>
      <c r="E251" s="49" t="s">
        <v>72</v>
      </c>
      <c r="F251" s="49" t="s">
        <v>75</v>
      </c>
      <c r="G251" s="28" t="s">
        <v>77</v>
      </c>
      <c r="H251" s="28" t="s">
        <v>77</v>
      </c>
      <c r="I251" s="28" t="s">
        <v>77</v>
      </c>
      <c r="J251" s="28" t="s">
        <v>77</v>
      </c>
      <c r="K251" s="49">
        <v>2.112676E-3</v>
      </c>
      <c r="L251" s="49">
        <v>1.9320299999999999E-3</v>
      </c>
      <c r="M251" s="49">
        <v>2.0646319999999998E-3</v>
      </c>
      <c r="N251" s="31" t="s">
        <v>77</v>
      </c>
      <c r="O251" s="31" t="s">
        <v>77</v>
      </c>
      <c r="P251" s="31" t="s">
        <v>77</v>
      </c>
      <c r="Q251" s="31" t="s">
        <v>77</v>
      </c>
      <c r="R251" s="55">
        <f>'Equations and POD'!$D$6/K251</f>
        <v>520666.68055111147</v>
      </c>
      <c r="S251" s="55">
        <f>'Equations and POD'!$D$6/L251</f>
        <v>569349.33722561249</v>
      </c>
      <c r="T251" s="55">
        <f>'Equations and POD'!$D$6/M251</f>
        <v>532782.59757671109</v>
      </c>
      <c r="U251" s="57" t="s">
        <v>77</v>
      </c>
      <c r="V251" s="57" t="s">
        <v>77</v>
      </c>
      <c r="W251" s="57" t="s">
        <v>77</v>
      </c>
      <c r="X251" s="57" t="s">
        <v>77</v>
      </c>
      <c r="Y251" s="56">
        <v>520000</v>
      </c>
      <c r="Z251" s="56">
        <v>570000</v>
      </c>
      <c r="AA251" s="56">
        <v>530000</v>
      </c>
    </row>
    <row r="252" spans="1:27">
      <c r="A252" s="49" t="s">
        <v>88</v>
      </c>
      <c r="B252" s="49" t="s">
        <v>93</v>
      </c>
      <c r="C252" s="49" t="s">
        <v>95</v>
      </c>
      <c r="D252" s="25" t="s">
        <v>11</v>
      </c>
      <c r="E252" s="49" t="s">
        <v>76</v>
      </c>
      <c r="F252" s="49" t="s">
        <v>75</v>
      </c>
      <c r="G252" s="28" t="s">
        <v>77</v>
      </c>
      <c r="H252" s="28" t="s">
        <v>77</v>
      </c>
      <c r="I252" s="28" t="s">
        <v>77</v>
      </c>
      <c r="J252" s="28" t="s">
        <v>77</v>
      </c>
      <c r="K252" s="28" t="s">
        <v>77</v>
      </c>
      <c r="L252" s="28" t="s">
        <v>77</v>
      </c>
      <c r="M252" s="28" t="s">
        <v>77</v>
      </c>
      <c r="N252" s="31" t="s">
        <v>77</v>
      </c>
      <c r="O252" s="31" t="s">
        <v>77</v>
      </c>
      <c r="P252" s="31" t="s">
        <v>77</v>
      </c>
      <c r="Q252" s="31" t="s">
        <v>77</v>
      </c>
      <c r="R252" s="31" t="s">
        <v>77</v>
      </c>
      <c r="S252" s="31" t="s">
        <v>77</v>
      </c>
      <c r="T252" s="31" t="s">
        <v>77</v>
      </c>
      <c r="U252" s="57" t="s">
        <v>77</v>
      </c>
      <c r="V252" s="57" t="s">
        <v>77</v>
      </c>
      <c r="W252" s="57" t="s">
        <v>77</v>
      </c>
      <c r="X252" s="57" t="s">
        <v>77</v>
      </c>
      <c r="Y252" s="57" t="s">
        <v>77</v>
      </c>
      <c r="Z252" s="57" t="s">
        <v>77</v>
      </c>
      <c r="AA252" s="57" t="s">
        <v>77</v>
      </c>
    </row>
    <row r="253" spans="1:27">
      <c r="A253" s="49" t="s">
        <v>88</v>
      </c>
      <c r="B253" s="49" t="s">
        <v>93</v>
      </c>
      <c r="C253" s="49" t="s">
        <v>95</v>
      </c>
      <c r="D253" s="25" t="s">
        <v>11</v>
      </c>
      <c r="E253" s="49" t="s">
        <v>78</v>
      </c>
      <c r="F253" s="49" t="s">
        <v>75</v>
      </c>
      <c r="G253" s="59">
        <v>3.7672729999999998E-3</v>
      </c>
      <c r="H253" s="59">
        <v>3.5488809999999998E-3</v>
      </c>
      <c r="I253" s="59">
        <v>2.884897E-3</v>
      </c>
      <c r="J253" s="59">
        <v>2.0087999999999998E-3</v>
      </c>
      <c r="K253" s="49">
        <v>2.5337269999999999E-3</v>
      </c>
      <c r="L253" s="49">
        <v>2.0310710000000002E-3</v>
      </c>
      <c r="M253" s="49">
        <v>1.7263479999999999E-3</v>
      </c>
      <c r="N253" s="55">
        <f>'Equations and POD'!$D$6/G253</f>
        <v>291988.39585026092</v>
      </c>
      <c r="O253" s="55">
        <f>'Equations and POD'!$D$6/H253</f>
        <v>309956.8568233198</v>
      </c>
      <c r="P253" s="55">
        <f>'Equations and POD'!$D$6/I253</f>
        <v>381296.10866523138</v>
      </c>
      <c r="Q253" s="55">
        <f>'Equations and POD'!$D$6/J253</f>
        <v>547590.6013540423</v>
      </c>
      <c r="R253" s="55">
        <f>'Equations and POD'!$D$6/K253</f>
        <v>434143.06276879873</v>
      </c>
      <c r="S253" s="55">
        <f>'Equations and POD'!$D$6/L253</f>
        <v>541586.18777974765</v>
      </c>
      <c r="T253" s="55">
        <f>'Equations and POD'!$D$6/M253</f>
        <v>637183.23304455425</v>
      </c>
      <c r="U253" s="56">
        <v>290000</v>
      </c>
      <c r="V253" s="56">
        <v>310000</v>
      </c>
      <c r="W253" s="56">
        <v>380000</v>
      </c>
      <c r="X253" s="56">
        <v>550000</v>
      </c>
      <c r="Y253" s="56">
        <v>430000</v>
      </c>
      <c r="Z253" s="56">
        <v>540000</v>
      </c>
      <c r="AA253" s="56">
        <v>640000</v>
      </c>
    </row>
    <row r="254" spans="1:27">
      <c r="A254" s="49" t="s">
        <v>88</v>
      </c>
      <c r="B254" s="49" t="s">
        <v>93</v>
      </c>
      <c r="C254" s="49" t="s">
        <v>95</v>
      </c>
      <c r="D254" s="25" t="s">
        <v>11</v>
      </c>
      <c r="E254" s="25" t="s">
        <v>15</v>
      </c>
      <c r="F254" s="25" t="s">
        <v>75</v>
      </c>
      <c r="G254" s="28">
        <f t="shared" ref="G254:M254" si="47">SUM(G251:G253)</f>
        <v>3.7672729999999998E-3</v>
      </c>
      <c r="H254" s="28">
        <f t="shared" si="47"/>
        <v>3.5488809999999998E-3</v>
      </c>
      <c r="I254" s="28">
        <f t="shared" si="47"/>
        <v>2.884897E-3</v>
      </c>
      <c r="J254" s="28">
        <f t="shared" si="47"/>
        <v>2.0087999999999998E-3</v>
      </c>
      <c r="K254" s="28">
        <f t="shared" si="47"/>
        <v>4.6464030000000003E-3</v>
      </c>
      <c r="L254" s="28">
        <f t="shared" si="47"/>
        <v>3.9631010000000001E-3</v>
      </c>
      <c r="M254" s="28">
        <f t="shared" si="47"/>
        <v>3.7909799999999998E-3</v>
      </c>
      <c r="N254" s="55">
        <f>'Equations and POD'!$D$6/G254</f>
        <v>291988.39585026092</v>
      </c>
      <c r="O254" s="55">
        <f>'Equations and POD'!$D$6/H254</f>
        <v>309956.8568233198</v>
      </c>
      <c r="P254" s="55">
        <f>'Equations and POD'!$D$6/I254</f>
        <v>381296.10866523138</v>
      </c>
      <c r="Q254" s="55">
        <f>'Equations and POD'!$D$6/J254</f>
        <v>547590.6013540423</v>
      </c>
      <c r="R254" s="55">
        <f>'Equations and POD'!$D$6/K254</f>
        <v>236742.27138713538</v>
      </c>
      <c r="S254" s="55">
        <f>'Equations and POD'!$D$6/L254</f>
        <v>277560.4255354582</v>
      </c>
      <c r="T254" s="55">
        <f>'Equations and POD'!$D$6/M254</f>
        <v>290162.43820858985</v>
      </c>
      <c r="U254" s="56">
        <v>290000</v>
      </c>
      <c r="V254" s="56">
        <v>310000</v>
      </c>
      <c r="W254" s="56">
        <v>380000</v>
      </c>
      <c r="X254" s="56">
        <v>550000</v>
      </c>
      <c r="Y254" s="56">
        <v>240000</v>
      </c>
      <c r="Z254" s="56">
        <v>280000</v>
      </c>
      <c r="AA254" s="56">
        <v>290000</v>
      </c>
    </row>
    <row r="255" spans="1:27">
      <c r="A255" s="25" t="s">
        <v>96</v>
      </c>
      <c r="B255" s="25" t="s">
        <v>97</v>
      </c>
      <c r="C255" s="25" t="s">
        <v>98</v>
      </c>
      <c r="D255" s="25" t="s">
        <v>9</v>
      </c>
      <c r="E255" s="25" t="s">
        <v>72</v>
      </c>
      <c r="F255" s="25" t="s">
        <v>73</v>
      </c>
      <c r="G255" s="28">
        <v>0.64595744680851075</v>
      </c>
      <c r="H255" s="28">
        <v>0.55238095238095231</v>
      </c>
      <c r="I255" s="28">
        <v>0.47741935483870968</v>
      </c>
      <c r="J255" s="28">
        <v>0.38490566037735852</v>
      </c>
      <c r="K255" s="28">
        <v>0.3042253521126761</v>
      </c>
      <c r="L255" s="28">
        <v>0.27821229050279328</v>
      </c>
      <c r="M255" s="28">
        <v>0.29730700179533232</v>
      </c>
      <c r="N255" s="29">
        <f>'Equations and POD'!$D$6/G255</f>
        <v>1702.8985507246373</v>
      </c>
      <c r="O255" s="29">
        <f>'Equations and POD'!$D$6/H255</f>
        <v>1991.3793103448279</v>
      </c>
      <c r="P255" s="29">
        <f>'Equations and POD'!$D$6/I255</f>
        <v>2304.0540540540542</v>
      </c>
      <c r="Q255" s="29">
        <f>'Equations and POD'!$D$6/J255</f>
        <v>2857.8431372549016</v>
      </c>
      <c r="R255" s="29">
        <f>'Equations and POD'!$D$6/K255</f>
        <v>3615.7407407407404</v>
      </c>
      <c r="S255" s="29">
        <f>'Equations and POD'!$D$6/L255</f>
        <v>3953.8152610441771</v>
      </c>
      <c r="T255" s="29">
        <f>'Equations and POD'!$D$6/M255</f>
        <v>3699.879227053138</v>
      </c>
      <c r="U255" s="30">
        <v>1700</v>
      </c>
      <c r="V255" s="30">
        <v>2000</v>
      </c>
      <c r="W255" s="30">
        <v>2300</v>
      </c>
      <c r="X255" s="30">
        <v>2900</v>
      </c>
      <c r="Y255" s="30">
        <v>3600</v>
      </c>
      <c r="Z255" s="30">
        <v>4000</v>
      </c>
      <c r="AA255" s="30">
        <v>3700</v>
      </c>
    </row>
    <row r="256" spans="1:27">
      <c r="A256" s="25" t="s">
        <v>96</v>
      </c>
      <c r="B256" s="25" t="s">
        <v>97</v>
      </c>
      <c r="C256" s="25" t="s">
        <v>98</v>
      </c>
      <c r="D256" s="25" t="s">
        <v>9</v>
      </c>
      <c r="E256" s="25" t="s">
        <v>76</v>
      </c>
      <c r="F256" s="25" t="s">
        <v>73</v>
      </c>
      <c r="G256" s="28" t="s">
        <v>77</v>
      </c>
      <c r="H256" s="28" t="s">
        <v>77</v>
      </c>
      <c r="I256" s="28" t="s">
        <v>77</v>
      </c>
      <c r="J256" s="28" t="s">
        <v>77</v>
      </c>
      <c r="K256" s="28" t="s">
        <v>77</v>
      </c>
      <c r="L256" s="28" t="s">
        <v>77</v>
      </c>
      <c r="M256" s="28" t="s">
        <v>77</v>
      </c>
      <c r="N256" s="31" t="s">
        <v>77</v>
      </c>
      <c r="O256" s="31" t="s">
        <v>77</v>
      </c>
      <c r="P256" s="31" t="s">
        <v>77</v>
      </c>
      <c r="Q256" s="31" t="s">
        <v>77</v>
      </c>
      <c r="R256" s="31" t="s">
        <v>77</v>
      </c>
      <c r="S256" s="31" t="s">
        <v>77</v>
      </c>
      <c r="T256" s="31" t="s">
        <v>77</v>
      </c>
      <c r="U256" s="32" t="s">
        <v>77</v>
      </c>
      <c r="V256" s="32" t="s">
        <v>77</v>
      </c>
      <c r="W256" s="32" t="s">
        <v>77</v>
      </c>
      <c r="X256" s="32" t="s">
        <v>77</v>
      </c>
      <c r="Y256" s="32" t="s">
        <v>77</v>
      </c>
      <c r="Z256" s="32" t="s">
        <v>77</v>
      </c>
      <c r="AA256" s="32" t="s">
        <v>77</v>
      </c>
    </row>
    <row r="257" spans="1:27">
      <c r="A257" s="25" t="s">
        <v>96</v>
      </c>
      <c r="B257" s="25" t="s">
        <v>97</v>
      </c>
      <c r="C257" s="25" t="s">
        <v>98</v>
      </c>
      <c r="D257" s="25" t="s">
        <v>9</v>
      </c>
      <c r="E257" s="25" t="s">
        <v>78</v>
      </c>
      <c r="F257" s="25" t="s">
        <v>73</v>
      </c>
      <c r="G257" s="28" t="s">
        <v>77</v>
      </c>
      <c r="H257" s="28" t="s">
        <v>77</v>
      </c>
      <c r="I257" s="28" t="s">
        <v>77</v>
      </c>
      <c r="J257" s="28" t="s">
        <v>77</v>
      </c>
      <c r="K257" s="28" t="s">
        <v>77</v>
      </c>
      <c r="L257" s="28" t="s">
        <v>77</v>
      </c>
      <c r="M257" s="28" t="s">
        <v>77</v>
      </c>
      <c r="N257" s="31" t="s">
        <v>77</v>
      </c>
      <c r="O257" s="31" t="s">
        <v>77</v>
      </c>
      <c r="P257" s="31" t="s">
        <v>77</v>
      </c>
      <c r="Q257" s="31" t="s">
        <v>77</v>
      </c>
      <c r="R257" s="31" t="s">
        <v>77</v>
      </c>
      <c r="S257" s="31" t="s">
        <v>77</v>
      </c>
      <c r="T257" s="31" t="s">
        <v>77</v>
      </c>
      <c r="U257" s="32" t="s">
        <v>77</v>
      </c>
      <c r="V257" s="32" t="s">
        <v>77</v>
      </c>
      <c r="W257" s="32" t="s">
        <v>77</v>
      </c>
      <c r="X257" s="32" t="s">
        <v>77</v>
      </c>
      <c r="Y257" s="32" t="s">
        <v>77</v>
      </c>
      <c r="Z257" s="32" t="s">
        <v>77</v>
      </c>
      <c r="AA257" s="32" t="s">
        <v>77</v>
      </c>
    </row>
    <row r="258" spans="1:27">
      <c r="A258" s="25" t="s">
        <v>96</v>
      </c>
      <c r="B258" s="25" t="s">
        <v>97</v>
      </c>
      <c r="C258" s="25" t="s">
        <v>98</v>
      </c>
      <c r="D258" s="25" t="s">
        <v>9</v>
      </c>
      <c r="E258" s="25" t="s">
        <v>15</v>
      </c>
      <c r="F258" s="25" t="s">
        <v>73</v>
      </c>
      <c r="G258" s="28">
        <f t="shared" ref="G258:M258" si="48">SUM(G255:G257)</f>
        <v>0.64595744680851075</v>
      </c>
      <c r="H258" s="28">
        <f t="shared" si="48"/>
        <v>0.55238095238095231</v>
      </c>
      <c r="I258" s="28">
        <f t="shared" si="48"/>
        <v>0.47741935483870968</v>
      </c>
      <c r="J258" s="28">
        <f t="shared" si="48"/>
        <v>0.38490566037735852</v>
      </c>
      <c r="K258" s="28">
        <f t="shared" si="48"/>
        <v>0.3042253521126761</v>
      </c>
      <c r="L258" s="28">
        <f t="shared" si="48"/>
        <v>0.27821229050279328</v>
      </c>
      <c r="M258" s="28">
        <f t="shared" si="48"/>
        <v>0.29730700179533232</v>
      </c>
      <c r="N258" s="55">
        <f>'Equations and POD'!$D$6/G258</f>
        <v>1702.8985507246373</v>
      </c>
      <c r="O258" s="55">
        <f>'Equations and POD'!$D$6/H258</f>
        <v>1991.3793103448279</v>
      </c>
      <c r="P258" s="55">
        <f>'Equations and POD'!$D$6/I258</f>
        <v>2304.0540540540542</v>
      </c>
      <c r="Q258" s="55">
        <f>'Equations and POD'!$D$6/J258</f>
        <v>2857.8431372549016</v>
      </c>
      <c r="R258" s="55">
        <f>'Equations and POD'!$D$6/K258</f>
        <v>3615.7407407407404</v>
      </c>
      <c r="S258" s="55">
        <f>'Equations and POD'!$D$6/L258</f>
        <v>3953.8152610441771</v>
      </c>
      <c r="T258" s="55">
        <f>'Equations and POD'!$D$6/M258</f>
        <v>3699.879227053138</v>
      </c>
      <c r="U258" s="30">
        <v>1700</v>
      </c>
      <c r="V258" s="30">
        <v>2000</v>
      </c>
      <c r="W258" s="30">
        <v>2300</v>
      </c>
      <c r="X258" s="30">
        <v>2900</v>
      </c>
      <c r="Y258" s="30">
        <v>3600</v>
      </c>
      <c r="Z258" s="30">
        <v>4000</v>
      </c>
      <c r="AA258" s="30">
        <v>3700</v>
      </c>
    </row>
    <row r="259" spans="1:27">
      <c r="A259" s="25" t="s">
        <v>96</v>
      </c>
      <c r="B259" s="25" t="s">
        <v>97</v>
      </c>
      <c r="C259" s="25" t="s">
        <v>98</v>
      </c>
      <c r="D259" s="25" t="s">
        <v>9</v>
      </c>
      <c r="E259" s="25" t="s">
        <v>72</v>
      </c>
      <c r="F259" s="25" t="s">
        <v>74</v>
      </c>
      <c r="G259" s="28">
        <v>0.32297872340425537</v>
      </c>
      <c r="H259" s="28">
        <v>0.27619047619047621</v>
      </c>
      <c r="I259" s="28">
        <v>0.23870967741935481</v>
      </c>
      <c r="J259" s="28">
        <v>0.1924528301886792</v>
      </c>
      <c r="K259" s="28">
        <v>0.15211267605633799</v>
      </c>
      <c r="L259" s="28">
        <v>0.1391061452513967</v>
      </c>
      <c r="M259" s="28">
        <v>0.1486535008976661</v>
      </c>
      <c r="N259" s="29">
        <f>'Equations and POD'!$D$6/G259</f>
        <v>3405.7971014492746</v>
      </c>
      <c r="O259" s="29">
        <f>'Equations and POD'!$D$6/H259</f>
        <v>3982.7586206896549</v>
      </c>
      <c r="P259" s="29">
        <f>'Equations and POD'!$D$6/I259</f>
        <v>4608.1081081081084</v>
      </c>
      <c r="Q259" s="29">
        <f>'Equations and POD'!$D$6/J259</f>
        <v>5715.6862745098051</v>
      </c>
      <c r="R259" s="29">
        <f>'Equations and POD'!$D$6/K259</f>
        <v>7231.4814814814836</v>
      </c>
      <c r="S259" s="29">
        <f>'Equations and POD'!$D$6/L259</f>
        <v>7907.6305220883505</v>
      </c>
      <c r="T259" s="29">
        <f>'Equations and POD'!$D$6/M259</f>
        <v>7399.7584541062788</v>
      </c>
      <c r="U259" s="56">
        <v>3400</v>
      </c>
      <c r="V259" s="56">
        <v>4000</v>
      </c>
      <c r="W259" s="56">
        <v>4600</v>
      </c>
      <c r="X259" s="56">
        <v>5700</v>
      </c>
      <c r="Y259" s="56">
        <v>7200</v>
      </c>
      <c r="Z259" s="56">
        <v>7900</v>
      </c>
      <c r="AA259" s="56">
        <v>7400</v>
      </c>
    </row>
    <row r="260" spans="1:27">
      <c r="A260" s="25" t="s">
        <v>96</v>
      </c>
      <c r="B260" s="25" t="s">
        <v>97</v>
      </c>
      <c r="C260" s="25" t="s">
        <v>98</v>
      </c>
      <c r="D260" s="25" t="s">
        <v>9</v>
      </c>
      <c r="E260" s="25" t="s">
        <v>76</v>
      </c>
      <c r="F260" s="25" t="s">
        <v>74</v>
      </c>
      <c r="G260" s="28" t="s">
        <v>77</v>
      </c>
      <c r="H260" s="28" t="s">
        <v>77</v>
      </c>
      <c r="I260" s="28" t="s">
        <v>77</v>
      </c>
      <c r="J260" s="28" t="s">
        <v>77</v>
      </c>
      <c r="K260" s="28" t="s">
        <v>77</v>
      </c>
      <c r="L260" s="28" t="s">
        <v>77</v>
      </c>
      <c r="M260" s="28" t="s">
        <v>77</v>
      </c>
      <c r="N260" s="31" t="s">
        <v>77</v>
      </c>
      <c r="O260" s="31" t="s">
        <v>77</v>
      </c>
      <c r="P260" s="31" t="s">
        <v>77</v>
      </c>
      <c r="Q260" s="31" t="s">
        <v>77</v>
      </c>
      <c r="R260" s="31" t="s">
        <v>77</v>
      </c>
      <c r="S260" s="31" t="s">
        <v>77</v>
      </c>
      <c r="T260" s="31" t="s">
        <v>77</v>
      </c>
      <c r="U260" s="57" t="s">
        <v>77</v>
      </c>
      <c r="V260" s="57" t="s">
        <v>77</v>
      </c>
      <c r="W260" s="57" t="s">
        <v>77</v>
      </c>
      <c r="X260" s="57" t="s">
        <v>77</v>
      </c>
      <c r="Y260" s="57" t="s">
        <v>77</v>
      </c>
      <c r="Z260" s="57" t="s">
        <v>77</v>
      </c>
      <c r="AA260" s="57" t="s">
        <v>77</v>
      </c>
    </row>
    <row r="261" spans="1:27">
      <c r="A261" s="25" t="s">
        <v>96</v>
      </c>
      <c r="B261" s="25" t="s">
        <v>97</v>
      </c>
      <c r="C261" s="25" t="s">
        <v>98</v>
      </c>
      <c r="D261" s="25" t="s">
        <v>9</v>
      </c>
      <c r="E261" s="25" t="s">
        <v>78</v>
      </c>
      <c r="F261" s="25" t="s">
        <v>74</v>
      </c>
      <c r="G261" s="28" t="s">
        <v>77</v>
      </c>
      <c r="H261" s="28" t="s">
        <v>77</v>
      </c>
      <c r="I261" s="28" t="s">
        <v>77</v>
      </c>
      <c r="J261" s="28" t="s">
        <v>77</v>
      </c>
      <c r="K261" s="28" t="s">
        <v>77</v>
      </c>
      <c r="L261" s="28" t="s">
        <v>77</v>
      </c>
      <c r="M261" s="28" t="s">
        <v>77</v>
      </c>
      <c r="N261" s="31" t="s">
        <v>77</v>
      </c>
      <c r="O261" s="31" t="s">
        <v>77</v>
      </c>
      <c r="P261" s="31" t="s">
        <v>77</v>
      </c>
      <c r="Q261" s="31" t="s">
        <v>77</v>
      </c>
      <c r="R261" s="31" t="s">
        <v>77</v>
      </c>
      <c r="S261" s="31" t="s">
        <v>77</v>
      </c>
      <c r="T261" s="31" t="s">
        <v>77</v>
      </c>
      <c r="U261" s="57" t="s">
        <v>77</v>
      </c>
      <c r="V261" s="57" t="s">
        <v>77</v>
      </c>
      <c r="W261" s="57" t="s">
        <v>77</v>
      </c>
      <c r="X261" s="57" t="s">
        <v>77</v>
      </c>
      <c r="Y261" s="57" t="s">
        <v>77</v>
      </c>
      <c r="Z261" s="57" t="s">
        <v>77</v>
      </c>
      <c r="AA261" s="57" t="s">
        <v>77</v>
      </c>
    </row>
    <row r="262" spans="1:27">
      <c r="A262" s="25" t="s">
        <v>96</v>
      </c>
      <c r="B262" s="25" t="s">
        <v>97</v>
      </c>
      <c r="C262" s="25" t="s">
        <v>98</v>
      </c>
      <c r="D262" s="25" t="s">
        <v>9</v>
      </c>
      <c r="E262" s="25" t="s">
        <v>15</v>
      </c>
      <c r="F262" s="25" t="s">
        <v>74</v>
      </c>
      <c r="G262" s="28">
        <f t="shared" ref="G262:M262" si="49">SUM(G259:G261)</f>
        <v>0.32297872340425537</v>
      </c>
      <c r="H262" s="28">
        <f t="shared" si="49"/>
        <v>0.27619047619047621</v>
      </c>
      <c r="I262" s="28">
        <f t="shared" si="49"/>
        <v>0.23870967741935481</v>
      </c>
      <c r="J262" s="28">
        <f t="shared" si="49"/>
        <v>0.1924528301886792</v>
      </c>
      <c r="K262" s="28">
        <f t="shared" si="49"/>
        <v>0.15211267605633799</v>
      </c>
      <c r="L262" s="28">
        <f t="shared" si="49"/>
        <v>0.1391061452513967</v>
      </c>
      <c r="M262" s="28">
        <f t="shared" si="49"/>
        <v>0.1486535008976661</v>
      </c>
      <c r="N262" s="55">
        <f>'Equations and POD'!$D$6/G262</f>
        <v>3405.7971014492746</v>
      </c>
      <c r="O262" s="55">
        <f>'Equations and POD'!$D$6/H262</f>
        <v>3982.7586206896549</v>
      </c>
      <c r="P262" s="55">
        <f>'Equations and POD'!$D$6/I262</f>
        <v>4608.1081081081084</v>
      </c>
      <c r="Q262" s="55">
        <f>'Equations and POD'!$D$6/J262</f>
        <v>5715.6862745098051</v>
      </c>
      <c r="R262" s="55">
        <f>'Equations and POD'!$D$6/K262</f>
        <v>7231.4814814814836</v>
      </c>
      <c r="S262" s="55">
        <f>'Equations and POD'!$D$6/L262</f>
        <v>7907.6305220883505</v>
      </c>
      <c r="T262" s="55">
        <f>'Equations and POD'!$D$6/M262</f>
        <v>7399.7584541062788</v>
      </c>
      <c r="U262" s="56">
        <v>3400</v>
      </c>
      <c r="V262" s="56">
        <v>4000</v>
      </c>
      <c r="W262" s="56">
        <v>4600</v>
      </c>
      <c r="X262" s="56">
        <v>5700</v>
      </c>
      <c r="Y262" s="56">
        <v>7200</v>
      </c>
      <c r="Z262" s="56">
        <v>7900</v>
      </c>
      <c r="AA262" s="56">
        <v>7400</v>
      </c>
    </row>
    <row r="263" spans="1:27">
      <c r="A263" s="25" t="s">
        <v>96</v>
      </c>
      <c r="B263" s="25" t="s">
        <v>97</v>
      </c>
      <c r="C263" s="25" t="s">
        <v>98</v>
      </c>
      <c r="D263" s="25" t="s">
        <v>9</v>
      </c>
      <c r="E263" s="25" t="s">
        <v>72</v>
      </c>
      <c r="F263" s="25" t="s">
        <v>75</v>
      </c>
      <c r="G263" s="28">
        <v>0.16148936170212769</v>
      </c>
      <c r="H263" s="28">
        <v>0.1380952380952381</v>
      </c>
      <c r="I263" s="28">
        <v>0.1193548387096774</v>
      </c>
      <c r="J263" s="28">
        <v>9.6226415094339615E-2</v>
      </c>
      <c r="K263" s="28">
        <v>7.6056338028169024E-2</v>
      </c>
      <c r="L263" s="28">
        <v>6.9553072625698334E-2</v>
      </c>
      <c r="M263" s="28">
        <v>7.4326750448833065E-2</v>
      </c>
      <c r="N263" s="29">
        <f>'Equations and POD'!$D$6/G263</f>
        <v>6811.5942028985492</v>
      </c>
      <c r="O263" s="29">
        <f>'Equations and POD'!$D$6/H263</f>
        <v>7965.5172413793098</v>
      </c>
      <c r="P263" s="29">
        <f>'Equations and POD'!$D$6/I263</f>
        <v>9216.2162162162167</v>
      </c>
      <c r="Q263" s="29">
        <f>'Equations and POD'!$D$6/J263</f>
        <v>11431.372549019608</v>
      </c>
      <c r="R263" s="29">
        <f>'Equations and POD'!$D$6/K263</f>
        <v>14462.962962962962</v>
      </c>
      <c r="S263" s="29">
        <f>'Equations and POD'!$D$6/L263</f>
        <v>15815.261044176705</v>
      </c>
      <c r="T263" s="29">
        <f>'Equations and POD'!$D$6/M263</f>
        <v>14799.516908212554</v>
      </c>
      <c r="U263" s="56">
        <v>6800</v>
      </c>
      <c r="V263" s="56">
        <v>8000</v>
      </c>
      <c r="W263" s="56">
        <v>9200</v>
      </c>
      <c r="X263" s="56">
        <v>11000</v>
      </c>
      <c r="Y263" s="56">
        <v>14000</v>
      </c>
      <c r="Z263" s="56">
        <v>16000</v>
      </c>
      <c r="AA263" s="56">
        <v>15000</v>
      </c>
    </row>
    <row r="264" spans="1:27">
      <c r="A264" s="25" t="s">
        <v>96</v>
      </c>
      <c r="B264" s="25" t="s">
        <v>97</v>
      </c>
      <c r="C264" s="25" t="s">
        <v>98</v>
      </c>
      <c r="D264" s="25" t="s">
        <v>9</v>
      </c>
      <c r="E264" s="25" t="s">
        <v>76</v>
      </c>
      <c r="F264" s="25" t="s">
        <v>75</v>
      </c>
      <c r="G264" s="28" t="s">
        <v>77</v>
      </c>
      <c r="H264" s="28" t="s">
        <v>77</v>
      </c>
      <c r="I264" s="28" t="s">
        <v>77</v>
      </c>
      <c r="J264" s="28" t="s">
        <v>77</v>
      </c>
      <c r="K264" s="28" t="s">
        <v>77</v>
      </c>
      <c r="L264" s="28" t="s">
        <v>77</v>
      </c>
      <c r="M264" s="28" t="s">
        <v>77</v>
      </c>
      <c r="N264" s="31" t="s">
        <v>77</v>
      </c>
      <c r="O264" s="31" t="s">
        <v>77</v>
      </c>
      <c r="P264" s="31" t="s">
        <v>77</v>
      </c>
      <c r="Q264" s="31" t="s">
        <v>77</v>
      </c>
      <c r="R264" s="31" t="s">
        <v>77</v>
      </c>
      <c r="S264" s="31" t="s">
        <v>77</v>
      </c>
      <c r="T264" s="31" t="s">
        <v>77</v>
      </c>
      <c r="U264" s="57" t="s">
        <v>77</v>
      </c>
      <c r="V264" s="57" t="s">
        <v>77</v>
      </c>
      <c r="W264" s="57" t="s">
        <v>77</v>
      </c>
      <c r="X264" s="57" t="s">
        <v>77</v>
      </c>
      <c r="Y264" s="57" t="s">
        <v>77</v>
      </c>
      <c r="Z264" s="57" t="s">
        <v>77</v>
      </c>
      <c r="AA264" s="57" t="s">
        <v>77</v>
      </c>
    </row>
    <row r="265" spans="1:27">
      <c r="A265" s="25" t="s">
        <v>96</v>
      </c>
      <c r="B265" s="25" t="s">
        <v>97</v>
      </c>
      <c r="C265" s="25" t="s">
        <v>98</v>
      </c>
      <c r="D265" s="25" t="s">
        <v>9</v>
      </c>
      <c r="E265" s="25" t="s">
        <v>78</v>
      </c>
      <c r="F265" s="25" t="s">
        <v>75</v>
      </c>
      <c r="G265" s="28" t="s">
        <v>77</v>
      </c>
      <c r="H265" s="28" t="s">
        <v>77</v>
      </c>
      <c r="I265" s="28" t="s">
        <v>77</v>
      </c>
      <c r="J265" s="28" t="s">
        <v>77</v>
      </c>
      <c r="K265" s="28" t="s">
        <v>77</v>
      </c>
      <c r="L265" s="28" t="s">
        <v>77</v>
      </c>
      <c r="M265" s="28" t="s">
        <v>77</v>
      </c>
      <c r="N265" s="31" t="s">
        <v>77</v>
      </c>
      <c r="O265" s="31" t="s">
        <v>77</v>
      </c>
      <c r="P265" s="31" t="s">
        <v>77</v>
      </c>
      <c r="Q265" s="31" t="s">
        <v>77</v>
      </c>
      <c r="R265" s="31" t="s">
        <v>77</v>
      </c>
      <c r="S265" s="31" t="s">
        <v>77</v>
      </c>
      <c r="T265" s="31" t="s">
        <v>77</v>
      </c>
      <c r="U265" s="57" t="s">
        <v>77</v>
      </c>
      <c r="V265" s="57" t="s">
        <v>77</v>
      </c>
      <c r="W265" s="57" t="s">
        <v>77</v>
      </c>
      <c r="X265" s="57" t="s">
        <v>77</v>
      </c>
      <c r="Y265" s="57" t="s">
        <v>77</v>
      </c>
      <c r="Z265" s="57" t="s">
        <v>77</v>
      </c>
      <c r="AA265" s="57" t="s">
        <v>77</v>
      </c>
    </row>
    <row r="266" spans="1:27">
      <c r="A266" s="25" t="s">
        <v>96</v>
      </c>
      <c r="B266" s="25" t="s">
        <v>97</v>
      </c>
      <c r="C266" s="25" t="s">
        <v>98</v>
      </c>
      <c r="D266" s="25" t="s">
        <v>9</v>
      </c>
      <c r="E266" s="25" t="s">
        <v>15</v>
      </c>
      <c r="F266" s="25" t="s">
        <v>75</v>
      </c>
      <c r="G266" s="28">
        <f t="shared" ref="G266:M266" si="50">SUM(G263:G265)</f>
        <v>0.16148936170212769</v>
      </c>
      <c r="H266" s="28">
        <f t="shared" si="50"/>
        <v>0.1380952380952381</v>
      </c>
      <c r="I266" s="28">
        <f t="shared" si="50"/>
        <v>0.1193548387096774</v>
      </c>
      <c r="J266" s="28">
        <f t="shared" si="50"/>
        <v>9.6226415094339615E-2</v>
      </c>
      <c r="K266" s="28">
        <f t="shared" si="50"/>
        <v>7.6056338028169024E-2</v>
      </c>
      <c r="L266" s="28">
        <f t="shared" si="50"/>
        <v>6.9553072625698334E-2</v>
      </c>
      <c r="M266" s="28">
        <f t="shared" si="50"/>
        <v>7.4326750448833065E-2</v>
      </c>
      <c r="N266" s="55">
        <f>'Equations and POD'!$D$6/G266</f>
        <v>6811.5942028985492</v>
      </c>
      <c r="O266" s="55">
        <f>'Equations and POD'!$D$6/H266</f>
        <v>7965.5172413793098</v>
      </c>
      <c r="P266" s="55">
        <f>'Equations and POD'!$D$6/I266</f>
        <v>9216.2162162162167</v>
      </c>
      <c r="Q266" s="55">
        <f>'Equations and POD'!$D$6/J266</f>
        <v>11431.372549019608</v>
      </c>
      <c r="R266" s="55">
        <f>'Equations and POD'!$D$6/K266</f>
        <v>14462.962962962962</v>
      </c>
      <c r="S266" s="55">
        <f>'Equations and POD'!$D$6/L266</f>
        <v>15815.261044176705</v>
      </c>
      <c r="T266" s="55">
        <f>'Equations and POD'!$D$6/M266</f>
        <v>14799.516908212554</v>
      </c>
      <c r="U266" s="56">
        <v>6800</v>
      </c>
      <c r="V266" s="56">
        <v>8000</v>
      </c>
      <c r="W266" s="56">
        <v>9200</v>
      </c>
      <c r="X266" s="56">
        <v>11000</v>
      </c>
      <c r="Y266" s="56">
        <v>14000</v>
      </c>
      <c r="Z266" s="56">
        <v>16000</v>
      </c>
      <c r="AA266" s="56">
        <v>15000</v>
      </c>
    </row>
    <row r="267" spans="1:27">
      <c r="A267" s="25" t="s">
        <v>96</v>
      </c>
      <c r="B267" s="25" t="s">
        <v>97</v>
      </c>
      <c r="C267" s="25" t="s">
        <v>98</v>
      </c>
      <c r="D267" s="25" t="s">
        <v>13</v>
      </c>
      <c r="E267" s="25" t="s">
        <v>72</v>
      </c>
      <c r="F267" s="25" t="s">
        <v>73</v>
      </c>
      <c r="G267" s="28">
        <v>0.64595744680851075</v>
      </c>
      <c r="H267" s="28">
        <v>0.55238095238095231</v>
      </c>
      <c r="I267" s="28">
        <v>0.47741935483870968</v>
      </c>
      <c r="J267" s="28">
        <v>0.38490566037735852</v>
      </c>
      <c r="K267" s="28">
        <v>0.3042253521126761</v>
      </c>
      <c r="L267" s="28">
        <v>0.27821229050279328</v>
      </c>
      <c r="M267" s="28">
        <v>0.2973070017953322</v>
      </c>
      <c r="N267" s="31">
        <f>'Equations and POD'!$D$6/G267</f>
        <v>1702.8985507246373</v>
      </c>
      <c r="O267" s="31">
        <f>'Equations and POD'!$D$6/H267</f>
        <v>1991.3793103448279</v>
      </c>
      <c r="P267" s="31">
        <f>'Equations and POD'!$D$6/I267</f>
        <v>2304.0540540540542</v>
      </c>
      <c r="Q267" s="31">
        <f>'Equations and POD'!$D$6/J267</f>
        <v>2857.8431372549016</v>
      </c>
      <c r="R267" s="31">
        <f>'Equations and POD'!$D$6/K267</f>
        <v>3615.7407407407404</v>
      </c>
      <c r="S267" s="31">
        <f>'Equations and POD'!$D$6/L267</f>
        <v>3953.8152610441771</v>
      </c>
      <c r="T267" s="31">
        <f>'Equations and POD'!$D$6/M267</f>
        <v>3699.8792270531394</v>
      </c>
      <c r="U267" s="30">
        <v>1700</v>
      </c>
      <c r="V267" s="30">
        <v>2000</v>
      </c>
      <c r="W267" s="30">
        <v>2300</v>
      </c>
      <c r="X267" s="30">
        <v>2900</v>
      </c>
      <c r="Y267" s="30">
        <v>3600</v>
      </c>
      <c r="Z267" s="30">
        <v>4000</v>
      </c>
      <c r="AA267" s="30">
        <v>3700</v>
      </c>
    </row>
    <row r="268" spans="1:27">
      <c r="A268" s="25" t="s">
        <v>96</v>
      </c>
      <c r="B268" s="25" t="s">
        <v>97</v>
      </c>
      <c r="C268" s="25" t="s">
        <v>98</v>
      </c>
      <c r="D268" s="25" t="s">
        <v>13</v>
      </c>
      <c r="E268" s="25" t="s">
        <v>76</v>
      </c>
      <c r="F268" s="25" t="s">
        <v>73</v>
      </c>
      <c r="G268" s="28" t="s">
        <v>77</v>
      </c>
      <c r="H268" s="28" t="s">
        <v>77</v>
      </c>
      <c r="I268" s="28" t="s">
        <v>77</v>
      </c>
      <c r="J268" s="28" t="s">
        <v>77</v>
      </c>
      <c r="K268" s="28" t="s">
        <v>77</v>
      </c>
      <c r="L268" s="28" t="s">
        <v>77</v>
      </c>
      <c r="M268" s="28" t="s">
        <v>77</v>
      </c>
      <c r="N268" s="31" t="s">
        <v>77</v>
      </c>
      <c r="O268" s="31" t="s">
        <v>77</v>
      </c>
      <c r="P268" s="31" t="s">
        <v>77</v>
      </c>
      <c r="Q268" s="31" t="s">
        <v>77</v>
      </c>
      <c r="R268" s="31" t="s">
        <v>77</v>
      </c>
      <c r="S268" s="31" t="s">
        <v>77</v>
      </c>
      <c r="T268" s="31" t="s">
        <v>77</v>
      </c>
      <c r="U268" s="32" t="s">
        <v>77</v>
      </c>
      <c r="V268" s="32" t="s">
        <v>77</v>
      </c>
      <c r="W268" s="32" t="s">
        <v>77</v>
      </c>
      <c r="X268" s="32" t="s">
        <v>77</v>
      </c>
      <c r="Y268" s="32" t="s">
        <v>77</v>
      </c>
      <c r="Z268" s="32" t="s">
        <v>77</v>
      </c>
      <c r="AA268" s="32" t="s">
        <v>77</v>
      </c>
    </row>
    <row r="269" spans="1:27">
      <c r="A269" s="25" t="s">
        <v>96</v>
      </c>
      <c r="B269" s="25" t="s">
        <v>97</v>
      </c>
      <c r="C269" s="25" t="s">
        <v>98</v>
      </c>
      <c r="D269" s="25" t="s">
        <v>13</v>
      </c>
      <c r="E269" s="25" t="s">
        <v>78</v>
      </c>
      <c r="F269" s="25" t="s">
        <v>73</v>
      </c>
      <c r="G269" s="28" t="s">
        <v>77</v>
      </c>
      <c r="H269" s="28" t="s">
        <v>77</v>
      </c>
      <c r="I269" s="28" t="s">
        <v>77</v>
      </c>
      <c r="J269" s="28" t="s">
        <v>77</v>
      </c>
      <c r="K269" s="28" t="s">
        <v>77</v>
      </c>
      <c r="L269" s="28" t="s">
        <v>77</v>
      </c>
      <c r="M269" s="28" t="s">
        <v>77</v>
      </c>
      <c r="N269" s="31" t="s">
        <v>77</v>
      </c>
      <c r="O269" s="31" t="s">
        <v>77</v>
      </c>
      <c r="P269" s="31" t="s">
        <v>77</v>
      </c>
      <c r="Q269" s="31" t="s">
        <v>77</v>
      </c>
      <c r="R269" s="31" t="s">
        <v>77</v>
      </c>
      <c r="S269" s="31" t="s">
        <v>77</v>
      </c>
      <c r="T269" s="31" t="s">
        <v>77</v>
      </c>
      <c r="U269" s="32" t="s">
        <v>77</v>
      </c>
      <c r="V269" s="32" t="s">
        <v>77</v>
      </c>
      <c r="W269" s="32" t="s">
        <v>77</v>
      </c>
      <c r="X269" s="32" t="s">
        <v>77</v>
      </c>
      <c r="Y269" s="32" t="s">
        <v>77</v>
      </c>
      <c r="Z269" s="32" t="s">
        <v>77</v>
      </c>
      <c r="AA269" s="32" t="s">
        <v>77</v>
      </c>
    </row>
    <row r="270" spans="1:27">
      <c r="A270" s="25" t="s">
        <v>96</v>
      </c>
      <c r="B270" s="25" t="s">
        <v>97</v>
      </c>
      <c r="C270" s="25" t="s">
        <v>98</v>
      </c>
      <c r="D270" s="25" t="s">
        <v>13</v>
      </c>
      <c r="E270" s="25" t="s">
        <v>15</v>
      </c>
      <c r="F270" s="25" t="s">
        <v>73</v>
      </c>
      <c r="G270" s="28">
        <f t="shared" ref="G270:M270" si="51">SUM(G267:G269)</f>
        <v>0.64595744680851075</v>
      </c>
      <c r="H270" s="28">
        <f t="shared" si="51"/>
        <v>0.55238095238095231</v>
      </c>
      <c r="I270" s="28">
        <f t="shared" si="51"/>
        <v>0.47741935483870968</v>
      </c>
      <c r="J270" s="28">
        <f t="shared" si="51"/>
        <v>0.38490566037735852</v>
      </c>
      <c r="K270" s="28">
        <f t="shared" si="51"/>
        <v>0.3042253521126761</v>
      </c>
      <c r="L270" s="28">
        <f t="shared" si="51"/>
        <v>0.27821229050279328</v>
      </c>
      <c r="M270" s="28">
        <f t="shared" si="51"/>
        <v>0.2973070017953322</v>
      </c>
      <c r="N270" s="55">
        <f>'Equations and POD'!$D$6/G270</f>
        <v>1702.8985507246373</v>
      </c>
      <c r="O270" s="55">
        <f>'Equations and POD'!$D$6/H270</f>
        <v>1991.3793103448279</v>
      </c>
      <c r="P270" s="55">
        <f>'Equations and POD'!$D$6/I270</f>
        <v>2304.0540540540542</v>
      </c>
      <c r="Q270" s="55">
        <f>'Equations and POD'!$D$6/J270</f>
        <v>2857.8431372549016</v>
      </c>
      <c r="R270" s="55">
        <f>'Equations and POD'!$D$6/K270</f>
        <v>3615.7407407407404</v>
      </c>
      <c r="S270" s="55">
        <f>'Equations and POD'!$D$6/L270</f>
        <v>3953.8152610441771</v>
      </c>
      <c r="T270" s="55">
        <f>'Equations and POD'!$D$6/M270</f>
        <v>3699.8792270531394</v>
      </c>
      <c r="U270" s="30">
        <v>1700</v>
      </c>
      <c r="V270" s="30">
        <v>2000</v>
      </c>
      <c r="W270" s="30">
        <v>2300</v>
      </c>
      <c r="X270" s="30">
        <v>2900</v>
      </c>
      <c r="Y270" s="30">
        <v>3600</v>
      </c>
      <c r="Z270" s="30">
        <v>4000</v>
      </c>
      <c r="AA270" s="30">
        <v>3700</v>
      </c>
    </row>
    <row r="271" spans="1:27">
      <c r="A271" s="25" t="s">
        <v>96</v>
      </c>
      <c r="B271" s="25" t="s">
        <v>97</v>
      </c>
      <c r="C271" s="25" t="s">
        <v>98</v>
      </c>
      <c r="D271" s="25" t="s">
        <v>13</v>
      </c>
      <c r="E271" s="25" t="s">
        <v>72</v>
      </c>
      <c r="F271" s="25" t="s">
        <v>74</v>
      </c>
      <c r="G271" s="28">
        <v>0.32297872340425537</v>
      </c>
      <c r="H271" s="28">
        <v>0.27619047619047621</v>
      </c>
      <c r="I271" s="28">
        <v>0.23870967741935481</v>
      </c>
      <c r="J271" s="28">
        <v>0.1924528301886792</v>
      </c>
      <c r="K271" s="28">
        <v>0.15211267605633799</v>
      </c>
      <c r="L271" s="28">
        <v>0.1391061452513967</v>
      </c>
      <c r="M271" s="28">
        <v>0.1486535008976661</v>
      </c>
      <c r="N271" s="31">
        <f>'Equations and POD'!$D$6/G271</f>
        <v>3405.7971014492746</v>
      </c>
      <c r="O271" s="31">
        <f>'Equations and POD'!$D$6/H271</f>
        <v>3982.7586206896549</v>
      </c>
      <c r="P271" s="31">
        <f>'Equations and POD'!$D$6/I271</f>
        <v>4608.1081081081084</v>
      </c>
      <c r="Q271" s="31">
        <f>'Equations and POD'!$D$6/J271</f>
        <v>5715.6862745098051</v>
      </c>
      <c r="R271" s="31">
        <f>'Equations and POD'!$D$6/K271</f>
        <v>7231.4814814814836</v>
      </c>
      <c r="S271" s="31">
        <f>'Equations and POD'!$D$6/L271</f>
        <v>7907.6305220883505</v>
      </c>
      <c r="T271" s="31">
        <f>'Equations and POD'!$D$6/M271</f>
        <v>7399.7584541062788</v>
      </c>
      <c r="U271" s="56">
        <v>3400</v>
      </c>
      <c r="V271" s="56">
        <v>4000</v>
      </c>
      <c r="W271" s="56">
        <v>4600</v>
      </c>
      <c r="X271" s="56">
        <v>5700</v>
      </c>
      <c r="Y271" s="56">
        <v>7200</v>
      </c>
      <c r="Z271" s="56">
        <v>7900</v>
      </c>
      <c r="AA271" s="56">
        <v>7400</v>
      </c>
    </row>
    <row r="272" spans="1:27">
      <c r="A272" s="25" t="s">
        <v>96</v>
      </c>
      <c r="B272" s="25" t="s">
        <v>97</v>
      </c>
      <c r="C272" s="25" t="s">
        <v>98</v>
      </c>
      <c r="D272" s="25" t="s">
        <v>13</v>
      </c>
      <c r="E272" s="25" t="s">
        <v>76</v>
      </c>
      <c r="F272" s="25" t="s">
        <v>74</v>
      </c>
      <c r="G272" s="28" t="s">
        <v>77</v>
      </c>
      <c r="H272" s="28" t="s">
        <v>77</v>
      </c>
      <c r="I272" s="28" t="s">
        <v>77</v>
      </c>
      <c r="J272" s="28" t="s">
        <v>77</v>
      </c>
      <c r="K272" s="28" t="s">
        <v>77</v>
      </c>
      <c r="L272" s="28" t="s">
        <v>77</v>
      </c>
      <c r="M272" s="28" t="s">
        <v>77</v>
      </c>
      <c r="N272" s="31" t="s">
        <v>77</v>
      </c>
      <c r="O272" s="31" t="s">
        <v>77</v>
      </c>
      <c r="P272" s="31" t="s">
        <v>77</v>
      </c>
      <c r="Q272" s="31" t="s">
        <v>77</v>
      </c>
      <c r="R272" s="31" t="s">
        <v>77</v>
      </c>
      <c r="S272" s="31" t="s">
        <v>77</v>
      </c>
      <c r="T272" s="31" t="s">
        <v>77</v>
      </c>
      <c r="U272" s="57" t="s">
        <v>77</v>
      </c>
      <c r="V272" s="57" t="s">
        <v>77</v>
      </c>
      <c r="W272" s="57" t="s">
        <v>77</v>
      </c>
      <c r="X272" s="57" t="s">
        <v>77</v>
      </c>
      <c r="Y272" s="57" t="s">
        <v>77</v>
      </c>
      <c r="Z272" s="57" t="s">
        <v>77</v>
      </c>
      <c r="AA272" s="57" t="s">
        <v>77</v>
      </c>
    </row>
    <row r="273" spans="1:27">
      <c r="A273" s="25" t="s">
        <v>96</v>
      </c>
      <c r="B273" s="25" t="s">
        <v>97</v>
      </c>
      <c r="C273" s="25" t="s">
        <v>98</v>
      </c>
      <c r="D273" s="25" t="s">
        <v>13</v>
      </c>
      <c r="E273" s="25" t="s">
        <v>78</v>
      </c>
      <c r="F273" s="25" t="s">
        <v>74</v>
      </c>
      <c r="G273" s="28" t="s">
        <v>77</v>
      </c>
      <c r="H273" s="28" t="s">
        <v>77</v>
      </c>
      <c r="I273" s="28" t="s">
        <v>77</v>
      </c>
      <c r="J273" s="28" t="s">
        <v>77</v>
      </c>
      <c r="K273" s="28" t="s">
        <v>77</v>
      </c>
      <c r="L273" s="28" t="s">
        <v>77</v>
      </c>
      <c r="M273" s="28" t="s">
        <v>77</v>
      </c>
      <c r="N273" s="31" t="s">
        <v>77</v>
      </c>
      <c r="O273" s="31" t="s">
        <v>77</v>
      </c>
      <c r="P273" s="31" t="s">
        <v>77</v>
      </c>
      <c r="Q273" s="31" t="s">
        <v>77</v>
      </c>
      <c r="R273" s="31" t="s">
        <v>77</v>
      </c>
      <c r="S273" s="31" t="s">
        <v>77</v>
      </c>
      <c r="T273" s="31" t="s">
        <v>77</v>
      </c>
      <c r="U273" s="57" t="s">
        <v>77</v>
      </c>
      <c r="V273" s="57" t="s">
        <v>77</v>
      </c>
      <c r="W273" s="57" t="s">
        <v>77</v>
      </c>
      <c r="X273" s="57" t="s">
        <v>77</v>
      </c>
      <c r="Y273" s="57" t="s">
        <v>77</v>
      </c>
      <c r="Z273" s="57" t="s">
        <v>77</v>
      </c>
      <c r="AA273" s="57" t="s">
        <v>77</v>
      </c>
    </row>
    <row r="274" spans="1:27">
      <c r="A274" s="25" t="s">
        <v>96</v>
      </c>
      <c r="B274" s="25" t="s">
        <v>97</v>
      </c>
      <c r="C274" s="25" t="s">
        <v>98</v>
      </c>
      <c r="D274" s="25" t="s">
        <v>13</v>
      </c>
      <c r="E274" s="25" t="s">
        <v>15</v>
      </c>
      <c r="F274" s="25" t="s">
        <v>74</v>
      </c>
      <c r="G274" s="28">
        <f t="shared" ref="G274:M274" si="52">SUM(G271:G273)</f>
        <v>0.32297872340425537</v>
      </c>
      <c r="H274" s="28">
        <f t="shared" si="52"/>
        <v>0.27619047619047621</v>
      </c>
      <c r="I274" s="28">
        <f t="shared" si="52"/>
        <v>0.23870967741935481</v>
      </c>
      <c r="J274" s="28">
        <f t="shared" si="52"/>
        <v>0.1924528301886792</v>
      </c>
      <c r="K274" s="28">
        <f t="shared" si="52"/>
        <v>0.15211267605633799</v>
      </c>
      <c r="L274" s="28">
        <f t="shared" si="52"/>
        <v>0.1391061452513967</v>
      </c>
      <c r="M274" s="28">
        <f t="shared" si="52"/>
        <v>0.1486535008976661</v>
      </c>
      <c r="N274" s="55">
        <f>'Equations and POD'!$D$6/G274</f>
        <v>3405.7971014492746</v>
      </c>
      <c r="O274" s="55">
        <f>'Equations and POD'!$D$6/H274</f>
        <v>3982.7586206896549</v>
      </c>
      <c r="P274" s="55">
        <f>'Equations and POD'!$D$6/I274</f>
        <v>4608.1081081081084</v>
      </c>
      <c r="Q274" s="55">
        <f>'Equations and POD'!$D$6/J274</f>
        <v>5715.6862745098051</v>
      </c>
      <c r="R274" s="55">
        <f>'Equations and POD'!$D$6/K274</f>
        <v>7231.4814814814836</v>
      </c>
      <c r="S274" s="55">
        <f>'Equations and POD'!$D$6/L274</f>
        <v>7907.6305220883505</v>
      </c>
      <c r="T274" s="55">
        <f>'Equations and POD'!$D$6/M274</f>
        <v>7399.7584541062788</v>
      </c>
      <c r="U274" s="56">
        <v>3400</v>
      </c>
      <c r="V274" s="56">
        <v>4000</v>
      </c>
      <c r="W274" s="56">
        <v>4600</v>
      </c>
      <c r="X274" s="56">
        <v>5700</v>
      </c>
      <c r="Y274" s="56">
        <v>7200</v>
      </c>
      <c r="Z274" s="56">
        <v>7900</v>
      </c>
      <c r="AA274" s="56">
        <v>7400</v>
      </c>
    </row>
    <row r="275" spans="1:27">
      <c r="A275" s="25" t="s">
        <v>96</v>
      </c>
      <c r="B275" s="25" t="s">
        <v>97</v>
      </c>
      <c r="C275" s="25" t="s">
        <v>98</v>
      </c>
      <c r="D275" s="25" t="s">
        <v>13</v>
      </c>
      <c r="E275" s="25" t="s">
        <v>72</v>
      </c>
      <c r="F275" s="25" t="s">
        <v>75</v>
      </c>
      <c r="G275" s="28">
        <v>0.16148936170212769</v>
      </c>
      <c r="H275" s="28">
        <v>0.1380952380952381</v>
      </c>
      <c r="I275" s="28">
        <v>0.1193548387096774</v>
      </c>
      <c r="J275" s="28">
        <v>9.6226415094339615E-2</v>
      </c>
      <c r="K275" s="28">
        <v>7.6056338028169024E-2</v>
      </c>
      <c r="L275" s="28">
        <v>6.9553072625698334E-2</v>
      </c>
      <c r="M275" s="28">
        <v>7.4326750448833051E-2</v>
      </c>
      <c r="N275" s="31">
        <f>'Equations and POD'!$D$6/G275</f>
        <v>6811.5942028985492</v>
      </c>
      <c r="O275" s="31">
        <f>'Equations and POD'!$D$6/H275</f>
        <v>7965.5172413793098</v>
      </c>
      <c r="P275" s="31">
        <f>'Equations and POD'!$D$6/I275</f>
        <v>9216.2162162162167</v>
      </c>
      <c r="Q275" s="31">
        <f>'Equations and POD'!$D$6/J275</f>
        <v>11431.372549019608</v>
      </c>
      <c r="R275" s="31">
        <f>'Equations and POD'!$D$6/K275</f>
        <v>14462.962962962962</v>
      </c>
      <c r="S275" s="31">
        <f>'Equations and POD'!$D$6/L275</f>
        <v>15815.261044176705</v>
      </c>
      <c r="T275" s="31">
        <f>'Equations and POD'!$D$6/M275</f>
        <v>14799.516908212558</v>
      </c>
      <c r="U275" s="56">
        <v>6800</v>
      </c>
      <c r="V275" s="56">
        <v>8000</v>
      </c>
      <c r="W275" s="56">
        <v>9200</v>
      </c>
      <c r="X275" s="56">
        <v>11000</v>
      </c>
      <c r="Y275" s="56">
        <v>14000</v>
      </c>
      <c r="Z275" s="56">
        <v>16000</v>
      </c>
      <c r="AA275" s="56">
        <v>15000</v>
      </c>
    </row>
    <row r="276" spans="1:27">
      <c r="A276" s="25" t="s">
        <v>96</v>
      </c>
      <c r="B276" s="25" t="s">
        <v>97</v>
      </c>
      <c r="C276" s="25" t="s">
        <v>98</v>
      </c>
      <c r="D276" s="25" t="s">
        <v>13</v>
      </c>
      <c r="E276" s="25" t="s">
        <v>76</v>
      </c>
      <c r="F276" s="25" t="s">
        <v>75</v>
      </c>
      <c r="G276" s="28" t="s">
        <v>77</v>
      </c>
      <c r="H276" s="28" t="s">
        <v>77</v>
      </c>
      <c r="I276" s="28" t="s">
        <v>77</v>
      </c>
      <c r="J276" s="28" t="s">
        <v>77</v>
      </c>
      <c r="K276" s="28" t="s">
        <v>77</v>
      </c>
      <c r="L276" s="28" t="s">
        <v>77</v>
      </c>
      <c r="M276" s="28" t="s">
        <v>77</v>
      </c>
      <c r="N276" s="31" t="s">
        <v>77</v>
      </c>
      <c r="O276" s="31" t="s">
        <v>77</v>
      </c>
      <c r="P276" s="31" t="s">
        <v>77</v>
      </c>
      <c r="Q276" s="31" t="s">
        <v>77</v>
      </c>
      <c r="R276" s="31" t="s">
        <v>77</v>
      </c>
      <c r="S276" s="31" t="s">
        <v>77</v>
      </c>
      <c r="T276" s="31" t="s">
        <v>77</v>
      </c>
      <c r="U276" s="57" t="s">
        <v>77</v>
      </c>
      <c r="V276" s="57" t="s">
        <v>77</v>
      </c>
      <c r="W276" s="57" t="s">
        <v>77</v>
      </c>
      <c r="X276" s="57" t="s">
        <v>77</v>
      </c>
      <c r="Y276" s="57" t="s">
        <v>77</v>
      </c>
      <c r="Z276" s="57" t="s">
        <v>77</v>
      </c>
      <c r="AA276" s="57" t="s">
        <v>77</v>
      </c>
    </row>
    <row r="277" spans="1:27">
      <c r="A277" s="25" t="s">
        <v>96</v>
      </c>
      <c r="B277" s="25" t="s">
        <v>97</v>
      </c>
      <c r="C277" s="25" t="s">
        <v>98</v>
      </c>
      <c r="D277" s="25" t="s">
        <v>13</v>
      </c>
      <c r="E277" s="25" t="s">
        <v>78</v>
      </c>
      <c r="F277" s="25" t="s">
        <v>75</v>
      </c>
      <c r="G277" s="28" t="s">
        <v>77</v>
      </c>
      <c r="H277" s="28" t="s">
        <v>77</v>
      </c>
      <c r="I277" s="28" t="s">
        <v>77</v>
      </c>
      <c r="J277" s="28" t="s">
        <v>77</v>
      </c>
      <c r="K277" s="28" t="s">
        <v>77</v>
      </c>
      <c r="L277" s="28" t="s">
        <v>77</v>
      </c>
      <c r="M277" s="28" t="s">
        <v>77</v>
      </c>
      <c r="N277" s="31" t="s">
        <v>77</v>
      </c>
      <c r="O277" s="31" t="s">
        <v>77</v>
      </c>
      <c r="P277" s="31" t="s">
        <v>77</v>
      </c>
      <c r="Q277" s="31" t="s">
        <v>77</v>
      </c>
      <c r="R277" s="31" t="s">
        <v>77</v>
      </c>
      <c r="S277" s="31" t="s">
        <v>77</v>
      </c>
      <c r="T277" s="31" t="s">
        <v>77</v>
      </c>
      <c r="U277" s="57" t="s">
        <v>77</v>
      </c>
      <c r="V277" s="57" t="s">
        <v>77</v>
      </c>
      <c r="W277" s="57" t="s">
        <v>77</v>
      </c>
      <c r="X277" s="57" t="s">
        <v>77</v>
      </c>
      <c r="Y277" s="57" t="s">
        <v>77</v>
      </c>
      <c r="Z277" s="57" t="s">
        <v>77</v>
      </c>
      <c r="AA277" s="57" t="s">
        <v>77</v>
      </c>
    </row>
    <row r="278" spans="1:27">
      <c r="A278" s="25" t="s">
        <v>96</v>
      </c>
      <c r="B278" s="25" t="s">
        <v>97</v>
      </c>
      <c r="C278" s="25" t="s">
        <v>98</v>
      </c>
      <c r="D278" s="25" t="s">
        <v>13</v>
      </c>
      <c r="E278" s="25" t="s">
        <v>15</v>
      </c>
      <c r="F278" s="25" t="s">
        <v>75</v>
      </c>
      <c r="G278" s="28">
        <f t="shared" ref="G278:M278" si="53">SUM(G275:G277)</f>
        <v>0.16148936170212769</v>
      </c>
      <c r="H278" s="28">
        <f t="shared" si="53"/>
        <v>0.1380952380952381</v>
      </c>
      <c r="I278" s="28">
        <f t="shared" si="53"/>
        <v>0.1193548387096774</v>
      </c>
      <c r="J278" s="28">
        <f t="shared" si="53"/>
        <v>9.6226415094339615E-2</v>
      </c>
      <c r="K278" s="28">
        <f t="shared" si="53"/>
        <v>7.6056338028169024E-2</v>
      </c>
      <c r="L278" s="28">
        <f t="shared" si="53"/>
        <v>6.9553072625698334E-2</v>
      </c>
      <c r="M278" s="28">
        <f t="shared" si="53"/>
        <v>7.4326750448833051E-2</v>
      </c>
      <c r="N278" s="55">
        <f>'Equations and POD'!$D$6/G278</f>
        <v>6811.5942028985492</v>
      </c>
      <c r="O278" s="55">
        <f>'Equations and POD'!$D$6/H278</f>
        <v>7965.5172413793098</v>
      </c>
      <c r="P278" s="55">
        <f>'Equations and POD'!$D$6/I278</f>
        <v>9216.2162162162167</v>
      </c>
      <c r="Q278" s="55">
        <f>'Equations and POD'!$D$6/J278</f>
        <v>11431.372549019608</v>
      </c>
      <c r="R278" s="55">
        <f>'Equations and POD'!$D$6/K278</f>
        <v>14462.962962962962</v>
      </c>
      <c r="S278" s="55">
        <f>'Equations and POD'!$D$6/L278</f>
        <v>15815.261044176705</v>
      </c>
      <c r="T278" s="55">
        <f>'Equations and POD'!$D$6/M278</f>
        <v>14799.516908212558</v>
      </c>
      <c r="U278" s="56">
        <v>6800</v>
      </c>
      <c r="V278" s="56">
        <v>8000</v>
      </c>
      <c r="W278" s="56">
        <v>9200</v>
      </c>
      <c r="X278" s="56">
        <v>11000</v>
      </c>
      <c r="Y278" s="56">
        <v>14000</v>
      </c>
      <c r="Z278" s="56">
        <v>16000</v>
      </c>
      <c r="AA278" s="56">
        <v>15000</v>
      </c>
    </row>
    <row r="279" spans="1:27">
      <c r="A279" s="25" t="s">
        <v>99</v>
      </c>
      <c r="B279" s="25" t="s">
        <v>100</v>
      </c>
      <c r="C279" s="25" t="s">
        <v>101</v>
      </c>
      <c r="D279" s="25" t="s">
        <v>9</v>
      </c>
      <c r="E279" s="25" t="s">
        <v>72</v>
      </c>
      <c r="F279" s="25" t="s">
        <v>73</v>
      </c>
      <c r="G279" s="28" t="s">
        <v>77</v>
      </c>
      <c r="H279" s="28" t="s">
        <v>77</v>
      </c>
      <c r="I279" s="28" t="s">
        <v>77</v>
      </c>
      <c r="J279" s="28" t="s">
        <v>77</v>
      </c>
      <c r="K279" s="28" t="s">
        <v>77</v>
      </c>
      <c r="L279" s="28" t="s">
        <v>77</v>
      </c>
      <c r="M279" s="28" t="s">
        <v>77</v>
      </c>
      <c r="N279" s="31" t="s">
        <v>77</v>
      </c>
      <c r="O279" s="31" t="s">
        <v>77</v>
      </c>
      <c r="P279" s="31" t="s">
        <v>77</v>
      </c>
      <c r="Q279" s="31" t="s">
        <v>77</v>
      </c>
      <c r="R279" s="31" t="s">
        <v>77</v>
      </c>
      <c r="S279" s="31" t="s">
        <v>77</v>
      </c>
      <c r="T279" s="31" t="s">
        <v>77</v>
      </c>
      <c r="U279" s="32" t="s">
        <v>77</v>
      </c>
      <c r="V279" s="32" t="s">
        <v>77</v>
      </c>
      <c r="W279" s="32" t="s">
        <v>77</v>
      </c>
      <c r="X279" s="32" t="s">
        <v>77</v>
      </c>
      <c r="Y279" s="32" t="s">
        <v>77</v>
      </c>
      <c r="Z279" s="32" t="s">
        <v>77</v>
      </c>
      <c r="AA279" s="32" t="s">
        <v>77</v>
      </c>
    </row>
    <row r="280" spans="1:27">
      <c r="A280" s="25" t="s">
        <v>99</v>
      </c>
      <c r="B280" s="25" t="s">
        <v>100</v>
      </c>
      <c r="C280" s="25" t="s">
        <v>101</v>
      </c>
      <c r="D280" s="25" t="s">
        <v>9</v>
      </c>
      <c r="E280" s="25" t="s">
        <v>76</v>
      </c>
      <c r="F280" s="25" t="s">
        <v>73</v>
      </c>
      <c r="G280" s="28" t="s">
        <v>77</v>
      </c>
      <c r="H280" s="28" t="s">
        <v>77</v>
      </c>
      <c r="I280" s="28" t="s">
        <v>77</v>
      </c>
      <c r="J280" s="28" t="s">
        <v>77</v>
      </c>
      <c r="K280" s="28" t="s">
        <v>77</v>
      </c>
      <c r="L280" s="28" t="s">
        <v>77</v>
      </c>
      <c r="M280" s="28" t="s">
        <v>77</v>
      </c>
      <c r="N280" s="31" t="s">
        <v>77</v>
      </c>
      <c r="O280" s="31" t="s">
        <v>77</v>
      </c>
      <c r="P280" s="31" t="s">
        <v>77</v>
      </c>
      <c r="Q280" s="31" t="s">
        <v>77</v>
      </c>
      <c r="R280" s="31" t="s">
        <v>77</v>
      </c>
      <c r="S280" s="31" t="s">
        <v>77</v>
      </c>
      <c r="T280" s="31" t="s">
        <v>77</v>
      </c>
      <c r="U280" s="32" t="s">
        <v>77</v>
      </c>
      <c r="V280" s="32" t="s">
        <v>77</v>
      </c>
      <c r="W280" s="32" t="s">
        <v>77</v>
      </c>
      <c r="X280" s="32" t="s">
        <v>77</v>
      </c>
      <c r="Y280" s="32" t="s">
        <v>77</v>
      </c>
      <c r="Z280" s="32" t="s">
        <v>77</v>
      </c>
      <c r="AA280" s="32" t="s">
        <v>77</v>
      </c>
    </row>
    <row r="281" spans="1:27">
      <c r="A281" s="25" t="s">
        <v>99</v>
      </c>
      <c r="B281" s="25" t="s">
        <v>100</v>
      </c>
      <c r="C281" s="25" t="s">
        <v>101</v>
      </c>
      <c r="D281" s="25" t="s">
        <v>9</v>
      </c>
      <c r="E281" s="25" t="s">
        <v>78</v>
      </c>
      <c r="F281" s="25" t="s">
        <v>73</v>
      </c>
      <c r="G281" s="28" t="s">
        <v>77</v>
      </c>
      <c r="H281" s="28" t="s">
        <v>77</v>
      </c>
      <c r="I281" s="28" t="s">
        <v>77</v>
      </c>
      <c r="J281" s="28" t="s">
        <v>77</v>
      </c>
      <c r="K281" s="28" t="s">
        <v>77</v>
      </c>
      <c r="L281" s="28" t="s">
        <v>77</v>
      </c>
      <c r="M281" s="28" t="s">
        <v>77</v>
      </c>
      <c r="N281" s="31" t="s">
        <v>77</v>
      </c>
      <c r="O281" s="31" t="s">
        <v>77</v>
      </c>
      <c r="P281" s="31" t="s">
        <v>77</v>
      </c>
      <c r="Q281" s="31" t="s">
        <v>77</v>
      </c>
      <c r="R281" s="31" t="s">
        <v>77</v>
      </c>
      <c r="S281" s="31" t="s">
        <v>77</v>
      </c>
      <c r="T281" s="31" t="s">
        <v>77</v>
      </c>
      <c r="U281" s="32" t="s">
        <v>77</v>
      </c>
      <c r="V281" s="32" t="s">
        <v>77</v>
      </c>
      <c r="W281" s="32" t="s">
        <v>77</v>
      </c>
      <c r="X281" s="32" t="s">
        <v>77</v>
      </c>
      <c r="Y281" s="32" t="s">
        <v>77</v>
      </c>
      <c r="Z281" s="32" t="s">
        <v>77</v>
      </c>
      <c r="AA281" s="32" t="s">
        <v>77</v>
      </c>
    </row>
    <row r="282" spans="1:27">
      <c r="A282" s="25" t="s">
        <v>99</v>
      </c>
      <c r="B282" s="25" t="s">
        <v>100</v>
      </c>
      <c r="C282" s="25" t="s">
        <v>101</v>
      </c>
      <c r="D282" s="25" t="s">
        <v>9</v>
      </c>
      <c r="E282" s="25" t="s">
        <v>15</v>
      </c>
      <c r="F282" s="25" t="s">
        <v>73</v>
      </c>
      <c r="G282" s="28" t="s">
        <v>77</v>
      </c>
      <c r="H282" s="28" t="s">
        <v>77</v>
      </c>
      <c r="I282" s="28" t="s">
        <v>77</v>
      </c>
      <c r="J282" s="28" t="s">
        <v>77</v>
      </c>
      <c r="K282" s="28" t="s">
        <v>77</v>
      </c>
      <c r="L282" s="28" t="s">
        <v>77</v>
      </c>
      <c r="M282" s="28" t="s">
        <v>77</v>
      </c>
      <c r="N282" s="28" t="s">
        <v>77</v>
      </c>
      <c r="O282" s="28" t="s">
        <v>77</v>
      </c>
      <c r="P282" s="28" t="s">
        <v>77</v>
      </c>
      <c r="Q282" s="28" t="s">
        <v>77</v>
      </c>
      <c r="R282" s="28" t="s">
        <v>77</v>
      </c>
      <c r="S282" s="28" t="s">
        <v>77</v>
      </c>
      <c r="T282" s="28" t="s">
        <v>77</v>
      </c>
      <c r="U282" s="32" t="s">
        <v>77</v>
      </c>
      <c r="V282" s="32" t="s">
        <v>77</v>
      </c>
      <c r="W282" s="32" t="s">
        <v>77</v>
      </c>
      <c r="X282" s="32" t="s">
        <v>77</v>
      </c>
      <c r="Y282" s="32" t="s">
        <v>77</v>
      </c>
      <c r="Z282" s="32" t="s">
        <v>77</v>
      </c>
      <c r="AA282" s="32" t="s">
        <v>77</v>
      </c>
    </row>
    <row r="283" spans="1:27">
      <c r="A283" s="25" t="s">
        <v>99</v>
      </c>
      <c r="B283" s="25" t="s">
        <v>100</v>
      </c>
      <c r="C283" s="25" t="s">
        <v>101</v>
      </c>
      <c r="D283" s="25" t="s">
        <v>9</v>
      </c>
      <c r="E283" s="25" t="s">
        <v>72</v>
      </c>
      <c r="F283" s="25" t="s">
        <v>74</v>
      </c>
      <c r="G283" s="28" t="s">
        <v>77</v>
      </c>
      <c r="H283" s="28" t="s">
        <v>77</v>
      </c>
      <c r="I283" s="28" t="s">
        <v>77</v>
      </c>
      <c r="J283" s="28" t="s">
        <v>77</v>
      </c>
      <c r="K283" s="28">
        <v>3.1436619718309862</v>
      </c>
      <c r="L283" s="28">
        <v>2.8625698324022348</v>
      </c>
      <c r="M283" s="28">
        <v>3.0246436815300619</v>
      </c>
      <c r="N283" s="31" t="s">
        <v>77</v>
      </c>
      <c r="O283" s="31" t="s">
        <v>77</v>
      </c>
      <c r="P283" s="31" t="s">
        <v>77</v>
      </c>
      <c r="Q283" s="31" t="s">
        <v>77</v>
      </c>
      <c r="R283" s="55">
        <f>'Equations and POD'!$D$6/K283</f>
        <v>349.91039426523292</v>
      </c>
      <c r="S283" s="55">
        <f>'Equations and POD'!$D$6/L283</f>
        <v>384.27010148321619</v>
      </c>
      <c r="T283" s="55">
        <f>'Equations and POD'!$D$6/M283</f>
        <v>363.67920185677815</v>
      </c>
      <c r="U283" s="57" t="s">
        <v>77</v>
      </c>
      <c r="V283" s="57" t="s">
        <v>77</v>
      </c>
      <c r="W283" s="57" t="s">
        <v>77</v>
      </c>
      <c r="X283" s="57" t="s">
        <v>77</v>
      </c>
      <c r="Y283" s="56">
        <v>350</v>
      </c>
      <c r="Z283" s="56">
        <v>380</v>
      </c>
      <c r="AA283" s="56">
        <v>360</v>
      </c>
    </row>
    <row r="284" spans="1:27">
      <c r="A284" s="25" t="s">
        <v>99</v>
      </c>
      <c r="B284" s="25" t="s">
        <v>100</v>
      </c>
      <c r="C284" s="25" t="s">
        <v>101</v>
      </c>
      <c r="D284" s="25" t="s">
        <v>9</v>
      </c>
      <c r="E284" s="25" t="s">
        <v>76</v>
      </c>
      <c r="F284" s="25" t="s">
        <v>74</v>
      </c>
      <c r="G284" s="28" t="s">
        <v>77</v>
      </c>
      <c r="H284" s="28" t="s">
        <v>77</v>
      </c>
      <c r="I284" s="28" t="s">
        <v>77</v>
      </c>
      <c r="J284" s="28" t="s">
        <v>77</v>
      </c>
      <c r="K284" s="28" t="s">
        <v>77</v>
      </c>
      <c r="L284" s="28" t="s">
        <v>77</v>
      </c>
      <c r="M284" s="28" t="s">
        <v>77</v>
      </c>
      <c r="N284" s="31" t="s">
        <v>77</v>
      </c>
      <c r="O284" s="31" t="s">
        <v>77</v>
      </c>
      <c r="P284" s="31" t="s">
        <v>77</v>
      </c>
      <c r="Q284" s="31" t="s">
        <v>77</v>
      </c>
      <c r="R284" s="31" t="s">
        <v>77</v>
      </c>
      <c r="S284" s="31" t="s">
        <v>77</v>
      </c>
      <c r="T284" s="31" t="s">
        <v>77</v>
      </c>
      <c r="U284" s="57" t="s">
        <v>77</v>
      </c>
      <c r="V284" s="57" t="s">
        <v>77</v>
      </c>
      <c r="W284" s="57" t="s">
        <v>77</v>
      </c>
      <c r="X284" s="57" t="s">
        <v>77</v>
      </c>
      <c r="Y284" s="57" t="s">
        <v>77</v>
      </c>
      <c r="Z284" s="57" t="s">
        <v>77</v>
      </c>
      <c r="AA284" s="57" t="s">
        <v>77</v>
      </c>
    </row>
    <row r="285" spans="1:27">
      <c r="A285" s="25" t="s">
        <v>99</v>
      </c>
      <c r="B285" s="25" t="s">
        <v>100</v>
      </c>
      <c r="C285" s="25" t="s">
        <v>101</v>
      </c>
      <c r="D285" s="25" t="s">
        <v>9</v>
      </c>
      <c r="E285" s="25" t="s">
        <v>78</v>
      </c>
      <c r="F285" s="25" t="s">
        <v>74</v>
      </c>
      <c r="G285" s="28" t="s">
        <v>77</v>
      </c>
      <c r="H285" s="28" t="s">
        <v>77</v>
      </c>
      <c r="I285" s="28" t="s">
        <v>77</v>
      </c>
      <c r="J285" s="28" t="s">
        <v>77</v>
      </c>
      <c r="K285" s="28" t="s">
        <v>77</v>
      </c>
      <c r="L285" s="28" t="s">
        <v>77</v>
      </c>
      <c r="M285" s="28" t="s">
        <v>77</v>
      </c>
      <c r="N285" s="31" t="s">
        <v>77</v>
      </c>
      <c r="O285" s="31" t="s">
        <v>77</v>
      </c>
      <c r="P285" s="31" t="s">
        <v>77</v>
      </c>
      <c r="Q285" s="31" t="s">
        <v>77</v>
      </c>
      <c r="R285" s="31" t="s">
        <v>77</v>
      </c>
      <c r="S285" s="31" t="s">
        <v>77</v>
      </c>
      <c r="T285" s="31" t="s">
        <v>77</v>
      </c>
      <c r="U285" s="57" t="s">
        <v>77</v>
      </c>
      <c r="V285" s="57" t="s">
        <v>77</v>
      </c>
      <c r="W285" s="57" t="s">
        <v>77</v>
      </c>
      <c r="X285" s="57" t="s">
        <v>77</v>
      </c>
      <c r="Y285" s="57" t="s">
        <v>77</v>
      </c>
      <c r="Z285" s="57" t="s">
        <v>77</v>
      </c>
      <c r="AA285" s="57" t="s">
        <v>77</v>
      </c>
    </row>
    <row r="286" spans="1:27">
      <c r="A286" s="25" t="s">
        <v>99</v>
      </c>
      <c r="B286" s="25" t="s">
        <v>100</v>
      </c>
      <c r="C286" s="25" t="s">
        <v>101</v>
      </c>
      <c r="D286" s="25" t="s">
        <v>9</v>
      </c>
      <c r="E286" s="25" t="s">
        <v>15</v>
      </c>
      <c r="F286" s="25" t="s">
        <v>74</v>
      </c>
      <c r="G286" s="28" t="s">
        <v>77</v>
      </c>
      <c r="H286" s="28" t="s">
        <v>77</v>
      </c>
      <c r="I286" s="28" t="s">
        <v>77</v>
      </c>
      <c r="J286" s="28" t="s">
        <v>77</v>
      </c>
      <c r="K286" s="28">
        <f>SUM(K283:K285)</f>
        <v>3.1436619718309862</v>
      </c>
      <c r="L286" s="28">
        <f>SUM(L283:L285)</f>
        <v>2.8625698324022348</v>
      </c>
      <c r="M286" s="28">
        <f>SUM(M283:M285)</f>
        <v>3.0246436815300619</v>
      </c>
      <c r="N286" s="31" t="s">
        <v>77</v>
      </c>
      <c r="O286" s="31" t="s">
        <v>77</v>
      </c>
      <c r="P286" s="31" t="s">
        <v>77</v>
      </c>
      <c r="Q286" s="31" t="s">
        <v>77</v>
      </c>
      <c r="R286" s="55">
        <f>'Equations and POD'!$D$6/K286</f>
        <v>349.91039426523292</v>
      </c>
      <c r="S286" s="55">
        <f>'Equations and POD'!$D$6/L286</f>
        <v>384.27010148321619</v>
      </c>
      <c r="T286" s="55">
        <f>'Equations and POD'!$D$6/M286</f>
        <v>363.67920185677815</v>
      </c>
      <c r="U286" s="57" t="s">
        <v>77</v>
      </c>
      <c r="V286" s="57" t="s">
        <v>77</v>
      </c>
      <c r="W286" s="57" t="s">
        <v>77</v>
      </c>
      <c r="X286" s="57" t="s">
        <v>77</v>
      </c>
      <c r="Y286" s="56">
        <v>350</v>
      </c>
      <c r="Z286" s="56">
        <v>380</v>
      </c>
      <c r="AA286" s="56">
        <v>360</v>
      </c>
    </row>
    <row r="287" spans="1:27">
      <c r="A287" s="25" t="s">
        <v>99</v>
      </c>
      <c r="B287" s="25" t="s">
        <v>100</v>
      </c>
      <c r="C287" s="25" t="s">
        <v>101</v>
      </c>
      <c r="D287" s="25" t="s">
        <v>9</v>
      </c>
      <c r="E287" s="25" t="s">
        <v>72</v>
      </c>
      <c r="F287" s="25" t="s">
        <v>75</v>
      </c>
      <c r="G287" s="28" t="s">
        <v>77</v>
      </c>
      <c r="H287" s="28" t="s">
        <v>77</v>
      </c>
      <c r="I287" s="28" t="s">
        <v>77</v>
      </c>
      <c r="J287" s="28" t="s">
        <v>77</v>
      </c>
      <c r="K287" s="28">
        <v>1.2169014084507039</v>
      </c>
      <c r="L287" s="28">
        <v>1.1128491620111729</v>
      </c>
      <c r="M287" s="28">
        <v>1.189228007181329</v>
      </c>
      <c r="N287" s="31" t="s">
        <v>77</v>
      </c>
      <c r="O287" s="31" t="s">
        <v>77</v>
      </c>
      <c r="P287" s="31" t="s">
        <v>77</v>
      </c>
      <c r="Q287" s="31" t="s">
        <v>77</v>
      </c>
      <c r="R287" s="55">
        <f>'Equations and POD'!$D$6/K287</f>
        <v>903.93518518518545</v>
      </c>
      <c r="S287" s="55">
        <f>'Equations and POD'!$D$6/L287</f>
        <v>988.45381526104438</v>
      </c>
      <c r="T287" s="55">
        <f>'Equations and POD'!$D$6/M287</f>
        <v>924.96980676328462</v>
      </c>
      <c r="U287" s="57" t="s">
        <v>77</v>
      </c>
      <c r="V287" s="57" t="s">
        <v>77</v>
      </c>
      <c r="W287" s="57" t="s">
        <v>77</v>
      </c>
      <c r="X287" s="57" t="s">
        <v>77</v>
      </c>
      <c r="Y287" s="56">
        <v>900</v>
      </c>
      <c r="Z287" s="56">
        <v>990</v>
      </c>
      <c r="AA287" s="56">
        <v>920</v>
      </c>
    </row>
    <row r="288" spans="1:27">
      <c r="A288" s="25" t="s">
        <v>99</v>
      </c>
      <c r="B288" s="25" t="s">
        <v>100</v>
      </c>
      <c r="C288" s="25" t="s">
        <v>101</v>
      </c>
      <c r="D288" s="25" t="s">
        <v>9</v>
      </c>
      <c r="E288" s="25" t="s">
        <v>76</v>
      </c>
      <c r="F288" s="25" t="s">
        <v>75</v>
      </c>
      <c r="G288" s="28" t="s">
        <v>77</v>
      </c>
      <c r="H288" s="28" t="s">
        <v>77</v>
      </c>
      <c r="I288" s="28" t="s">
        <v>77</v>
      </c>
      <c r="J288" s="28" t="s">
        <v>77</v>
      </c>
      <c r="K288" s="28" t="s">
        <v>77</v>
      </c>
      <c r="L288" s="28" t="s">
        <v>77</v>
      </c>
      <c r="M288" s="28" t="s">
        <v>77</v>
      </c>
      <c r="N288" s="31" t="s">
        <v>77</v>
      </c>
      <c r="O288" s="31" t="s">
        <v>77</v>
      </c>
      <c r="P288" s="31" t="s">
        <v>77</v>
      </c>
      <c r="Q288" s="31" t="s">
        <v>77</v>
      </c>
      <c r="R288" s="31" t="s">
        <v>77</v>
      </c>
      <c r="S288" s="31" t="s">
        <v>77</v>
      </c>
      <c r="T288" s="31" t="s">
        <v>77</v>
      </c>
      <c r="U288" s="57" t="s">
        <v>77</v>
      </c>
      <c r="V288" s="57" t="s">
        <v>77</v>
      </c>
      <c r="W288" s="57" t="s">
        <v>77</v>
      </c>
      <c r="X288" s="57" t="s">
        <v>77</v>
      </c>
      <c r="Y288" s="57" t="s">
        <v>77</v>
      </c>
      <c r="Z288" s="57" t="s">
        <v>77</v>
      </c>
      <c r="AA288" s="57" t="s">
        <v>77</v>
      </c>
    </row>
    <row r="289" spans="1:27">
      <c r="A289" s="25" t="s">
        <v>99</v>
      </c>
      <c r="B289" s="25" t="s">
        <v>100</v>
      </c>
      <c r="C289" s="25" t="s">
        <v>101</v>
      </c>
      <c r="D289" s="25" t="s">
        <v>9</v>
      </c>
      <c r="E289" s="25" t="s">
        <v>78</v>
      </c>
      <c r="F289" s="25" t="s">
        <v>75</v>
      </c>
      <c r="G289" s="28" t="s">
        <v>77</v>
      </c>
      <c r="H289" s="28" t="s">
        <v>77</v>
      </c>
      <c r="I289" s="28" t="s">
        <v>77</v>
      </c>
      <c r="J289" s="28" t="s">
        <v>77</v>
      </c>
      <c r="K289" s="28" t="s">
        <v>77</v>
      </c>
      <c r="L289" s="28" t="s">
        <v>77</v>
      </c>
      <c r="M289" s="28" t="s">
        <v>77</v>
      </c>
      <c r="N289" s="31" t="s">
        <v>77</v>
      </c>
      <c r="O289" s="31" t="s">
        <v>77</v>
      </c>
      <c r="P289" s="31" t="s">
        <v>77</v>
      </c>
      <c r="Q289" s="31" t="s">
        <v>77</v>
      </c>
      <c r="R289" s="31" t="s">
        <v>77</v>
      </c>
      <c r="S289" s="31" t="s">
        <v>77</v>
      </c>
      <c r="T289" s="31" t="s">
        <v>77</v>
      </c>
      <c r="U289" s="57" t="s">
        <v>77</v>
      </c>
      <c r="V289" s="57" t="s">
        <v>77</v>
      </c>
      <c r="W289" s="57" t="s">
        <v>77</v>
      </c>
      <c r="X289" s="57" t="s">
        <v>77</v>
      </c>
      <c r="Y289" s="57" t="s">
        <v>77</v>
      </c>
      <c r="Z289" s="57" t="s">
        <v>77</v>
      </c>
      <c r="AA289" s="57" t="s">
        <v>77</v>
      </c>
    </row>
    <row r="290" spans="1:27">
      <c r="A290" s="25" t="s">
        <v>99</v>
      </c>
      <c r="B290" s="25" t="s">
        <v>100</v>
      </c>
      <c r="C290" s="25" t="s">
        <v>101</v>
      </c>
      <c r="D290" s="25" t="s">
        <v>9</v>
      </c>
      <c r="E290" s="25" t="s">
        <v>15</v>
      </c>
      <c r="F290" s="25" t="s">
        <v>75</v>
      </c>
      <c r="G290" s="28" t="s">
        <v>77</v>
      </c>
      <c r="H290" s="28" t="s">
        <v>77</v>
      </c>
      <c r="I290" s="28" t="s">
        <v>77</v>
      </c>
      <c r="J290" s="28" t="s">
        <v>77</v>
      </c>
      <c r="K290" s="28">
        <f>SUM(K287:K289)</f>
        <v>1.2169014084507039</v>
      </c>
      <c r="L290" s="28">
        <f>SUM(L287:L289)</f>
        <v>1.1128491620111729</v>
      </c>
      <c r="M290" s="28">
        <f>SUM(M287:M289)</f>
        <v>1.189228007181329</v>
      </c>
      <c r="N290" s="31" t="s">
        <v>77</v>
      </c>
      <c r="O290" s="31" t="s">
        <v>77</v>
      </c>
      <c r="P290" s="31" t="s">
        <v>77</v>
      </c>
      <c r="Q290" s="31" t="s">
        <v>77</v>
      </c>
      <c r="R290" s="55">
        <f>'Equations and POD'!$D$6/K290</f>
        <v>903.93518518518545</v>
      </c>
      <c r="S290" s="55">
        <f>'Equations and POD'!$D$6/L290</f>
        <v>988.45381526104438</v>
      </c>
      <c r="T290" s="55">
        <f>'Equations and POD'!$D$6/M290</f>
        <v>924.96980676328462</v>
      </c>
      <c r="U290" s="57" t="s">
        <v>77</v>
      </c>
      <c r="V290" s="57" t="s">
        <v>77</v>
      </c>
      <c r="W290" s="57" t="s">
        <v>77</v>
      </c>
      <c r="X290" s="57" t="s">
        <v>77</v>
      </c>
      <c r="Y290" s="56">
        <v>900</v>
      </c>
      <c r="Z290" s="56">
        <v>990</v>
      </c>
      <c r="AA290" s="56">
        <v>920</v>
      </c>
    </row>
    <row r="291" spans="1:27">
      <c r="A291" s="25" t="s">
        <v>99</v>
      </c>
      <c r="B291" s="25" t="s">
        <v>100</v>
      </c>
      <c r="C291" s="25" t="s">
        <v>101</v>
      </c>
      <c r="D291" s="25" t="s">
        <v>13</v>
      </c>
      <c r="E291" s="25" t="s">
        <v>72</v>
      </c>
      <c r="F291" s="25" t="s">
        <v>73</v>
      </c>
      <c r="G291" s="28" t="s">
        <v>77</v>
      </c>
      <c r="H291" s="28" t="s">
        <v>77</v>
      </c>
      <c r="I291" s="28" t="s">
        <v>77</v>
      </c>
      <c r="J291" s="28" t="s">
        <v>77</v>
      </c>
      <c r="K291" s="28" t="s">
        <v>77</v>
      </c>
      <c r="L291" s="28" t="s">
        <v>77</v>
      </c>
      <c r="M291" s="28" t="s">
        <v>77</v>
      </c>
      <c r="N291" s="31" t="s">
        <v>77</v>
      </c>
      <c r="O291" s="31" t="s">
        <v>77</v>
      </c>
      <c r="P291" s="31" t="s">
        <v>77</v>
      </c>
      <c r="Q291" s="31" t="s">
        <v>77</v>
      </c>
      <c r="R291" s="31" t="s">
        <v>77</v>
      </c>
      <c r="S291" s="31" t="s">
        <v>77</v>
      </c>
      <c r="T291" s="31" t="s">
        <v>77</v>
      </c>
      <c r="U291" s="32" t="s">
        <v>77</v>
      </c>
      <c r="V291" s="32" t="s">
        <v>77</v>
      </c>
      <c r="W291" s="32" t="s">
        <v>77</v>
      </c>
      <c r="X291" s="32" t="s">
        <v>77</v>
      </c>
      <c r="Y291" s="32" t="s">
        <v>77</v>
      </c>
      <c r="Z291" s="32" t="s">
        <v>77</v>
      </c>
      <c r="AA291" s="32" t="s">
        <v>77</v>
      </c>
    </row>
    <row r="292" spans="1:27">
      <c r="A292" s="25" t="s">
        <v>99</v>
      </c>
      <c r="B292" s="25" t="s">
        <v>100</v>
      </c>
      <c r="C292" s="25" t="s">
        <v>101</v>
      </c>
      <c r="D292" s="25" t="s">
        <v>13</v>
      </c>
      <c r="E292" s="25" t="s">
        <v>76</v>
      </c>
      <c r="F292" s="25" t="s">
        <v>73</v>
      </c>
      <c r="G292" s="28" t="s">
        <v>77</v>
      </c>
      <c r="H292" s="28" t="s">
        <v>77</v>
      </c>
      <c r="I292" s="28" t="s">
        <v>77</v>
      </c>
      <c r="J292" s="28" t="s">
        <v>77</v>
      </c>
      <c r="K292" s="28" t="s">
        <v>77</v>
      </c>
      <c r="L292" s="28" t="s">
        <v>77</v>
      </c>
      <c r="M292" s="28" t="s">
        <v>77</v>
      </c>
      <c r="N292" s="31" t="s">
        <v>77</v>
      </c>
      <c r="O292" s="31" t="s">
        <v>77</v>
      </c>
      <c r="P292" s="31" t="s">
        <v>77</v>
      </c>
      <c r="Q292" s="31" t="s">
        <v>77</v>
      </c>
      <c r="R292" s="31" t="s">
        <v>77</v>
      </c>
      <c r="S292" s="31" t="s">
        <v>77</v>
      </c>
      <c r="T292" s="31" t="s">
        <v>77</v>
      </c>
      <c r="U292" s="32" t="s">
        <v>77</v>
      </c>
      <c r="V292" s="32" t="s">
        <v>77</v>
      </c>
      <c r="W292" s="32" t="s">
        <v>77</v>
      </c>
      <c r="X292" s="32" t="s">
        <v>77</v>
      </c>
      <c r="Y292" s="32" t="s">
        <v>77</v>
      </c>
      <c r="Z292" s="32" t="s">
        <v>77</v>
      </c>
      <c r="AA292" s="32" t="s">
        <v>77</v>
      </c>
    </row>
    <row r="293" spans="1:27">
      <c r="A293" s="25" t="s">
        <v>99</v>
      </c>
      <c r="B293" s="25" t="s">
        <v>100</v>
      </c>
      <c r="C293" s="25" t="s">
        <v>101</v>
      </c>
      <c r="D293" s="25" t="s">
        <v>13</v>
      </c>
      <c r="E293" s="25" t="s">
        <v>78</v>
      </c>
      <c r="F293" s="25" t="s">
        <v>73</v>
      </c>
      <c r="G293" s="28" t="s">
        <v>77</v>
      </c>
      <c r="H293" s="28" t="s">
        <v>77</v>
      </c>
      <c r="I293" s="28" t="s">
        <v>77</v>
      </c>
      <c r="J293" s="28" t="s">
        <v>77</v>
      </c>
      <c r="K293" s="28" t="s">
        <v>77</v>
      </c>
      <c r="L293" s="28" t="s">
        <v>77</v>
      </c>
      <c r="M293" s="28" t="s">
        <v>77</v>
      </c>
      <c r="N293" s="31" t="s">
        <v>77</v>
      </c>
      <c r="O293" s="31" t="s">
        <v>77</v>
      </c>
      <c r="P293" s="31" t="s">
        <v>77</v>
      </c>
      <c r="Q293" s="31" t="s">
        <v>77</v>
      </c>
      <c r="R293" s="31" t="s">
        <v>77</v>
      </c>
      <c r="S293" s="31" t="s">
        <v>77</v>
      </c>
      <c r="T293" s="31" t="s">
        <v>77</v>
      </c>
      <c r="U293" s="32" t="s">
        <v>77</v>
      </c>
      <c r="V293" s="32" t="s">
        <v>77</v>
      </c>
      <c r="W293" s="32" t="s">
        <v>77</v>
      </c>
      <c r="X293" s="32" t="s">
        <v>77</v>
      </c>
      <c r="Y293" s="32" t="s">
        <v>77</v>
      </c>
      <c r="Z293" s="32" t="s">
        <v>77</v>
      </c>
      <c r="AA293" s="32" t="s">
        <v>77</v>
      </c>
    </row>
    <row r="294" spans="1:27">
      <c r="A294" s="25" t="s">
        <v>99</v>
      </c>
      <c r="B294" s="25" t="s">
        <v>100</v>
      </c>
      <c r="C294" s="25" t="s">
        <v>101</v>
      </c>
      <c r="D294" s="25" t="s">
        <v>13</v>
      </c>
      <c r="E294" s="25" t="s">
        <v>15</v>
      </c>
      <c r="F294" s="25" t="s">
        <v>73</v>
      </c>
      <c r="G294" s="28" t="s">
        <v>77</v>
      </c>
      <c r="H294" s="28" t="s">
        <v>77</v>
      </c>
      <c r="I294" s="28" t="s">
        <v>77</v>
      </c>
      <c r="J294" s="28" t="s">
        <v>77</v>
      </c>
      <c r="K294" s="28" t="s">
        <v>77</v>
      </c>
      <c r="L294" s="28" t="s">
        <v>77</v>
      </c>
      <c r="M294" s="28" t="s">
        <v>77</v>
      </c>
      <c r="N294" s="28" t="s">
        <v>77</v>
      </c>
      <c r="O294" s="28" t="s">
        <v>77</v>
      </c>
      <c r="P294" s="28" t="s">
        <v>77</v>
      </c>
      <c r="Q294" s="28" t="s">
        <v>77</v>
      </c>
      <c r="R294" s="28" t="s">
        <v>77</v>
      </c>
      <c r="S294" s="28" t="s">
        <v>77</v>
      </c>
      <c r="T294" s="28" t="s">
        <v>77</v>
      </c>
      <c r="U294" s="32" t="s">
        <v>77</v>
      </c>
      <c r="V294" s="32" t="s">
        <v>77</v>
      </c>
      <c r="W294" s="32" t="s">
        <v>77</v>
      </c>
      <c r="X294" s="32" t="s">
        <v>77</v>
      </c>
      <c r="Y294" s="32" t="s">
        <v>77</v>
      </c>
      <c r="Z294" s="32" t="s">
        <v>77</v>
      </c>
      <c r="AA294" s="32" t="s">
        <v>77</v>
      </c>
    </row>
    <row r="295" spans="1:27">
      <c r="A295" s="25" t="s">
        <v>99</v>
      </c>
      <c r="B295" s="25" t="s">
        <v>100</v>
      </c>
      <c r="C295" s="25" t="s">
        <v>101</v>
      </c>
      <c r="D295" s="25" t="s">
        <v>13</v>
      </c>
      <c r="E295" s="25" t="s">
        <v>72</v>
      </c>
      <c r="F295" s="25" t="s">
        <v>74</v>
      </c>
      <c r="G295" s="28" t="s">
        <v>77</v>
      </c>
      <c r="H295" s="28" t="s">
        <v>77</v>
      </c>
      <c r="I295" s="28" t="s">
        <v>77</v>
      </c>
      <c r="J295" s="28" t="s">
        <v>77</v>
      </c>
      <c r="K295" s="28">
        <v>0.44786417132934597</v>
      </c>
      <c r="L295" s="28">
        <v>0.40781816790387998</v>
      </c>
      <c r="M295" s="28">
        <v>0.43090814093031032</v>
      </c>
      <c r="N295" s="31" t="s">
        <v>77</v>
      </c>
      <c r="O295" s="31" t="s">
        <v>77</v>
      </c>
      <c r="P295" s="31" t="s">
        <v>77</v>
      </c>
      <c r="Q295" s="31" t="s">
        <v>77</v>
      </c>
      <c r="R295" s="55">
        <f>'Equations and POD'!$D$6/K295</f>
        <v>2456.1018059001926</v>
      </c>
      <c r="S295" s="55">
        <f>'Equations and POD'!$D$6/L295</f>
        <v>2697.280520026422</v>
      </c>
      <c r="T295" s="55">
        <f>'Equations and POD'!$D$6/M295</f>
        <v>2552.7482438023844</v>
      </c>
      <c r="U295" s="57" t="s">
        <v>77</v>
      </c>
      <c r="V295" s="57" t="s">
        <v>77</v>
      </c>
      <c r="W295" s="57" t="s">
        <v>77</v>
      </c>
      <c r="X295" s="57" t="s">
        <v>77</v>
      </c>
      <c r="Y295" s="56">
        <v>2500</v>
      </c>
      <c r="Z295" s="56">
        <v>2700</v>
      </c>
      <c r="AA295" s="56">
        <v>2600</v>
      </c>
    </row>
    <row r="296" spans="1:27">
      <c r="A296" s="25" t="s">
        <v>99</v>
      </c>
      <c r="B296" s="25" t="s">
        <v>100</v>
      </c>
      <c r="C296" s="25" t="s">
        <v>101</v>
      </c>
      <c r="D296" s="25" t="s">
        <v>13</v>
      </c>
      <c r="E296" s="25" t="s">
        <v>76</v>
      </c>
      <c r="F296" s="25" t="s">
        <v>74</v>
      </c>
      <c r="G296" s="28" t="s">
        <v>77</v>
      </c>
      <c r="H296" s="28" t="s">
        <v>77</v>
      </c>
      <c r="I296" s="28" t="s">
        <v>77</v>
      </c>
      <c r="J296" s="28" t="s">
        <v>77</v>
      </c>
      <c r="K296" s="28" t="s">
        <v>77</v>
      </c>
      <c r="L296" s="28" t="s">
        <v>77</v>
      </c>
      <c r="M296" s="28" t="s">
        <v>77</v>
      </c>
      <c r="N296" s="31" t="s">
        <v>77</v>
      </c>
      <c r="O296" s="31" t="s">
        <v>77</v>
      </c>
      <c r="P296" s="31" t="s">
        <v>77</v>
      </c>
      <c r="Q296" s="31" t="s">
        <v>77</v>
      </c>
      <c r="R296" s="31" t="s">
        <v>77</v>
      </c>
      <c r="S296" s="31" t="s">
        <v>77</v>
      </c>
      <c r="T296" s="31" t="s">
        <v>77</v>
      </c>
      <c r="U296" s="57" t="s">
        <v>77</v>
      </c>
      <c r="V296" s="57" t="s">
        <v>77</v>
      </c>
      <c r="W296" s="57" t="s">
        <v>77</v>
      </c>
      <c r="X296" s="57" t="s">
        <v>77</v>
      </c>
      <c r="Y296" s="57" t="s">
        <v>77</v>
      </c>
      <c r="Z296" s="57" t="s">
        <v>77</v>
      </c>
      <c r="AA296" s="57" t="s">
        <v>77</v>
      </c>
    </row>
    <row r="297" spans="1:27">
      <c r="A297" s="25" t="s">
        <v>99</v>
      </c>
      <c r="B297" s="25" t="s">
        <v>100</v>
      </c>
      <c r="C297" s="25" t="s">
        <v>101</v>
      </c>
      <c r="D297" s="25" t="s">
        <v>13</v>
      </c>
      <c r="E297" s="25" t="s">
        <v>78</v>
      </c>
      <c r="F297" s="25" t="s">
        <v>74</v>
      </c>
      <c r="G297" s="28" t="s">
        <v>77</v>
      </c>
      <c r="H297" s="28" t="s">
        <v>77</v>
      </c>
      <c r="I297" s="28" t="s">
        <v>77</v>
      </c>
      <c r="J297" s="28" t="s">
        <v>77</v>
      </c>
      <c r="K297" s="28" t="s">
        <v>77</v>
      </c>
      <c r="L297" s="28" t="s">
        <v>77</v>
      </c>
      <c r="M297" s="28" t="s">
        <v>77</v>
      </c>
      <c r="N297" s="31" t="s">
        <v>77</v>
      </c>
      <c r="O297" s="31" t="s">
        <v>77</v>
      </c>
      <c r="P297" s="31" t="s">
        <v>77</v>
      </c>
      <c r="Q297" s="31" t="s">
        <v>77</v>
      </c>
      <c r="R297" s="31" t="s">
        <v>77</v>
      </c>
      <c r="S297" s="31" t="s">
        <v>77</v>
      </c>
      <c r="T297" s="31" t="s">
        <v>77</v>
      </c>
      <c r="U297" s="57" t="s">
        <v>77</v>
      </c>
      <c r="V297" s="57" t="s">
        <v>77</v>
      </c>
      <c r="W297" s="57" t="s">
        <v>77</v>
      </c>
      <c r="X297" s="57" t="s">
        <v>77</v>
      </c>
      <c r="Y297" s="57" t="s">
        <v>77</v>
      </c>
      <c r="Z297" s="57" t="s">
        <v>77</v>
      </c>
      <c r="AA297" s="57" t="s">
        <v>77</v>
      </c>
    </row>
    <row r="298" spans="1:27">
      <c r="A298" s="25" t="s">
        <v>99</v>
      </c>
      <c r="B298" s="25" t="s">
        <v>100</v>
      </c>
      <c r="C298" s="25" t="s">
        <v>101</v>
      </c>
      <c r="D298" s="25" t="s">
        <v>13</v>
      </c>
      <c r="E298" s="25" t="s">
        <v>15</v>
      </c>
      <c r="F298" s="25" t="s">
        <v>74</v>
      </c>
      <c r="G298" s="28" t="s">
        <v>77</v>
      </c>
      <c r="H298" s="28" t="s">
        <v>77</v>
      </c>
      <c r="I298" s="28" t="s">
        <v>77</v>
      </c>
      <c r="J298" s="28" t="s">
        <v>77</v>
      </c>
      <c r="K298" s="28">
        <f>SUM(K295:K297)</f>
        <v>0.44786417132934597</v>
      </c>
      <c r="L298" s="28">
        <f>SUM(L295:L297)</f>
        <v>0.40781816790387998</v>
      </c>
      <c r="M298" s="28">
        <f>SUM(M295:M297)</f>
        <v>0.43090814093031032</v>
      </c>
      <c r="N298" s="31" t="s">
        <v>77</v>
      </c>
      <c r="O298" s="31" t="s">
        <v>77</v>
      </c>
      <c r="P298" s="31" t="s">
        <v>77</v>
      </c>
      <c r="Q298" s="31" t="s">
        <v>77</v>
      </c>
      <c r="R298" s="55">
        <f>'Equations and POD'!$D$6/K298</f>
        <v>2456.1018059001926</v>
      </c>
      <c r="S298" s="55">
        <f>'Equations and POD'!$D$6/L298</f>
        <v>2697.280520026422</v>
      </c>
      <c r="T298" s="55">
        <f>'Equations and POD'!$D$6/M298</f>
        <v>2552.7482438023844</v>
      </c>
      <c r="U298" s="57" t="s">
        <v>77</v>
      </c>
      <c r="V298" s="57" t="s">
        <v>77</v>
      </c>
      <c r="W298" s="57" t="s">
        <v>77</v>
      </c>
      <c r="X298" s="57" t="s">
        <v>77</v>
      </c>
      <c r="Y298" s="56">
        <v>2500</v>
      </c>
      <c r="Z298" s="56">
        <v>2700</v>
      </c>
      <c r="AA298" s="56">
        <v>2600</v>
      </c>
    </row>
    <row r="299" spans="1:27">
      <c r="A299" s="25" t="s">
        <v>99</v>
      </c>
      <c r="B299" s="25" t="s">
        <v>100</v>
      </c>
      <c r="C299" s="25" t="s">
        <v>101</v>
      </c>
      <c r="D299" s="25" t="s">
        <v>13</v>
      </c>
      <c r="E299" s="25" t="s">
        <v>72</v>
      </c>
      <c r="F299" s="25" t="s">
        <v>75</v>
      </c>
      <c r="G299" s="28" t="s">
        <v>77</v>
      </c>
      <c r="H299" s="28" t="s">
        <v>77</v>
      </c>
      <c r="I299" s="28" t="s">
        <v>77</v>
      </c>
      <c r="J299" s="28" t="s">
        <v>77</v>
      </c>
      <c r="K299" s="28">
        <v>0.17336677599845651</v>
      </c>
      <c r="L299" s="28">
        <v>0.1585428943139206</v>
      </c>
      <c r="M299" s="28">
        <v>0.16942426403679209</v>
      </c>
      <c r="N299" s="31" t="s">
        <v>77</v>
      </c>
      <c r="O299" s="31" t="s">
        <v>77</v>
      </c>
      <c r="P299" s="31" t="s">
        <v>77</v>
      </c>
      <c r="Q299" s="31" t="s">
        <v>77</v>
      </c>
      <c r="R299" s="55">
        <f>'Equations and POD'!$D$6/K299</f>
        <v>6344.9296652421644</v>
      </c>
      <c r="S299" s="55">
        <f>'Equations and POD'!$D$6/L299</f>
        <v>6938.1854340438658</v>
      </c>
      <c r="T299" s="55">
        <f>'Equations and POD'!$D$6/M299</f>
        <v>6492.5765282422863</v>
      </c>
      <c r="U299" s="57" t="s">
        <v>77</v>
      </c>
      <c r="V299" s="57" t="s">
        <v>77</v>
      </c>
      <c r="W299" s="57" t="s">
        <v>77</v>
      </c>
      <c r="X299" s="57" t="s">
        <v>77</v>
      </c>
      <c r="Y299" s="56">
        <v>6300</v>
      </c>
      <c r="Z299" s="56">
        <v>6900</v>
      </c>
      <c r="AA299" s="56">
        <v>6500</v>
      </c>
    </row>
    <row r="300" spans="1:27">
      <c r="A300" s="25" t="s">
        <v>99</v>
      </c>
      <c r="B300" s="25" t="s">
        <v>100</v>
      </c>
      <c r="C300" s="25" t="s">
        <v>101</v>
      </c>
      <c r="D300" s="25" t="s">
        <v>13</v>
      </c>
      <c r="E300" s="25" t="s">
        <v>76</v>
      </c>
      <c r="F300" s="25" t="s">
        <v>75</v>
      </c>
      <c r="G300" s="28" t="s">
        <v>77</v>
      </c>
      <c r="H300" s="28" t="s">
        <v>77</v>
      </c>
      <c r="I300" s="28" t="s">
        <v>77</v>
      </c>
      <c r="J300" s="28" t="s">
        <v>77</v>
      </c>
      <c r="K300" s="28" t="s">
        <v>77</v>
      </c>
      <c r="L300" s="28" t="s">
        <v>77</v>
      </c>
      <c r="M300" s="28" t="s">
        <v>77</v>
      </c>
      <c r="N300" s="31" t="s">
        <v>77</v>
      </c>
      <c r="O300" s="31" t="s">
        <v>77</v>
      </c>
      <c r="P300" s="31" t="s">
        <v>77</v>
      </c>
      <c r="Q300" s="31" t="s">
        <v>77</v>
      </c>
      <c r="R300" s="31" t="s">
        <v>77</v>
      </c>
      <c r="S300" s="31" t="s">
        <v>77</v>
      </c>
      <c r="T300" s="31" t="s">
        <v>77</v>
      </c>
      <c r="U300" s="57" t="s">
        <v>77</v>
      </c>
      <c r="V300" s="57" t="s">
        <v>77</v>
      </c>
      <c r="W300" s="57" t="s">
        <v>77</v>
      </c>
      <c r="X300" s="57" t="s">
        <v>77</v>
      </c>
      <c r="Y300" s="57" t="s">
        <v>77</v>
      </c>
      <c r="Z300" s="57" t="s">
        <v>77</v>
      </c>
      <c r="AA300" s="57" t="s">
        <v>77</v>
      </c>
    </row>
    <row r="301" spans="1:27">
      <c r="A301" s="25" t="s">
        <v>99</v>
      </c>
      <c r="B301" s="25" t="s">
        <v>100</v>
      </c>
      <c r="C301" s="25" t="s">
        <v>101</v>
      </c>
      <c r="D301" s="25" t="s">
        <v>13</v>
      </c>
      <c r="E301" s="25" t="s">
        <v>78</v>
      </c>
      <c r="F301" s="25" t="s">
        <v>75</v>
      </c>
      <c r="G301" s="28" t="s">
        <v>77</v>
      </c>
      <c r="H301" s="28" t="s">
        <v>77</v>
      </c>
      <c r="I301" s="28" t="s">
        <v>77</v>
      </c>
      <c r="J301" s="28" t="s">
        <v>77</v>
      </c>
      <c r="K301" s="28" t="s">
        <v>77</v>
      </c>
      <c r="L301" s="28" t="s">
        <v>77</v>
      </c>
      <c r="M301" s="28" t="s">
        <v>77</v>
      </c>
      <c r="N301" s="31" t="s">
        <v>77</v>
      </c>
      <c r="O301" s="31" t="s">
        <v>77</v>
      </c>
      <c r="P301" s="31" t="s">
        <v>77</v>
      </c>
      <c r="Q301" s="31" t="s">
        <v>77</v>
      </c>
      <c r="R301" s="31" t="s">
        <v>77</v>
      </c>
      <c r="S301" s="31" t="s">
        <v>77</v>
      </c>
      <c r="T301" s="31" t="s">
        <v>77</v>
      </c>
      <c r="U301" s="57" t="s">
        <v>77</v>
      </c>
      <c r="V301" s="57" t="s">
        <v>77</v>
      </c>
      <c r="W301" s="57" t="s">
        <v>77</v>
      </c>
      <c r="X301" s="57" t="s">
        <v>77</v>
      </c>
      <c r="Y301" s="57" t="s">
        <v>77</v>
      </c>
      <c r="Z301" s="57" t="s">
        <v>77</v>
      </c>
      <c r="AA301" s="57" t="s">
        <v>77</v>
      </c>
    </row>
    <row r="302" spans="1:27">
      <c r="A302" s="25" t="s">
        <v>99</v>
      </c>
      <c r="B302" s="25" t="s">
        <v>100</v>
      </c>
      <c r="C302" s="25" t="s">
        <v>101</v>
      </c>
      <c r="D302" s="25" t="s">
        <v>13</v>
      </c>
      <c r="E302" s="25" t="s">
        <v>15</v>
      </c>
      <c r="F302" s="25" t="s">
        <v>75</v>
      </c>
      <c r="G302" s="28" t="s">
        <v>77</v>
      </c>
      <c r="H302" s="28" t="s">
        <v>77</v>
      </c>
      <c r="I302" s="28" t="s">
        <v>77</v>
      </c>
      <c r="J302" s="28" t="s">
        <v>77</v>
      </c>
      <c r="K302" s="28">
        <f>SUM(K299:K301)</f>
        <v>0.17336677599845651</v>
      </c>
      <c r="L302" s="28">
        <f>SUM(L299:L301)</f>
        <v>0.1585428943139206</v>
      </c>
      <c r="M302" s="28">
        <f>SUM(M299:M301)</f>
        <v>0.16942426403679209</v>
      </c>
      <c r="N302" s="31" t="s">
        <v>77</v>
      </c>
      <c r="O302" s="31" t="s">
        <v>77</v>
      </c>
      <c r="P302" s="31" t="s">
        <v>77</v>
      </c>
      <c r="Q302" s="31" t="s">
        <v>77</v>
      </c>
      <c r="R302" s="55">
        <f>'Equations and POD'!$D$6/K302</f>
        <v>6344.9296652421644</v>
      </c>
      <c r="S302" s="55">
        <f>'Equations and POD'!$D$6/L302</f>
        <v>6938.1854340438658</v>
      </c>
      <c r="T302" s="55">
        <f>'Equations and POD'!$D$6/M302</f>
        <v>6492.5765282422863</v>
      </c>
      <c r="U302" s="57" t="s">
        <v>77</v>
      </c>
      <c r="V302" s="57" t="s">
        <v>77</v>
      </c>
      <c r="W302" s="57" t="s">
        <v>77</v>
      </c>
      <c r="X302" s="57" t="s">
        <v>77</v>
      </c>
      <c r="Y302" s="56">
        <v>6300</v>
      </c>
      <c r="Z302" s="56">
        <v>6900</v>
      </c>
      <c r="AA302" s="56">
        <v>6500</v>
      </c>
    </row>
    <row r="303" spans="1:27">
      <c r="A303" s="25" t="s">
        <v>99</v>
      </c>
      <c r="B303" s="25" t="s">
        <v>100</v>
      </c>
      <c r="C303" s="25" t="s">
        <v>102</v>
      </c>
      <c r="D303" s="25" t="s">
        <v>9</v>
      </c>
      <c r="E303" s="25" t="s">
        <v>72</v>
      </c>
      <c r="F303" s="25" t="s">
        <v>73</v>
      </c>
      <c r="G303" s="28" t="s">
        <v>77</v>
      </c>
      <c r="H303" s="28" t="s">
        <v>77</v>
      </c>
      <c r="I303" s="28" t="s">
        <v>77</v>
      </c>
      <c r="J303" s="28" t="s">
        <v>77</v>
      </c>
      <c r="K303" s="28" t="s">
        <v>77</v>
      </c>
      <c r="L303" s="28" t="s">
        <v>77</v>
      </c>
      <c r="M303" s="28" t="s">
        <v>77</v>
      </c>
      <c r="N303" s="31" t="s">
        <v>77</v>
      </c>
      <c r="O303" s="31" t="s">
        <v>77</v>
      </c>
      <c r="P303" s="31" t="s">
        <v>77</v>
      </c>
      <c r="Q303" s="31" t="s">
        <v>77</v>
      </c>
      <c r="R303" s="31" t="s">
        <v>77</v>
      </c>
      <c r="S303" s="31" t="s">
        <v>77</v>
      </c>
      <c r="T303" s="31" t="s">
        <v>77</v>
      </c>
      <c r="U303" s="32" t="s">
        <v>77</v>
      </c>
      <c r="V303" s="32" t="s">
        <v>77</v>
      </c>
      <c r="W303" s="32" t="s">
        <v>77</v>
      </c>
      <c r="X303" s="32" t="s">
        <v>77</v>
      </c>
      <c r="Y303" s="32" t="s">
        <v>77</v>
      </c>
      <c r="Z303" s="32" t="s">
        <v>77</v>
      </c>
      <c r="AA303" s="32" t="s">
        <v>77</v>
      </c>
    </row>
    <row r="304" spans="1:27">
      <c r="A304" s="25" t="s">
        <v>99</v>
      </c>
      <c r="B304" s="25" t="s">
        <v>100</v>
      </c>
      <c r="C304" s="25" t="s">
        <v>102</v>
      </c>
      <c r="D304" s="25" t="s">
        <v>9</v>
      </c>
      <c r="E304" s="25" t="s">
        <v>76</v>
      </c>
      <c r="F304" s="25" t="s">
        <v>73</v>
      </c>
      <c r="G304" s="28">
        <v>12.805225500980594</v>
      </c>
      <c r="H304" s="28">
        <v>8.1601350117960809</v>
      </c>
      <c r="I304" s="28">
        <v>5.8843528508330936</v>
      </c>
      <c r="J304" s="28">
        <v>0.53278357909739904</v>
      </c>
      <c r="K304" s="28">
        <v>0.29828376435382498</v>
      </c>
      <c r="L304" s="28">
        <v>0.236627343789068</v>
      </c>
      <c r="M304" s="28">
        <v>0.105890736345608</v>
      </c>
      <c r="N304" s="55">
        <f>'Equations and POD'!$D$6/G304</f>
        <v>85.902430997077289</v>
      </c>
      <c r="O304" s="55">
        <f>'Equations and POD'!$D$6/H304</f>
        <v>134.80169119872016</v>
      </c>
      <c r="P304" s="55">
        <f>'Equations and POD'!$D$6/I304</f>
        <v>186.93644447991667</v>
      </c>
      <c r="Q304" s="55">
        <f>'Equations and POD'!$D$6/J304</f>
        <v>2064.6281964311574</v>
      </c>
      <c r="R304" s="55">
        <f>'Equations and POD'!$D$6/K304</f>
        <v>3687.763570983961</v>
      </c>
      <c r="S304" s="55">
        <f>'Equations and POD'!$D$6/L304</f>
        <v>4648.6597127192163</v>
      </c>
      <c r="T304" s="55">
        <f>'Equations and POD'!$D$6/M304</f>
        <v>10388.066397137905</v>
      </c>
      <c r="U304" s="30">
        <v>86</v>
      </c>
      <c r="V304" s="30">
        <v>130</v>
      </c>
      <c r="W304" s="30">
        <v>190</v>
      </c>
      <c r="X304" s="30">
        <v>2100</v>
      </c>
      <c r="Y304" s="30">
        <v>3700</v>
      </c>
      <c r="Z304" s="30">
        <v>4600</v>
      </c>
      <c r="AA304" s="30">
        <v>10000</v>
      </c>
    </row>
    <row r="305" spans="1:27">
      <c r="A305" s="25" t="s">
        <v>99</v>
      </c>
      <c r="B305" s="25" t="s">
        <v>100</v>
      </c>
      <c r="C305" s="25" t="s">
        <v>102</v>
      </c>
      <c r="D305" s="25" t="s">
        <v>9</v>
      </c>
      <c r="E305" s="25" t="s">
        <v>78</v>
      </c>
      <c r="F305" s="25" t="s">
        <v>73</v>
      </c>
      <c r="G305" s="28">
        <v>24.077274499393479</v>
      </c>
      <c r="H305" s="28">
        <v>22.68149047044313</v>
      </c>
      <c r="I305" s="28">
        <v>18.43785676952151</v>
      </c>
      <c r="J305" s="28">
        <v>12.838579511571581</v>
      </c>
      <c r="K305" s="28">
        <v>9.0566233075642657</v>
      </c>
      <c r="L305" s="28">
        <v>7.7547889206207792</v>
      </c>
      <c r="M305" s="28">
        <v>6.2260691341366394</v>
      </c>
      <c r="N305" s="55">
        <f>'Equations and POD'!$D$6/G305</f>
        <v>45.686234130350165</v>
      </c>
      <c r="O305" s="55">
        <f>'Equations and POD'!$D$6/H305</f>
        <v>48.49769469221787</v>
      </c>
      <c r="P305" s="55">
        <f>'Equations and POD'!$D$6/I305</f>
        <v>59.659862518204534</v>
      </c>
      <c r="Q305" s="55">
        <f>'Equations and POD'!$D$6/J305</f>
        <v>85.67926062291825</v>
      </c>
      <c r="R305" s="55">
        <f>'Equations and POD'!$D$6/K305</f>
        <v>121.4580713632264</v>
      </c>
      <c r="S305" s="55">
        <f>'Equations and POD'!$D$6/L305</f>
        <v>141.84783251482025</v>
      </c>
      <c r="T305" s="55">
        <f>'Equations and POD'!$D$6/M305</f>
        <v>176.67648339605782</v>
      </c>
      <c r="U305" s="30">
        <v>46</v>
      </c>
      <c r="V305" s="30">
        <v>48</v>
      </c>
      <c r="W305" s="30">
        <v>60</v>
      </c>
      <c r="X305" s="30">
        <v>86</v>
      </c>
      <c r="Y305" s="30">
        <v>120</v>
      </c>
      <c r="Z305" s="30">
        <v>140</v>
      </c>
      <c r="AA305" s="30">
        <v>180</v>
      </c>
    </row>
    <row r="306" spans="1:27">
      <c r="A306" s="25" t="s">
        <v>99</v>
      </c>
      <c r="B306" s="25" t="s">
        <v>100</v>
      </c>
      <c r="C306" s="25" t="s">
        <v>102</v>
      </c>
      <c r="D306" s="25" t="s">
        <v>9</v>
      </c>
      <c r="E306" s="25" t="s">
        <v>15</v>
      </c>
      <c r="F306" s="25" t="s">
        <v>73</v>
      </c>
      <c r="G306" s="44">
        <f t="shared" ref="G306:M306" si="54">SUM(G303:G305)</f>
        <v>36.882500000374073</v>
      </c>
      <c r="H306" s="44">
        <f t="shared" si="54"/>
        <v>30.841625482239209</v>
      </c>
      <c r="I306" s="44">
        <f t="shared" si="54"/>
        <v>24.322209620354602</v>
      </c>
      <c r="J306" s="44">
        <f t="shared" si="54"/>
        <v>13.37136309066898</v>
      </c>
      <c r="K306" s="44">
        <f t="shared" si="54"/>
        <v>9.35490707191809</v>
      </c>
      <c r="L306" s="44">
        <f t="shared" si="54"/>
        <v>7.991416264409847</v>
      </c>
      <c r="M306" s="44">
        <f t="shared" si="54"/>
        <v>6.3319598704822475</v>
      </c>
      <c r="N306" s="60">
        <f>'Equations and POD'!$D$6/G306</f>
        <v>29.824442485971492</v>
      </c>
      <c r="O306" s="60">
        <f>'Equations and POD'!$D$6/H306</f>
        <v>35.666083833144846</v>
      </c>
      <c r="P306" s="60">
        <f>'Equations and POD'!$D$6/I306</f>
        <v>45.226154085911652</v>
      </c>
      <c r="Q306" s="60">
        <f>'Equations and POD'!$D$6/J306</f>
        <v>82.265360123802168</v>
      </c>
      <c r="R306" s="60">
        <f>'Equations and POD'!$D$6/K306</f>
        <v>117.58534761954196</v>
      </c>
      <c r="S306" s="60">
        <f>'Equations and POD'!$D$6/L306</f>
        <v>137.64769142347177</v>
      </c>
      <c r="T306" s="60">
        <f>'Equations and POD'!$D$6/M306</f>
        <v>173.72188429807957</v>
      </c>
      <c r="U306" s="43">
        <v>30</v>
      </c>
      <c r="V306" s="30">
        <v>36</v>
      </c>
      <c r="W306" s="30">
        <v>45</v>
      </c>
      <c r="X306" s="30">
        <v>82</v>
      </c>
      <c r="Y306" s="30">
        <v>120</v>
      </c>
      <c r="Z306" s="30">
        <v>140</v>
      </c>
      <c r="AA306" s="30">
        <v>170</v>
      </c>
    </row>
    <row r="307" spans="1:27">
      <c r="A307" s="25" t="s">
        <v>99</v>
      </c>
      <c r="B307" s="25" t="s">
        <v>100</v>
      </c>
      <c r="C307" s="25" t="s">
        <v>102</v>
      </c>
      <c r="D307" s="25" t="s">
        <v>9</v>
      </c>
      <c r="E307" s="25" t="s">
        <v>72</v>
      </c>
      <c r="F307" s="25" t="s">
        <v>74</v>
      </c>
      <c r="G307" s="28" t="s">
        <v>77</v>
      </c>
      <c r="H307" s="28" t="s">
        <v>77</v>
      </c>
      <c r="I307" s="28">
        <v>5.2645161290322582</v>
      </c>
      <c r="J307" s="28">
        <v>4.0452830188679254</v>
      </c>
      <c r="K307" s="28">
        <v>3.1436619718309862</v>
      </c>
      <c r="L307" s="28">
        <v>2.8625698324022348</v>
      </c>
      <c r="M307" s="28">
        <v>3.0246436815300619</v>
      </c>
      <c r="N307" s="28" t="s">
        <v>77</v>
      </c>
      <c r="O307" s="28" t="s">
        <v>77</v>
      </c>
      <c r="P307" s="55">
        <f>'Equations and POD'!$D$6/I307</f>
        <v>208.94607843137254</v>
      </c>
      <c r="Q307" s="55">
        <f>'Equations and POD'!$D$6/J307</f>
        <v>271.92164179104469</v>
      </c>
      <c r="R307" s="55">
        <f>'Equations and POD'!$D$6/K307</f>
        <v>349.91039426523292</v>
      </c>
      <c r="S307" s="55">
        <f>'Equations and POD'!$D$6/L307</f>
        <v>384.27010148321619</v>
      </c>
      <c r="T307" s="55">
        <f>'Equations and POD'!$D$6/M307</f>
        <v>363.67920185677815</v>
      </c>
      <c r="U307" s="57" t="s">
        <v>77</v>
      </c>
      <c r="V307" s="57" t="s">
        <v>77</v>
      </c>
      <c r="W307" s="56">
        <v>210</v>
      </c>
      <c r="X307" s="56">
        <v>270</v>
      </c>
      <c r="Y307" s="56">
        <v>350</v>
      </c>
      <c r="Z307" s="56">
        <v>380</v>
      </c>
      <c r="AA307" s="56">
        <v>360</v>
      </c>
    </row>
    <row r="308" spans="1:27">
      <c r="A308" s="25" t="s">
        <v>99</v>
      </c>
      <c r="B308" s="25" t="s">
        <v>100</v>
      </c>
      <c r="C308" s="25" t="s">
        <v>102</v>
      </c>
      <c r="D308" s="25" t="s">
        <v>9</v>
      </c>
      <c r="E308" s="25" t="s">
        <v>76</v>
      </c>
      <c r="F308" s="25" t="s">
        <v>74</v>
      </c>
      <c r="G308" s="28">
        <v>1.612908067206799</v>
      </c>
      <c r="H308" s="28">
        <v>1.2785818905276412</v>
      </c>
      <c r="I308" s="28">
        <v>0.90157307980719381</v>
      </c>
      <c r="J308" s="28">
        <v>0.117169698238416</v>
      </c>
      <c r="K308" s="28">
        <v>6.5598528239112996E-2</v>
      </c>
      <c r="L308" s="28">
        <v>5.2039055921530998E-2</v>
      </c>
      <c r="M308" s="28">
        <v>2.3287477524885102E-2</v>
      </c>
      <c r="N308" s="55">
        <f>'Equations and POD'!$D$6/G308</f>
        <v>681.99795286842186</v>
      </c>
      <c r="O308" s="55">
        <f>'Equations and POD'!$D$6/H308</f>
        <v>860.32815586497588</v>
      </c>
      <c r="P308" s="55">
        <f>'Equations and POD'!$D$6/I308</f>
        <v>1220.0896684218221</v>
      </c>
      <c r="Q308" s="55">
        <f>'Equations and POD'!$D$6/J308</f>
        <v>9388.0927964987022</v>
      </c>
      <c r="R308" s="55">
        <f>'Equations and POD'!$D$6/K308</f>
        <v>16768.668894375089</v>
      </c>
      <c r="S308" s="55">
        <f>'Equations and POD'!$D$6/L308</f>
        <v>21137.969944317887</v>
      </c>
      <c r="T308" s="55">
        <f>'Equations and POD'!$D$6/M308</f>
        <v>47235.687026408727</v>
      </c>
      <c r="U308" s="56">
        <v>680</v>
      </c>
      <c r="V308" s="56">
        <v>860</v>
      </c>
      <c r="W308" s="56">
        <v>1200</v>
      </c>
      <c r="X308" s="56">
        <v>9400</v>
      </c>
      <c r="Y308" s="56">
        <v>17000</v>
      </c>
      <c r="Z308" s="56">
        <v>21000</v>
      </c>
      <c r="AA308" s="56">
        <v>47000</v>
      </c>
    </row>
    <row r="309" spans="1:27">
      <c r="A309" s="25" t="s">
        <v>99</v>
      </c>
      <c r="B309" s="25" t="s">
        <v>100</v>
      </c>
      <c r="C309" s="25" t="s">
        <v>102</v>
      </c>
      <c r="D309" s="25" t="s">
        <v>9</v>
      </c>
      <c r="E309" s="25" t="s">
        <v>78</v>
      </c>
      <c r="F309" s="25" t="s">
        <v>74</v>
      </c>
      <c r="G309" s="28">
        <v>5.2299061145115333</v>
      </c>
      <c r="H309" s="28">
        <v>4.9267231513514416</v>
      </c>
      <c r="I309" s="28">
        <v>4.0049491423889148</v>
      </c>
      <c r="J309" s="28">
        <v>2.7887112177461</v>
      </c>
      <c r="K309" s="28">
        <v>1.967219737194555</v>
      </c>
      <c r="L309" s="28">
        <v>1.6844438930877561</v>
      </c>
      <c r="M309" s="28">
        <v>1.352385505045971</v>
      </c>
      <c r="N309" s="55">
        <f>'Equations and POD'!$D$6/G309</f>
        <v>210.32882348457582</v>
      </c>
      <c r="O309" s="55">
        <f>'Equations and POD'!$D$6/H309</f>
        <v>223.27213569901136</v>
      </c>
      <c r="P309" s="55">
        <f>'Equations and POD'!$D$6/I309</f>
        <v>274.66016693132343</v>
      </c>
      <c r="Q309" s="55">
        <f>'Equations and POD'!$D$6/J309</f>
        <v>394.44743973491995</v>
      </c>
      <c r="R309" s="55">
        <f>'Equations and POD'!$D$6/K309</f>
        <v>559.16478429029291</v>
      </c>
      <c r="S309" s="55">
        <f>'Equations and POD'!$D$6/L309</f>
        <v>653.03451454449373</v>
      </c>
      <c r="T309" s="55">
        <f>'Equations and POD'!$D$6/M309</f>
        <v>813.37754353009586</v>
      </c>
      <c r="U309" s="56">
        <v>210</v>
      </c>
      <c r="V309" s="56">
        <v>220</v>
      </c>
      <c r="W309" s="56">
        <v>270</v>
      </c>
      <c r="X309" s="56">
        <v>390</v>
      </c>
      <c r="Y309" s="56">
        <v>560</v>
      </c>
      <c r="Z309" s="56">
        <v>650</v>
      </c>
      <c r="AA309" s="56">
        <v>810</v>
      </c>
    </row>
    <row r="310" spans="1:27">
      <c r="A310" s="25" t="s">
        <v>99</v>
      </c>
      <c r="B310" s="25" t="s">
        <v>100</v>
      </c>
      <c r="C310" s="25" t="s">
        <v>102</v>
      </c>
      <c r="D310" s="25" t="s">
        <v>9</v>
      </c>
      <c r="E310" s="25" t="s">
        <v>15</v>
      </c>
      <c r="F310" s="25" t="s">
        <v>74</v>
      </c>
      <c r="G310" s="28">
        <f t="shared" ref="G310:M310" si="55">SUM(G307:G309)</f>
        <v>6.8428141817183326</v>
      </c>
      <c r="H310" s="28">
        <f t="shared" si="55"/>
        <v>6.2053050418790825</v>
      </c>
      <c r="I310" s="28">
        <f t="shared" si="55"/>
        <v>10.171038351228367</v>
      </c>
      <c r="J310" s="28">
        <f t="shared" si="55"/>
        <v>6.9511639348524419</v>
      </c>
      <c r="K310" s="28">
        <f t="shared" si="55"/>
        <v>5.1764802372646539</v>
      </c>
      <c r="L310" s="28">
        <f t="shared" si="55"/>
        <v>4.5990527814115225</v>
      </c>
      <c r="M310" s="28">
        <f t="shared" si="55"/>
        <v>4.4003166641009184</v>
      </c>
      <c r="N310" s="60">
        <f>'Equations and POD'!$D$6/G310</f>
        <v>160.75257500617585</v>
      </c>
      <c r="O310" s="60">
        <f>'Equations and POD'!$D$6/H310</f>
        <v>177.26767541260139</v>
      </c>
      <c r="P310" s="60">
        <f>'Equations and POD'!$D$6/I310</f>
        <v>108.1502165280059</v>
      </c>
      <c r="Q310" s="60">
        <f>'Equations and POD'!$D$6/J310</f>
        <v>158.24687927221942</v>
      </c>
      <c r="R310" s="60">
        <f>'Equations and POD'!$D$6/K310</f>
        <v>212.49960389711831</v>
      </c>
      <c r="S310" s="60">
        <f>'Equations and POD'!$D$6/L310</f>
        <v>239.17968596620292</v>
      </c>
      <c r="T310" s="60">
        <f>'Equations and POD'!$D$6/M310</f>
        <v>249.98200901633388</v>
      </c>
      <c r="U310" s="30">
        <v>160</v>
      </c>
      <c r="V310" s="30">
        <v>180</v>
      </c>
      <c r="W310" s="30">
        <v>110</v>
      </c>
      <c r="X310" s="30">
        <v>160</v>
      </c>
      <c r="Y310" s="30">
        <v>210</v>
      </c>
      <c r="Z310" s="30">
        <v>240</v>
      </c>
      <c r="AA310" s="30">
        <v>250</v>
      </c>
    </row>
    <row r="311" spans="1:27">
      <c r="A311" s="25" t="s">
        <v>99</v>
      </c>
      <c r="B311" s="25" t="s">
        <v>100</v>
      </c>
      <c r="C311" s="25" t="s">
        <v>102</v>
      </c>
      <c r="D311" s="25" t="s">
        <v>9</v>
      </c>
      <c r="E311" s="25" t="s">
        <v>72</v>
      </c>
      <c r="F311" s="25" t="s">
        <v>75</v>
      </c>
      <c r="G311" s="28" t="s">
        <v>77</v>
      </c>
      <c r="H311" s="28">
        <v>1.1047619047619051</v>
      </c>
      <c r="I311" s="28">
        <v>0.95483870967741935</v>
      </c>
      <c r="J311" s="28">
        <v>0.76981132075471692</v>
      </c>
      <c r="K311" s="28">
        <v>0.60845070422535219</v>
      </c>
      <c r="L311" s="28">
        <v>0.55642458100558667</v>
      </c>
      <c r="M311" s="28">
        <v>0.59461400359066452</v>
      </c>
      <c r="N311" s="28" t="s">
        <v>77</v>
      </c>
      <c r="O311" s="55">
        <f>'Equations and POD'!$D$6/H311</f>
        <v>995.6896551724135</v>
      </c>
      <c r="P311" s="55">
        <f>'Equations and POD'!$D$6/I311</f>
        <v>1152.0270270270271</v>
      </c>
      <c r="Q311" s="55">
        <f>'Equations and POD'!$D$6/J311</f>
        <v>1428.9215686274511</v>
      </c>
      <c r="R311" s="55">
        <f>'Equations and POD'!$D$6/K311</f>
        <v>1807.8703703703702</v>
      </c>
      <c r="S311" s="55">
        <f>'Equations and POD'!$D$6/L311</f>
        <v>1976.9076305220881</v>
      </c>
      <c r="T311" s="55">
        <f>'Equations and POD'!$D$6/M311</f>
        <v>1849.9396135265692</v>
      </c>
      <c r="U311" s="57" t="s">
        <v>77</v>
      </c>
      <c r="V311" s="56">
        <v>1000</v>
      </c>
      <c r="W311" s="56">
        <v>1200</v>
      </c>
      <c r="X311" s="56">
        <v>1400</v>
      </c>
      <c r="Y311" s="56">
        <v>1800</v>
      </c>
      <c r="Z311" s="56">
        <v>2000</v>
      </c>
      <c r="AA311" s="56">
        <v>1800</v>
      </c>
    </row>
    <row r="312" spans="1:27">
      <c r="A312" s="25" t="s">
        <v>99</v>
      </c>
      <c r="B312" s="25" t="s">
        <v>100</v>
      </c>
      <c r="C312" s="25" t="s">
        <v>102</v>
      </c>
      <c r="D312" s="25" t="s">
        <v>9</v>
      </c>
      <c r="E312" s="25" t="s">
        <v>76</v>
      </c>
      <c r="F312" s="25" t="s">
        <v>75</v>
      </c>
      <c r="G312" s="28">
        <v>1.2405625918416232E-2</v>
      </c>
      <c r="H312" s="28">
        <v>1.7653393994229622E-2</v>
      </c>
      <c r="I312" s="28">
        <v>9.956788918216242E-3</v>
      </c>
      <c r="J312" s="28">
        <v>1.3137242996643299E-5</v>
      </c>
      <c r="K312" s="28">
        <v>7.3550057622052499E-6</v>
      </c>
      <c r="L312" s="28">
        <v>5.8346973085650601E-6</v>
      </c>
      <c r="M312" s="28">
        <v>2.6110270455828601E-6</v>
      </c>
      <c r="N312" s="55">
        <f>'Equations and POD'!$D$6/G312</f>
        <v>88669.447816175307</v>
      </c>
      <c r="O312" s="55">
        <f>'Equations and POD'!$D$6/H312</f>
        <v>62310.964132990957</v>
      </c>
      <c r="P312" s="55">
        <f>'Equations and POD'!$D$6/I312</f>
        <v>110477.38473068533</v>
      </c>
      <c r="Q312" s="55">
        <f>'Equations and POD'!$D$6/J312</f>
        <v>83731419.163142622</v>
      </c>
      <c r="R312" s="55">
        <f>'Equations and POD'!$D$6/K312</f>
        <v>149558006.55554989</v>
      </c>
      <c r="S312" s="55">
        <f>'Equations and POD'!$D$6/L312</f>
        <v>188527346.2918551</v>
      </c>
      <c r="T312" s="55">
        <f>'Equations and POD'!$D$6/M312</f>
        <v>421290159.3114087</v>
      </c>
      <c r="U312" s="56">
        <v>89000</v>
      </c>
      <c r="V312" s="56">
        <v>62000</v>
      </c>
      <c r="W312" s="56">
        <v>110000</v>
      </c>
      <c r="X312" s="56">
        <v>84000000</v>
      </c>
      <c r="Y312" s="56">
        <v>150000000</v>
      </c>
      <c r="Z312" s="56">
        <v>190000000</v>
      </c>
      <c r="AA312" s="56">
        <v>420000000</v>
      </c>
    </row>
    <row r="313" spans="1:27">
      <c r="A313" s="25" t="s">
        <v>99</v>
      </c>
      <c r="B313" s="25" t="s">
        <v>100</v>
      </c>
      <c r="C313" s="25" t="s">
        <v>102</v>
      </c>
      <c r="D313" s="25" t="s">
        <v>9</v>
      </c>
      <c r="E313" s="25" t="s">
        <v>78</v>
      </c>
      <c r="F313" s="25" t="s">
        <v>75</v>
      </c>
      <c r="G313" s="28">
        <v>5.7392459374081396E-4</v>
      </c>
      <c r="H313" s="28">
        <v>5.406536027993175E-4</v>
      </c>
      <c r="I313" s="28">
        <v>4.3949905775944522E-4</v>
      </c>
      <c r="J313" s="28">
        <v>3.0603034120716077E-4</v>
      </c>
      <c r="K313" s="28">
        <v>2.1588069914592469E-4</v>
      </c>
      <c r="L313" s="28">
        <v>1.848491647559678E-4</v>
      </c>
      <c r="M313" s="28">
        <v>1.4840941396841259E-4</v>
      </c>
      <c r="N313" s="55">
        <f>'Equations and POD'!$D$6/G313</f>
        <v>1916628.0936494651</v>
      </c>
      <c r="O313" s="55">
        <f>'Equations and POD'!$D$6/H313</f>
        <v>2034574.4378740476</v>
      </c>
      <c r="P313" s="55">
        <f>'Equations and POD'!$D$6/I313</f>
        <v>2502849.5069085504</v>
      </c>
      <c r="Q313" s="55">
        <f>'Equations and POD'!$D$6/J313</f>
        <v>3594414.8402441517</v>
      </c>
      <c r="R313" s="55">
        <f>'Equations and POD'!$D$6/K313</f>
        <v>5095406.8814482316</v>
      </c>
      <c r="S313" s="55">
        <f>'Equations and POD'!$D$6/L313</f>
        <v>5950797.7839780143</v>
      </c>
      <c r="T313" s="55">
        <f>'Equations and POD'!$D$6/M313</f>
        <v>7411928.7354245847</v>
      </c>
      <c r="U313" s="56">
        <v>1900000</v>
      </c>
      <c r="V313" s="56">
        <v>2000000</v>
      </c>
      <c r="W313" s="56">
        <v>2500000</v>
      </c>
      <c r="X313" s="56">
        <v>3600000</v>
      </c>
      <c r="Y313" s="56">
        <v>5100000</v>
      </c>
      <c r="Z313" s="56">
        <v>6000000</v>
      </c>
      <c r="AA313" s="56">
        <v>7400000</v>
      </c>
    </row>
    <row r="314" spans="1:27">
      <c r="A314" s="25" t="s">
        <v>99</v>
      </c>
      <c r="B314" s="25" t="s">
        <v>100</v>
      </c>
      <c r="C314" s="25" t="s">
        <v>102</v>
      </c>
      <c r="D314" s="25" t="s">
        <v>9</v>
      </c>
      <c r="E314" s="25" t="s">
        <v>15</v>
      </c>
      <c r="F314" s="25" t="s">
        <v>75</v>
      </c>
      <c r="G314" s="28">
        <f t="shared" ref="G314:M314" si="56">SUM(G311:G313)</f>
        <v>1.2979550512157045E-2</v>
      </c>
      <c r="H314" s="28">
        <f t="shared" si="56"/>
        <v>1.1229559523589341</v>
      </c>
      <c r="I314" s="28">
        <f t="shared" si="56"/>
        <v>0.96523499765339504</v>
      </c>
      <c r="J314" s="28">
        <f t="shared" si="56"/>
        <v>0.77013048833892073</v>
      </c>
      <c r="K314" s="28">
        <f t="shared" si="56"/>
        <v>0.60867393993026031</v>
      </c>
      <c r="L314" s="28">
        <f t="shared" si="56"/>
        <v>0.55661526486765112</v>
      </c>
      <c r="M314" s="28">
        <f t="shared" si="56"/>
        <v>0.59476502403167852</v>
      </c>
      <c r="N314" s="60">
        <f>'Equations and POD'!$D$6/G314</f>
        <v>84748.697496859095</v>
      </c>
      <c r="O314" s="60">
        <f>'Equations and POD'!$D$6/H314</f>
        <v>979.55756651833781</v>
      </c>
      <c r="P314" s="60">
        <f>'Equations and POD'!$D$6/I314</f>
        <v>1139.6188520663209</v>
      </c>
      <c r="Q314" s="60">
        <f>'Equations and POD'!$D$6/J314</f>
        <v>1428.3293761977511</v>
      </c>
      <c r="R314" s="60">
        <f>'Equations and POD'!$D$6/K314</f>
        <v>1807.2073204350331</v>
      </c>
      <c r="S314" s="60">
        <f>'Equations and POD'!$D$6/L314</f>
        <v>1976.2303864619162</v>
      </c>
      <c r="T314" s="60">
        <f>'Equations and POD'!$D$6/M314</f>
        <v>1849.4698839947446</v>
      </c>
      <c r="U314" s="30">
        <v>85000</v>
      </c>
      <c r="V314" s="30">
        <v>980</v>
      </c>
      <c r="W314" s="30">
        <v>1100</v>
      </c>
      <c r="X314" s="30">
        <v>1400</v>
      </c>
      <c r="Y314" s="30">
        <v>1800</v>
      </c>
      <c r="Z314" s="30">
        <v>2000</v>
      </c>
      <c r="AA314" s="30">
        <v>1800</v>
      </c>
    </row>
    <row r="315" spans="1:27">
      <c r="A315" s="25" t="s">
        <v>99</v>
      </c>
      <c r="B315" s="25" t="s">
        <v>100</v>
      </c>
      <c r="C315" s="25" t="s">
        <v>102</v>
      </c>
      <c r="D315" s="25" t="s">
        <v>13</v>
      </c>
      <c r="E315" s="25" t="s">
        <v>72</v>
      </c>
      <c r="F315" s="25" t="s">
        <v>73</v>
      </c>
      <c r="G315" s="28" t="s">
        <v>77</v>
      </c>
      <c r="H315" s="28" t="s">
        <v>77</v>
      </c>
      <c r="I315" s="28" t="s">
        <v>77</v>
      </c>
      <c r="J315" s="28" t="s">
        <v>77</v>
      </c>
      <c r="K315" s="28" t="s">
        <v>77</v>
      </c>
      <c r="L315" s="28" t="s">
        <v>77</v>
      </c>
      <c r="M315" s="28" t="s">
        <v>77</v>
      </c>
      <c r="N315" s="28" t="s">
        <v>77</v>
      </c>
      <c r="O315" s="31" t="s">
        <v>77</v>
      </c>
      <c r="P315" s="31" t="s">
        <v>77</v>
      </c>
      <c r="Q315" s="31" t="s">
        <v>77</v>
      </c>
      <c r="R315" s="31" t="s">
        <v>77</v>
      </c>
      <c r="S315" s="31" t="s">
        <v>77</v>
      </c>
      <c r="T315" s="31" t="s">
        <v>77</v>
      </c>
      <c r="U315" s="32" t="s">
        <v>77</v>
      </c>
      <c r="V315" s="32" t="s">
        <v>77</v>
      </c>
      <c r="W315" s="32" t="s">
        <v>77</v>
      </c>
      <c r="X315" s="32" t="s">
        <v>77</v>
      </c>
      <c r="Y315" s="32" t="s">
        <v>77</v>
      </c>
      <c r="Z315" s="32" t="s">
        <v>77</v>
      </c>
      <c r="AA315" s="32" t="s">
        <v>77</v>
      </c>
    </row>
    <row r="316" spans="1:27">
      <c r="A316" s="25" t="s">
        <v>99</v>
      </c>
      <c r="B316" s="25" t="s">
        <v>100</v>
      </c>
      <c r="C316" s="25" t="s">
        <v>102</v>
      </c>
      <c r="D316" s="25" t="s">
        <v>13</v>
      </c>
      <c r="E316" s="25" t="s">
        <v>76</v>
      </c>
      <c r="F316" s="25" t="s">
        <v>73</v>
      </c>
      <c r="G316" s="28">
        <v>12.796554849991942</v>
      </c>
      <c r="H316" s="28">
        <v>8.1678883437954983</v>
      </c>
      <c r="I316" s="28">
        <v>5.8997490361286777</v>
      </c>
      <c r="J316" s="28">
        <v>0.53326135612013137</v>
      </c>
      <c r="K316" s="28">
        <v>0.29862079903246708</v>
      </c>
      <c r="L316" s="28">
        <v>0.23691593178738021</v>
      </c>
      <c r="M316" s="28">
        <v>0.1061224343127822</v>
      </c>
      <c r="N316" s="55">
        <f>'Equations and POD'!$D$6/G316</f>
        <v>85.960636506840174</v>
      </c>
      <c r="O316" s="55">
        <f>'Equations and POD'!$D$6/H316</f>
        <v>134.67373128766914</v>
      </c>
      <c r="P316" s="55">
        <f>'Equations and POD'!$D$6/I316</f>
        <v>186.44860879062114</v>
      </c>
      <c r="Q316" s="55">
        <f>'Equations and POD'!$D$6/J316</f>
        <v>2062.7783869495233</v>
      </c>
      <c r="R316" s="55">
        <f>'Equations and POD'!$D$6/K316</f>
        <v>3683.6014221514565</v>
      </c>
      <c r="S316" s="55">
        <f>'Equations and POD'!$D$6/L316</f>
        <v>4642.9971665527037</v>
      </c>
      <c r="T316" s="55">
        <f>'Equations and POD'!$D$6/M316</f>
        <v>10365.386047948086</v>
      </c>
      <c r="U316" s="30">
        <v>86</v>
      </c>
      <c r="V316" s="30">
        <v>130</v>
      </c>
      <c r="W316" s="30">
        <v>190</v>
      </c>
      <c r="X316" s="30">
        <v>2100</v>
      </c>
      <c r="Y316" s="30">
        <v>3700</v>
      </c>
      <c r="Z316" s="30">
        <v>4600</v>
      </c>
      <c r="AA316" s="30">
        <v>10000</v>
      </c>
    </row>
    <row r="317" spans="1:27">
      <c r="A317" s="25" t="s">
        <v>99</v>
      </c>
      <c r="B317" s="25" t="s">
        <v>100</v>
      </c>
      <c r="C317" s="25" t="s">
        <v>102</v>
      </c>
      <c r="D317" s="25" t="s">
        <v>13</v>
      </c>
      <c r="E317" s="25" t="s">
        <v>78</v>
      </c>
      <c r="F317" s="25" t="s">
        <v>73</v>
      </c>
      <c r="G317" s="28">
        <v>23.021653254899249</v>
      </c>
      <c r="H317" s="28">
        <v>21.687064660412339</v>
      </c>
      <c r="I317" s="28">
        <v>17.629484820722279</v>
      </c>
      <c r="J317" s="28">
        <v>12.27569697759189</v>
      </c>
      <c r="K317" s="28">
        <v>8.6595532834181643</v>
      </c>
      <c r="L317" s="28">
        <v>7.4147952917163984</v>
      </c>
      <c r="M317" s="28">
        <v>5.953099249283186</v>
      </c>
      <c r="N317" s="55">
        <f>'Equations and POD'!$D$6/G317</f>
        <v>47.781103634071478</v>
      </c>
      <c r="O317" s="55">
        <f>'Equations and POD'!$D$6/H317</f>
        <v>50.721479242322026</v>
      </c>
      <c r="P317" s="55">
        <f>'Equations and POD'!$D$6/I317</f>
        <v>62.395470496507286</v>
      </c>
      <c r="Q317" s="55">
        <f>'Equations and POD'!$D$6/J317</f>
        <v>89.607946661435577</v>
      </c>
      <c r="R317" s="55">
        <f>'Equations and POD'!$D$6/K317</f>
        <v>127.02733778500404</v>
      </c>
      <c r="S317" s="55">
        <f>'Equations and POD'!$D$6/L317</f>
        <v>148.3520389603863</v>
      </c>
      <c r="T317" s="55">
        <f>'Equations and POD'!$D$6/M317</f>
        <v>184.77770215782161</v>
      </c>
      <c r="U317" s="30">
        <v>48</v>
      </c>
      <c r="V317" s="30">
        <v>51</v>
      </c>
      <c r="W317" s="30">
        <v>62</v>
      </c>
      <c r="X317" s="30">
        <v>90</v>
      </c>
      <c r="Y317" s="30">
        <v>130</v>
      </c>
      <c r="Z317" s="30">
        <v>150</v>
      </c>
      <c r="AA317" s="30">
        <v>180</v>
      </c>
    </row>
    <row r="318" spans="1:27">
      <c r="A318" s="25" t="s">
        <v>99</v>
      </c>
      <c r="B318" s="25" t="s">
        <v>100</v>
      </c>
      <c r="C318" s="25" t="s">
        <v>102</v>
      </c>
      <c r="D318" s="25" t="s">
        <v>13</v>
      </c>
      <c r="E318" s="25" t="s">
        <v>15</v>
      </c>
      <c r="F318" s="25" t="s">
        <v>73</v>
      </c>
      <c r="G318" s="44">
        <f t="shared" ref="G318:M318" si="57">SUM(G315:G317)</f>
        <v>35.818208104891191</v>
      </c>
      <c r="H318" s="44">
        <f t="shared" si="57"/>
        <v>29.854953004207836</v>
      </c>
      <c r="I318" s="44">
        <f t="shared" si="57"/>
        <v>23.529233856850958</v>
      </c>
      <c r="J318" s="44">
        <f t="shared" si="57"/>
        <v>12.808958333712022</v>
      </c>
      <c r="K318" s="44">
        <f t="shared" si="57"/>
        <v>8.9581740824506308</v>
      </c>
      <c r="L318" s="44">
        <f t="shared" si="57"/>
        <v>7.6517112235037787</v>
      </c>
      <c r="M318" s="44">
        <f t="shared" si="57"/>
        <v>6.0592216835959682</v>
      </c>
      <c r="N318" s="60">
        <f>'Equations and POD'!$D$6/G318</f>
        <v>30.710637360158405</v>
      </c>
      <c r="O318" s="60">
        <f>'Equations and POD'!$D$6/H318</f>
        <v>36.844807621869748</v>
      </c>
      <c r="P318" s="60">
        <f>'Equations and POD'!$D$6/I318</f>
        <v>46.750353483341968</v>
      </c>
      <c r="Q318" s="60">
        <f>'Equations and POD'!$D$6/J318</f>
        <v>85.877397001510985</v>
      </c>
      <c r="R318" s="60">
        <f>'Equations and POD'!$D$6/K318</f>
        <v>122.7928805441432</v>
      </c>
      <c r="S318" s="60">
        <f>'Equations and POD'!$D$6/L318</f>
        <v>143.75869238519189</v>
      </c>
      <c r="T318" s="60">
        <f>'Equations and POD'!$D$6/M318</f>
        <v>181.54146810274528</v>
      </c>
      <c r="U318" s="30">
        <v>31</v>
      </c>
      <c r="V318" s="30">
        <v>37</v>
      </c>
      <c r="W318" s="30">
        <v>47</v>
      </c>
      <c r="X318" s="30">
        <v>86</v>
      </c>
      <c r="Y318" s="30">
        <v>120</v>
      </c>
      <c r="Z318" s="30">
        <v>140</v>
      </c>
      <c r="AA318" s="30">
        <v>180</v>
      </c>
    </row>
    <row r="319" spans="1:27">
      <c r="A319" s="25" t="s">
        <v>99</v>
      </c>
      <c r="B319" s="25" t="s">
        <v>100</v>
      </c>
      <c r="C319" s="25" t="s">
        <v>102</v>
      </c>
      <c r="D319" s="25" t="s">
        <v>13</v>
      </c>
      <c r="E319" s="25" t="s">
        <v>72</v>
      </c>
      <c r="F319" s="25" t="s">
        <v>74</v>
      </c>
      <c r="G319" s="28" t="s">
        <v>77</v>
      </c>
      <c r="H319" s="28" t="s">
        <v>77</v>
      </c>
      <c r="I319" s="28">
        <v>5.2645161290322582</v>
      </c>
      <c r="J319" s="28">
        <v>4.0452830188679254</v>
      </c>
      <c r="K319" s="28">
        <v>3.1436619718309862</v>
      </c>
      <c r="L319" s="28">
        <v>2.8625698324022348</v>
      </c>
      <c r="M319" s="28">
        <v>3.0246436815300619</v>
      </c>
      <c r="N319" s="28" t="s">
        <v>77</v>
      </c>
      <c r="O319" s="28" t="s">
        <v>77</v>
      </c>
      <c r="P319" s="55">
        <f>'Equations and POD'!$D$6/I319</f>
        <v>208.94607843137254</v>
      </c>
      <c r="Q319" s="55">
        <f>'Equations and POD'!$D$6/J319</f>
        <v>271.92164179104469</v>
      </c>
      <c r="R319" s="55">
        <f>'Equations and POD'!$D$6/K319</f>
        <v>349.91039426523292</v>
      </c>
      <c r="S319" s="55">
        <f>'Equations and POD'!$D$6/L319</f>
        <v>384.27010148321619</v>
      </c>
      <c r="T319" s="55">
        <f>'Equations and POD'!$D$6/M319</f>
        <v>363.67920185677815</v>
      </c>
      <c r="U319" s="57" t="s">
        <v>77</v>
      </c>
      <c r="V319" s="57" t="s">
        <v>77</v>
      </c>
      <c r="W319" s="56">
        <v>210</v>
      </c>
      <c r="X319" s="56">
        <v>270</v>
      </c>
      <c r="Y319" s="56">
        <v>350</v>
      </c>
      <c r="Z319" s="56">
        <v>380</v>
      </c>
      <c r="AA319" s="56">
        <v>360</v>
      </c>
    </row>
    <row r="320" spans="1:27">
      <c r="A320" s="25" t="s">
        <v>99</v>
      </c>
      <c r="B320" s="25" t="s">
        <v>100</v>
      </c>
      <c r="C320" s="25" t="s">
        <v>102</v>
      </c>
      <c r="D320" s="25" t="s">
        <v>13</v>
      </c>
      <c r="E320" s="25" t="s">
        <v>76</v>
      </c>
      <c r="F320" s="25" t="s">
        <v>74</v>
      </c>
      <c r="G320" s="28">
        <v>1.6114416976040731</v>
      </c>
      <c r="H320" s="28">
        <v>1.2847674384672558</v>
      </c>
      <c r="I320" s="28">
        <v>0.90012827911198845</v>
      </c>
      <c r="J320" s="28">
        <v>0.11730416906976369</v>
      </c>
      <c r="K320" s="28">
        <v>6.5693386993874489E-2</v>
      </c>
      <c r="L320" s="28">
        <v>5.212027930859997E-2</v>
      </c>
      <c r="M320" s="28">
        <v>2.3352689154547329E-2</v>
      </c>
      <c r="N320" s="55">
        <f>'Equations and POD'!$D$6/G320</f>
        <v>682.61855308541669</v>
      </c>
      <c r="O320" s="55">
        <f>'Equations and POD'!$D$6/H320</f>
        <v>856.18608244953202</v>
      </c>
      <c r="P320" s="55">
        <f>'Equations and POD'!$D$6/I320</f>
        <v>1222.0480408472365</v>
      </c>
      <c r="Q320" s="55">
        <f>'Equations and POD'!$D$6/J320</f>
        <v>9377.3308205764006</v>
      </c>
      <c r="R320" s="55">
        <f>'Equations and POD'!$D$6/K320</f>
        <v>16744.455573626739</v>
      </c>
      <c r="S320" s="55">
        <f>'Equations and POD'!$D$6/L320</f>
        <v>21105.028879200527</v>
      </c>
      <c r="T320" s="55">
        <f>'Equations and POD'!$D$6/M320</f>
        <v>47103.782897131721</v>
      </c>
      <c r="U320" s="56">
        <v>680</v>
      </c>
      <c r="V320" s="56">
        <v>860</v>
      </c>
      <c r="W320" s="56">
        <v>1200</v>
      </c>
      <c r="X320" s="56">
        <v>9400</v>
      </c>
      <c r="Y320" s="56">
        <v>17000</v>
      </c>
      <c r="Z320" s="56">
        <v>21000</v>
      </c>
      <c r="AA320" s="56">
        <v>47000</v>
      </c>
    </row>
    <row r="321" spans="1:27">
      <c r="A321" s="25" t="s">
        <v>99</v>
      </c>
      <c r="B321" s="25" t="s">
        <v>100</v>
      </c>
      <c r="C321" s="25" t="s">
        <v>102</v>
      </c>
      <c r="D321" s="25" t="s">
        <v>13</v>
      </c>
      <c r="E321" s="25" t="s">
        <v>78</v>
      </c>
      <c r="F321" s="25" t="s">
        <v>74</v>
      </c>
      <c r="G321" s="28">
        <v>5.0006116348117677</v>
      </c>
      <c r="H321" s="28">
        <v>4.7107211052574609</v>
      </c>
      <c r="I321" s="28">
        <v>3.829360382338324</v>
      </c>
      <c r="J321" s="28">
        <v>2.666445908636299</v>
      </c>
      <c r="K321" s="28">
        <v>1.88097103287393</v>
      </c>
      <c r="L321" s="28">
        <v>1.6105929141997579</v>
      </c>
      <c r="M321" s="28">
        <v>1.293092943393173</v>
      </c>
      <c r="N321" s="55">
        <f>'Equations and POD'!$D$6/G321</f>
        <v>219.97309135993441</v>
      </c>
      <c r="O321" s="55">
        <f>'Equations and POD'!$D$6/H321</f>
        <v>233.50989698208431</v>
      </c>
      <c r="P321" s="55">
        <f>'Equations and POD'!$D$6/I321</f>
        <v>287.25423835097666</v>
      </c>
      <c r="Q321" s="55">
        <f>'Equations and POD'!$D$6/J321</f>
        <v>412.53415133501551</v>
      </c>
      <c r="R321" s="55">
        <f>'Equations and POD'!$D$6/K321</f>
        <v>584.80432753890591</v>
      </c>
      <c r="S321" s="55">
        <f>'Equations and POD'!$D$6/L321</f>
        <v>682.97829346067124</v>
      </c>
      <c r="T321" s="55">
        <f>'Equations and POD'!$D$6/M321</f>
        <v>850.67357734821235</v>
      </c>
      <c r="U321" s="56">
        <v>220</v>
      </c>
      <c r="V321" s="56">
        <v>230</v>
      </c>
      <c r="W321" s="56">
        <v>290</v>
      </c>
      <c r="X321" s="56">
        <v>410</v>
      </c>
      <c r="Y321" s="56">
        <v>580</v>
      </c>
      <c r="Z321" s="56">
        <v>680</v>
      </c>
      <c r="AA321" s="56">
        <v>850</v>
      </c>
    </row>
    <row r="322" spans="1:27">
      <c r="A322" s="25" t="s">
        <v>99</v>
      </c>
      <c r="B322" s="25" t="s">
        <v>100</v>
      </c>
      <c r="C322" s="25" t="s">
        <v>102</v>
      </c>
      <c r="D322" s="25" t="s">
        <v>13</v>
      </c>
      <c r="E322" s="25" t="s">
        <v>15</v>
      </c>
      <c r="F322" s="25" t="s">
        <v>74</v>
      </c>
      <c r="G322" s="28">
        <f t="shared" ref="G322:M322" si="58">SUM(G319:G321)</f>
        <v>6.612053332415841</v>
      </c>
      <c r="H322" s="28">
        <f t="shared" si="58"/>
        <v>5.9954885437247167</v>
      </c>
      <c r="I322" s="28">
        <f t="shared" si="58"/>
        <v>9.9940047904825704</v>
      </c>
      <c r="J322" s="28">
        <f t="shared" si="58"/>
        <v>6.8290330965739878</v>
      </c>
      <c r="K322" s="28">
        <f t="shared" si="58"/>
        <v>5.09032639169879</v>
      </c>
      <c r="L322" s="28">
        <f t="shared" si="58"/>
        <v>4.5252830259105927</v>
      </c>
      <c r="M322" s="28">
        <f t="shared" si="58"/>
        <v>4.3410893140777826</v>
      </c>
      <c r="N322" s="60">
        <f>'Equations and POD'!$D$6/G322</f>
        <v>166.36284444458553</v>
      </c>
      <c r="O322" s="60">
        <f>'Equations and POD'!$D$6/H322</f>
        <v>183.4712871149315</v>
      </c>
      <c r="P322" s="60">
        <f>'Equations and POD'!$D$6/I322</f>
        <v>110.06598686519995</v>
      </c>
      <c r="Q322" s="60">
        <f>'Equations and POD'!$D$6/J322</f>
        <v>161.07697597070538</v>
      </c>
      <c r="R322" s="60">
        <f>'Equations and POD'!$D$6/K322</f>
        <v>216.09616267315582</v>
      </c>
      <c r="S322" s="60">
        <f>'Equations and POD'!$D$6/L322</f>
        <v>243.07871876779558</v>
      </c>
      <c r="T322" s="60">
        <f>'Equations and POD'!$D$6/M322</f>
        <v>253.39262116372353</v>
      </c>
      <c r="U322" s="30">
        <v>170</v>
      </c>
      <c r="V322" s="30">
        <v>180</v>
      </c>
      <c r="W322" s="30">
        <v>110</v>
      </c>
      <c r="X322" s="30">
        <v>160</v>
      </c>
      <c r="Y322" s="30">
        <v>220</v>
      </c>
      <c r="Z322" s="30">
        <v>240</v>
      </c>
      <c r="AA322" s="30">
        <v>250</v>
      </c>
    </row>
    <row r="323" spans="1:27">
      <c r="A323" s="25" t="s">
        <v>99</v>
      </c>
      <c r="B323" s="25" t="s">
        <v>100</v>
      </c>
      <c r="C323" s="25" t="s">
        <v>102</v>
      </c>
      <c r="D323" s="25" t="s">
        <v>13</v>
      </c>
      <c r="E323" s="25" t="s">
        <v>72</v>
      </c>
      <c r="F323" s="25" t="s">
        <v>75</v>
      </c>
      <c r="G323" s="28" t="s">
        <v>77</v>
      </c>
      <c r="H323" s="28">
        <v>1.1047619047619051</v>
      </c>
      <c r="I323" s="28">
        <v>0.95483870967741935</v>
      </c>
      <c r="J323" s="28">
        <v>0.76981132075471692</v>
      </c>
      <c r="K323" s="28">
        <v>0.60845070422535219</v>
      </c>
      <c r="L323" s="28">
        <v>0.55642458100558667</v>
      </c>
      <c r="M323" s="28">
        <v>0.59461400359066441</v>
      </c>
      <c r="N323" s="28" t="s">
        <v>77</v>
      </c>
      <c r="O323" s="55">
        <f>'Equations and POD'!$D$6/H323</f>
        <v>995.6896551724135</v>
      </c>
      <c r="P323" s="55">
        <f>'Equations and POD'!$D$6/I323</f>
        <v>1152.0270270270271</v>
      </c>
      <c r="Q323" s="55">
        <f>'Equations and POD'!$D$6/J323</f>
        <v>1428.9215686274511</v>
      </c>
      <c r="R323" s="55">
        <f>'Equations and POD'!$D$6/K323</f>
        <v>1807.8703703703702</v>
      </c>
      <c r="S323" s="55">
        <f>'Equations and POD'!$D$6/L323</f>
        <v>1976.9076305220881</v>
      </c>
      <c r="T323" s="55">
        <f>'Equations and POD'!$D$6/M323</f>
        <v>1849.9396135265697</v>
      </c>
      <c r="U323" s="57" t="s">
        <v>77</v>
      </c>
      <c r="V323" s="56">
        <v>1000</v>
      </c>
      <c r="W323" s="56">
        <v>1200</v>
      </c>
      <c r="X323" s="56">
        <v>1400</v>
      </c>
      <c r="Y323" s="56">
        <v>1800</v>
      </c>
      <c r="Z323" s="56">
        <v>2000</v>
      </c>
      <c r="AA323" s="56">
        <v>1800</v>
      </c>
    </row>
    <row r="324" spans="1:27">
      <c r="A324" s="25" t="s">
        <v>99</v>
      </c>
      <c r="B324" s="25" t="s">
        <v>100</v>
      </c>
      <c r="C324" s="25" t="s">
        <v>102</v>
      </c>
      <c r="D324" s="25" t="s">
        <v>13</v>
      </c>
      <c r="E324" s="25" t="s">
        <v>76</v>
      </c>
      <c r="F324" s="25" t="s">
        <v>75</v>
      </c>
      <c r="G324" s="28">
        <v>1.2516049351166469E-2</v>
      </c>
      <c r="H324" s="28">
        <v>1.7956049608932226E-2</v>
      </c>
      <c r="I324" s="28">
        <v>1.0036173482426084E-2</v>
      </c>
      <c r="J324" s="28">
        <v>1.315794134581894E-5</v>
      </c>
      <c r="K324" s="28">
        <v>7.3696068441553937E-6</v>
      </c>
      <c r="L324" s="28">
        <v>5.8471995740000661E-6</v>
      </c>
      <c r="M324" s="28">
        <v>2.621064710015573E-6</v>
      </c>
      <c r="N324" s="55">
        <f>'Equations and POD'!$D$6/G324</f>
        <v>87887.157451762716</v>
      </c>
      <c r="O324" s="55">
        <f>'Equations and POD'!$D$6/H324</f>
        <v>61260.690628344317</v>
      </c>
      <c r="P324" s="55">
        <f>'Equations and POD'!$D$6/I324</f>
        <v>109603.52587828052</v>
      </c>
      <c r="Q324" s="55">
        <f>'Equations and POD'!$D$6/J324</f>
        <v>83599703.866253778</v>
      </c>
      <c r="R324" s="55">
        <f>'Equations and POD'!$D$6/K324</f>
        <v>149261693.77303702</v>
      </c>
      <c r="S324" s="55">
        <f>'Equations and POD'!$D$6/L324</f>
        <v>188124244.10673749</v>
      </c>
      <c r="T324" s="55">
        <f>'Equations and POD'!$D$6/M324</f>
        <v>419676780.88858187</v>
      </c>
      <c r="U324" s="56">
        <v>88000</v>
      </c>
      <c r="V324" s="56">
        <v>61000</v>
      </c>
      <c r="W324" s="56">
        <v>110000</v>
      </c>
      <c r="X324" s="56">
        <v>84000000</v>
      </c>
      <c r="Y324" s="56">
        <v>150000000</v>
      </c>
      <c r="Z324" s="56">
        <v>190000000</v>
      </c>
      <c r="AA324" s="56">
        <v>420000000</v>
      </c>
    </row>
    <row r="325" spans="1:27">
      <c r="A325" s="25" t="s">
        <v>99</v>
      </c>
      <c r="B325" s="25" t="s">
        <v>100</v>
      </c>
      <c r="C325" s="25" t="s">
        <v>102</v>
      </c>
      <c r="D325" s="25" t="s">
        <v>13</v>
      </c>
      <c r="E325" s="25" t="s">
        <v>78</v>
      </c>
      <c r="F325" s="25" t="s">
        <v>75</v>
      </c>
      <c r="G325" s="28">
        <v>5.4876216162839735E-4</v>
      </c>
      <c r="H325" s="28">
        <v>5.1694986240356257E-4</v>
      </c>
      <c r="I325" s="28">
        <v>4.202302107280573E-4</v>
      </c>
      <c r="J325" s="28">
        <v>2.926131296623941E-4</v>
      </c>
      <c r="K325" s="28">
        <v>2.0641589576254931E-4</v>
      </c>
      <c r="L325" s="28">
        <v>1.7674486915697231E-4</v>
      </c>
      <c r="M325" s="28">
        <v>1.41902737229778E-4</v>
      </c>
      <c r="N325" s="55">
        <f>'Equations and POD'!$D$6/G325</f>
        <v>2004511.3838313103</v>
      </c>
      <c r="O325" s="55">
        <f>'Equations and POD'!$D$6/H325</f>
        <v>2127865.9305286226</v>
      </c>
      <c r="P325" s="55">
        <f>'Equations and POD'!$D$6/I325</f>
        <v>2617612.8510471149</v>
      </c>
      <c r="Q325" s="55">
        <f>'Equations and POD'!$D$6/J325</f>
        <v>3759229.8106005639</v>
      </c>
      <c r="R325" s="55">
        <f>'Equations and POD'!$D$6/K325</f>
        <v>5329046.9512357023</v>
      </c>
      <c r="S325" s="55">
        <f>'Equations and POD'!$D$6/L325</f>
        <v>6223660.1562846936</v>
      </c>
      <c r="T325" s="55">
        <f>'Equations and POD'!$D$6/M325</f>
        <v>7751788.4536561798</v>
      </c>
      <c r="U325" s="56">
        <v>2000000</v>
      </c>
      <c r="V325" s="56">
        <v>2100000</v>
      </c>
      <c r="W325" s="56">
        <v>2600000</v>
      </c>
      <c r="X325" s="56">
        <v>3800000</v>
      </c>
      <c r="Y325" s="56">
        <v>5300000</v>
      </c>
      <c r="Z325" s="56">
        <v>6200000</v>
      </c>
      <c r="AA325" s="56">
        <v>7800000</v>
      </c>
    </row>
    <row r="326" spans="1:27">
      <c r="A326" s="25" t="s">
        <v>99</v>
      </c>
      <c r="B326" s="25" t="s">
        <v>100</v>
      </c>
      <c r="C326" s="25" t="s">
        <v>102</v>
      </c>
      <c r="D326" s="25" t="s">
        <v>13</v>
      </c>
      <c r="E326" s="25" t="s">
        <v>15</v>
      </c>
      <c r="F326" s="25" t="s">
        <v>75</v>
      </c>
      <c r="G326" s="28">
        <f t="shared" ref="G326:M326" si="59">SUM(G323:G325)</f>
        <v>1.3064811512794866E-2</v>
      </c>
      <c r="H326" s="28">
        <f t="shared" si="59"/>
        <v>1.1232349042332408</v>
      </c>
      <c r="I326" s="28">
        <f t="shared" si="59"/>
        <v>0.9652951133705735</v>
      </c>
      <c r="J326" s="28">
        <f t="shared" si="59"/>
        <v>0.77011709182572519</v>
      </c>
      <c r="K326" s="28">
        <f t="shared" si="59"/>
        <v>0.60866448972795884</v>
      </c>
      <c r="L326" s="28">
        <f t="shared" si="59"/>
        <v>0.55660717307431762</v>
      </c>
      <c r="M326" s="28">
        <f t="shared" si="59"/>
        <v>0.59475852739260426</v>
      </c>
      <c r="N326" s="60">
        <f>'Equations and POD'!$D$6/G326</f>
        <v>84195.627232947692</v>
      </c>
      <c r="O326" s="60">
        <f>'Equations and POD'!$D$6/H326</f>
        <v>979.31429646134279</v>
      </c>
      <c r="P326" s="60">
        <f>'Equations and POD'!$D$6/I326</f>
        <v>1139.5478799836353</v>
      </c>
      <c r="Q326" s="60">
        <f>'Equations and POD'!$D$6/J326</f>
        <v>1428.3542225925901</v>
      </c>
      <c r="R326" s="60">
        <f>'Equations and POD'!$D$6/K326</f>
        <v>1807.2353793658021</v>
      </c>
      <c r="S326" s="60">
        <f>'Equations and POD'!$D$6/L326</f>
        <v>1976.259116324987</v>
      </c>
      <c r="T326" s="60">
        <f>'Equations and POD'!$D$6/M326</f>
        <v>1849.4900860393757</v>
      </c>
      <c r="U326" s="30">
        <v>84000</v>
      </c>
      <c r="V326" s="30">
        <v>980</v>
      </c>
      <c r="W326" s="30">
        <v>1100</v>
      </c>
      <c r="X326" s="30">
        <v>1400</v>
      </c>
      <c r="Y326" s="30">
        <v>1800</v>
      </c>
      <c r="Z326" s="30">
        <v>2000</v>
      </c>
      <c r="AA326" s="30">
        <v>1800</v>
      </c>
    </row>
    <row r="327" spans="1:27">
      <c r="A327" s="25" t="s">
        <v>103</v>
      </c>
      <c r="B327" s="25" t="s">
        <v>104</v>
      </c>
      <c r="C327" s="25" t="s">
        <v>105</v>
      </c>
      <c r="D327" s="25" t="s">
        <v>9</v>
      </c>
      <c r="E327" s="25" t="s">
        <v>72</v>
      </c>
      <c r="F327" s="25" t="s">
        <v>73</v>
      </c>
      <c r="G327" s="31" t="s">
        <v>77</v>
      </c>
      <c r="H327" s="31" t="s">
        <v>77</v>
      </c>
      <c r="I327" s="31" t="s">
        <v>77</v>
      </c>
      <c r="J327" s="31" t="s">
        <v>77</v>
      </c>
      <c r="K327" s="31">
        <v>6.0845070422535223E-2</v>
      </c>
      <c r="L327" s="31">
        <v>5.5642458100558671E-2</v>
      </c>
      <c r="M327" s="31">
        <v>5.9461400359066448E-2</v>
      </c>
      <c r="N327" s="61" t="s">
        <v>77</v>
      </c>
      <c r="O327" s="61" t="s">
        <v>77</v>
      </c>
      <c r="P327" s="61" t="s">
        <v>77</v>
      </c>
      <c r="Q327" s="61" t="s">
        <v>77</v>
      </c>
      <c r="R327" s="55">
        <f>'Equations and POD'!$D$6/K327</f>
        <v>18078.703703703701</v>
      </c>
      <c r="S327" s="55">
        <f>'Equations and POD'!$D$6/L327</f>
        <v>19769.076305220879</v>
      </c>
      <c r="T327" s="55">
        <f>'Equations and POD'!$D$6/M327</f>
        <v>18499.396135265695</v>
      </c>
      <c r="U327" s="30" t="s">
        <v>77</v>
      </c>
      <c r="V327" s="30" t="s">
        <v>77</v>
      </c>
      <c r="W327" s="30" t="s">
        <v>77</v>
      </c>
      <c r="X327" s="30" t="s">
        <v>77</v>
      </c>
      <c r="Y327" s="30">
        <v>18000</v>
      </c>
      <c r="Z327" s="30">
        <v>20000</v>
      </c>
      <c r="AA327" s="30">
        <v>18000</v>
      </c>
    </row>
    <row r="328" spans="1:27">
      <c r="A328" s="25" t="s">
        <v>103</v>
      </c>
      <c r="B328" s="25" t="s">
        <v>104</v>
      </c>
      <c r="C328" s="25" t="s">
        <v>105</v>
      </c>
      <c r="D328" s="25" t="s">
        <v>9</v>
      </c>
      <c r="E328" s="25" t="s">
        <v>76</v>
      </c>
      <c r="F328" s="25" t="s">
        <v>73</v>
      </c>
      <c r="G328" s="31">
        <v>2.1716060682991731E-2</v>
      </c>
      <c r="H328" s="31">
        <v>2.5587497535741969E-2</v>
      </c>
      <c r="I328" s="31">
        <v>2.7582437251152489E-2</v>
      </c>
      <c r="J328" s="31">
        <v>1.0840332544364411E-2</v>
      </c>
      <c r="K328" s="31">
        <v>6.4096244144924127E-3</v>
      </c>
      <c r="L328" s="31">
        <v>5.1886410902697699E-3</v>
      </c>
      <c r="M328" s="31">
        <v>2.8241192720056081E-3</v>
      </c>
      <c r="N328" s="55">
        <f>'Equations and POD'!$D$6/G328</f>
        <v>50653.754198685427</v>
      </c>
      <c r="O328" s="55">
        <f>'Equations and POD'!$D$6/H328</f>
        <v>42989.7452247318</v>
      </c>
      <c r="P328" s="55">
        <f>'Equations and POD'!$D$6/I328</f>
        <v>39880.449649315822</v>
      </c>
      <c r="Q328" s="55">
        <f>'Equations and POD'!$D$6/J328</f>
        <v>101472.9018227268</v>
      </c>
      <c r="R328" s="55">
        <f>'Equations and POD'!$D$6/K328</f>
        <v>171616.91994196366</v>
      </c>
      <c r="S328" s="55">
        <f>'Equations and POD'!$D$6/L328</f>
        <v>212001.55895593241</v>
      </c>
      <c r="T328" s="55">
        <f>'Equations and POD'!$D$6/M328</f>
        <v>389501.96293190256</v>
      </c>
      <c r="U328" s="30">
        <v>51000</v>
      </c>
      <c r="V328" s="30">
        <v>43000</v>
      </c>
      <c r="W328" s="30">
        <v>40000</v>
      </c>
      <c r="X328" s="30">
        <v>100000</v>
      </c>
      <c r="Y328" s="30">
        <v>170000</v>
      </c>
      <c r="Z328" s="30">
        <v>210000</v>
      </c>
      <c r="AA328" s="30">
        <v>390000</v>
      </c>
    </row>
    <row r="329" spans="1:27">
      <c r="A329" s="25" t="s">
        <v>103</v>
      </c>
      <c r="B329" s="25" t="s">
        <v>104</v>
      </c>
      <c r="C329" s="25" t="s">
        <v>105</v>
      </c>
      <c r="D329" s="25" t="s">
        <v>9</v>
      </c>
      <c r="E329" s="25" t="s">
        <v>78</v>
      </c>
      <c r="F329" s="25" t="s">
        <v>73</v>
      </c>
      <c r="G329" s="31">
        <v>0.45089703121420183</v>
      </c>
      <c r="H329" s="31">
        <v>0.42475807288294359</v>
      </c>
      <c r="I329" s="31">
        <v>0.34528720763387682</v>
      </c>
      <c r="J329" s="31">
        <v>0.24042909785826999</v>
      </c>
      <c r="K329" s="31">
        <v>0.1696041037497388</v>
      </c>
      <c r="L329" s="31">
        <v>0.1452245478236657</v>
      </c>
      <c r="M329" s="31">
        <v>0.116596091006368</v>
      </c>
      <c r="N329" s="55">
        <f>'Equations and POD'!$D$6/G329</f>
        <v>2439.5813763462934</v>
      </c>
      <c r="O329" s="55">
        <f>'Equations and POD'!$D$6/H329</f>
        <v>2589.7094610445274</v>
      </c>
      <c r="P329" s="55">
        <f>'Equations and POD'!$D$6/I329</f>
        <v>3185.7537020785844</v>
      </c>
      <c r="Q329" s="55">
        <f>'Equations and POD'!$D$6/J329</f>
        <v>4575.1533811786649</v>
      </c>
      <c r="R329" s="55">
        <f>'Equations and POD'!$D$6/K329</f>
        <v>6485.6921246617776</v>
      </c>
      <c r="S329" s="55">
        <f>'Equations and POD'!$D$6/L329</f>
        <v>7574.4770184145455</v>
      </c>
      <c r="T329" s="55">
        <f>'Equations and POD'!$D$6/M329</f>
        <v>9434.2785466103014</v>
      </c>
      <c r="U329" s="30">
        <v>2400</v>
      </c>
      <c r="V329" s="30">
        <v>2600</v>
      </c>
      <c r="W329" s="30">
        <v>3200</v>
      </c>
      <c r="X329" s="30">
        <v>4600</v>
      </c>
      <c r="Y329" s="30">
        <v>6500</v>
      </c>
      <c r="Z329" s="30">
        <v>7600</v>
      </c>
      <c r="AA329" s="30">
        <v>9400</v>
      </c>
    </row>
    <row r="330" spans="1:27">
      <c r="A330" s="25" t="s">
        <v>103</v>
      </c>
      <c r="B330" s="25" t="s">
        <v>104</v>
      </c>
      <c r="C330" s="25" t="s">
        <v>105</v>
      </c>
      <c r="D330" s="25" t="s">
        <v>9</v>
      </c>
      <c r="E330" s="25" t="s">
        <v>15</v>
      </c>
      <c r="F330" s="25" t="s">
        <v>73</v>
      </c>
      <c r="G330" s="31">
        <f t="shared" ref="G330:M330" si="60">SUM(G327:G329)</f>
        <v>0.47261309189719358</v>
      </c>
      <c r="H330" s="31">
        <f t="shared" si="60"/>
        <v>0.45034557041868556</v>
      </c>
      <c r="I330" s="31">
        <f t="shared" si="60"/>
        <v>0.37286964488502933</v>
      </c>
      <c r="J330" s="31">
        <f t="shared" si="60"/>
        <v>0.25126943040263439</v>
      </c>
      <c r="K330" s="31">
        <f t="shared" si="60"/>
        <v>0.23685879858676645</v>
      </c>
      <c r="L330" s="31">
        <f t="shared" si="60"/>
        <v>0.20605564701449414</v>
      </c>
      <c r="M330" s="31">
        <f t="shared" si="60"/>
        <v>0.17888161063744007</v>
      </c>
      <c r="N330" s="55">
        <f>'Equations and POD'!$D$6/G330</f>
        <v>2327.4852492644882</v>
      </c>
      <c r="O330" s="55">
        <f>'Equations and POD'!$D$6/H330</f>
        <v>2442.5687122387631</v>
      </c>
      <c r="P330" s="55">
        <f>'Equations and POD'!$D$6/I330</f>
        <v>2950.0926532627082</v>
      </c>
      <c r="Q330" s="55">
        <f>'Equations and POD'!$D$6/J330</f>
        <v>4377.7708981047117</v>
      </c>
      <c r="R330" s="55">
        <f>'Equations and POD'!$D$6/K330</f>
        <v>4644.1171135006261</v>
      </c>
      <c r="S330" s="55">
        <f>'Equations and POD'!$D$6/L330</f>
        <v>5338.3637669615773</v>
      </c>
      <c r="T330" s="55">
        <f>'Equations and POD'!$D$6/M330</f>
        <v>6149.3185134021214</v>
      </c>
      <c r="U330" s="30">
        <v>2300</v>
      </c>
      <c r="V330" s="30">
        <v>2400</v>
      </c>
      <c r="W330" s="30">
        <v>3000</v>
      </c>
      <c r="X330" s="30">
        <v>4400</v>
      </c>
      <c r="Y330" s="30">
        <v>4600</v>
      </c>
      <c r="Z330" s="30">
        <v>5300</v>
      </c>
      <c r="AA330" s="30">
        <v>6100</v>
      </c>
    </row>
    <row r="331" spans="1:27">
      <c r="A331" s="25" t="s">
        <v>103</v>
      </c>
      <c r="B331" s="25" t="s">
        <v>104</v>
      </c>
      <c r="C331" s="25" t="s">
        <v>105</v>
      </c>
      <c r="D331" s="25" t="s">
        <v>9</v>
      </c>
      <c r="E331" s="25" t="s">
        <v>72</v>
      </c>
      <c r="F331" s="25" t="s">
        <v>74</v>
      </c>
      <c r="G331" s="31" t="s">
        <v>77</v>
      </c>
      <c r="H331" s="31" t="s">
        <v>77</v>
      </c>
      <c r="I331" s="31" t="s">
        <v>77</v>
      </c>
      <c r="J331" s="31" t="s">
        <v>77</v>
      </c>
      <c r="K331" s="31">
        <v>3.0422535211267612E-2</v>
      </c>
      <c r="L331" s="31">
        <v>2.7821229050279339E-2</v>
      </c>
      <c r="M331" s="31">
        <v>2.973070017953322E-2</v>
      </c>
      <c r="N331" s="61" t="s">
        <v>77</v>
      </c>
      <c r="O331" s="61" t="s">
        <v>77</v>
      </c>
      <c r="P331" s="61" t="s">
        <v>77</v>
      </c>
      <c r="Q331" s="61" t="s">
        <v>77</v>
      </c>
      <c r="R331" s="55">
        <f>'Equations and POD'!$D$6/K331</f>
        <v>36157.407407407401</v>
      </c>
      <c r="S331" s="55">
        <f>'Equations and POD'!$D$6/L331</f>
        <v>39538.152610441757</v>
      </c>
      <c r="T331" s="55">
        <f>'Equations and POD'!$D$6/M331</f>
        <v>36998.79227053139</v>
      </c>
      <c r="U331" s="62" t="s">
        <v>77</v>
      </c>
      <c r="V331" s="62" t="s">
        <v>77</v>
      </c>
      <c r="W331" s="62" t="s">
        <v>77</v>
      </c>
      <c r="X331" s="62" t="s">
        <v>77</v>
      </c>
      <c r="Y331" s="56">
        <v>36000</v>
      </c>
      <c r="Z331" s="56">
        <v>40000</v>
      </c>
      <c r="AA331" s="56">
        <v>37000</v>
      </c>
    </row>
    <row r="332" spans="1:27">
      <c r="A332" s="25" t="s">
        <v>103</v>
      </c>
      <c r="B332" s="25" t="s">
        <v>104</v>
      </c>
      <c r="C332" s="25" t="s">
        <v>105</v>
      </c>
      <c r="D332" s="25" t="s">
        <v>9</v>
      </c>
      <c r="E332" s="25" t="s">
        <v>76</v>
      </c>
      <c r="F332" s="25" t="s">
        <v>74</v>
      </c>
      <c r="G332" s="31">
        <v>1.8375128383563338E-2</v>
      </c>
      <c r="H332" s="31">
        <v>2.1650959574045101E-2</v>
      </c>
      <c r="I332" s="31">
        <v>2.3338985482947029E-2</v>
      </c>
      <c r="J332" s="31">
        <v>9.1725891344252384E-3</v>
      </c>
      <c r="K332" s="31">
        <v>5.4235283885723526E-3</v>
      </c>
      <c r="L332" s="31">
        <v>4.3903886464361427E-3</v>
      </c>
      <c r="M332" s="31">
        <v>2.3896394057196452E-3</v>
      </c>
      <c r="N332" s="55">
        <f>'Equations and POD'!$D$6/G332</f>
        <v>59863.527320111491</v>
      </c>
      <c r="O332" s="55">
        <f>'Equations and POD'!$D$6/H332</f>
        <v>50806.06225502662</v>
      </c>
      <c r="P332" s="55">
        <f>'Equations and POD'!$D$6/I332</f>
        <v>47131.440259206254</v>
      </c>
      <c r="Q332" s="55">
        <f>'Equations and POD'!$D$6/J332</f>
        <v>119922.51957210628</v>
      </c>
      <c r="R332" s="55">
        <f>'Equations and POD'!$D$6/K332</f>
        <v>202819.99487967195</v>
      </c>
      <c r="S332" s="55">
        <f>'Equations and POD'!$D$6/L332</f>
        <v>250547.29514502431</v>
      </c>
      <c r="T332" s="55">
        <f>'Equations and POD'!$D$6/M332</f>
        <v>460320.49746381404</v>
      </c>
      <c r="U332" s="56">
        <v>60000</v>
      </c>
      <c r="V332" s="56">
        <v>51000</v>
      </c>
      <c r="W332" s="56">
        <v>47000</v>
      </c>
      <c r="X332" s="56">
        <v>120000</v>
      </c>
      <c r="Y332" s="56">
        <v>200000</v>
      </c>
      <c r="Z332" s="56">
        <v>250000</v>
      </c>
      <c r="AA332" s="56">
        <v>460000</v>
      </c>
    </row>
    <row r="333" spans="1:27">
      <c r="A333" s="25" t="s">
        <v>103</v>
      </c>
      <c r="B333" s="25" t="s">
        <v>104</v>
      </c>
      <c r="C333" s="25" t="s">
        <v>105</v>
      </c>
      <c r="D333" s="25" t="s">
        <v>9</v>
      </c>
      <c r="E333" s="25" t="s">
        <v>78</v>
      </c>
      <c r="F333" s="25" t="s">
        <v>74</v>
      </c>
      <c r="G333" s="31">
        <v>0.3815282572193312</v>
      </c>
      <c r="H333" s="31">
        <v>0.35941067709067442</v>
      </c>
      <c r="I333" s="31">
        <v>0.29216609879629007</v>
      </c>
      <c r="J333" s="31">
        <v>0.20344000590038169</v>
      </c>
      <c r="K333" s="31">
        <v>0.14351116472564249</v>
      </c>
      <c r="L333" s="31">
        <v>0.12288230970921379</v>
      </c>
      <c r="M333" s="31">
        <v>9.8658230861390125E-2</v>
      </c>
      <c r="N333" s="55">
        <f>'Equations and POD'!$D$6/G333</f>
        <v>2883.1416263032834</v>
      </c>
      <c r="O333" s="55">
        <f>'Equations and POD'!$D$6/H333</f>
        <v>3060.5657263834846</v>
      </c>
      <c r="P333" s="55">
        <f>'Equations and POD'!$D$6/I333</f>
        <v>3764.9816475352404</v>
      </c>
      <c r="Q333" s="55">
        <f>'Equations and POD'!$D$6/J333</f>
        <v>5406.9994499441573</v>
      </c>
      <c r="R333" s="55">
        <f>'Equations and POD'!$D$6/K333</f>
        <v>7664.9088738351847</v>
      </c>
      <c r="S333" s="55">
        <f>'Equations and POD'!$D$6/L333</f>
        <v>8951.6546572327425</v>
      </c>
      <c r="T333" s="55">
        <f>'Equations and POD'!$D$6/M333</f>
        <v>11149.601917608323</v>
      </c>
      <c r="U333" s="56">
        <v>2900</v>
      </c>
      <c r="V333" s="56">
        <v>3100</v>
      </c>
      <c r="W333" s="56">
        <v>3800</v>
      </c>
      <c r="X333" s="56">
        <v>5400</v>
      </c>
      <c r="Y333" s="56">
        <v>7700</v>
      </c>
      <c r="Z333" s="56">
        <v>9000</v>
      </c>
      <c r="AA333" s="56">
        <v>11000</v>
      </c>
    </row>
    <row r="334" spans="1:27">
      <c r="A334" s="25" t="s">
        <v>103</v>
      </c>
      <c r="B334" s="25" t="s">
        <v>104</v>
      </c>
      <c r="C334" s="25" t="s">
        <v>105</v>
      </c>
      <c r="D334" s="25" t="s">
        <v>9</v>
      </c>
      <c r="E334" s="25" t="s">
        <v>15</v>
      </c>
      <c r="F334" s="25" t="s">
        <v>74</v>
      </c>
      <c r="G334" s="31">
        <f t="shared" ref="G334:M334" si="61">SUM(G331:G333)</f>
        <v>0.39990338560289451</v>
      </c>
      <c r="H334" s="31">
        <f t="shared" si="61"/>
        <v>0.38106163666471954</v>
      </c>
      <c r="I334" s="31">
        <f t="shared" si="61"/>
        <v>0.31550508427923712</v>
      </c>
      <c r="J334" s="31">
        <f t="shared" si="61"/>
        <v>0.21261259503480692</v>
      </c>
      <c r="K334" s="31">
        <f t="shared" si="61"/>
        <v>0.17935722832548245</v>
      </c>
      <c r="L334" s="31">
        <f t="shared" si="61"/>
        <v>0.15509392740592928</v>
      </c>
      <c r="M334" s="31">
        <f t="shared" si="61"/>
        <v>0.13077857044664298</v>
      </c>
      <c r="N334" s="55">
        <f>'Equations and POD'!$D$6/G334</f>
        <v>2750.6643844528585</v>
      </c>
      <c r="O334" s="55">
        <f>'Equations and POD'!$D$6/H334</f>
        <v>2886.6721132776865</v>
      </c>
      <c r="P334" s="55">
        <f>'Equations and POD'!$D$6/I334</f>
        <v>3486.473134063498</v>
      </c>
      <c r="Q334" s="55">
        <f>'Equations and POD'!$D$6/J334</f>
        <v>5173.7292412987972</v>
      </c>
      <c r="R334" s="55">
        <f>'Equations and POD'!$D$6/K334</f>
        <v>6133.011812625763</v>
      </c>
      <c r="S334" s="55">
        <f>'Equations and POD'!$D$6/L334</f>
        <v>7092.4762716270388</v>
      </c>
      <c r="T334" s="55">
        <f>'Equations and POD'!$D$6/M334</f>
        <v>8411.1639716140999</v>
      </c>
      <c r="U334" s="56">
        <v>2800</v>
      </c>
      <c r="V334" s="56">
        <v>2900</v>
      </c>
      <c r="W334" s="56">
        <v>3500</v>
      </c>
      <c r="X334" s="56">
        <v>5200</v>
      </c>
      <c r="Y334" s="56">
        <v>6100</v>
      </c>
      <c r="Z334" s="56">
        <v>7100</v>
      </c>
      <c r="AA334" s="56">
        <v>8400</v>
      </c>
    </row>
    <row r="335" spans="1:27">
      <c r="A335" s="25" t="s">
        <v>103</v>
      </c>
      <c r="B335" s="25" t="s">
        <v>104</v>
      </c>
      <c r="C335" s="25" t="s">
        <v>105</v>
      </c>
      <c r="D335" s="25" t="s">
        <v>9</v>
      </c>
      <c r="E335" s="25" t="s">
        <v>72</v>
      </c>
      <c r="F335" s="25" t="s">
        <v>75</v>
      </c>
      <c r="G335" s="31" t="s">
        <v>77</v>
      </c>
      <c r="H335" s="31" t="s">
        <v>77</v>
      </c>
      <c r="I335" s="31" t="s">
        <v>77</v>
      </c>
      <c r="J335" s="31" t="s">
        <v>77</v>
      </c>
      <c r="K335" s="31">
        <v>1.5211267605633801E-2</v>
      </c>
      <c r="L335" s="31">
        <v>1.391061452513967E-2</v>
      </c>
      <c r="M335" s="31">
        <v>1.486535008976661E-2</v>
      </c>
      <c r="N335" s="31" t="s">
        <v>77</v>
      </c>
      <c r="O335" s="31" t="s">
        <v>77</v>
      </c>
      <c r="P335" s="31" t="s">
        <v>77</v>
      </c>
      <c r="Q335" s="31" t="s">
        <v>77</v>
      </c>
      <c r="R335" s="55">
        <f>'Equations and POD'!$D$6/K335</f>
        <v>72314.814814814832</v>
      </c>
      <c r="S335" s="55">
        <f>'Equations and POD'!$D$6/L335</f>
        <v>79076.305220883514</v>
      </c>
      <c r="T335" s="55">
        <f>'Equations and POD'!$D$6/M335</f>
        <v>73997.584541062781</v>
      </c>
      <c r="U335" s="57" t="s">
        <v>77</v>
      </c>
      <c r="V335" s="57" t="s">
        <v>77</v>
      </c>
      <c r="W335" s="57" t="s">
        <v>77</v>
      </c>
      <c r="X335" s="57" t="s">
        <v>77</v>
      </c>
      <c r="Y335" s="56">
        <v>72000</v>
      </c>
      <c r="Z335" s="56">
        <v>79000</v>
      </c>
      <c r="AA335" s="56">
        <v>74000</v>
      </c>
    </row>
    <row r="336" spans="1:27">
      <c r="A336" s="25" t="s">
        <v>103</v>
      </c>
      <c r="B336" s="25" t="s">
        <v>104</v>
      </c>
      <c r="C336" s="25" t="s">
        <v>105</v>
      </c>
      <c r="D336" s="25" t="s">
        <v>9</v>
      </c>
      <c r="E336" s="25" t="s">
        <v>76</v>
      </c>
      <c r="F336" s="25" t="s">
        <v>75</v>
      </c>
      <c r="G336" s="31">
        <v>1.453305619794616E-2</v>
      </c>
      <c r="H336" s="31">
        <v>1.7123940908489399E-2</v>
      </c>
      <c r="I336" s="31">
        <v>1.8459015980408059E-2</v>
      </c>
      <c r="J336" s="31">
        <v>7.2546841867682527E-3</v>
      </c>
      <c r="K336" s="31">
        <v>4.2895179332017473E-3</v>
      </c>
      <c r="L336" s="31">
        <v>3.4723983124294311E-3</v>
      </c>
      <c r="M336" s="31">
        <v>1.88998753288811E-3</v>
      </c>
      <c r="N336" s="55">
        <f>'Equations and POD'!$D$6/G336</f>
        <v>75689.516714003636</v>
      </c>
      <c r="O336" s="55">
        <f>'Equations and POD'!$D$6/H336</f>
        <v>64237.54939814478</v>
      </c>
      <c r="P336" s="55">
        <f>'Equations and POD'!$D$6/I336</f>
        <v>59591.475578520149</v>
      </c>
      <c r="Q336" s="55">
        <f>'Equations and POD'!$D$6/J336</f>
        <v>151626.17306019732</v>
      </c>
      <c r="R336" s="55">
        <f>'Equations and POD'!$D$6/K336</f>
        <v>256439.07243883391</v>
      </c>
      <c r="S336" s="55">
        <f>'Equations and POD'!$D$6/L336</f>
        <v>316783.93462597765</v>
      </c>
      <c r="T336" s="55">
        <f>'Equations and POD'!$D$6/M336</f>
        <v>582014.42118460871</v>
      </c>
      <c r="U336" s="56">
        <v>76000</v>
      </c>
      <c r="V336" s="56">
        <v>64000</v>
      </c>
      <c r="W336" s="56">
        <v>60000</v>
      </c>
      <c r="X336" s="56">
        <v>150000</v>
      </c>
      <c r="Y336" s="56">
        <v>260000</v>
      </c>
      <c r="Z336" s="56">
        <v>320000</v>
      </c>
      <c r="AA336" s="56">
        <v>580000</v>
      </c>
    </row>
    <row r="337" spans="1:27">
      <c r="A337" s="25" t="s">
        <v>103</v>
      </c>
      <c r="B337" s="25" t="s">
        <v>104</v>
      </c>
      <c r="C337" s="25" t="s">
        <v>105</v>
      </c>
      <c r="D337" s="25" t="s">
        <v>9</v>
      </c>
      <c r="E337" s="25" t="s">
        <v>78</v>
      </c>
      <c r="F337" s="25" t="s">
        <v>75</v>
      </c>
      <c r="G337" s="31">
        <v>0.30175416704341818</v>
      </c>
      <c r="H337" s="31">
        <v>0.28426117185249528</v>
      </c>
      <c r="I337" s="31">
        <v>0.23107682357041559</v>
      </c>
      <c r="J337" s="31">
        <v>0.16090255010518609</v>
      </c>
      <c r="K337" s="31">
        <v>0.1135042848171583</v>
      </c>
      <c r="L337" s="31">
        <v>9.718873585124424E-2</v>
      </c>
      <c r="M337" s="31">
        <v>7.8029691673509982E-2</v>
      </c>
      <c r="N337" s="55">
        <f>'Equations and POD'!$D$6/G337</f>
        <v>3645.3514818959416</v>
      </c>
      <c r="O337" s="55">
        <f>'Equations and POD'!$D$6/H337</f>
        <v>3869.6808038587706</v>
      </c>
      <c r="P337" s="55">
        <f>'Equations and POD'!$D$6/I337</f>
        <v>4760.321623794518</v>
      </c>
      <c r="Q337" s="55">
        <f>'Equations and POD'!$D$6/J337</f>
        <v>6836.436086817158</v>
      </c>
      <c r="R337" s="55">
        <f>'Equations and POD'!$D$6/K337</f>
        <v>9691.2640943200277</v>
      </c>
      <c r="S337" s="55">
        <f>'Equations and POD'!$D$6/L337</f>
        <v>11318.184050501954</v>
      </c>
      <c r="T337" s="55">
        <f>'Equations and POD'!$D$6/M337</f>
        <v>14097.197828265096</v>
      </c>
      <c r="U337" s="56">
        <v>3600</v>
      </c>
      <c r="V337" s="56">
        <v>3900</v>
      </c>
      <c r="W337" s="56">
        <v>4800</v>
      </c>
      <c r="X337" s="56">
        <v>6800</v>
      </c>
      <c r="Y337" s="56">
        <v>9700</v>
      </c>
      <c r="Z337" s="56">
        <v>11000</v>
      </c>
      <c r="AA337" s="56">
        <v>14000</v>
      </c>
    </row>
    <row r="338" spans="1:27">
      <c r="A338" s="25" t="s">
        <v>103</v>
      </c>
      <c r="B338" s="25" t="s">
        <v>104</v>
      </c>
      <c r="C338" s="25" t="s">
        <v>105</v>
      </c>
      <c r="D338" s="25" t="s">
        <v>9</v>
      </c>
      <c r="E338" s="25" t="s">
        <v>15</v>
      </c>
      <c r="F338" s="25" t="s">
        <v>75</v>
      </c>
      <c r="G338" s="31">
        <f t="shared" ref="G338:M338" si="62">SUM(G335:G337)</f>
        <v>0.31628722324136432</v>
      </c>
      <c r="H338" s="31">
        <f t="shared" si="62"/>
        <v>0.30138511276098467</v>
      </c>
      <c r="I338" s="31">
        <f t="shared" si="62"/>
        <v>0.24953583955082365</v>
      </c>
      <c r="J338" s="31">
        <f t="shared" si="62"/>
        <v>0.16815723429195434</v>
      </c>
      <c r="K338" s="31">
        <f t="shared" si="62"/>
        <v>0.13300507035599385</v>
      </c>
      <c r="L338" s="31">
        <f t="shared" si="62"/>
        <v>0.11457174868881334</v>
      </c>
      <c r="M338" s="31">
        <f t="shared" si="62"/>
        <v>9.4785029296164697E-2</v>
      </c>
      <c r="N338" s="55">
        <f>'Equations and POD'!$D$6/G338</f>
        <v>3477.8515196630965</v>
      </c>
      <c r="O338" s="55">
        <f>'Equations and POD'!$D$6/H338</f>
        <v>3649.8153141106268</v>
      </c>
      <c r="P338" s="55">
        <f>'Equations and POD'!$D$6/I338</f>
        <v>4408.1844194407195</v>
      </c>
      <c r="Q338" s="55">
        <f>'Equations and POD'!$D$6/J338</f>
        <v>6541.49674042677</v>
      </c>
      <c r="R338" s="55">
        <f>'Equations and POD'!$D$6/K338</f>
        <v>8270.3614009285684</v>
      </c>
      <c r="S338" s="55">
        <f>'Equations and POD'!$D$6/L338</f>
        <v>9600.9706807189796</v>
      </c>
      <c r="T338" s="55">
        <f>'Equations and POD'!$D$6/M338</f>
        <v>11605.20820817544</v>
      </c>
      <c r="U338" s="56">
        <v>3500</v>
      </c>
      <c r="V338" s="56">
        <v>3600</v>
      </c>
      <c r="W338" s="56">
        <v>4400</v>
      </c>
      <c r="X338" s="56">
        <v>6500</v>
      </c>
      <c r="Y338" s="56">
        <v>8300</v>
      </c>
      <c r="Z338" s="56">
        <v>9600</v>
      </c>
      <c r="AA338" s="56">
        <v>12000</v>
      </c>
    </row>
    <row r="339" spans="1:27">
      <c r="A339" s="25" t="s">
        <v>103</v>
      </c>
      <c r="B339" s="25" t="s">
        <v>104</v>
      </c>
      <c r="C339" s="25" t="s">
        <v>105</v>
      </c>
      <c r="D339" s="25" t="s">
        <v>13</v>
      </c>
      <c r="E339" s="25" t="s">
        <v>72</v>
      </c>
      <c r="F339" s="25" t="s">
        <v>73</v>
      </c>
      <c r="G339" s="31" t="s">
        <v>77</v>
      </c>
      <c r="H339" s="31" t="s">
        <v>77</v>
      </c>
      <c r="I339" s="31" t="s">
        <v>77</v>
      </c>
      <c r="J339" s="31" t="s">
        <v>77</v>
      </c>
      <c r="K339" s="31">
        <v>8.6683387999228253E-3</v>
      </c>
      <c r="L339" s="31">
        <v>7.9271447156960308E-3</v>
      </c>
      <c r="M339" s="31">
        <v>8.4712132018396041E-3</v>
      </c>
      <c r="N339" s="31" t="s">
        <v>77</v>
      </c>
      <c r="O339" s="31" t="s">
        <v>77</v>
      </c>
      <c r="P339" s="31" t="s">
        <v>77</v>
      </c>
      <c r="Q339" s="31" t="s">
        <v>77</v>
      </c>
      <c r="R339" s="55">
        <f>'Equations and POD'!$D$6/K339</f>
        <v>126898.59330484329</v>
      </c>
      <c r="S339" s="55">
        <f>'Equations and POD'!$D$6/L339</f>
        <v>138763.70868087732</v>
      </c>
      <c r="T339" s="55">
        <f>'Equations and POD'!$D$6/M339</f>
        <v>129851.53056484573</v>
      </c>
      <c r="U339" s="32" t="s">
        <v>77</v>
      </c>
      <c r="V339" s="32" t="s">
        <v>77</v>
      </c>
      <c r="W339" s="32" t="s">
        <v>77</v>
      </c>
      <c r="X339" s="32" t="s">
        <v>77</v>
      </c>
      <c r="Y339" s="30">
        <v>130000</v>
      </c>
      <c r="Z339" s="30">
        <v>140000</v>
      </c>
      <c r="AA339" s="30">
        <v>130000</v>
      </c>
    </row>
    <row r="340" spans="1:27">
      <c r="A340" s="25" t="s">
        <v>103</v>
      </c>
      <c r="B340" s="25" t="s">
        <v>104</v>
      </c>
      <c r="C340" s="25" t="s">
        <v>105</v>
      </c>
      <c r="D340" s="25" t="s">
        <v>13</v>
      </c>
      <c r="E340" s="25" t="s">
        <v>76</v>
      </c>
      <c r="F340" s="25" t="s">
        <v>73</v>
      </c>
      <c r="G340" s="31">
        <v>1.9833739378196189E-2</v>
      </c>
      <c r="H340" s="31">
        <v>2.3362316266018649E-2</v>
      </c>
      <c r="I340" s="31">
        <v>2.5176065256268618E-2</v>
      </c>
      <c r="J340" s="31">
        <v>9.9017560740153419E-3</v>
      </c>
      <c r="K340" s="31">
        <v>5.8565448402927303E-3</v>
      </c>
      <c r="L340" s="31">
        <v>4.7414613546915008E-3</v>
      </c>
      <c r="M340" s="31">
        <v>2.5832937657661358E-3</v>
      </c>
      <c r="N340" s="55">
        <f>'Equations and POD'!$D$6/G340</f>
        <v>55461.049428191145</v>
      </c>
      <c r="O340" s="55">
        <f>'Equations and POD'!$D$6/H340</f>
        <v>47084.372434422978</v>
      </c>
      <c r="P340" s="55">
        <f>'Equations and POD'!$D$6/I340</f>
        <v>43692.292214968329</v>
      </c>
      <c r="Q340" s="55">
        <f>'Equations and POD'!$D$6/J340</f>
        <v>111091.40558276043</v>
      </c>
      <c r="R340" s="55">
        <f>'Equations and POD'!$D$6/K340</f>
        <v>187824.05496702698</v>
      </c>
      <c r="S340" s="55">
        <f>'Equations and POD'!$D$6/L340</f>
        <v>231995.9855649969</v>
      </c>
      <c r="T340" s="55">
        <f>'Equations and POD'!$D$6/M340</f>
        <v>425812.97356778523</v>
      </c>
      <c r="U340" s="30">
        <v>55000</v>
      </c>
      <c r="V340" s="30">
        <v>47000</v>
      </c>
      <c r="W340" s="30">
        <v>44000</v>
      </c>
      <c r="X340" s="30">
        <v>110000</v>
      </c>
      <c r="Y340" s="30">
        <v>190000</v>
      </c>
      <c r="Z340" s="30">
        <v>230000</v>
      </c>
      <c r="AA340" s="30">
        <v>430000</v>
      </c>
    </row>
    <row r="341" spans="1:27">
      <c r="A341" s="25" t="s">
        <v>103</v>
      </c>
      <c r="B341" s="25" t="s">
        <v>104</v>
      </c>
      <c r="C341" s="25" t="s">
        <v>105</v>
      </c>
      <c r="D341" s="25" t="s">
        <v>13</v>
      </c>
      <c r="E341" s="25" t="s">
        <v>78</v>
      </c>
      <c r="F341" s="25" t="s">
        <v>73</v>
      </c>
      <c r="G341" s="31">
        <v>0.418353985187434</v>
      </c>
      <c r="H341" s="31">
        <v>0.39410158024903202</v>
      </c>
      <c r="I341" s="31">
        <v>0.32036644587985819</v>
      </c>
      <c r="J341" s="31">
        <v>0.22307636617869731</v>
      </c>
      <c r="K341" s="31">
        <v>0.15736309577549379</v>
      </c>
      <c r="L341" s="31">
        <v>0.13474311011866349</v>
      </c>
      <c r="M341" s="31">
        <v>0.1081808837783593</v>
      </c>
      <c r="N341" s="55">
        <f>'Equations and POD'!$D$6/G341</f>
        <v>2629.3522685272615</v>
      </c>
      <c r="O341" s="55">
        <f>'Equations and POD'!$D$6/H341</f>
        <v>2791.1585619750931</v>
      </c>
      <c r="P341" s="55">
        <f>'Equations and POD'!$D$6/I341</f>
        <v>3433.568072270949</v>
      </c>
      <c r="Q341" s="55">
        <f>'Equations and POD'!$D$6/J341</f>
        <v>4931.0467928226662</v>
      </c>
      <c r="R341" s="55">
        <f>'Equations and POD'!$D$6/K341</f>
        <v>6990.2031005372701</v>
      </c>
      <c r="S341" s="55">
        <f>'Equations and POD'!$D$6/L341</f>
        <v>8163.6827221166923</v>
      </c>
      <c r="T341" s="55">
        <f>'Equations and POD'!$D$6/M341</f>
        <v>10168.15505273258</v>
      </c>
      <c r="U341" s="30">
        <v>2600</v>
      </c>
      <c r="V341" s="30">
        <v>2800</v>
      </c>
      <c r="W341" s="30">
        <v>3400</v>
      </c>
      <c r="X341" s="30">
        <v>4900</v>
      </c>
      <c r="Y341" s="30">
        <v>7000</v>
      </c>
      <c r="Z341" s="30">
        <v>8200</v>
      </c>
      <c r="AA341" s="30">
        <v>10000</v>
      </c>
    </row>
    <row r="342" spans="1:27">
      <c r="A342" s="25" t="s">
        <v>103</v>
      </c>
      <c r="B342" s="25" t="s">
        <v>104</v>
      </c>
      <c r="C342" s="25" t="s">
        <v>105</v>
      </c>
      <c r="D342" s="25" t="s">
        <v>13</v>
      </c>
      <c r="E342" s="25" t="s">
        <v>15</v>
      </c>
      <c r="F342" s="25" t="s">
        <v>73</v>
      </c>
      <c r="G342" s="31">
        <f t="shared" ref="G342:M342" si="63">SUM(G339:G341)</f>
        <v>0.43818772456563021</v>
      </c>
      <c r="H342" s="31">
        <f t="shared" si="63"/>
        <v>0.41746389651505067</v>
      </c>
      <c r="I342" s="31">
        <f t="shared" si="63"/>
        <v>0.34554251113612683</v>
      </c>
      <c r="J342" s="31">
        <f t="shared" si="63"/>
        <v>0.23297812225271264</v>
      </c>
      <c r="K342" s="31">
        <f t="shared" si="63"/>
        <v>0.17188797941570935</v>
      </c>
      <c r="L342" s="31">
        <f t="shared" si="63"/>
        <v>0.14741171618905102</v>
      </c>
      <c r="M342" s="31">
        <f t="shared" si="63"/>
        <v>0.11923539074596504</v>
      </c>
      <c r="N342" s="55">
        <f>'Equations and POD'!$D$6/G342</f>
        <v>2510.3396063648647</v>
      </c>
      <c r="O342" s="55">
        <f>'Equations and POD'!$D$6/H342</f>
        <v>2634.9583980380016</v>
      </c>
      <c r="P342" s="55">
        <f>'Equations and POD'!$D$6/I342</f>
        <v>3183.3999133225429</v>
      </c>
      <c r="Q342" s="55">
        <f>'Equations and POD'!$D$6/J342</f>
        <v>4721.4733699622839</v>
      </c>
      <c r="R342" s="55">
        <f>'Equations and POD'!$D$6/K342</f>
        <v>6399.5167302517475</v>
      </c>
      <c r="S342" s="55">
        <f>'Equations and POD'!$D$6/L342</f>
        <v>7462.0934376022296</v>
      </c>
      <c r="T342" s="55">
        <f>'Equations and POD'!$D$6/M342</f>
        <v>9225.4488631113436</v>
      </c>
      <c r="U342" s="30">
        <v>2500</v>
      </c>
      <c r="V342" s="30">
        <v>2600</v>
      </c>
      <c r="W342" s="30">
        <v>3200</v>
      </c>
      <c r="X342" s="30">
        <v>4700</v>
      </c>
      <c r="Y342" s="30">
        <v>6400</v>
      </c>
      <c r="Z342" s="30">
        <v>7500</v>
      </c>
      <c r="AA342" s="30">
        <v>9200</v>
      </c>
    </row>
    <row r="343" spans="1:27">
      <c r="A343" s="25" t="s">
        <v>103</v>
      </c>
      <c r="B343" s="25" t="s">
        <v>104</v>
      </c>
      <c r="C343" s="25" t="s">
        <v>105</v>
      </c>
      <c r="D343" s="25" t="s">
        <v>13</v>
      </c>
      <c r="E343" s="25" t="s">
        <v>72</v>
      </c>
      <c r="F343" s="25" t="s">
        <v>74</v>
      </c>
      <c r="G343" s="31" t="s">
        <v>77</v>
      </c>
      <c r="H343" s="31" t="s">
        <v>77</v>
      </c>
      <c r="I343" s="31" t="s">
        <v>77</v>
      </c>
      <c r="J343" s="31" t="s">
        <v>77</v>
      </c>
      <c r="K343" s="31">
        <v>4.3341693999614126E-3</v>
      </c>
      <c r="L343" s="31">
        <v>3.9635723578480154E-3</v>
      </c>
      <c r="M343" s="31">
        <v>4.235606600919802E-3</v>
      </c>
      <c r="N343" s="31" t="s">
        <v>77</v>
      </c>
      <c r="O343" s="31" t="s">
        <v>77</v>
      </c>
      <c r="P343" s="31" t="s">
        <v>77</v>
      </c>
      <c r="Q343" s="31" t="s">
        <v>77</v>
      </c>
      <c r="R343" s="55">
        <f>'Equations and POD'!$D$6/K343</f>
        <v>253797.18660968659</v>
      </c>
      <c r="S343" s="55">
        <f>'Equations and POD'!$D$6/L343</f>
        <v>277527.41736175463</v>
      </c>
      <c r="T343" s="55">
        <f>'Equations and POD'!$D$6/M343</f>
        <v>259703.06112969146</v>
      </c>
      <c r="U343" s="57" t="s">
        <v>77</v>
      </c>
      <c r="V343" s="57" t="s">
        <v>77</v>
      </c>
      <c r="W343" s="57" t="s">
        <v>77</v>
      </c>
      <c r="X343" s="57" t="s">
        <v>77</v>
      </c>
      <c r="Y343" s="56">
        <v>250000</v>
      </c>
      <c r="Z343" s="56">
        <v>280000</v>
      </c>
      <c r="AA343" s="56">
        <v>260000</v>
      </c>
    </row>
    <row r="344" spans="1:27">
      <c r="A344" s="25" t="s">
        <v>103</v>
      </c>
      <c r="B344" s="25" t="s">
        <v>104</v>
      </c>
      <c r="C344" s="25" t="s">
        <v>105</v>
      </c>
      <c r="D344" s="25" t="s">
        <v>13</v>
      </c>
      <c r="E344" s="25" t="s">
        <v>76</v>
      </c>
      <c r="F344" s="25" t="s">
        <v>74</v>
      </c>
      <c r="G344" s="31">
        <v>1.678239511732885E-2</v>
      </c>
      <c r="H344" s="31">
        <v>1.9768114078432351E-2</v>
      </c>
      <c r="I344" s="31">
        <v>2.1302824797477311E-2</v>
      </c>
      <c r="J344" s="31">
        <v>8.3784091134990312E-3</v>
      </c>
      <c r="K344" s="31">
        <v>4.9555380148031897E-3</v>
      </c>
      <c r="L344" s="31">
        <v>4.0120058200348481E-3</v>
      </c>
      <c r="M344" s="31">
        <v>2.1858639839385792E-3</v>
      </c>
      <c r="N344" s="55">
        <f>'Equations and POD'!$D$6/G344</f>
        <v>65544.875585975373</v>
      </c>
      <c r="O344" s="55">
        <f>'Equations and POD'!$D$6/H344</f>
        <v>55645.166536151039</v>
      </c>
      <c r="P344" s="55">
        <f>'Equations and POD'!$D$6/I344</f>
        <v>51636.344496916783</v>
      </c>
      <c r="Q344" s="55">
        <f>'Equations and POD'!$D$6/J344</f>
        <v>131289.84095891358</v>
      </c>
      <c r="R344" s="55">
        <f>'Equations and POD'!$D$6/K344</f>
        <v>221973.87987219117</v>
      </c>
      <c r="S344" s="55">
        <f>'Equations and POD'!$D$6/L344</f>
        <v>274177.06986039353</v>
      </c>
      <c r="T344" s="55">
        <f>'Equations and POD'!$D$6/M344</f>
        <v>503233.50770342763</v>
      </c>
      <c r="U344" s="56">
        <v>66000</v>
      </c>
      <c r="V344" s="56">
        <v>56000</v>
      </c>
      <c r="W344" s="56">
        <v>52000</v>
      </c>
      <c r="X344" s="56">
        <v>130000</v>
      </c>
      <c r="Y344" s="56">
        <v>220000</v>
      </c>
      <c r="Z344" s="56">
        <v>270000</v>
      </c>
      <c r="AA344" s="56">
        <v>500000</v>
      </c>
    </row>
    <row r="345" spans="1:27">
      <c r="A345" s="25" t="s">
        <v>103</v>
      </c>
      <c r="B345" s="25" t="s">
        <v>104</v>
      </c>
      <c r="C345" s="25" t="s">
        <v>105</v>
      </c>
      <c r="D345" s="25" t="s">
        <v>13</v>
      </c>
      <c r="E345" s="25" t="s">
        <v>78</v>
      </c>
      <c r="F345" s="25" t="s">
        <v>74</v>
      </c>
      <c r="G345" s="31">
        <v>0.35399183341147861</v>
      </c>
      <c r="H345" s="31">
        <v>0.33347056770646522</v>
      </c>
      <c r="I345" s="31">
        <v>0.27107930020009419</v>
      </c>
      <c r="J345" s="31">
        <v>0.18875692511686709</v>
      </c>
      <c r="K345" s="31">
        <v>0.13315338865462381</v>
      </c>
      <c r="L345" s="31">
        <v>0.1140134008024339</v>
      </c>
      <c r="M345" s="31">
        <v>9.1537670835424731E-2</v>
      </c>
      <c r="N345" s="55">
        <f>'Equations and POD'!$D$6/G345</f>
        <v>3107.4163191820435</v>
      </c>
      <c r="O345" s="55">
        <f>'Equations and POD'!$D$6/H345</f>
        <v>3298.641938824017</v>
      </c>
      <c r="P345" s="55">
        <f>'Equations and POD'!$D$6/I345</f>
        <v>4057.853178712086</v>
      </c>
      <c r="Q345" s="55">
        <f>'Equations and POD'!$D$6/J345</f>
        <v>5827.6007585890966</v>
      </c>
      <c r="R345" s="55">
        <f>'Equations and POD'!$D$6/K345</f>
        <v>8261.1491236862494</v>
      </c>
      <c r="S345" s="55">
        <f>'Equations and POD'!$D$6/L345</f>
        <v>9647.988677279398</v>
      </c>
      <c r="T345" s="55">
        <f>'Equations and POD'!$D$6/M345</f>
        <v>12016.910523949056</v>
      </c>
      <c r="U345" s="56">
        <v>3100</v>
      </c>
      <c r="V345" s="56">
        <v>3300</v>
      </c>
      <c r="W345" s="56">
        <v>4100</v>
      </c>
      <c r="X345" s="56">
        <v>5800</v>
      </c>
      <c r="Y345" s="56">
        <v>8300</v>
      </c>
      <c r="Z345" s="56">
        <v>9600</v>
      </c>
      <c r="AA345" s="56">
        <v>12000</v>
      </c>
    </row>
    <row r="346" spans="1:27">
      <c r="A346" s="25" t="s">
        <v>103</v>
      </c>
      <c r="B346" s="25" t="s">
        <v>104</v>
      </c>
      <c r="C346" s="25" t="s">
        <v>105</v>
      </c>
      <c r="D346" s="25" t="s">
        <v>13</v>
      </c>
      <c r="E346" s="25" t="s">
        <v>15</v>
      </c>
      <c r="F346" s="25" t="s">
        <v>74</v>
      </c>
      <c r="G346" s="31">
        <f t="shared" ref="G346:M346" si="64">SUM(G343:G345)</f>
        <v>0.37077422852880748</v>
      </c>
      <c r="H346" s="31">
        <f t="shared" si="64"/>
        <v>0.35323868178489759</v>
      </c>
      <c r="I346" s="31">
        <f t="shared" si="64"/>
        <v>0.29238212499757149</v>
      </c>
      <c r="J346" s="31">
        <f t="shared" si="64"/>
        <v>0.19713533423036611</v>
      </c>
      <c r="K346" s="31">
        <f t="shared" si="64"/>
        <v>0.1424430960693884</v>
      </c>
      <c r="L346" s="31">
        <f t="shared" si="64"/>
        <v>0.12198897898031676</v>
      </c>
      <c r="M346" s="31">
        <f t="shared" si="64"/>
        <v>9.7959141420283113E-2</v>
      </c>
      <c r="N346" s="55">
        <f>'Equations and POD'!$D$6/G346</f>
        <v>2966.7649889386394</v>
      </c>
      <c r="O346" s="55">
        <f>'Equations and POD'!$D$6/H346</f>
        <v>3114.0417420927811</v>
      </c>
      <c r="P346" s="55">
        <f>'Equations and POD'!$D$6/I346</f>
        <v>3762.1998951171745</v>
      </c>
      <c r="Q346" s="55">
        <f>'Equations and POD'!$D$6/J346</f>
        <v>5579.9230731238413</v>
      </c>
      <c r="R346" s="55">
        <f>'Equations and POD'!$D$6/K346</f>
        <v>7722.3819922037937</v>
      </c>
      <c r="S346" s="55">
        <f>'Equations and POD'!$D$6/L346</f>
        <v>9017.2080231730433</v>
      </c>
      <c r="T346" s="55">
        <f>'Equations and POD'!$D$6/M346</f>
        <v>11229.171510196978</v>
      </c>
      <c r="U346" s="56">
        <v>3000</v>
      </c>
      <c r="V346" s="56">
        <v>3100</v>
      </c>
      <c r="W346" s="56">
        <v>3800</v>
      </c>
      <c r="X346" s="56">
        <v>5600</v>
      </c>
      <c r="Y346" s="56">
        <v>7700</v>
      </c>
      <c r="Z346" s="56">
        <v>9000</v>
      </c>
      <c r="AA346" s="56">
        <v>11000</v>
      </c>
    </row>
    <row r="347" spans="1:27">
      <c r="A347" s="25" t="s">
        <v>103</v>
      </c>
      <c r="B347" s="25" t="s">
        <v>104</v>
      </c>
      <c r="C347" s="25" t="s">
        <v>105</v>
      </c>
      <c r="D347" s="25" t="s">
        <v>13</v>
      </c>
      <c r="E347" s="25" t="s">
        <v>72</v>
      </c>
      <c r="F347" s="25" t="s">
        <v>75</v>
      </c>
      <c r="G347" s="31" t="s">
        <v>77</v>
      </c>
      <c r="H347" s="31" t="s">
        <v>77</v>
      </c>
      <c r="I347" s="31" t="s">
        <v>77</v>
      </c>
      <c r="J347" s="31" t="s">
        <v>77</v>
      </c>
      <c r="K347" s="31">
        <v>2.1670846999807059E-3</v>
      </c>
      <c r="L347" s="31">
        <v>1.9817861789240081E-3</v>
      </c>
      <c r="M347" s="31">
        <v>2.117803300459901E-3</v>
      </c>
      <c r="N347" s="31" t="s">
        <v>77</v>
      </c>
      <c r="O347" s="31" t="s">
        <v>77</v>
      </c>
      <c r="P347" s="31" t="s">
        <v>77</v>
      </c>
      <c r="Q347" s="31" t="s">
        <v>77</v>
      </c>
      <c r="R347" s="55">
        <f>'Equations and POD'!$D$6/K347</f>
        <v>507594.37321937329</v>
      </c>
      <c r="S347" s="55">
        <f>'Equations and POD'!$D$6/L347</f>
        <v>555054.83472350915</v>
      </c>
      <c r="T347" s="55">
        <f>'Equations and POD'!$D$6/M347</f>
        <v>519406.12225938292</v>
      </c>
      <c r="U347" s="57" t="s">
        <v>77</v>
      </c>
      <c r="V347" s="57" t="s">
        <v>77</v>
      </c>
      <c r="W347" s="57" t="s">
        <v>77</v>
      </c>
      <c r="X347" s="57" t="s">
        <v>77</v>
      </c>
      <c r="Y347" s="56">
        <v>510000</v>
      </c>
      <c r="Z347" s="56">
        <v>560000</v>
      </c>
      <c r="AA347" s="56">
        <v>520000</v>
      </c>
    </row>
    <row r="348" spans="1:27">
      <c r="A348" s="25" t="s">
        <v>103</v>
      </c>
      <c r="B348" s="25" t="s">
        <v>104</v>
      </c>
      <c r="C348" s="25" t="s">
        <v>105</v>
      </c>
      <c r="D348" s="25" t="s">
        <v>13</v>
      </c>
      <c r="E348" s="25" t="s">
        <v>76</v>
      </c>
      <c r="F348" s="25" t="s">
        <v>75</v>
      </c>
      <c r="G348" s="31">
        <v>1.3273348638810479E-2</v>
      </c>
      <c r="H348" s="31">
        <v>1.5634780859030611E-2</v>
      </c>
      <c r="I348" s="31">
        <v>1.684859748805308E-2</v>
      </c>
      <c r="J348" s="31">
        <v>6.6265598232890521E-3</v>
      </c>
      <c r="K348" s="31">
        <v>3.919380002285631E-3</v>
      </c>
      <c r="L348" s="31">
        <v>3.1731318247033408E-3</v>
      </c>
      <c r="M348" s="31">
        <v>1.7288196715828841E-3</v>
      </c>
      <c r="N348" s="55">
        <f>'Equations and POD'!$D$6/G348</f>
        <v>82872.832616154279</v>
      </c>
      <c r="O348" s="55">
        <f>'Equations and POD'!$D$6/H348</f>
        <v>70355.958930159395</v>
      </c>
      <c r="P348" s="55">
        <f>'Equations and POD'!$D$6/I348</f>
        <v>65287.333309492526</v>
      </c>
      <c r="Q348" s="55">
        <f>'Equations and POD'!$D$6/J348</f>
        <v>165998.65229225709</v>
      </c>
      <c r="R348" s="55">
        <f>'Equations and POD'!$D$6/K348</f>
        <v>280656.6343040283</v>
      </c>
      <c r="S348" s="55">
        <f>'Equations and POD'!$D$6/L348</f>
        <v>346660.6686291201</v>
      </c>
      <c r="T348" s="55">
        <f>'Equations and POD'!$D$6/M348</f>
        <v>636272.26024843578</v>
      </c>
      <c r="U348" s="56">
        <v>83000</v>
      </c>
      <c r="V348" s="56">
        <v>70000</v>
      </c>
      <c r="W348" s="56">
        <v>65000</v>
      </c>
      <c r="X348" s="56">
        <v>170000</v>
      </c>
      <c r="Y348" s="56">
        <v>280000</v>
      </c>
      <c r="Z348" s="56">
        <v>350000</v>
      </c>
      <c r="AA348" s="56">
        <v>640000</v>
      </c>
    </row>
    <row r="349" spans="1:27">
      <c r="A349" s="25" t="s">
        <v>103</v>
      </c>
      <c r="B349" s="25" t="s">
        <v>104</v>
      </c>
      <c r="C349" s="25" t="s">
        <v>105</v>
      </c>
      <c r="D349" s="25" t="s">
        <v>13</v>
      </c>
      <c r="E349" s="25" t="s">
        <v>78</v>
      </c>
      <c r="F349" s="25" t="s">
        <v>75</v>
      </c>
      <c r="G349" s="31">
        <v>0.27997535934062628</v>
      </c>
      <c r="H349" s="31">
        <v>0.26374490372667692</v>
      </c>
      <c r="I349" s="31">
        <v>0.2143990830294277</v>
      </c>
      <c r="J349" s="31">
        <v>0.14928956814717559</v>
      </c>
      <c r="K349" s="31">
        <v>0.1053122256429759</v>
      </c>
      <c r="L349" s="31">
        <v>9.0174235240629216E-2</v>
      </c>
      <c r="M349" s="31">
        <v>7.2397976072972825E-2</v>
      </c>
      <c r="N349" s="55">
        <f>'Equations and POD'!$D$6/G349</f>
        <v>3928.917182535723</v>
      </c>
      <c r="O349" s="55">
        <f>'Equations and POD'!$D$6/H349</f>
        <v>4170.6967014609982</v>
      </c>
      <c r="P349" s="55">
        <f>'Equations and POD'!$D$6/I349</f>
        <v>5130.618958146466</v>
      </c>
      <c r="Q349" s="55">
        <f>'Equations and POD'!$D$6/J349</f>
        <v>7368.2308392477653</v>
      </c>
      <c r="R349" s="55">
        <f>'Equations and POD'!$D$6/K349</f>
        <v>10445.131068914672</v>
      </c>
      <c r="S349" s="55">
        <f>'Equations and POD'!$D$6/L349</f>
        <v>12198.60636538429</v>
      </c>
      <c r="T349" s="55">
        <f>'Equations and POD'!$D$6/M349</f>
        <v>15193.794905140247</v>
      </c>
      <c r="U349" s="56">
        <v>3900</v>
      </c>
      <c r="V349" s="56">
        <v>4200</v>
      </c>
      <c r="W349" s="56">
        <v>5100</v>
      </c>
      <c r="X349" s="56">
        <v>7400</v>
      </c>
      <c r="Y349" s="56">
        <v>10000</v>
      </c>
      <c r="Z349" s="56">
        <v>12000</v>
      </c>
      <c r="AA349" s="56">
        <v>15000</v>
      </c>
    </row>
    <row r="350" spans="1:27">
      <c r="A350" s="25" t="s">
        <v>103</v>
      </c>
      <c r="B350" s="25" t="s">
        <v>104</v>
      </c>
      <c r="C350" s="25" t="s">
        <v>105</v>
      </c>
      <c r="D350" s="25" t="s">
        <v>13</v>
      </c>
      <c r="E350" s="25" t="s">
        <v>15</v>
      </c>
      <c r="F350" s="25" t="s">
        <v>75</v>
      </c>
      <c r="G350" s="31">
        <f t="shared" ref="G350:M350" si="65">SUM(G347:G349)</f>
        <v>0.29324870797943675</v>
      </c>
      <c r="H350" s="31">
        <f t="shared" si="65"/>
        <v>0.2793796845857075</v>
      </c>
      <c r="I350" s="31">
        <f t="shared" si="65"/>
        <v>0.23124768051748079</v>
      </c>
      <c r="J350" s="31">
        <f t="shared" si="65"/>
        <v>0.15591612797046464</v>
      </c>
      <c r="K350" s="31">
        <f t="shared" si="65"/>
        <v>0.11139869034524225</v>
      </c>
      <c r="L350" s="31">
        <f t="shared" si="65"/>
        <v>9.5329153244256559E-2</v>
      </c>
      <c r="M350" s="31">
        <f t="shared" si="65"/>
        <v>7.6244599045015612E-2</v>
      </c>
      <c r="N350" s="55">
        <f>'Equations and POD'!$D$6/G350</f>
        <v>3751.0821704187506</v>
      </c>
      <c r="O350" s="55">
        <f>'Equations and POD'!$D$6/H350</f>
        <v>3937.2941580601732</v>
      </c>
      <c r="P350" s="55">
        <f>'Equations and POD'!$D$6/I350</f>
        <v>4756.8044684316183</v>
      </c>
      <c r="Q350" s="55">
        <f>'Equations and POD'!$D$6/J350</f>
        <v>7055.0751504576501</v>
      </c>
      <c r="R350" s="55">
        <f>'Equations and POD'!$D$6/K350</f>
        <v>9874.4428376215656</v>
      </c>
      <c r="S350" s="55">
        <f>'Equations and POD'!$D$6/L350</f>
        <v>11538.967488586954</v>
      </c>
      <c r="T350" s="55">
        <f>'Equations and POD'!$D$6/M350</f>
        <v>14427.251422104646</v>
      </c>
      <c r="U350" s="56">
        <v>3800</v>
      </c>
      <c r="V350" s="56">
        <v>3900</v>
      </c>
      <c r="W350" s="56">
        <v>4800</v>
      </c>
      <c r="X350" s="56">
        <v>7100</v>
      </c>
      <c r="Y350" s="56">
        <v>9900</v>
      </c>
      <c r="Z350" s="56">
        <v>12000</v>
      </c>
      <c r="AA350" s="56">
        <v>14000</v>
      </c>
    </row>
    <row r="351" spans="1:27">
      <c r="A351" s="25" t="s">
        <v>103</v>
      </c>
      <c r="B351" s="25" t="s">
        <v>104</v>
      </c>
      <c r="C351" s="25" t="s">
        <v>106</v>
      </c>
      <c r="D351" s="25" t="s">
        <v>9</v>
      </c>
      <c r="E351" s="25" t="s">
        <v>72</v>
      </c>
      <c r="F351" s="25" t="s">
        <v>73</v>
      </c>
      <c r="G351" s="28">
        <v>0.64595744680851075</v>
      </c>
      <c r="H351" s="28">
        <v>0.55238095238095231</v>
      </c>
      <c r="I351" s="28">
        <v>0.47741935483870968</v>
      </c>
      <c r="J351" s="28">
        <v>0.38490566037735852</v>
      </c>
      <c r="K351" s="28">
        <v>0.3042253521126761</v>
      </c>
      <c r="L351" s="28">
        <v>0.27821229050279328</v>
      </c>
      <c r="M351" s="28">
        <v>0.29730700179533232</v>
      </c>
      <c r="N351" s="29">
        <f>'Equations and POD'!$D$6/G351</f>
        <v>1702.8985507246373</v>
      </c>
      <c r="O351" s="29">
        <f>'Equations and POD'!$D$6/H351</f>
        <v>1991.3793103448279</v>
      </c>
      <c r="P351" s="29">
        <f>'Equations and POD'!$D$6/I351</f>
        <v>2304.0540540540542</v>
      </c>
      <c r="Q351" s="29">
        <f>'Equations and POD'!$D$6/J351</f>
        <v>2857.8431372549016</v>
      </c>
      <c r="R351" s="29">
        <f>'Equations and POD'!$D$6/K351</f>
        <v>3615.7407407407404</v>
      </c>
      <c r="S351" s="29">
        <f>'Equations and POD'!$D$6/L351</f>
        <v>3953.8152610441771</v>
      </c>
      <c r="T351" s="29">
        <f>'Equations and POD'!$D$6/M351</f>
        <v>3699.879227053138</v>
      </c>
      <c r="U351" s="30">
        <v>1700</v>
      </c>
      <c r="V351" s="30">
        <v>2000</v>
      </c>
      <c r="W351" s="30">
        <v>2300</v>
      </c>
      <c r="X351" s="30">
        <v>2900</v>
      </c>
      <c r="Y351" s="30">
        <v>3600</v>
      </c>
      <c r="Z351" s="30">
        <v>4000</v>
      </c>
      <c r="AA351" s="30">
        <v>3700</v>
      </c>
    </row>
    <row r="352" spans="1:27">
      <c r="A352" s="25" t="s">
        <v>103</v>
      </c>
      <c r="B352" s="25" t="s">
        <v>104</v>
      </c>
      <c r="C352" s="25" t="s">
        <v>106</v>
      </c>
      <c r="D352" s="25" t="s">
        <v>9</v>
      </c>
      <c r="E352" s="25" t="s">
        <v>76</v>
      </c>
      <c r="F352" s="25" t="s">
        <v>73</v>
      </c>
      <c r="G352" s="28" t="s">
        <v>77</v>
      </c>
      <c r="H352" s="28" t="s">
        <v>77</v>
      </c>
      <c r="I352" s="28" t="s">
        <v>77</v>
      </c>
      <c r="J352" s="28" t="s">
        <v>77</v>
      </c>
      <c r="K352" s="28" t="s">
        <v>77</v>
      </c>
      <c r="L352" s="28" t="s">
        <v>77</v>
      </c>
      <c r="M352" s="28" t="s">
        <v>77</v>
      </c>
      <c r="N352" s="31" t="s">
        <v>77</v>
      </c>
      <c r="O352" s="31" t="s">
        <v>77</v>
      </c>
      <c r="P352" s="31" t="s">
        <v>77</v>
      </c>
      <c r="Q352" s="31" t="s">
        <v>77</v>
      </c>
      <c r="R352" s="31" t="s">
        <v>77</v>
      </c>
      <c r="S352" s="31" t="s">
        <v>77</v>
      </c>
      <c r="T352" s="31" t="s">
        <v>77</v>
      </c>
      <c r="U352" s="32" t="s">
        <v>77</v>
      </c>
      <c r="V352" s="32" t="s">
        <v>77</v>
      </c>
      <c r="W352" s="32" t="s">
        <v>77</v>
      </c>
      <c r="X352" s="32" t="s">
        <v>77</v>
      </c>
      <c r="Y352" s="32" t="s">
        <v>77</v>
      </c>
      <c r="Z352" s="32" t="s">
        <v>77</v>
      </c>
      <c r="AA352" s="32" t="s">
        <v>77</v>
      </c>
    </row>
    <row r="353" spans="1:27">
      <c r="A353" s="25" t="s">
        <v>103</v>
      </c>
      <c r="B353" s="25" t="s">
        <v>104</v>
      </c>
      <c r="C353" s="25" t="s">
        <v>106</v>
      </c>
      <c r="D353" s="25" t="s">
        <v>9</v>
      </c>
      <c r="E353" s="25" t="s">
        <v>78</v>
      </c>
      <c r="F353" s="25" t="s">
        <v>73</v>
      </c>
      <c r="G353" s="28" t="s">
        <v>77</v>
      </c>
      <c r="H353" s="28" t="s">
        <v>77</v>
      </c>
      <c r="I353" s="28" t="s">
        <v>77</v>
      </c>
      <c r="J353" s="28" t="s">
        <v>77</v>
      </c>
      <c r="K353" s="28" t="s">
        <v>77</v>
      </c>
      <c r="L353" s="28" t="s">
        <v>77</v>
      </c>
      <c r="M353" s="28" t="s">
        <v>77</v>
      </c>
      <c r="N353" s="31" t="s">
        <v>77</v>
      </c>
      <c r="O353" s="31" t="s">
        <v>77</v>
      </c>
      <c r="P353" s="31" t="s">
        <v>77</v>
      </c>
      <c r="Q353" s="31" t="s">
        <v>77</v>
      </c>
      <c r="R353" s="31" t="s">
        <v>77</v>
      </c>
      <c r="S353" s="31" t="s">
        <v>77</v>
      </c>
      <c r="T353" s="31" t="s">
        <v>77</v>
      </c>
      <c r="U353" s="32" t="s">
        <v>77</v>
      </c>
      <c r="V353" s="32" t="s">
        <v>77</v>
      </c>
      <c r="W353" s="32" t="s">
        <v>77</v>
      </c>
      <c r="X353" s="32" t="s">
        <v>77</v>
      </c>
      <c r="Y353" s="32" t="s">
        <v>77</v>
      </c>
      <c r="Z353" s="32" t="s">
        <v>77</v>
      </c>
      <c r="AA353" s="32" t="s">
        <v>77</v>
      </c>
    </row>
    <row r="354" spans="1:27">
      <c r="A354" s="25" t="s">
        <v>103</v>
      </c>
      <c r="B354" s="25" t="s">
        <v>104</v>
      </c>
      <c r="C354" s="25" t="s">
        <v>106</v>
      </c>
      <c r="D354" s="25" t="s">
        <v>9</v>
      </c>
      <c r="E354" s="25" t="s">
        <v>15</v>
      </c>
      <c r="F354" s="25" t="s">
        <v>73</v>
      </c>
      <c r="G354" s="28">
        <f t="shared" ref="G354:M354" si="66">SUM(G351:G353)</f>
        <v>0.64595744680851075</v>
      </c>
      <c r="H354" s="28">
        <f t="shared" si="66"/>
        <v>0.55238095238095231</v>
      </c>
      <c r="I354" s="28">
        <f t="shared" si="66"/>
        <v>0.47741935483870968</v>
      </c>
      <c r="J354" s="28">
        <f t="shared" si="66"/>
        <v>0.38490566037735852</v>
      </c>
      <c r="K354" s="28">
        <f t="shared" si="66"/>
        <v>0.3042253521126761</v>
      </c>
      <c r="L354" s="28">
        <f t="shared" si="66"/>
        <v>0.27821229050279328</v>
      </c>
      <c r="M354" s="28">
        <f t="shared" si="66"/>
        <v>0.29730700179533232</v>
      </c>
      <c r="N354" s="55">
        <f>'Equations and POD'!$D$6/G354</f>
        <v>1702.8985507246373</v>
      </c>
      <c r="O354" s="55">
        <f>'Equations and POD'!$D$6/H354</f>
        <v>1991.3793103448279</v>
      </c>
      <c r="P354" s="55">
        <f>'Equations and POD'!$D$6/I354</f>
        <v>2304.0540540540542</v>
      </c>
      <c r="Q354" s="55">
        <f>'Equations and POD'!$D$6/J354</f>
        <v>2857.8431372549016</v>
      </c>
      <c r="R354" s="55">
        <f>'Equations and POD'!$D$6/K354</f>
        <v>3615.7407407407404</v>
      </c>
      <c r="S354" s="55">
        <f>'Equations and POD'!$D$6/L354</f>
        <v>3953.8152610441771</v>
      </c>
      <c r="T354" s="55">
        <f>'Equations and POD'!$D$6/M354</f>
        <v>3699.879227053138</v>
      </c>
      <c r="U354" s="30">
        <v>1700</v>
      </c>
      <c r="V354" s="30">
        <v>2000</v>
      </c>
      <c r="W354" s="30">
        <v>2300</v>
      </c>
      <c r="X354" s="30">
        <v>2900</v>
      </c>
      <c r="Y354" s="30">
        <v>3600</v>
      </c>
      <c r="Z354" s="30">
        <v>4000</v>
      </c>
      <c r="AA354" s="30">
        <v>3700</v>
      </c>
    </row>
    <row r="355" spans="1:27">
      <c r="A355" s="25" t="s">
        <v>103</v>
      </c>
      <c r="B355" s="25" t="s">
        <v>104</v>
      </c>
      <c r="C355" s="25" t="s">
        <v>106</v>
      </c>
      <c r="D355" s="25" t="s">
        <v>9</v>
      </c>
      <c r="E355" s="25" t="s">
        <v>72</v>
      </c>
      <c r="F355" s="25" t="s">
        <v>74</v>
      </c>
      <c r="G355" s="28">
        <v>0.32297872340425537</v>
      </c>
      <c r="H355" s="28">
        <v>0.27619047619047621</v>
      </c>
      <c r="I355" s="28">
        <v>0.23870967741935481</v>
      </c>
      <c r="J355" s="28">
        <v>0.1924528301886792</v>
      </c>
      <c r="K355" s="28">
        <v>0.15211267605633799</v>
      </c>
      <c r="L355" s="28">
        <v>0.1391061452513967</v>
      </c>
      <c r="M355" s="28">
        <v>0.1486535008976661</v>
      </c>
      <c r="N355" s="29">
        <f>'Equations and POD'!$D$6/G355</f>
        <v>3405.7971014492746</v>
      </c>
      <c r="O355" s="29">
        <f>'Equations and POD'!$D$6/H355</f>
        <v>3982.7586206896549</v>
      </c>
      <c r="P355" s="29">
        <f>'Equations and POD'!$D$6/I355</f>
        <v>4608.1081081081084</v>
      </c>
      <c r="Q355" s="29">
        <f>'Equations and POD'!$D$6/J355</f>
        <v>5715.6862745098051</v>
      </c>
      <c r="R355" s="29">
        <f>'Equations and POD'!$D$6/K355</f>
        <v>7231.4814814814836</v>
      </c>
      <c r="S355" s="29">
        <f>'Equations and POD'!$D$6/L355</f>
        <v>7907.6305220883505</v>
      </c>
      <c r="T355" s="29">
        <f>'Equations and POD'!$D$6/M355</f>
        <v>7399.7584541062788</v>
      </c>
      <c r="U355" s="56">
        <v>3400</v>
      </c>
      <c r="V355" s="56">
        <v>4000</v>
      </c>
      <c r="W355" s="56">
        <v>4600</v>
      </c>
      <c r="X355" s="56">
        <v>5700</v>
      </c>
      <c r="Y355" s="56">
        <v>7200</v>
      </c>
      <c r="Z355" s="56">
        <v>7900</v>
      </c>
      <c r="AA355" s="56">
        <v>7400</v>
      </c>
    </row>
    <row r="356" spans="1:27">
      <c r="A356" s="25" t="s">
        <v>103</v>
      </c>
      <c r="B356" s="25" t="s">
        <v>104</v>
      </c>
      <c r="C356" s="25" t="s">
        <v>106</v>
      </c>
      <c r="D356" s="25" t="s">
        <v>9</v>
      </c>
      <c r="E356" s="25" t="s">
        <v>76</v>
      </c>
      <c r="F356" s="25" t="s">
        <v>74</v>
      </c>
      <c r="G356" s="28" t="s">
        <v>77</v>
      </c>
      <c r="H356" s="28" t="s">
        <v>77</v>
      </c>
      <c r="I356" s="28" t="s">
        <v>77</v>
      </c>
      <c r="J356" s="28" t="s">
        <v>77</v>
      </c>
      <c r="K356" s="28" t="s">
        <v>77</v>
      </c>
      <c r="L356" s="28" t="s">
        <v>77</v>
      </c>
      <c r="M356" s="28" t="s">
        <v>77</v>
      </c>
      <c r="N356" s="31" t="s">
        <v>77</v>
      </c>
      <c r="O356" s="31" t="s">
        <v>77</v>
      </c>
      <c r="P356" s="31" t="s">
        <v>77</v>
      </c>
      <c r="Q356" s="31" t="s">
        <v>77</v>
      </c>
      <c r="R356" s="31" t="s">
        <v>77</v>
      </c>
      <c r="S356" s="31" t="s">
        <v>77</v>
      </c>
      <c r="T356" s="31" t="s">
        <v>77</v>
      </c>
      <c r="U356" s="57" t="s">
        <v>77</v>
      </c>
      <c r="V356" s="57" t="s">
        <v>77</v>
      </c>
      <c r="W356" s="57" t="s">
        <v>77</v>
      </c>
      <c r="X356" s="57" t="s">
        <v>77</v>
      </c>
      <c r="Y356" s="57" t="s">
        <v>77</v>
      </c>
      <c r="Z356" s="57" t="s">
        <v>77</v>
      </c>
      <c r="AA356" s="57" t="s">
        <v>77</v>
      </c>
    </row>
    <row r="357" spans="1:27">
      <c r="A357" s="25" t="s">
        <v>103</v>
      </c>
      <c r="B357" s="25" t="s">
        <v>104</v>
      </c>
      <c r="C357" s="25" t="s">
        <v>106</v>
      </c>
      <c r="D357" s="25" t="s">
        <v>9</v>
      </c>
      <c r="E357" s="25" t="s">
        <v>78</v>
      </c>
      <c r="F357" s="25" t="s">
        <v>74</v>
      </c>
      <c r="G357" s="28" t="s">
        <v>77</v>
      </c>
      <c r="H357" s="28" t="s">
        <v>77</v>
      </c>
      <c r="I357" s="28" t="s">
        <v>77</v>
      </c>
      <c r="J357" s="28" t="s">
        <v>77</v>
      </c>
      <c r="K357" s="28" t="s">
        <v>77</v>
      </c>
      <c r="L357" s="28" t="s">
        <v>77</v>
      </c>
      <c r="M357" s="28" t="s">
        <v>77</v>
      </c>
      <c r="N357" s="31" t="s">
        <v>77</v>
      </c>
      <c r="O357" s="31" t="s">
        <v>77</v>
      </c>
      <c r="P357" s="31" t="s">
        <v>77</v>
      </c>
      <c r="Q357" s="31" t="s">
        <v>77</v>
      </c>
      <c r="R357" s="31" t="s">
        <v>77</v>
      </c>
      <c r="S357" s="31" t="s">
        <v>77</v>
      </c>
      <c r="T357" s="31" t="s">
        <v>77</v>
      </c>
      <c r="U357" s="57" t="s">
        <v>77</v>
      </c>
      <c r="V357" s="57" t="s">
        <v>77</v>
      </c>
      <c r="W357" s="57" t="s">
        <v>77</v>
      </c>
      <c r="X357" s="57" t="s">
        <v>77</v>
      </c>
      <c r="Y357" s="57" t="s">
        <v>77</v>
      </c>
      <c r="Z357" s="57" t="s">
        <v>77</v>
      </c>
      <c r="AA357" s="57" t="s">
        <v>77</v>
      </c>
    </row>
    <row r="358" spans="1:27">
      <c r="A358" s="25" t="s">
        <v>103</v>
      </c>
      <c r="B358" s="25" t="s">
        <v>104</v>
      </c>
      <c r="C358" s="25" t="s">
        <v>106</v>
      </c>
      <c r="D358" s="25" t="s">
        <v>9</v>
      </c>
      <c r="E358" s="25" t="s">
        <v>15</v>
      </c>
      <c r="F358" s="25" t="s">
        <v>74</v>
      </c>
      <c r="G358" s="28">
        <f t="shared" ref="G358:M358" si="67">SUM(G355:G357)</f>
        <v>0.32297872340425537</v>
      </c>
      <c r="H358" s="28">
        <f t="shared" si="67"/>
        <v>0.27619047619047621</v>
      </c>
      <c r="I358" s="28">
        <f t="shared" si="67"/>
        <v>0.23870967741935481</v>
      </c>
      <c r="J358" s="28">
        <f t="shared" si="67"/>
        <v>0.1924528301886792</v>
      </c>
      <c r="K358" s="28">
        <f t="shared" si="67"/>
        <v>0.15211267605633799</v>
      </c>
      <c r="L358" s="28">
        <f t="shared" si="67"/>
        <v>0.1391061452513967</v>
      </c>
      <c r="M358" s="28">
        <f t="shared" si="67"/>
        <v>0.1486535008976661</v>
      </c>
      <c r="N358" s="55">
        <f>'Equations and POD'!$D$6/G358</f>
        <v>3405.7971014492746</v>
      </c>
      <c r="O358" s="55">
        <f>'Equations and POD'!$D$6/H358</f>
        <v>3982.7586206896549</v>
      </c>
      <c r="P358" s="55">
        <f>'Equations and POD'!$D$6/I358</f>
        <v>4608.1081081081084</v>
      </c>
      <c r="Q358" s="55">
        <f>'Equations and POD'!$D$6/J358</f>
        <v>5715.6862745098051</v>
      </c>
      <c r="R358" s="55">
        <f>'Equations and POD'!$D$6/K358</f>
        <v>7231.4814814814836</v>
      </c>
      <c r="S358" s="55">
        <f>'Equations and POD'!$D$6/L358</f>
        <v>7907.6305220883505</v>
      </c>
      <c r="T358" s="55">
        <f>'Equations and POD'!$D$6/M358</f>
        <v>7399.7584541062788</v>
      </c>
      <c r="U358" s="56">
        <v>3400</v>
      </c>
      <c r="V358" s="56">
        <v>4000</v>
      </c>
      <c r="W358" s="56">
        <v>4600</v>
      </c>
      <c r="X358" s="56">
        <v>5700</v>
      </c>
      <c r="Y358" s="56">
        <v>7200</v>
      </c>
      <c r="Z358" s="56">
        <v>7900</v>
      </c>
      <c r="AA358" s="56">
        <v>7400</v>
      </c>
    </row>
    <row r="359" spans="1:27">
      <c r="A359" s="25" t="s">
        <v>103</v>
      </c>
      <c r="B359" s="25" t="s">
        <v>104</v>
      </c>
      <c r="C359" s="25" t="s">
        <v>106</v>
      </c>
      <c r="D359" s="25" t="s">
        <v>9</v>
      </c>
      <c r="E359" s="25" t="s">
        <v>72</v>
      </c>
      <c r="F359" s="25" t="s">
        <v>75</v>
      </c>
      <c r="G359" s="28">
        <v>0.16148936170212769</v>
      </c>
      <c r="H359" s="28">
        <v>0.1380952380952381</v>
      </c>
      <c r="I359" s="28">
        <v>0.1193548387096774</v>
      </c>
      <c r="J359" s="28">
        <v>9.6226415094339615E-2</v>
      </c>
      <c r="K359" s="28">
        <v>7.6056338028169024E-2</v>
      </c>
      <c r="L359" s="28">
        <v>6.9553072625698334E-2</v>
      </c>
      <c r="M359" s="28">
        <v>7.4326750448833065E-2</v>
      </c>
      <c r="N359" s="29">
        <f>'Equations and POD'!$D$6/G359</f>
        <v>6811.5942028985492</v>
      </c>
      <c r="O359" s="29">
        <f>'Equations and POD'!$D$6/H359</f>
        <v>7965.5172413793098</v>
      </c>
      <c r="P359" s="29">
        <f>'Equations and POD'!$D$6/I359</f>
        <v>9216.2162162162167</v>
      </c>
      <c r="Q359" s="29">
        <f>'Equations and POD'!$D$6/J359</f>
        <v>11431.372549019608</v>
      </c>
      <c r="R359" s="29">
        <f>'Equations and POD'!$D$6/K359</f>
        <v>14462.962962962962</v>
      </c>
      <c r="S359" s="29">
        <f>'Equations and POD'!$D$6/L359</f>
        <v>15815.261044176705</v>
      </c>
      <c r="T359" s="29">
        <f>'Equations and POD'!$D$6/M359</f>
        <v>14799.516908212554</v>
      </c>
      <c r="U359" s="56">
        <v>6800</v>
      </c>
      <c r="V359" s="56">
        <v>8000</v>
      </c>
      <c r="W359" s="56">
        <v>9200</v>
      </c>
      <c r="X359" s="56">
        <v>11000</v>
      </c>
      <c r="Y359" s="56">
        <v>14000</v>
      </c>
      <c r="Z359" s="56">
        <v>16000</v>
      </c>
      <c r="AA359" s="56">
        <v>15000</v>
      </c>
    </row>
    <row r="360" spans="1:27">
      <c r="A360" s="25" t="s">
        <v>103</v>
      </c>
      <c r="B360" s="25" t="s">
        <v>104</v>
      </c>
      <c r="C360" s="25" t="s">
        <v>106</v>
      </c>
      <c r="D360" s="25" t="s">
        <v>9</v>
      </c>
      <c r="E360" s="25" t="s">
        <v>76</v>
      </c>
      <c r="F360" s="25" t="s">
        <v>75</v>
      </c>
      <c r="G360" s="28" t="s">
        <v>77</v>
      </c>
      <c r="H360" s="28" t="s">
        <v>77</v>
      </c>
      <c r="I360" s="28" t="s">
        <v>77</v>
      </c>
      <c r="J360" s="28" t="s">
        <v>77</v>
      </c>
      <c r="K360" s="28" t="s">
        <v>77</v>
      </c>
      <c r="L360" s="28" t="s">
        <v>77</v>
      </c>
      <c r="M360" s="28" t="s">
        <v>77</v>
      </c>
      <c r="N360" s="31" t="s">
        <v>77</v>
      </c>
      <c r="O360" s="31" t="s">
        <v>77</v>
      </c>
      <c r="P360" s="31" t="s">
        <v>77</v>
      </c>
      <c r="Q360" s="31" t="s">
        <v>77</v>
      </c>
      <c r="R360" s="31" t="s">
        <v>77</v>
      </c>
      <c r="S360" s="31" t="s">
        <v>77</v>
      </c>
      <c r="T360" s="31" t="s">
        <v>77</v>
      </c>
      <c r="U360" s="57" t="s">
        <v>77</v>
      </c>
      <c r="V360" s="57" t="s">
        <v>77</v>
      </c>
      <c r="W360" s="57" t="s">
        <v>77</v>
      </c>
      <c r="X360" s="57" t="s">
        <v>77</v>
      </c>
      <c r="Y360" s="57" t="s">
        <v>77</v>
      </c>
      <c r="Z360" s="57" t="s">
        <v>77</v>
      </c>
      <c r="AA360" s="57" t="s">
        <v>77</v>
      </c>
    </row>
    <row r="361" spans="1:27">
      <c r="A361" s="25" t="s">
        <v>103</v>
      </c>
      <c r="B361" s="25" t="s">
        <v>104</v>
      </c>
      <c r="C361" s="25" t="s">
        <v>106</v>
      </c>
      <c r="D361" s="25" t="s">
        <v>9</v>
      </c>
      <c r="E361" s="25" t="s">
        <v>78</v>
      </c>
      <c r="F361" s="25" t="s">
        <v>75</v>
      </c>
      <c r="G361" s="28" t="s">
        <v>77</v>
      </c>
      <c r="H361" s="28" t="s">
        <v>77</v>
      </c>
      <c r="I361" s="28" t="s">
        <v>77</v>
      </c>
      <c r="J361" s="28" t="s">
        <v>77</v>
      </c>
      <c r="K361" s="28" t="s">
        <v>77</v>
      </c>
      <c r="L361" s="28" t="s">
        <v>77</v>
      </c>
      <c r="M361" s="28" t="s">
        <v>77</v>
      </c>
      <c r="N361" s="31" t="s">
        <v>77</v>
      </c>
      <c r="O361" s="31" t="s">
        <v>77</v>
      </c>
      <c r="P361" s="31" t="s">
        <v>77</v>
      </c>
      <c r="Q361" s="31" t="s">
        <v>77</v>
      </c>
      <c r="R361" s="31" t="s">
        <v>77</v>
      </c>
      <c r="S361" s="31" t="s">
        <v>77</v>
      </c>
      <c r="T361" s="31" t="s">
        <v>77</v>
      </c>
      <c r="U361" s="57" t="s">
        <v>77</v>
      </c>
      <c r="V361" s="57" t="s">
        <v>77</v>
      </c>
      <c r="W361" s="57" t="s">
        <v>77</v>
      </c>
      <c r="X361" s="57" t="s">
        <v>77</v>
      </c>
      <c r="Y361" s="57" t="s">
        <v>77</v>
      </c>
      <c r="Z361" s="57" t="s">
        <v>77</v>
      </c>
      <c r="AA361" s="57" t="s">
        <v>77</v>
      </c>
    </row>
    <row r="362" spans="1:27">
      <c r="A362" s="25" t="s">
        <v>103</v>
      </c>
      <c r="B362" s="25" t="s">
        <v>104</v>
      </c>
      <c r="C362" s="25" t="s">
        <v>106</v>
      </c>
      <c r="D362" s="25" t="s">
        <v>9</v>
      </c>
      <c r="E362" s="25" t="s">
        <v>15</v>
      </c>
      <c r="F362" s="25" t="s">
        <v>75</v>
      </c>
      <c r="G362" s="28">
        <f t="shared" ref="G362:M362" si="68">SUM(G359:G361)</f>
        <v>0.16148936170212769</v>
      </c>
      <c r="H362" s="28">
        <f t="shared" si="68"/>
        <v>0.1380952380952381</v>
      </c>
      <c r="I362" s="28">
        <f t="shared" si="68"/>
        <v>0.1193548387096774</v>
      </c>
      <c r="J362" s="28">
        <f t="shared" si="68"/>
        <v>9.6226415094339615E-2</v>
      </c>
      <c r="K362" s="28">
        <f t="shared" si="68"/>
        <v>7.6056338028169024E-2</v>
      </c>
      <c r="L362" s="28">
        <f t="shared" si="68"/>
        <v>6.9553072625698334E-2</v>
      </c>
      <c r="M362" s="28">
        <f t="shared" si="68"/>
        <v>7.4326750448833065E-2</v>
      </c>
      <c r="N362" s="55">
        <f>'Equations and POD'!$D$6/G362</f>
        <v>6811.5942028985492</v>
      </c>
      <c r="O362" s="55">
        <f>'Equations and POD'!$D$6/H362</f>
        <v>7965.5172413793098</v>
      </c>
      <c r="P362" s="55">
        <f>'Equations and POD'!$D$6/I362</f>
        <v>9216.2162162162167</v>
      </c>
      <c r="Q362" s="55">
        <f>'Equations and POD'!$D$6/J362</f>
        <v>11431.372549019608</v>
      </c>
      <c r="R362" s="55">
        <f>'Equations and POD'!$D$6/K362</f>
        <v>14462.962962962962</v>
      </c>
      <c r="S362" s="55">
        <f>'Equations and POD'!$D$6/L362</f>
        <v>15815.261044176705</v>
      </c>
      <c r="T362" s="55">
        <f>'Equations and POD'!$D$6/M362</f>
        <v>14799.516908212554</v>
      </c>
      <c r="U362" s="56">
        <v>6800</v>
      </c>
      <c r="V362" s="56">
        <v>8000</v>
      </c>
      <c r="W362" s="56">
        <v>9200</v>
      </c>
      <c r="X362" s="56">
        <v>11000</v>
      </c>
      <c r="Y362" s="56">
        <v>14000</v>
      </c>
      <c r="Z362" s="56">
        <v>16000</v>
      </c>
      <c r="AA362" s="56">
        <v>15000</v>
      </c>
    </row>
    <row r="363" spans="1:27">
      <c r="A363" s="25" t="s">
        <v>103</v>
      </c>
      <c r="B363" s="25" t="s">
        <v>104</v>
      </c>
      <c r="C363" s="25" t="s">
        <v>106</v>
      </c>
      <c r="D363" s="25" t="s">
        <v>13</v>
      </c>
      <c r="E363" s="25" t="s">
        <v>72</v>
      </c>
      <c r="F363" s="25" t="s">
        <v>73</v>
      </c>
      <c r="G363" s="28">
        <v>0.64595744680851075</v>
      </c>
      <c r="H363" s="28">
        <v>0.55238095238095231</v>
      </c>
      <c r="I363" s="28">
        <v>0.47741935483870968</v>
      </c>
      <c r="J363" s="28">
        <v>0.38490566037735852</v>
      </c>
      <c r="K363" s="28">
        <v>0.3042253521126761</v>
      </c>
      <c r="L363" s="28">
        <v>0.27821229050279328</v>
      </c>
      <c r="M363" s="28">
        <v>0.2973070017953322</v>
      </c>
      <c r="N363" s="31">
        <f>'Equations and POD'!$D$6/G363</f>
        <v>1702.8985507246373</v>
      </c>
      <c r="O363" s="31">
        <f>'Equations and POD'!$D$6/H363</f>
        <v>1991.3793103448279</v>
      </c>
      <c r="P363" s="31">
        <f>'Equations and POD'!$D$6/I363</f>
        <v>2304.0540540540542</v>
      </c>
      <c r="Q363" s="31">
        <f>'Equations and POD'!$D$6/J363</f>
        <v>2857.8431372549016</v>
      </c>
      <c r="R363" s="31">
        <f>'Equations and POD'!$D$6/K363</f>
        <v>3615.7407407407404</v>
      </c>
      <c r="S363" s="31">
        <f>'Equations and POD'!$D$6/L363</f>
        <v>3953.8152610441771</v>
      </c>
      <c r="T363" s="31">
        <f>'Equations and POD'!$D$6/M363</f>
        <v>3699.8792270531394</v>
      </c>
      <c r="U363" s="30">
        <v>1700</v>
      </c>
      <c r="V363" s="30">
        <v>2000</v>
      </c>
      <c r="W363" s="30">
        <v>2300</v>
      </c>
      <c r="X363" s="30">
        <v>2900</v>
      </c>
      <c r="Y363" s="30">
        <v>3600</v>
      </c>
      <c r="Z363" s="30">
        <v>4000</v>
      </c>
      <c r="AA363" s="30">
        <v>3700</v>
      </c>
    </row>
    <row r="364" spans="1:27">
      <c r="A364" s="25" t="s">
        <v>103</v>
      </c>
      <c r="B364" s="25" t="s">
        <v>104</v>
      </c>
      <c r="C364" s="25" t="s">
        <v>106</v>
      </c>
      <c r="D364" s="25" t="s">
        <v>13</v>
      </c>
      <c r="E364" s="25" t="s">
        <v>76</v>
      </c>
      <c r="F364" s="25" t="s">
        <v>73</v>
      </c>
      <c r="G364" s="28" t="s">
        <v>77</v>
      </c>
      <c r="H364" s="28" t="s">
        <v>77</v>
      </c>
      <c r="I364" s="28" t="s">
        <v>77</v>
      </c>
      <c r="J364" s="28" t="s">
        <v>77</v>
      </c>
      <c r="K364" s="28" t="s">
        <v>77</v>
      </c>
      <c r="L364" s="28" t="s">
        <v>77</v>
      </c>
      <c r="M364" s="28" t="s">
        <v>77</v>
      </c>
      <c r="N364" s="31" t="s">
        <v>77</v>
      </c>
      <c r="O364" s="31" t="s">
        <v>77</v>
      </c>
      <c r="P364" s="31" t="s">
        <v>77</v>
      </c>
      <c r="Q364" s="31" t="s">
        <v>77</v>
      </c>
      <c r="R364" s="31" t="s">
        <v>77</v>
      </c>
      <c r="S364" s="31" t="s">
        <v>77</v>
      </c>
      <c r="T364" s="31" t="s">
        <v>77</v>
      </c>
      <c r="U364" s="32" t="s">
        <v>77</v>
      </c>
      <c r="V364" s="32" t="s">
        <v>77</v>
      </c>
      <c r="W364" s="32" t="s">
        <v>77</v>
      </c>
      <c r="X364" s="32" t="s">
        <v>77</v>
      </c>
      <c r="Y364" s="32" t="s">
        <v>77</v>
      </c>
      <c r="Z364" s="32" t="s">
        <v>77</v>
      </c>
      <c r="AA364" s="32" t="s">
        <v>77</v>
      </c>
    </row>
    <row r="365" spans="1:27">
      <c r="A365" s="25" t="s">
        <v>103</v>
      </c>
      <c r="B365" s="25" t="s">
        <v>104</v>
      </c>
      <c r="C365" s="25" t="s">
        <v>106</v>
      </c>
      <c r="D365" s="25" t="s">
        <v>13</v>
      </c>
      <c r="E365" s="25" t="s">
        <v>78</v>
      </c>
      <c r="F365" s="25" t="s">
        <v>73</v>
      </c>
      <c r="G365" s="28" t="s">
        <v>77</v>
      </c>
      <c r="H365" s="28" t="s">
        <v>77</v>
      </c>
      <c r="I365" s="28" t="s">
        <v>77</v>
      </c>
      <c r="J365" s="28" t="s">
        <v>77</v>
      </c>
      <c r="K365" s="28" t="s">
        <v>77</v>
      </c>
      <c r="L365" s="28" t="s">
        <v>77</v>
      </c>
      <c r="M365" s="28" t="s">
        <v>77</v>
      </c>
      <c r="N365" s="31" t="s">
        <v>77</v>
      </c>
      <c r="O365" s="31" t="s">
        <v>77</v>
      </c>
      <c r="P365" s="31" t="s">
        <v>77</v>
      </c>
      <c r="Q365" s="31" t="s">
        <v>77</v>
      </c>
      <c r="R365" s="31" t="s">
        <v>77</v>
      </c>
      <c r="S365" s="31" t="s">
        <v>77</v>
      </c>
      <c r="T365" s="31" t="s">
        <v>77</v>
      </c>
      <c r="U365" s="32" t="s">
        <v>77</v>
      </c>
      <c r="V365" s="32" t="s">
        <v>77</v>
      </c>
      <c r="W365" s="32" t="s">
        <v>77</v>
      </c>
      <c r="X365" s="32" t="s">
        <v>77</v>
      </c>
      <c r="Y365" s="32" t="s">
        <v>77</v>
      </c>
      <c r="Z365" s="32" t="s">
        <v>77</v>
      </c>
      <c r="AA365" s="32" t="s">
        <v>77</v>
      </c>
    </row>
    <row r="366" spans="1:27">
      <c r="A366" s="25" t="s">
        <v>103</v>
      </c>
      <c r="B366" s="25" t="s">
        <v>104</v>
      </c>
      <c r="C366" s="25" t="s">
        <v>106</v>
      </c>
      <c r="D366" s="25" t="s">
        <v>13</v>
      </c>
      <c r="E366" s="25" t="s">
        <v>15</v>
      </c>
      <c r="F366" s="25" t="s">
        <v>73</v>
      </c>
      <c r="G366" s="28">
        <f t="shared" ref="G366:M366" si="69">SUM(G363:G365)</f>
        <v>0.64595744680851075</v>
      </c>
      <c r="H366" s="28">
        <f t="shared" si="69"/>
        <v>0.55238095238095231</v>
      </c>
      <c r="I366" s="28">
        <f t="shared" si="69"/>
        <v>0.47741935483870968</v>
      </c>
      <c r="J366" s="28">
        <f t="shared" si="69"/>
        <v>0.38490566037735852</v>
      </c>
      <c r="K366" s="28">
        <f t="shared" si="69"/>
        <v>0.3042253521126761</v>
      </c>
      <c r="L366" s="28">
        <f t="shared" si="69"/>
        <v>0.27821229050279328</v>
      </c>
      <c r="M366" s="28">
        <f t="shared" si="69"/>
        <v>0.2973070017953322</v>
      </c>
      <c r="N366" s="55">
        <f>'Equations and POD'!$D$6/G366</f>
        <v>1702.8985507246373</v>
      </c>
      <c r="O366" s="55">
        <f>'Equations and POD'!$D$6/H366</f>
        <v>1991.3793103448279</v>
      </c>
      <c r="P366" s="55">
        <f>'Equations and POD'!$D$6/I366</f>
        <v>2304.0540540540542</v>
      </c>
      <c r="Q366" s="55">
        <f>'Equations and POD'!$D$6/J366</f>
        <v>2857.8431372549016</v>
      </c>
      <c r="R366" s="55">
        <f>'Equations and POD'!$D$6/K366</f>
        <v>3615.7407407407404</v>
      </c>
      <c r="S366" s="55">
        <f>'Equations and POD'!$D$6/L366</f>
        <v>3953.8152610441771</v>
      </c>
      <c r="T366" s="55">
        <f>'Equations and POD'!$D$6/M366</f>
        <v>3699.8792270531394</v>
      </c>
      <c r="U366" s="30">
        <v>1700</v>
      </c>
      <c r="V366" s="30">
        <v>2000</v>
      </c>
      <c r="W366" s="30">
        <v>2300</v>
      </c>
      <c r="X366" s="30">
        <v>2900</v>
      </c>
      <c r="Y366" s="30">
        <v>3600</v>
      </c>
      <c r="Z366" s="30">
        <v>4000</v>
      </c>
      <c r="AA366" s="30">
        <v>3700</v>
      </c>
    </row>
    <row r="367" spans="1:27">
      <c r="A367" s="25" t="s">
        <v>103</v>
      </c>
      <c r="B367" s="25" t="s">
        <v>104</v>
      </c>
      <c r="C367" s="25" t="s">
        <v>106</v>
      </c>
      <c r="D367" s="25" t="s">
        <v>13</v>
      </c>
      <c r="E367" s="25" t="s">
        <v>72</v>
      </c>
      <c r="F367" s="25" t="s">
        <v>74</v>
      </c>
      <c r="G367" s="28">
        <v>0.32297872340425537</v>
      </c>
      <c r="H367" s="28">
        <v>0.27619047619047621</v>
      </c>
      <c r="I367" s="28">
        <v>0.23870967741935481</v>
      </c>
      <c r="J367" s="28">
        <v>0.1924528301886792</v>
      </c>
      <c r="K367" s="28">
        <v>0.15211267605633799</v>
      </c>
      <c r="L367" s="28">
        <v>0.1391061452513967</v>
      </c>
      <c r="M367" s="28">
        <v>0.1486535008976661</v>
      </c>
      <c r="N367" s="31">
        <f>'Equations and POD'!$D$6/G367</f>
        <v>3405.7971014492746</v>
      </c>
      <c r="O367" s="31">
        <f>'Equations and POD'!$D$6/H367</f>
        <v>3982.7586206896549</v>
      </c>
      <c r="P367" s="31">
        <f>'Equations and POD'!$D$6/I367</f>
        <v>4608.1081081081084</v>
      </c>
      <c r="Q367" s="31">
        <f>'Equations and POD'!$D$6/J367</f>
        <v>5715.6862745098051</v>
      </c>
      <c r="R367" s="31">
        <f>'Equations and POD'!$D$6/K367</f>
        <v>7231.4814814814836</v>
      </c>
      <c r="S367" s="31">
        <f>'Equations and POD'!$D$6/L367</f>
        <v>7907.6305220883505</v>
      </c>
      <c r="T367" s="31">
        <f>'Equations and POD'!$D$6/M367</f>
        <v>7399.7584541062788</v>
      </c>
      <c r="U367" s="56">
        <v>3400</v>
      </c>
      <c r="V367" s="56">
        <v>4000</v>
      </c>
      <c r="W367" s="56">
        <v>4600</v>
      </c>
      <c r="X367" s="56">
        <v>5700</v>
      </c>
      <c r="Y367" s="56">
        <v>7200</v>
      </c>
      <c r="Z367" s="56">
        <v>7900</v>
      </c>
      <c r="AA367" s="56">
        <v>7400</v>
      </c>
    </row>
    <row r="368" spans="1:27">
      <c r="A368" s="25" t="s">
        <v>103</v>
      </c>
      <c r="B368" s="25" t="s">
        <v>104</v>
      </c>
      <c r="C368" s="25" t="s">
        <v>106</v>
      </c>
      <c r="D368" s="25" t="s">
        <v>13</v>
      </c>
      <c r="E368" s="25" t="s">
        <v>76</v>
      </c>
      <c r="F368" s="25" t="s">
        <v>74</v>
      </c>
      <c r="G368" s="28" t="s">
        <v>77</v>
      </c>
      <c r="H368" s="28" t="s">
        <v>77</v>
      </c>
      <c r="I368" s="28" t="s">
        <v>77</v>
      </c>
      <c r="J368" s="28" t="s">
        <v>77</v>
      </c>
      <c r="K368" s="28" t="s">
        <v>77</v>
      </c>
      <c r="L368" s="28" t="s">
        <v>77</v>
      </c>
      <c r="M368" s="28" t="s">
        <v>77</v>
      </c>
      <c r="N368" s="31" t="s">
        <v>77</v>
      </c>
      <c r="O368" s="31" t="s">
        <v>77</v>
      </c>
      <c r="P368" s="31" t="s">
        <v>77</v>
      </c>
      <c r="Q368" s="31" t="s">
        <v>77</v>
      </c>
      <c r="R368" s="31" t="s">
        <v>77</v>
      </c>
      <c r="S368" s="31" t="s">
        <v>77</v>
      </c>
      <c r="T368" s="31" t="s">
        <v>77</v>
      </c>
      <c r="U368" s="57" t="s">
        <v>77</v>
      </c>
      <c r="V368" s="57" t="s">
        <v>77</v>
      </c>
      <c r="W368" s="57" t="s">
        <v>77</v>
      </c>
      <c r="X368" s="57" t="s">
        <v>77</v>
      </c>
      <c r="Y368" s="57" t="s">
        <v>77</v>
      </c>
      <c r="Z368" s="57" t="s">
        <v>77</v>
      </c>
      <c r="AA368" s="57" t="s">
        <v>77</v>
      </c>
    </row>
    <row r="369" spans="1:27">
      <c r="A369" s="25" t="s">
        <v>103</v>
      </c>
      <c r="B369" s="25" t="s">
        <v>104</v>
      </c>
      <c r="C369" s="25" t="s">
        <v>106</v>
      </c>
      <c r="D369" s="25" t="s">
        <v>13</v>
      </c>
      <c r="E369" s="25" t="s">
        <v>78</v>
      </c>
      <c r="F369" s="25" t="s">
        <v>74</v>
      </c>
      <c r="G369" s="28" t="s">
        <v>77</v>
      </c>
      <c r="H369" s="28" t="s">
        <v>77</v>
      </c>
      <c r="I369" s="28" t="s">
        <v>77</v>
      </c>
      <c r="J369" s="28" t="s">
        <v>77</v>
      </c>
      <c r="K369" s="28" t="s">
        <v>77</v>
      </c>
      <c r="L369" s="28" t="s">
        <v>77</v>
      </c>
      <c r="M369" s="28" t="s">
        <v>77</v>
      </c>
      <c r="N369" s="31" t="s">
        <v>77</v>
      </c>
      <c r="O369" s="31" t="s">
        <v>77</v>
      </c>
      <c r="P369" s="31" t="s">
        <v>77</v>
      </c>
      <c r="Q369" s="31" t="s">
        <v>77</v>
      </c>
      <c r="R369" s="31" t="s">
        <v>77</v>
      </c>
      <c r="S369" s="31" t="s">
        <v>77</v>
      </c>
      <c r="T369" s="31" t="s">
        <v>77</v>
      </c>
      <c r="U369" s="57" t="s">
        <v>77</v>
      </c>
      <c r="V369" s="57" t="s">
        <v>77</v>
      </c>
      <c r="W369" s="57" t="s">
        <v>77</v>
      </c>
      <c r="X369" s="57" t="s">
        <v>77</v>
      </c>
      <c r="Y369" s="57" t="s">
        <v>77</v>
      </c>
      <c r="Z369" s="57" t="s">
        <v>77</v>
      </c>
      <c r="AA369" s="57" t="s">
        <v>77</v>
      </c>
    </row>
    <row r="370" spans="1:27">
      <c r="A370" s="25" t="s">
        <v>103</v>
      </c>
      <c r="B370" s="25" t="s">
        <v>104</v>
      </c>
      <c r="C370" s="25" t="s">
        <v>106</v>
      </c>
      <c r="D370" s="25" t="s">
        <v>13</v>
      </c>
      <c r="E370" s="25" t="s">
        <v>15</v>
      </c>
      <c r="F370" s="25" t="s">
        <v>74</v>
      </c>
      <c r="G370" s="28">
        <f t="shared" ref="G370:M370" si="70">SUM(G367:G369)</f>
        <v>0.32297872340425537</v>
      </c>
      <c r="H370" s="28">
        <f t="shared" si="70"/>
        <v>0.27619047619047621</v>
      </c>
      <c r="I370" s="28">
        <f t="shared" si="70"/>
        <v>0.23870967741935481</v>
      </c>
      <c r="J370" s="28">
        <f t="shared" si="70"/>
        <v>0.1924528301886792</v>
      </c>
      <c r="K370" s="28">
        <f t="shared" si="70"/>
        <v>0.15211267605633799</v>
      </c>
      <c r="L370" s="28">
        <f t="shared" si="70"/>
        <v>0.1391061452513967</v>
      </c>
      <c r="M370" s="28">
        <f t="shared" si="70"/>
        <v>0.1486535008976661</v>
      </c>
      <c r="N370" s="55">
        <f>'Equations and POD'!$D$6/G370</f>
        <v>3405.7971014492746</v>
      </c>
      <c r="O370" s="55">
        <f>'Equations and POD'!$D$6/H370</f>
        <v>3982.7586206896549</v>
      </c>
      <c r="P370" s="55">
        <f>'Equations and POD'!$D$6/I370</f>
        <v>4608.1081081081084</v>
      </c>
      <c r="Q370" s="55">
        <f>'Equations and POD'!$D$6/J370</f>
        <v>5715.6862745098051</v>
      </c>
      <c r="R370" s="55">
        <f>'Equations and POD'!$D$6/K370</f>
        <v>7231.4814814814836</v>
      </c>
      <c r="S370" s="55">
        <f>'Equations and POD'!$D$6/L370</f>
        <v>7907.6305220883505</v>
      </c>
      <c r="T370" s="55">
        <f>'Equations and POD'!$D$6/M370</f>
        <v>7399.7584541062788</v>
      </c>
      <c r="U370" s="56">
        <v>3400</v>
      </c>
      <c r="V370" s="56">
        <v>4000</v>
      </c>
      <c r="W370" s="56">
        <v>4600</v>
      </c>
      <c r="X370" s="56">
        <v>5700</v>
      </c>
      <c r="Y370" s="56">
        <v>7200</v>
      </c>
      <c r="Z370" s="56">
        <v>7900</v>
      </c>
      <c r="AA370" s="56">
        <v>7400</v>
      </c>
    </row>
    <row r="371" spans="1:27">
      <c r="A371" s="25" t="s">
        <v>103</v>
      </c>
      <c r="B371" s="25" t="s">
        <v>104</v>
      </c>
      <c r="C371" s="25" t="s">
        <v>106</v>
      </c>
      <c r="D371" s="25" t="s">
        <v>13</v>
      </c>
      <c r="E371" s="25" t="s">
        <v>72</v>
      </c>
      <c r="F371" s="25" t="s">
        <v>75</v>
      </c>
      <c r="G371" s="28">
        <v>0.16148936170212769</v>
      </c>
      <c r="H371" s="28">
        <v>0.1380952380952381</v>
      </c>
      <c r="I371" s="28">
        <v>0.1193548387096774</v>
      </c>
      <c r="J371" s="28">
        <v>9.6226415094339615E-2</v>
      </c>
      <c r="K371" s="28">
        <v>7.6056338028169024E-2</v>
      </c>
      <c r="L371" s="28">
        <v>6.9553072625698334E-2</v>
      </c>
      <c r="M371" s="28">
        <v>7.4326750448833051E-2</v>
      </c>
      <c r="N371" s="31">
        <f>'Equations and POD'!$D$6/G371</f>
        <v>6811.5942028985492</v>
      </c>
      <c r="O371" s="31">
        <f>'Equations and POD'!$D$6/H371</f>
        <v>7965.5172413793098</v>
      </c>
      <c r="P371" s="31">
        <f>'Equations and POD'!$D$6/I371</f>
        <v>9216.2162162162167</v>
      </c>
      <c r="Q371" s="31">
        <f>'Equations and POD'!$D$6/J371</f>
        <v>11431.372549019608</v>
      </c>
      <c r="R371" s="31">
        <f>'Equations and POD'!$D$6/K371</f>
        <v>14462.962962962962</v>
      </c>
      <c r="S371" s="31">
        <f>'Equations and POD'!$D$6/L371</f>
        <v>15815.261044176705</v>
      </c>
      <c r="T371" s="31">
        <f>'Equations and POD'!$D$6/M371</f>
        <v>14799.516908212558</v>
      </c>
      <c r="U371" s="56">
        <v>6800</v>
      </c>
      <c r="V371" s="56">
        <v>8000</v>
      </c>
      <c r="W371" s="56">
        <v>9200</v>
      </c>
      <c r="X371" s="56">
        <v>11000</v>
      </c>
      <c r="Y371" s="56">
        <v>14000</v>
      </c>
      <c r="Z371" s="56">
        <v>16000</v>
      </c>
      <c r="AA371" s="56">
        <v>15000</v>
      </c>
    </row>
    <row r="372" spans="1:27">
      <c r="A372" s="25" t="s">
        <v>103</v>
      </c>
      <c r="B372" s="25" t="s">
        <v>104</v>
      </c>
      <c r="C372" s="25" t="s">
        <v>106</v>
      </c>
      <c r="D372" s="25" t="s">
        <v>13</v>
      </c>
      <c r="E372" s="25" t="s">
        <v>76</v>
      </c>
      <c r="F372" s="25" t="s">
        <v>75</v>
      </c>
      <c r="G372" s="28" t="s">
        <v>77</v>
      </c>
      <c r="H372" s="28" t="s">
        <v>77</v>
      </c>
      <c r="I372" s="28" t="s">
        <v>77</v>
      </c>
      <c r="J372" s="28" t="s">
        <v>77</v>
      </c>
      <c r="K372" s="28" t="s">
        <v>77</v>
      </c>
      <c r="L372" s="28" t="s">
        <v>77</v>
      </c>
      <c r="M372" s="28" t="s">
        <v>77</v>
      </c>
      <c r="N372" s="31" t="s">
        <v>77</v>
      </c>
      <c r="O372" s="31" t="s">
        <v>77</v>
      </c>
      <c r="P372" s="31" t="s">
        <v>77</v>
      </c>
      <c r="Q372" s="31" t="s">
        <v>77</v>
      </c>
      <c r="R372" s="31" t="s">
        <v>77</v>
      </c>
      <c r="S372" s="31" t="s">
        <v>77</v>
      </c>
      <c r="T372" s="31" t="s">
        <v>77</v>
      </c>
      <c r="U372" s="57" t="s">
        <v>77</v>
      </c>
      <c r="V372" s="57" t="s">
        <v>77</v>
      </c>
      <c r="W372" s="57" t="s">
        <v>77</v>
      </c>
      <c r="X372" s="57" t="s">
        <v>77</v>
      </c>
      <c r="Y372" s="57" t="s">
        <v>77</v>
      </c>
      <c r="Z372" s="57" t="s">
        <v>77</v>
      </c>
      <c r="AA372" s="57" t="s">
        <v>77</v>
      </c>
    </row>
    <row r="373" spans="1:27">
      <c r="A373" s="25" t="s">
        <v>103</v>
      </c>
      <c r="B373" s="25" t="s">
        <v>104</v>
      </c>
      <c r="C373" s="25" t="s">
        <v>106</v>
      </c>
      <c r="D373" s="25" t="s">
        <v>13</v>
      </c>
      <c r="E373" s="25" t="s">
        <v>78</v>
      </c>
      <c r="F373" s="25" t="s">
        <v>75</v>
      </c>
      <c r="G373" s="28" t="s">
        <v>77</v>
      </c>
      <c r="H373" s="28" t="s">
        <v>77</v>
      </c>
      <c r="I373" s="28" t="s">
        <v>77</v>
      </c>
      <c r="J373" s="28" t="s">
        <v>77</v>
      </c>
      <c r="K373" s="28" t="s">
        <v>77</v>
      </c>
      <c r="L373" s="28" t="s">
        <v>77</v>
      </c>
      <c r="M373" s="28" t="s">
        <v>77</v>
      </c>
      <c r="N373" s="31" t="s">
        <v>77</v>
      </c>
      <c r="O373" s="31" t="s">
        <v>77</v>
      </c>
      <c r="P373" s="31" t="s">
        <v>77</v>
      </c>
      <c r="Q373" s="31" t="s">
        <v>77</v>
      </c>
      <c r="R373" s="31" t="s">
        <v>77</v>
      </c>
      <c r="S373" s="31" t="s">
        <v>77</v>
      </c>
      <c r="T373" s="31" t="s">
        <v>77</v>
      </c>
      <c r="U373" s="57" t="s">
        <v>77</v>
      </c>
      <c r="V373" s="57" t="s">
        <v>77</v>
      </c>
      <c r="W373" s="57" t="s">
        <v>77</v>
      </c>
      <c r="X373" s="57" t="s">
        <v>77</v>
      </c>
      <c r="Y373" s="57" t="s">
        <v>77</v>
      </c>
      <c r="Z373" s="57" t="s">
        <v>77</v>
      </c>
      <c r="AA373" s="57" t="s">
        <v>77</v>
      </c>
    </row>
    <row r="374" spans="1:27">
      <c r="A374" s="25" t="s">
        <v>103</v>
      </c>
      <c r="B374" s="25" t="s">
        <v>104</v>
      </c>
      <c r="C374" s="25" t="s">
        <v>106</v>
      </c>
      <c r="D374" s="25" t="s">
        <v>13</v>
      </c>
      <c r="E374" s="25" t="s">
        <v>15</v>
      </c>
      <c r="F374" s="25" t="s">
        <v>75</v>
      </c>
      <c r="G374" s="28">
        <f t="shared" ref="G374:M374" si="71">SUM(G371:G373)</f>
        <v>0.16148936170212769</v>
      </c>
      <c r="H374" s="28">
        <f t="shared" si="71"/>
        <v>0.1380952380952381</v>
      </c>
      <c r="I374" s="28">
        <f t="shared" si="71"/>
        <v>0.1193548387096774</v>
      </c>
      <c r="J374" s="28">
        <f t="shared" si="71"/>
        <v>9.6226415094339615E-2</v>
      </c>
      <c r="K374" s="28">
        <f t="shared" si="71"/>
        <v>7.6056338028169024E-2</v>
      </c>
      <c r="L374" s="28">
        <f t="shared" si="71"/>
        <v>6.9553072625698334E-2</v>
      </c>
      <c r="M374" s="28">
        <f t="shared" si="71"/>
        <v>7.4326750448833051E-2</v>
      </c>
      <c r="N374" s="55">
        <f>'Equations and POD'!$D$6/G374</f>
        <v>6811.5942028985492</v>
      </c>
      <c r="O374" s="55">
        <f>'Equations and POD'!$D$6/H374</f>
        <v>7965.5172413793098</v>
      </c>
      <c r="P374" s="55">
        <f>'Equations and POD'!$D$6/I374</f>
        <v>9216.2162162162167</v>
      </c>
      <c r="Q374" s="55">
        <f>'Equations and POD'!$D$6/J374</f>
        <v>11431.372549019608</v>
      </c>
      <c r="R374" s="55">
        <f>'Equations and POD'!$D$6/K374</f>
        <v>14462.962962962962</v>
      </c>
      <c r="S374" s="55">
        <f>'Equations and POD'!$D$6/L374</f>
        <v>15815.261044176705</v>
      </c>
      <c r="T374" s="55">
        <f>'Equations and POD'!$D$6/M374</f>
        <v>14799.516908212558</v>
      </c>
      <c r="U374" s="56">
        <v>6800</v>
      </c>
      <c r="V374" s="56">
        <v>8000</v>
      </c>
      <c r="W374" s="56">
        <v>9200</v>
      </c>
      <c r="X374" s="56">
        <v>11000</v>
      </c>
      <c r="Y374" s="56">
        <v>14000</v>
      </c>
      <c r="Z374" s="56">
        <v>16000</v>
      </c>
      <c r="AA374" s="56">
        <v>15000</v>
      </c>
    </row>
    <row r="375" spans="1:27">
      <c r="A375" s="25" t="s">
        <v>103</v>
      </c>
      <c r="B375" s="25" t="s">
        <v>107</v>
      </c>
      <c r="C375" s="25" t="s">
        <v>108</v>
      </c>
      <c r="D375" s="25" t="s">
        <v>9</v>
      </c>
      <c r="E375" s="25" t="s">
        <v>72</v>
      </c>
      <c r="F375" s="25" t="s">
        <v>73</v>
      </c>
      <c r="G375" s="28" t="s">
        <v>77</v>
      </c>
      <c r="H375" s="28" t="s">
        <v>77</v>
      </c>
      <c r="I375" s="28" t="s">
        <v>77</v>
      </c>
      <c r="J375" s="28" t="s">
        <v>77</v>
      </c>
      <c r="K375" s="28" t="s">
        <v>77</v>
      </c>
      <c r="L375" s="28">
        <v>0.27821229050279328</v>
      </c>
      <c r="M375" s="28">
        <v>0.29730700179533232</v>
      </c>
      <c r="N375" s="31" t="s">
        <v>77</v>
      </c>
      <c r="O375" s="31" t="s">
        <v>77</v>
      </c>
      <c r="P375" s="31" t="s">
        <v>77</v>
      </c>
      <c r="Q375" s="31" t="s">
        <v>77</v>
      </c>
      <c r="R375" s="31" t="s">
        <v>77</v>
      </c>
      <c r="S375" s="55">
        <f>'Equations and POD'!$D$6/L375</f>
        <v>3953.8152610441771</v>
      </c>
      <c r="T375" s="55">
        <f>'Equations and POD'!$D$6/M375</f>
        <v>3699.879227053138</v>
      </c>
      <c r="U375" s="32" t="s">
        <v>77</v>
      </c>
      <c r="V375" s="32" t="s">
        <v>77</v>
      </c>
      <c r="W375" s="32" t="s">
        <v>77</v>
      </c>
      <c r="X375" s="32" t="s">
        <v>77</v>
      </c>
      <c r="Y375" s="32" t="s">
        <v>77</v>
      </c>
      <c r="Z375" s="30">
        <v>4000</v>
      </c>
      <c r="AA375" s="30">
        <v>3700</v>
      </c>
    </row>
    <row r="376" spans="1:27">
      <c r="A376" s="25" t="s">
        <v>103</v>
      </c>
      <c r="B376" s="25" t="s">
        <v>107</v>
      </c>
      <c r="C376" s="25" t="s">
        <v>108</v>
      </c>
      <c r="D376" s="25" t="s">
        <v>9</v>
      </c>
      <c r="E376" s="25" t="s">
        <v>76</v>
      </c>
      <c r="F376" s="25" t="s">
        <v>73</v>
      </c>
      <c r="G376" s="28" t="s">
        <v>77</v>
      </c>
      <c r="H376" s="28" t="s">
        <v>77</v>
      </c>
      <c r="I376" s="28" t="s">
        <v>77</v>
      </c>
      <c r="J376" s="28" t="s">
        <v>77</v>
      </c>
      <c r="K376" s="28" t="s">
        <v>77</v>
      </c>
      <c r="L376" s="28" t="s">
        <v>77</v>
      </c>
      <c r="M376" s="28" t="s">
        <v>77</v>
      </c>
      <c r="N376" s="28" t="s">
        <v>77</v>
      </c>
      <c r="O376" s="28" t="s">
        <v>77</v>
      </c>
      <c r="P376" s="28" t="s">
        <v>77</v>
      </c>
      <c r="Q376" s="28" t="s">
        <v>77</v>
      </c>
      <c r="R376" s="28" t="s">
        <v>77</v>
      </c>
      <c r="S376" s="31" t="s">
        <v>77</v>
      </c>
      <c r="T376" s="31" t="s">
        <v>77</v>
      </c>
      <c r="U376" s="32" t="s">
        <v>77</v>
      </c>
      <c r="V376" s="32" t="s">
        <v>77</v>
      </c>
      <c r="W376" s="32" t="s">
        <v>77</v>
      </c>
      <c r="X376" s="32" t="s">
        <v>77</v>
      </c>
      <c r="Y376" s="32" t="s">
        <v>77</v>
      </c>
      <c r="Z376" s="32" t="s">
        <v>77</v>
      </c>
      <c r="AA376" s="32" t="s">
        <v>77</v>
      </c>
    </row>
    <row r="377" spans="1:27">
      <c r="A377" s="25" t="s">
        <v>103</v>
      </c>
      <c r="B377" s="25" t="s">
        <v>107</v>
      </c>
      <c r="C377" s="25" t="s">
        <v>108</v>
      </c>
      <c r="D377" s="25" t="s">
        <v>9</v>
      </c>
      <c r="E377" s="25" t="s">
        <v>78</v>
      </c>
      <c r="F377" s="25" t="s">
        <v>73</v>
      </c>
      <c r="G377" s="28" t="s">
        <v>77</v>
      </c>
      <c r="H377" s="28" t="s">
        <v>77</v>
      </c>
      <c r="I377" s="28" t="s">
        <v>77</v>
      </c>
      <c r="J377" s="28" t="s">
        <v>77</v>
      </c>
      <c r="K377" s="28" t="s">
        <v>77</v>
      </c>
      <c r="L377" s="28" t="s">
        <v>77</v>
      </c>
      <c r="M377" s="28" t="s">
        <v>77</v>
      </c>
      <c r="N377" s="31" t="s">
        <v>77</v>
      </c>
      <c r="O377" s="31" t="s">
        <v>77</v>
      </c>
      <c r="P377" s="31" t="s">
        <v>77</v>
      </c>
      <c r="Q377" s="31" t="s">
        <v>77</v>
      </c>
      <c r="R377" s="31" t="s">
        <v>77</v>
      </c>
      <c r="S377" s="31" t="s">
        <v>77</v>
      </c>
      <c r="T377" s="31" t="s">
        <v>77</v>
      </c>
      <c r="U377" s="32" t="s">
        <v>77</v>
      </c>
      <c r="V377" s="32" t="s">
        <v>77</v>
      </c>
      <c r="W377" s="32" t="s">
        <v>77</v>
      </c>
      <c r="X377" s="32" t="s">
        <v>77</v>
      </c>
      <c r="Y377" s="32" t="s">
        <v>77</v>
      </c>
      <c r="Z377" s="32" t="s">
        <v>77</v>
      </c>
      <c r="AA377" s="32" t="s">
        <v>77</v>
      </c>
    </row>
    <row r="378" spans="1:27">
      <c r="A378" s="25" t="s">
        <v>103</v>
      </c>
      <c r="B378" s="25" t="s">
        <v>107</v>
      </c>
      <c r="C378" s="25" t="s">
        <v>108</v>
      </c>
      <c r="D378" s="25" t="s">
        <v>9</v>
      </c>
      <c r="E378" s="25" t="s">
        <v>15</v>
      </c>
      <c r="F378" s="25" t="s">
        <v>73</v>
      </c>
      <c r="G378" s="28" t="s">
        <v>77</v>
      </c>
      <c r="H378" s="28" t="s">
        <v>77</v>
      </c>
      <c r="I378" s="28" t="s">
        <v>77</v>
      </c>
      <c r="J378" s="28" t="s">
        <v>77</v>
      </c>
      <c r="K378" s="28" t="s">
        <v>77</v>
      </c>
      <c r="L378" s="28">
        <f>SUM(L375:L377)</f>
        <v>0.27821229050279328</v>
      </c>
      <c r="M378" s="28">
        <f>SUM(M375:M377)</f>
        <v>0.29730700179533232</v>
      </c>
      <c r="N378" s="28" t="s">
        <v>77</v>
      </c>
      <c r="O378" s="28" t="s">
        <v>77</v>
      </c>
      <c r="P378" s="28" t="s">
        <v>77</v>
      </c>
      <c r="Q378" s="28" t="s">
        <v>77</v>
      </c>
      <c r="R378" s="28" t="s">
        <v>77</v>
      </c>
      <c r="S378" s="55">
        <f>'Equations and POD'!$D$6/L378</f>
        <v>3953.8152610441771</v>
      </c>
      <c r="T378" s="55">
        <f>'Equations and POD'!$D$6/M378</f>
        <v>3699.879227053138</v>
      </c>
      <c r="U378" s="32" t="s">
        <v>77</v>
      </c>
      <c r="V378" s="32" t="s">
        <v>77</v>
      </c>
      <c r="W378" s="32" t="s">
        <v>77</v>
      </c>
      <c r="X378" s="32" t="s">
        <v>77</v>
      </c>
      <c r="Y378" s="32" t="s">
        <v>77</v>
      </c>
      <c r="Z378" s="30">
        <v>4000</v>
      </c>
      <c r="AA378" s="30">
        <v>3700</v>
      </c>
    </row>
    <row r="379" spans="1:27">
      <c r="A379" s="25" t="s">
        <v>103</v>
      </c>
      <c r="B379" s="25" t="s">
        <v>107</v>
      </c>
      <c r="C379" s="25" t="s">
        <v>108</v>
      </c>
      <c r="D379" s="25" t="s">
        <v>9</v>
      </c>
      <c r="E379" s="25" t="s">
        <v>72</v>
      </c>
      <c r="F379" s="25" t="s">
        <v>74</v>
      </c>
      <c r="G379" s="28" t="s">
        <v>77</v>
      </c>
      <c r="H379" s="28" t="s">
        <v>77</v>
      </c>
      <c r="I379" s="28" t="s">
        <v>77</v>
      </c>
      <c r="J379" s="28" t="s">
        <v>77</v>
      </c>
      <c r="K379" s="28" t="s">
        <v>77</v>
      </c>
      <c r="L379" s="28">
        <v>0.1391061452513967</v>
      </c>
      <c r="M379" s="28">
        <v>0.1486535008976661</v>
      </c>
      <c r="N379" s="31" t="s">
        <v>77</v>
      </c>
      <c r="O379" s="31" t="s">
        <v>77</v>
      </c>
      <c r="P379" s="31" t="s">
        <v>77</v>
      </c>
      <c r="Q379" s="31" t="s">
        <v>77</v>
      </c>
      <c r="R379" s="31" t="s">
        <v>77</v>
      </c>
      <c r="S379" s="55">
        <f>'Equations and POD'!$D$6/L379</f>
        <v>7907.6305220883505</v>
      </c>
      <c r="T379" s="55">
        <f>'Equations and POD'!$D$6/M379</f>
        <v>7399.7584541062788</v>
      </c>
      <c r="U379" s="57" t="s">
        <v>77</v>
      </c>
      <c r="V379" s="57" t="s">
        <v>77</v>
      </c>
      <c r="W379" s="57" t="s">
        <v>77</v>
      </c>
      <c r="X379" s="57" t="s">
        <v>77</v>
      </c>
      <c r="Y379" s="57" t="s">
        <v>77</v>
      </c>
      <c r="Z379" s="56">
        <v>7900</v>
      </c>
      <c r="AA379" s="56">
        <v>7400</v>
      </c>
    </row>
    <row r="380" spans="1:27">
      <c r="A380" s="25" t="s">
        <v>103</v>
      </c>
      <c r="B380" s="25" t="s">
        <v>107</v>
      </c>
      <c r="C380" s="25" t="s">
        <v>108</v>
      </c>
      <c r="D380" s="25" t="s">
        <v>9</v>
      </c>
      <c r="E380" s="25" t="s">
        <v>76</v>
      </c>
      <c r="F380" s="25" t="s">
        <v>74</v>
      </c>
      <c r="G380" s="28" t="s">
        <v>77</v>
      </c>
      <c r="H380" s="28" t="s">
        <v>77</v>
      </c>
      <c r="I380" s="28" t="s">
        <v>77</v>
      </c>
      <c r="J380" s="28" t="s">
        <v>77</v>
      </c>
      <c r="K380" s="28" t="s">
        <v>77</v>
      </c>
      <c r="L380" s="28">
        <v>4.962068191290264</v>
      </c>
      <c r="M380" s="28">
        <v>4.4407849919136186</v>
      </c>
      <c r="N380" s="28" t="s">
        <v>77</v>
      </c>
      <c r="O380" s="28" t="s">
        <v>77</v>
      </c>
      <c r="P380" s="28" t="s">
        <v>77</v>
      </c>
      <c r="Q380" s="28" t="s">
        <v>77</v>
      </c>
      <c r="R380" s="28" t="s">
        <v>77</v>
      </c>
      <c r="S380" s="55">
        <f>'Equations and POD'!$D$6/L380</f>
        <v>221.68175800783825</v>
      </c>
      <c r="T380" s="55">
        <f>'Equations and POD'!$D$6/M380</f>
        <v>247.70395369355387</v>
      </c>
      <c r="U380" s="57" t="s">
        <v>77</v>
      </c>
      <c r="V380" s="57" t="s">
        <v>77</v>
      </c>
      <c r="W380" s="57" t="s">
        <v>77</v>
      </c>
      <c r="X380" s="57" t="s">
        <v>77</v>
      </c>
      <c r="Y380" s="57" t="s">
        <v>77</v>
      </c>
      <c r="Z380" s="56">
        <v>220</v>
      </c>
      <c r="AA380" s="56">
        <v>250</v>
      </c>
    </row>
    <row r="381" spans="1:27">
      <c r="A381" s="25" t="s">
        <v>103</v>
      </c>
      <c r="B381" s="25" t="s">
        <v>107</v>
      </c>
      <c r="C381" s="25" t="s">
        <v>108</v>
      </c>
      <c r="D381" s="25" t="s">
        <v>9</v>
      </c>
      <c r="E381" s="25" t="s">
        <v>78</v>
      </c>
      <c r="F381" s="25" t="s">
        <v>74</v>
      </c>
      <c r="G381" s="28" t="s">
        <v>77</v>
      </c>
      <c r="H381" s="28" t="s">
        <v>77</v>
      </c>
      <c r="I381" s="28" t="s">
        <v>77</v>
      </c>
      <c r="J381" s="28" t="s">
        <v>77</v>
      </c>
      <c r="K381" s="28" t="s">
        <v>77</v>
      </c>
      <c r="L381" s="28" t="s">
        <v>77</v>
      </c>
      <c r="M381" s="28" t="s">
        <v>77</v>
      </c>
      <c r="N381" s="31" t="s">
        <v>77</v>
      </c>
      <c r="O381" s="31" t="s">
        <v>77</v>
      </c>
      <c r="P381" s="31" t="s">
        <v>77</v>
      </c>
      <c r="Q381" s="31" t="s">
        <v>77</v>
      </c>
      <c r="R381" s="31" t="s">
        <v>77</v>
      </c>
      <c r="S381" s="31" t="s">
        <v>77</v>
      </c>
      <c r="T381" s="31" t="s">
        <v>77</v>
      </c>
      <c r="U381" s="57" t="s">
        <v>77</v>
      </c>
      <c r="V381" s="57" t="s">
        <v>77</v>
      </c>
      <c r="W381" s="57" t="s">
        <v>77</v>
      </c>
      <c r="X381" s="57" t="s">
        <v>77</v>
      </c>
      <c r="Y381" s="57" t="s">
        <v>77</v>
      </c>
      <c r="Z381" s="57" t="s">
        <v>77</v>
      </c>
      <c r="AA381" s="57" t="s">
        <v>77</v>
      </c>
    </row>
    <row r="382" spans="1:27">
      <c r="A382" s="25" t="s">
        <v>103</v>
      </c>
      <c r="B382" s="25" t="s">
        <v>107</v>
      </c>
      <c r="C382" s="25" t="s">
        <v>108</v>
      </c>
      <c r="D382" s="25" t="s">
        <v>9</v>
      </c>
      <c r="E382" s="25" t="s">
        <v>15</v>
      </c>
      <c r="F382" s="25" t="s">
        <v>74</v>
      </c>
      <c r="G382" s="28" t="s">
        <v>77</v>
      </c>
      <c r="H382" s="28" t="s">
        <v>77</v>
      </c>
      <c r="I382" s="28" t="s">
        <v>77</v>
      </c>
      <c r="J382" s="28" t="s">
        <v>77</v>
      </c>
      <c r="K382" s="28" t="s">
        <v>77</v>
      </c>
      <c r="L382" s="28">
        <f>SUM(L379:L381)</f>
        <v>5.1011743365416606</v>
      </c>
      <c r="M382" s="28">
        <f>SUM(M379:M381)</f>
        <v>4.5894384928112846</v>
      </c>
      <c r="N382" s="28" t="s">
        <v>77</v>
      </c>
      <c r="O382" s="28" t="s">
        <v>77</v>
      </c>
      <c r="P382" s="28" t="s">
        <v>77</v>
      </c>
      <c r="Q382" s="28" t="s">
        <v>77</v>
      </c>
      <c r="R382" s="28" t="s">
        <v>77</v>
      </c>
      <c r="S382" s="55">
        <f>'Equations and POD'!$D$6/L382</f>
        <v>215.63662157560069</v>
      </c>
      <c r="T382" s="55">
        <f>'Equations and POD'!$D$6/M382</f>
        <v>239.68073691868767</v>
      </c>
      <c r="U382" s="57" t="s">
        <v>77</v>
      </c>
      <c r="V382" s="57" t="s">
        <v>77</v>
      </c>
      <c r="W382" s="57" t="s">
        <v>77</v>
      </c>
      <c r="X382" s="57" t="s">
        <v>77</v>
      </c>
      <c r="Y382" s="57" t="s">
        <v>77</v>
      </c>
      <c r="Z382" s="56">
        <v>220</v>
      </c>
      <c r="AA382" s="56">
        <v>240</v>
      </c>
    </row>
    <row r="383" spans="1:27">
      <c r="A383" s="25" t="s">
        <v>103</v>
      </c>
      <c r="B383" s="25" t="s">
        <v>107</v>
      </c>
      <c r="C383" s="25" t="s">
        <v>108</v>
      </c>
      <c r="D383" s="25" t="s">
        <v>9</v>
      </c>
      <c r="E383" s="25" t="s">
        <v>72</v>
      </c>
      <c r="F383" s="25" t="s">
        <v>75</v>
      </c>
      <c r="G383" s="28" t="s">
        <v>77</v>
      </c>
      <c r="H383" s="28" t="s">
        <v>77</v>
      </c>
      <c r="I383" s="28" t="s">
        <v>77</v>
      </c>
      <c r="J383" s="28" t="s">
        <v>77</v>
      </c>
      <c r="K383" s="28" t="s">
        <v>77</v>
      </c>
      <c r="L383" s="28">
        <v>6.9553072625698334E-2</v>
      </c>
      <c r="M383" s="28">
        <v>7.4326750448833065E-2</v>
      </c>
      <c r="N383" s="31" t="s">
        <v>77</v>
      </c>
      <c r="O383" s="31" t="s">
        <v>77</v>
      </c>
      <c r="P383" s="31" t="s">
        <v>77</v>
      </c>
      <c r="Q383" s="31" t="s">
        <v>77</v>
      </c>
      <c r="R383" s="31" t="s">
        <v>77</v>
      </c>
      <c r="S383" s="55">
        <f>'Equations and POD'!$D$6/L383</f>
        <v>15815.261044176705</v>
      </c>
      <c r="T383" s="55">
        <f>'Equations and POD'!$D$6/M383</f>
        <v>14799.516908212554</v>
      </c>
      <c r="U383" s="57" t="s">
        <v>77</v>
      </c>
      <c r="V383" s="57" t="s">
        <v>77</v>
      </c>
      <c r="W383" s="57" t="s">
        <v>77</v>
      </c>
      <c r="X383" s="57" t="s">
        <v>77</v>
      </c>
      <c r="Y383" s="57" t="s">
        <v>77</v>
      </c>
      <c r="Z383" s="56">
        <v>16000</v>
      </c>
      <c r="AA383" s="56">
        <v>15000</v>
      </c>
    </row>
    <row r="384" spans="1:27">
      <c r="A384" s="25" t="s">
        <v>103</v>
      </c>
      <c r="B384" s="25" t="s">
        <v>107</v>
      </c>
      <c r="C384" s="25" t="s">
        <v>108</v>
      </c>
      <c r="D384" s="25" t="s">
        <v>9</v>
      </c>
      <c r="E384" s="25" t="s">
        <v>76</v>
      </c>
      <c r="F384" s="25" t="s">
        <v>75</v>
      </c>
      <c r="G384" s="28" t="s">
        <v>77</v>
      </c>
      <c r="H384" s="28" t="s">
        <v>77</v>
      </c>
      <c r="I384" s="28" t="s">
        <v>77</v>
      </c>
      <c r="J384" s="28" t="s">
        <v>77</v>
      </c>
      <c r="K384" s="28" t="s">
        <v>77</v>
      </c>
      <c r="L384" s="28">
        <v>6.396763263104549E-2</v>
      </c>
      <c r="M384" s="28">
        <v>5.6984991913619228E-2</v>
      </c>
      <c r="N384" s="28" t="s">
        <v>77</v>
      </c>
      <c r="O384" s="28" t="s">
        <v>77</v>
      </c>
      <c r="P384" s="28" t="s">
        <v>77</v>
      </c>
      <c r="Q384" s="28" t="s">
        <v>77</v>
      </c>
      <c r="R384" s="28" t="s">
        <v>77</v>
      </c>
      <c r="S384" s="55">
        <f>'Equations and POD'!$D$6/L384</f>
        <v>17196.196806979155</v>
      </c>
      <c r="T384" s="55">
        <f>'Equations and POD'!$D$6/M384</f>
        <v>19303.328175731542</v>
      </c>
      <c r="U384" s="57" t="s">
        <v>77</v>
      </c>
      <c r="V384" s="57" t="s">
        <v>77</v>
      </c>
      <c r="W384" s="57" t="s">
        <v>77</v>
      </c>
      <c r="X384" s="57" t="s">
        <v>77</v>
      </c>
      <c r="Y384" s="57" t="s">
        <v>77</v>
      </c>
      <c r="Z384" s="56">
        <v>17000</v>
      </c>
      <c r="AA384" s="56">
        <v>19000</v>
      </c>
    </row>
    <row r="385" spans="1:27">
      <c r="A385" s="25" t="s">
        <v>103</v>
      </c>
      <c r="B385" s="25" t="s">
        <v>107</v>
      </c>
      <c r="C385" s="25" t="s">
        <v>108</v>
      </c>
      <c r="D385" s="25" t="s">
        <v>9</v>
      </c>
      <c r="E385" s="25" t="s">
        <v>78</v>
      </c>
      <c r="F385" s="25" t="s">
        <v>75</v>
      </c>
      <c r="G385" s="28" t="s">
        <v>77</v>
      </c>
      <c r="H385" s="28" t="s">
        <v>77</v>
      </c>
      <c r="I385" s="28" t="s">
        <v>77</v>
      </c>
      <c r="J385" s="28" t="s">
        <v>77</v>
      </c>
      <c r="K385" s="28" t="s">
        <v>77</v>
      </c>
      <c r="L385" s="28" t="s">
        <v>77</v>
      </c>
      <c r="M385" s="28" t="s">
        <v>77</v>
      </c>
      <c r="N385" s="31" t="s">
        <v>77</v>
      </c>
      <c r="O385" s="31" t="s">
        <v>77</v>
      </c>
      <c r="P385" s="31" t="s">
        <v>77</v>
      </c>
      <c r="Q385" s="31" t="s">
        <v>77</v>
      </c>
      <c r="R385" s="31" t="s">
        <v>77</v>
      </c>
      <c r="S385" s="31" t="s">
        <v>77</v>
      </c>
      <c r="T385" s="31" t="s">
        <v>77</v>
      </c>
      <c r="U385" s="57" t="s">
        <v>77</v>
      </c>
      <c r="V385" s="57" t="s">
        <v>77</v>
      </c>
      <c r="W385" s="57" t="s">
        <v>77</v>
      </c>
      <c r="X385" s="57" t="s">
        <v>77</v>
      </c>
      <c r="Y385" s="57" t="s">
        <v>77</v>
      </c>
      <c r="Z385" s="57" t="s">
        <v>77</v>
      </c>
      <c r="AA385" s="57" t="s">
        <v>77</v>
      </c>
    </row>
    <row r="386" spans="1:27">
      <c r="A386" s="25" t="s">
        <v>103</v>
      </c>
      <c r="B386" s="25" t="s">
        <v>107</v>
      </c>
      <c r="C386" s="25" t="s">
        <v>108</v>
      </c>
      <c r="D386" s="25" t="s">
        <v>9</v>
      </c>
      <c r="E386" s="25" t="s">
        <v>15</v>
      </c>
      <c r="F386" s="25" t="s">
        <v>75</v>
      </c>
      <c r="G386" s="28" t="s">
        <v>77</v>
      </c>
      <c r="H386" s="28" t="s">
        <v>77</v>
      </c>
      <c r="I386" s="28" t="s">
        <v>77</v>
      </c>
      <c r="J386" s="28" t="s">
        <v>77</v>
      </c>
      <c r="K386" s="28" t="s">
        <v>77</v>
      </c>
      <c r="L386" s="28">
        <f>SUM(L383:L385)</f>
        <v>0.13352070525674381</v>
      </c>
      <c r="M386" s="28">
        <f>SUM(M383:M385)</f>
        <v>0.1313117423624523</v>
      </c>
      <c r="N386" s="28" t="s">
        <v>77</v>
      </c>
      <c r="O386" s="28" t="s">
        <v>77</v>
      </c>
      <c r="P386" s="28" t="s">
        <v>77</v>
      </c>
      <c r="Q386" s="28" t="s">
        <v>77</v>
      </c>
      <c r="R386" s="28" t="s">
        <v>77</v>
      </c>
      <c r="S386" s="55">
        <f>'Equations and POD'!$D$6/L386</f>
        <v>8238.4226317920948</v>
      </c>
      <c r="T386" s="55">
        <f>'Equations and POD'!$D$6/M386</f>
        <v>8377.011683873121</v>
      </c>
      <c r="U386" s="57" t="s">
        <v>77</v>
      </c>
      <c r="V386" s="57" t="s">
        <v>77</v>
      </c>
      <c r="W386" s="57" t="s">
        <v>77</v>
      </c>
      <c r="X386" s="57" t="s">
        <v>77</v>
      </c>
      <c r="Y386" s="57" t="s">
        <v>77</v>
      </c>
      <c r="Z386" s="56">
        <v>8200</v>
      </c>
      <c r="AA386" s="56">
        <v>8400</v>
      </c>
    </row>
    <row r="387" spans="1:27">
      <c r="A387" s="25" t="s">
        <v>103</v>
      </c>
      <c r="B387" s="25" t="s">
        <v>107</v>
      </c>
      <c r="C387" s="25" t="s">
        <v>108</v>
      </c>
      <c r="D387" s="25" t="s">
        <v>13</v>
      </c>
      <c r="E387" s="25" t="s">
        <v>72</v>
      </c>
      <c r="F387" s="25" t="s">
        <v>73</v>
      </c>
      <c r="G387" s="28" t="s">
        <v>77</v>
      </c>
      <c r="H387" s="28" t="s">
        <v>77</v>
      </c>
      <c r="I387" s="28" t="s">
        <v>77</v>
      </c>
      <c r="J387" s="28" t="s">
        <v>77</v>
      </c>
      <c r="K387" s="28" t="s">
        <v>77</v>
      </c>
      <c r="L387" s="28">
        <v>0.27821229050279328</v>
      </c>
      <c r="M387" s="28">
        <v>0.2973070017953322</v>
      </c>
      <c r="N387" s="28" t="s">
        <v>77</v>
      </c>
      <c r="O387" s="28" t="s">
        <v>77</v>
      </c>
      <c r="P387" s="28" t="s">
        <v>77</v>
      </c>
      <c r="Q387" s="28" t="s">
        <v>77</v>
      </c>
      <c r="R387" s="28" t="s">
        <v>77</v>
      </c>
      <c r="S387" s="55">
        <f>'Equations and POD'!$D$6/L387</f>
        <v>3953.8152610441771</v>
      </c>
      <c r="T387" s="55">
        <f>'Equations and POD'!$D$6/M387</f>
        <v>3699.8792270531394</v>
      </c>
      <c r="U387" s="32" t="s">
        <v>77</v>
      </c>
      <c r="V387" s="32" t="s">
        <v>77</v>
      </c>
      <c r="W387" s="32" t="s">
        <v>77</v>
      </c>
      <c r="X387" s="32" t="s">
        <v>77</v>
      </c>
      <c r="Y387" s="32" t="s">
        <v>77</v>
      </c>
      <c r="Z387" s="30">
        <v>4000</v>
      </c>
      <c r="AA387" s="30">
        <v>3700</v>
      </c>
    </row>
    <row r="388" spans="1:27">
      <c r="A388" s="25" t="s">
        <v>103</v>
      </c>
      <c r="B388" s="25" t="s">
        <v>107</v>
      </c>
      <c r="C388" s="25" t="s">
        <v>108</v>
      </c>
      <c r="D388" s="25" t="s">
        <v>13</v>
      </c>
      <c r="E388" s="25" t="s">
        <v>76</v>
      </c>
      <c r="F388" s="25" t="s">
        <v>73</v>
      </c>
      <c r="G388" s="28" t="s">
        <v>77</v>
      </c>
      <c r="H388" s="28" t="s">
        <v>77</v>
      </c>
      <c r="I388" s="28" t="s">
        <v>77</v>
      </c>
      <c r="J388" s="28" t="s">
        <v>77</v>
      </c>
      <c r="K388" s="28" t="s">
        <v>77</v>
      </c>
      <c r="L388" s="28" t="s">
        <v>77</v>
      </c>
      <c r="M388" s="28" t="s">
        <v>77</v>
      </c>
      <c r="N388" s="28" t="s">
        <v>77</v>
      </c>
      <c r="O388" s="28" t="s">
        <v>77</v>
      </c>
      <c r="P388" s="28" t="s">
        <v>77</v>
      </c>
      <c r="Q388" s="28" t="s">
        <v>77</v>
      </c>
      <c r="R388" s="28" t="s">
        <v>77</v>
      </c>
      <c r="S388" s="31" t="s">
        <v>77</v>
      </c>
      <c r="T388" s="31" t="s">
        <v>77</v>
      </c>
      <c r="U388" s="32" t="s">
        <v>77</v>
      </c>
      <c r="V388" s="32" t="s">
        <v>77</v>
      </c>
      <c r="W388" s="32" t="s">
        <v>77</v>
      </c>
      <c r="X388" s="32" t="s">
        <v>77</v>
      </c>
      <c r="Y388" s="32" t="s">
        <v>77</v>
      </c>
      <c r="Z388" s="32" t="s">
        <v>77</v>
      </c>
      <c r="AA388" s="32" t="s">
        <v>77</v>
      </c>
    </row>
    <row r="389" spans="1:27">
      <c r="A389" s="25" t="s">
        <v>103</v>
      </c>
      <c r="B389" s="25" t="s">
        <v>107</v>
      </c>
      <c r="C389" s="25" t="s">
        <v>108</v>
      </c>
      <c r="D389" s="25" t="s">
        <v>13</v>
      </c>
      <c r="E389" s="25" t="s">
        <v>78</v>
      </c>
      <c r="F389" s="25" t="s">
        <v>73</v>
      </c>
      <c r="G389" s="28" t="s">
        <v>77</v>
      </c>
      <c r="H389" s="28" t="s">
        <v>77</v>
      </c>
      <c r="I389" s="28" t="s">
        <v>77</v>
      </c>
      <c r="J389" s="28" t="s">
        <v>77</v>
      </c>
      <c r="K389" s="28" t="s">
        <v>77</v>
      </c>
      <c r="L389" s="28" t="s">
        <v>77</v>
      </c>
      <c r="M389" s="28" t="s">
        <v>77</v>
      </c>
      <c r="N389" s="28" t="s">
        <v>77</v>
      </c>
      <c r="O389" s="28" t="s">
        <v>77</v>
      </c>
      <c r="P389" s="28" t="s">
        <v>77</v>
      </c>
      <c r="Q389" s="28" t="s">
        <v>77</v>
      </c>
      <c r="R389" s="28" t="s">
        <v>77</v>
      </c>
      <c r="S389" s="31" t="s">
        <v>77</v>
      </c>
      <c r="T389" s="31" t="s">
        <v>77</v>
      </c>
      <c r="U389" s="32" t="s">
        <v>77</v>
      </c>
      <c r="V389" s="32" t="s">
        <v>77</v>
      </c>
      <c r="W389" s="32" t="s">
        <v>77</v>
      </c>
      <c r="X389" s="32" t="s">
        <v>77</v>
      </c>
      <c r="Y389" s="32" t="s">
        <v>77</v>
      </c>
      <c r="Z389" s="32" t="s">
        <v>77</v>
      </c>
      <c r="AA389" s="32" t="s">
        <v>77</v>
      </c>
    </row>
    <row r="390" spans="1:27">
      <c r="A390" s="25" t="s">
        <v>103</v>
      </c>
      <c r="B390" s="25" t="s">
        <v>107</v>
      </c>
      <c r="C390" s="25" t="s">
        <v>108</v>
      </c>
      <c r="D390" s="25" t="s">
        <v>13</v>
      </c>
      <c r="E390" s="25" t="s">
        <v>15</v>
      </c>
      <c r="F390" s="25" t="s">
        <v>73</v>
      </c>
      <c r="G390" s="28" t="s">
        <v>77</v>
      </c>
      <c r="H390" s="28" t="s">
        <v>77</v>
      </c>
      <c r="I390" s="28" t="s">
        <v>77</v>
      </c>
      <c r="J390" s="28" t="s">
        <v>77</v>
      </c>
      <c r="K390" s="28" t="s">
        <v>77</v>
      </c>
      <c r="L390" s="28">
        <f>SUM(L387:L389)</f>
        <v>0.27821229050279328</v>
      </c>
      <c r="M390" s="28">
        <f>SUM(M387:M389)</f>
        <v>0.2973070017953322</v>
      </c>
      <c r="N390" s="28" t="s">
        <v>77</v>
      </c>
      <c r="O390" s="28" t="s">
        <v>77</v>
      </c>
      <c r="P390" s="28" t="s">
        <v>77</v>
      </c>
      <c r="Q390" s="28" t="s">
        <v>77</v>
      </c>
      <c r="R390" s="28" t="s">
        <v>77</v>
      </c>
      <c r="S390" s="55">
        <f>'Equations and POD'!$D$6/L390</f>
        <v>3953.8152610441771</v>
      </c>
      <c r="T390" s="55">
        <f>'Equations and POD'!$D$6/M390</f>
        <v>3699.8792270531394</v>
      </c>
      <c r="U390" s="32" t="s">
        <v>77</v>
      </c>
      <c r="V390" s="32" t="s">
        <v>77</v>
      </c>
      <c r="W390" s="32" t="s">
        <v>77</v>
      </c>
      <c r="X390" s="32" t="s">
        <v>77</v>
      </c>
      <c r="Y390" s="32" t="s">
        <v>77</v>
      </c>
      <c r="Z390" s="30">
        <v>4000</v>
      </c>
      <c r="AA390" s="30">
        <v>3700</v>
      </c>
    </row>
    <row r="391" spans="1:27">
      <c r="A391" s="25" t="s">
        <v>103</v>
      </c>
      <c r="B391" s="25" t="s">
        <v>107</v>
      </c>
      <c r="C391" s="25" t="s">
        <v>108</v>
      </c>
      <c r="D391" s="25" t="s">
        <v>13</v>
      </c>
      <c r="E391" s="25" t="s">
        <v>72</v>
      </c>
      <c r="F391" s="25" t="s">
        <v>74</v>
      </c>
      <c r="G391" s="28" t="s">
        <v>77</v>
      </c>
      <c r="H391" s="28" t="s">
        <v>77</v>
      </c>
      <c r="I391" s="28" t="s">
        <v>77</v>
      </c>
      <c r="J391" s="28" t="s">
        <v>77</v>
      </c>
      <c r="K391" s="28" t="s">
        <v>77</v>
      </c>
      <c r="L391" s="28">
        <v>0.1391061452513967</v>
      </c>
      <c r="M391" s="28">
        <v>0.1486535008976661</v>
      </c>
      <c r="N391" s="28" t="s">
        <v>77</v>
      </c>
      <c r="O391" s="28" t="s">
        <v>77</v>
      </c>
      <c r="P391" s="28" t="s">
        <v>77</v>
      </c>
      <c r="Q391" s="28" t="s">
        <v>77</v>
      </c>
      <c r="R391" s="28" t="s">
        <v>77</v>
      </c>
      <c r="S391" s="55">
        <f>'Equations and POD'!$D$6/L391</f>
        <v>7907.6305220883505</v>
      </c>
      <c r="T391" s="55">
        <f>'Equations and POD'!$D$6/M391</f>
        <v>7399.7584541062788</v>
      </c>
      <c r="U391" s="57" t="s">
        <v>77</v>
      </c>
      <c r="V391" s="57" t="s">
        <v>77</v>
      </c>
      <c r="W391" s="57" t="s">
        <v>77</v>
      </c>
      <c r="X391" s="57" t="s">
        <v>77</v>
      </c>
      <c r="Y391" s="57" t="s">
        <v>77</v>
      </c>
      <c r="Z391" s="56">
        <v>7900</v>
      </c>
      <c r="AA391" s="56">
        <v>7400</v>
      </c>
    </row>
    <row r="392" spans="1:27">
      <c r="A392" s="25" t="s">
        <v>103</v>
      </c>
      <c r="B392" s="25" t="s">
        <v>107</v>
      </c>
      <c r="C392" s="25" t="s">
        <v>108</v>
      </c>
      <c r="D392" s="25" t="s">
        <v>13</v>
      </c>
      <c r="E392" s="25" t="s">
        <v>76</v>
      </c>
      <c r="F392" s="25" t="s">
        <v>74</v>
      </c>
      <c r="G392" s="28" t="s">
        <v>77</v>
      </c>
      <c r="H392" s="28" t="s">
        <v>77</v>
      </c>
      <c r="I392" s="28" t="s">
        <v>77</v>
      </c>
      <c r="J392" s="28" t="s">
        <v>77</v>
      </c>
      <c r="K392" s="28" t="s">
        <v>77</v>
      </c>
      <c r="L392" s="28">
        <v>4.9620659533832683</v>
      </c>
      <c r="M392" s="28">
        <v>4.4407839144187049</v>
      </c>
      <c r="N392" s="28" t="s">
        <v>77</v>
      </c>
      <c r="O392" s="28" t="s">
        <v>77</v>
      </c>
      <c r="P392" s="28" t="s">
        <v>77</v>
      </c>
      <c r="Q392" s="28" t="s">
        <v>77</v>
      </c>
      <c r="R392" s="28" t="s">
        <v>77</v>
      </c>
      <c r="S392" s="55">
        <f>'Equations and POD'!$D$6/L392</f>
        <v>221.68185798699244</v>
      </c>
      <c r="T392" s="55">
        <f>'Equations and POD'!$D$6/M392</f>
        <v>247.70401379549878</v>
      </c>
      <c r="U392" s="57" t="s">
        <v>77</v>
      </c>
      <c r="V392" s="57" t="s">
        <v>77</v>
      </c>
      <c r="W392" s="57" t="s">
        <v>77</v>
      </c>
      <c r="X392" s="57" t="s">
        <v>77</v>
      </c>
      <c r="Y392" s="57" t="s">
        <v>77</v>
      </c>
      <c r="Z392" s="56">
        <v>220</v>
      </c>
      <c r="AA392" s="56">
        <v>250</v>
      </c>
    </row>
    <row r="393" spans="1:27">
      <c r="A393" s="25" t="s">
        <v>103</v>
      </c>
      <c r="B393" s="25" t="s">
        <v>107</v>
      </c>
      <c r="C393" s="25" t="s">
        <v>108</v>
      </c>
      <c r="D393" s="25" t="s">
        <v>13</v>
      </c>
      <c r="E393" s="25" t="s">
        <v>78</v>
      </c>
      <c r="F393" s="25" t="s">
        <v>74</v>
      </c>
      <c r="G393" s="28" t="s">
        <v>77</v>
      </c>
      <c r="H393" s="28" t="s">
        <v>77</v>
      </c>
      <c r="I393" s="28" t="s">
        <v>77</v>
      </c>
      <c r="J393" s="28" t="s">
        <v>77</v>
      </c>
      <c r="K393" s="28" t="s">
        <v>77</v>
      </c>
      <c r="L393" s="28" t="s">
        <v>77</v>
      </c>
      <c r="M393" s="28" t="s">
        <v>77</v>
      </c>
      <c r="N393" s="31" t="s">
        <v>77</v>
      </c>
      <c r="O393" s="31" t="s">
        <v>77</v>
      </c>
      <c r="P393" s="31" t="s">
        <v>77</v>
      </c>
      <c r="Q393" s="31" t="s">
        <v>77</v>
      </c>
      <c r="R393" s="31" t="s">
        <v>77</v>
      </c>
      <c r="S393" s="31" t="s">
        <v>77</v>
      </c>
      <c r="T393" s="31" t="s">
        <v>77</v>
      </c>
      <c r="U393" s="57" t="s">
        <v>77</v>
      </c>
      <c r="V393" s="57" t="s">
        <v>77</v>
      </c>
      <c r="W393" s="57" t="s">
        <v>77</v>
      </c>
      <c r="X393" s="57" t="s">
        <v>77</v>
      </c>
      <c r="Y393" s="57" t="s">
        <v>77</v>
      </c>
      <c r="Z393" s="57" t="s">
        <v>77</v>
      </c>
      <c r="AA393" s="57" t="s">
        <v>77</v>
      </c>
    </row>
    <row r="394" spans="1:27">
      <c r="A394" s="25" t="s">
        <v>103</v>
      </c>
      <c r="B394" s="25" t="s">
        <v>107</v>
      </c>
      <c r="C394" s="25" t="s">
        <v>108</v>
      </c>
      <c r="D394" s="25" t="s">
        <v>13</v>
      </c>
      <c r="E394" s="25" t="s">
        <v>15</v>
      </c>
      <c r="F394" s="25" t="s">
        <v>74</v>
      </c>
      <c r="G394" s="28" t="s">
        <v>77</v>
      </c>
      <c r="H394" s="28" t="s">
        <v>77</v>
      </c>
      <c r="I394" s="28" t="s">
        <v>77</v>
      </c>
      <c r="J394" s="28" t="s">
        <v>77</v>
      </c>
      <c r="K394" s="28" t="s">
        <v>77</v>
      </c>
      <c r="L394" s="28">
        <f>SUM(L391:L393)</f>
        <v>5.1011720986346649</v>
      </c>
      <c r="M394" s="28">
        <f>SUM(M391:M393)</f>
        <v>4.5894374153163708</v>
      </c>
      <c r="N394" s="31" t="s">
        <v>77</v>
      </c>
      <c r="O394" s="31" t="s">
        <v>77</v>
      </c>
      <c r="P394" s="31" t="s">
        <v>77</v>
      </c>
      <c r="Q394" s="31" t="s">
        <v>77</v>
      </c>
      <c r="R394" s="31" t="s">
        <v>77</v>
      </c>
      <c r="S394" s="55">
        <f>'Equations and POD'!$D$6/L394</f>
        <v>215.63671617635021</v>
      </c>
      <c r="T394" s="55">
        <f>'Equations and POD'!$D$6/M394</f>
        <v>239.68079319024159</v>
      </c>
      <c r="U394" s="57" t="s">
        <v>77</v>
      </c>
      <c r="V394" s="57" t="s">
        <v>77</v>
      </c>
      <c r="W394" s="57" t="s">
        <v>77</v>
      </c>
      <c r="X394" s="57" t="s">
        <v>77</v>
      </c>
      <c r="Y394" s="57" t="s">
        <v>77</v>
      </c>
      <c r="Z394" s="56">
        <v>220</v>
      </c>
      <c r="AA394" s="56">
        <v>240</v>
      </c>
    </row>
    <row r="395" spans="1:27">
      <c r="A395" s="25" t="s">
        <v>103</v>
      </c>
      <c r="B395" s="25" t="s">
        <v>107</v>
      </c>
      <c r="C395" s="25" t="s">
        <v>108</v>
      </c>
      <c r="D395" s="25" t="s">
        <v>13</v>
      </c>
      <c r="E395" s="25" t="s">
        <v>72</v>
      </c>
      <c r="F395" s="25" t="s">
        <v>75</v>
      </c>
      <c r="G395" s="28" t="s">
        <v>77</v>
      </c>
      <c r="H395" s="28" t="s">
        <v>77</v>
      </c>
      <c r="I395" s="28" t="s">
        <v>77</v>
      </c>
      <c r="J395" s="28" t="s">
        <v>77</v>
      </c>
      <c r="K395" s="28" t="s">
        <v>77</v>
      </c>
      <c r="L395" s="28">
        <v>6.9553072625698334E-2</v>
      </c>
      <c r="M395" s="28">
        <v>7.4326750448833051E-2</v>
      </c>
      <c r="N395" s="31" t="s">
        <v>77</v>
      </c>
      <c r="O395" s="31" t="s">
        <v>77</v>
      </c>
      <c r="P395" s="31" t="s">
        <v>77</v>
      </c>
      <c r="Q395" s="31" t="s">
        <v>77</v>
      </c>
      <c r="R395" s="31" t="s">
        <v>77</v>
      </c>
      <c r="S395" s="55">
        <f>'Equations and POD'!$D$6/L395</f>
        <v>15815.261044176705</v>
      </c>
      <c r="T395" s="55">
        <f>'Equations and POD'!$D$6/M395</f>
        <v>14799.516908212558</v>
      </c>
      <c r="U395" s="57" t="s">
        <v>77</v>
      </c>
      <c r="V395" s="57" t="s">
        <v>77</v>
      </c>
      <c r="W395" s="57" t="s">
        <v>77</v>
      </c>
      <c r="X395" s="57" t="s">
        <v>77</v>
      </c>
      <c r="Y395" s="57" t="s">
        <v>77</v>
      </c>
      <c r="Z395" s="56">
        <v>16000</v>
      </c>
      <c r="AA395" s="56">
        <v>15000</v>
      </c>
    </row>
    <row r="396" spans="1:27">
      <c r="A396" s="25" t="s">
        <v>103</v>
      </c>
      <c r="B396" s="25" t="s">
        <v>107</v>
      </c>
      <c r="C396" s="25" t="s">
        <v>108</v>
      </c>
      <c r="D396" s="25" t="s">
        <v>13</v>
      </c>
      <c r="E396" s="25" t="s">
        <v>76</v>
      </c>
      <c r="F396" s="25" t="s">
        <v>75</v>
      </c>
      <c r="G396" s="28" t="s">
        <v>77</v>
      </c>
      <c r="H396" s="28" t="s">
        <v>77</v>
      </c>
      <c r="I396" s="28" t="s">
        <v>77</v>
      </c>
      <c r="J396" s="28" t="s">
        <v>77</v>
      </c>
      <c r="K396" s="28" t="s">
        <v>77</v>
      </c>
      <c r="L396" s="28">
        <v>6.3965394724050148E-2</v>
      </c>
      <c r="M396" s="28">
        <v>5.6983914418705768E-2</v>
      </c>
      <c r="N396" s="31" t="s">
        <v>77</v>
      </c>
      <c r="O396" s="31" t="s">
        <v>77</v>
      </c>
      <c r="P396" s="31" t="s">
        <v>77</v>
      </c>
      <c r="Q396" s="31" t="s">
        <v>77</v>
      </c>
      <c r="R396" s="31" t="s">
        <v>77</v>
      </c>
      <c r="S396" s="55">
        <f>'Equations and POD'!$D$6/L396</f>
        <v>17196.798436802492</v>
      </c>
      <c r="T396" s="55">
        <f>'Equations and POD'!$D$6/M396</f>
        <v>19303.693177647157</v>
      </c>
      <c r="U396" s="57" t="s">
        <v>77</v>
      </c>
      <c r="V396" s="57" t="s">
        <v>77</v>
      </c>
      <c r="W396" s="57" t="s">
        <v>77</v>
      </c>
      <c r="X396" s="57" t="s">
        <v>77</v>
      </c>
      <c r="Y396" s="57" t="s">
        <v>77</v>
      </c>
      <c r="Z396" s="56">
        <v>17000</v>
      </c>
      <c r="AA396" s="56">
        <v>19000</v>
      </c>
    </row>
    <row r="397" spans="1:27">
      <c r="A397" s="25" t="s">
        <v>103</v>
      </c>
      <c r="B397" s="25" t="s">
        <v>107</v>
      </c>
      <c r="C397" s="25" t="s">
        <v>108</v>
      </c>
      <c r="D397" s="25" t="s">
        <v>13</v>
      </c>
      <c r="E397" s="25" t="s">
        <v>78</v>
      </c>
      <c r="F397" s="25" t="s">
        <v>75</v>
      </c>
      <c r="G397" s="28" t="s">
        <v>77</v>
      </c>
      <c r="H397" s="28" t="s">
        <v>77</v>
      </c>
      <c r="I397" s="28" t="s">
        <v>77</v>
      </c>
      <c r="J397" s="28" t="s">
        <v>77</v>
      </c>
      <c r="K397" s="28" t="s">
        <v>77</v>
      </c>
      <c r="L397" s="28" t="s">
        <v>77</v>
      </c>
      <c r="M397" s="28" t="s">
        <v>77</v>
      </c>
      <c r="N397" s="31" t="s">
        <v>77</v>
      </c>
      <c r="O397" s="31" t="s">
        <v>77</v>
      </c>
      <c r="P397" s="31" t="s">
        <v>77</v>
      </c>
      <c r="Q397" s="31" t="s">
        <v>77</v>
      </c>
      <c r="R397" s="31" t="s">
        <v>77</v>
      </c>
      <c r="S397" s="31" t="s">
        <v>77</v>
      </c>
      <c r="T397" s="31" t="s">
        <v>77</v>
      </c>
      <c r="U397" s="57" t="s">
        <v>77</v>
      </c>
      <c r="V397" s="57" t="s">
        <v>77</v>
      </c>
      <c r="W397" s="57" t="s">
        <v>77</v>
      </c>
      <c r="X397" s="57" t="s">
        <v>77</v>
      </c>
      <c r="Y397" s="57" t="s">
        <v>77</v>
      </c>
      <c r="Z397" s="57" t="s">
        <v>77</v>
      </c>
      <c r="AA397" s="57" t="s">
        <v>77</v>
      </c>
    </row>
    <row r="398" spans="1:27">
      <c r="A398" s="25" t="s">
        <v>103</v>
      </c>
      <c r="B398" s="25" t="s">
        <v>107</v>
      </c>
      <c r="C398" s="25" t="s">
        <v>108</v>
      </c>
      <c r="D398" s="25" t="s">
        <v>13</v>
      </c>
      <c r="E398" s="25" t="s">
        <v>15</v>
      </c>
      <c r="F398" s="25" t="s">
        <v>75</v>
      </c>
      <c r="G398" s="28" t="s">
        <v>77</v>
      </c>
      <c r="H398" s="28" t="s">
        <v>77</v>
      </c>
      <c r="I398" s="28" t="s">
        <v>77</v>
      </c>
      <c r="J398" s="28" t="s">
        <v>77</v>
      </c>
      <c r="K398" s="28" t="s">
        <v>77</v>
      </c>
      <c r="L398" s="28">
        <f>SUM(L395:L397)</f>
        <v>0.13351846734974848</v>
      </c>
      <c r="M398" s="28">
        <f>SUM(M395:M397)</f>
        <v>0.13131066486753881</v>
      </c>
      <c r="N398" s="31" t="s">
        <v>77</v>
      </c>
      <c r="O398" s="31" t="s">
        <v>77</v>
      </c>
      <c r="P398" s="31" t="s">
        <v>77</v>
      </c>
      <c r="Q398" s="31" t="s">
        <v>77</v>
      </c>
      <c r="R398" s="31" t="s">
        <v>77</v>
      </c>
      <c r="S398" s="55">
        <f>'Equations and POD'!$D$6/L398</f>
        <v>8238.5607162384204</v>
      </c>
      <c r="T398" s="55">
        <f>'Equations and POD'!$D$6/M398</f>
        <v>8377.0804230535123</v>
      </c>
      <c r="U398" s="57" t="s">
        <v>77</v>
      </c>
      <c r="V398" s="57" t="s">
        <v>77</v>
      </c>
      <c r="W398" s="57" t="s">
        <v>77</v>
      </c>
      <c r="X398" s="57" t="s">
        <v>77</v>
      </c>
      <c r="Y398" s="57" t="s">
        <v>77</v>
      </c>
      <c r="Z398" s="56">
        <v>8200</v>
      </c>
      <c r="AA398" s="56">
        <v>8400</v>
      </c>
    </row>
    <row r="399" spans="1:27">
      <c r="A399" s="25" t="s">
        <v>109</v>
      </c>
      <c r="B399" s="25" t="s">
        <v>110</v>
      </c>
      <c r="C399" s="25" t="s">
        <v>111</v>
      </c>
      <c r="D399" s="25" t="s">
        <v>9</v>
      </c>
      <c r="E399" s="25" t="s">
        <v>72</v>
      </c>
      <c r="F399" s="25" t="s">
        <v>73</v>
      </c>
      <c r="G399" s="28">
        <v>0.64595744680851075</v>
      </c>
      <c r="H399" s="28">
        <v>0.55238095238095231</v>
      </c>
      <c r="I399" s="28">
        <v>0.47741935483870968</v>
      </c>
      <c r="J399" s="28">
        <v>0.38490566037735852</v>
      </c>
      <c r="K399" s="28">
        <v>0.3042253521126761</v>
      </c>
      <c r="L399" s="28">
        <v>0.27821229050279328</v>
      </c>
      <c r="M399" s="28">
        <v>0.29730700179533232</v>
      </c>
      <c r="N399" s="29">
        <f>'Equations and POD'!$D$6/G399</f>
        <v>1702.8985507246373</v>
      </c>
      <c r="O399" s="29">
        <f>'Equations and POD'!$D$6/H399</f>
        <v>1991.3793103448279</v>
      </c>
      <c r="P399" s="29">
        <f>'Equations and POD'!$D$6/I399</f>
        <v>2304.0540540540542</v>
      </c>
      <c r="Q399" s="29">
        <f>'Equations and POD'!$D$6/J399</f>
        <v>2857.8431372549016</v>
      </c>
      <c r="R399" s="29">
        <f>'Equations and POD'!$D$6/K399</f>
        <v>3615.7407407407404</v>
      </c>
      <c r="S399" s="29">
        <f>'Equations and POD'!$D$6/L399</f>
        <v>3953.8152610441771</v>
      </c>
      <c r="T399" s="29">
        <f>'Equations and POD'!$D$6/M399</f>
        <v>3699.879227053138</v>
      </c>
      <c r="U399" s="30">
        <v>1700</v>
      </c>
      <c r="V399" s="30">
        <v>2000</v>
      </c>
      <c r="W399" s="30">
        <v>2300</v>
      </c>
      <c r="X399" s="30">
        <v>2900</v>
      </c>
      <c r="Y399" s="30">
        <v>3600</v>
      </c>
      <c r="Z399" s="30">
        <v>4000</v>
      </c>
      <c r="AA399" s="30">
        <v>3700</v>
      </c>
    </row>
    <row r="400" spans="1:27">
      <c r="A400" s="25" t="s">
        <v>109</v>
      </c>
      <c r="B400" s="25" t="s">
        <v>110</v>
      </c>
      <c r="C400" s="25" t="s">
        <v>111</v>
      </c>
      <c r="D400" s="25" t="s">
        <v>9</v>
      </c>
      <c r="E400" s="25" t="s">
        <v>76</v>
      </c>
      <c r="F400" s="25" t="s">
        <v>73</v>
      </c>
      <c r="G400" s="28" t="s">
        <v>77</v>
      </c>
      <c r="H400" s="28" t="s">
        <v>77</v>
      </c>
      <c r="I400" s="28" t="s">
        <v>77</v>
      </c>
      <c r="J400" s="28" t="s">
        <v>77</v>
      </c>
      <c r="K400" s="28" t="s">
        <v>77</v>
      </c>
      <c r="L400" s="28" t="s">
        <v>77</v>
      </c>
      <c r="M400" s="28" t="s">
        <v>77</v>
      </c>
      <c r="N400" s="31" t="s">
        <v>77</v>
      </c>
      <c r="O400" s="31" t="s">
        <v>77</v>
      </c>
      <c r="P400" s="31" t="s">
        <v>77</v>
      </c>
      <c r="Q400" s="31" t="s">
        <v>77</v>
      </c>
      <c r="R400" s="31" t="s">
        <v>77</v>
      </c>
      <c r="S400" s="31" t="s">
        <v>77</v>
      </c>
      <c r="T400" s="31" t="s">
        <v>77</v>
      </c>
      <c r="U400" s="32" t="s">
        <v>77</v>
      </c>
      <c r="V400" s="32" t="s">
        <v>77</v>
      </c>
      <c r="W400" s="32" t="s">
        <v>77</v>
      </c>
      <c r="X400" s="32" t="s">
        <v>77</v>
      </c>
      <c r="Y400" s="32" t="s">
        <v>77</v>
      </c>
      <c r="Z400" s="32" t="s">
        <v>77</v>
      </c>
      <c r="AA400" s="32" t="s">
        <v>77</v>
      </c>
    </row>
    <row r="401" spans="1:27">
      <c r="A401" s="25" t="s">
        <v>109</v>
      </c>
      <c r="B401" s="25" t="s">
        <v>110</v>
      </c>
      <c r="C401" s="25" t="s">
        <v>111</v>
      </c>
      <c r="D401" s="25" t="s">
        <v>9</v>
      </c>
      <c r="E401" s="25" t="s">
        <v>78</v>
      </c>
      <c r="F401" s="25" t="s">
        <v>73</v>
      </c>
      <c r="G401" s="28" t="s">
        <v>77</v>
      </c>
      <c r="H401" s="28" t="s">
        <v>77</v>
      </c>
      <c r="I401" s="28" t="s">
        <v>77</v>
      </c>
      <c r="J401" s="28" t="s">
        <v>77</v>
      </c>
      <c r="K401" s="28" t="s">
        <v>77</v>
      </c>
      <c r="L401" s="28" t="s">
        <v>77</v>
      </c>
      <c r="M401" s="28" t="s">
        <v>77</v>
      </c>
      <c r="N401" s="31" t="s">
        <v>77</v>
      </c>
      <c r="O401" s="31" t="s">
        <v>77</v>
      </c>
      <c r="P401" s="31" t="s">
        <v>77</v>
      </c>
      <c r="Q401" s="31" t="s">
        <v>77</v>
      </c>
      <c r="R401" s="31" t="s">
        <v>77</v>
      </c>
      <c r="S401" s="31" t="s">
        <v>77</v>
      </c>
      <c r="T401" s="31" t="s">
        <v>77</v>
      </c>
      <c r="U401" s="32" t="s">
        <v>77</v>
      </c>
      <c r="V401" s="32" t="s">
        <v>77</v>
      </c>
      <c r="W401" s="32" t="s">
        <v>77</v>
      </c>
      <c r="X401" s="32" t="s">
        <v>77</v>
      </c>
      <c r="Y401" s="32" t="s">
        <v>77</v>
      </c>
      <c r="Z401" s="32" t="s">
        <v>77</v>
      </c>
      <c r="AA401" s="32" t="s">
        <v>77</v>
      </c>
    </row>
    <row r="402" spans="1:27">
      <c r="A402" s="25" t="s">
        <v>109</v>
      </c>
      <c r="B402" s="25" t="s">
        <v>110</v>
      </c>
      <c r="C402" s="25" t="s">
        <v>111</v>
      </c>
      <c r="D402" s="25" t="s">
        <v>9</v>
      </c>
      <c r="E402" s="25" t="s">
        <v>15</v>
      </c>
      <c r="F402" s="25" t="s">
        <v>73</v>
      </c>
      <c r="G402" s="28">
        <f t="shared" ref="G402:M402" si="72">SUM(G399:G401)</f>
        <v>0.64595744680851075</v>
      </c>
      <c r="H402" s="28">
        <f t="shared" si="72"/>
        <v>0.55238095238095231</v>
      </c>
      <c r="I402" s="28">
        <f t="shared" si="72"/>
        <v>0.47741935483870968</v>
      </c>
      <c r="J402" s="28">
        <f t="shared" si="72"/>
        <v>0.38490566037735852</v>
      </c>
      <c r="K402" s="28">
        <f t="shared" si="72"/>
        <v>0.3042253521126761</v>
      </c>
      <c r="L402" s="28">
        <f t="shared" si="72"/>
        <v>0.27821229050279328</v>
      </c>
      <c r="M402" s="28">
        <f t="shared" si="72"/>
        <v>0.29730700179533232</v>
      </c>
      <c r="N402" s="55">
        <f>'Equations and POD'!$D$6/G402</f>
        <v>1702.8985507246373</v>
      </c>
      <c r="O402" s="55">
        <f>'Equations and POD'!$D$6/H402</f>
        <v>1991.3793103448279</v>
      </c>
      <c r="P402" s="55">
        <f>'Equations and POD'!$D$6/I402</f>
        <v>2304.0540540540542</v>
      </c>
      <c r="Q402" s="55">
        <f>'Equations and POD'!$D$6/J402</f>
        <v>2857.8431372549016</v>
      </c>
      <c r="R402" s="55">
        <f>'Equations and POD'!$D$6/K402</f>
        <v>3615.7407407407404</v>
      </c>
      <c r="S402" s="55">
        <f>'Equations and POD'!$D$6/L402</f>
        <v>3953.8152610441771</v>
      </c>
      <c r="T402" s="55">
        <f>'Equations and POD'!$D$6/M402</f>
        <v>3699.879227053138</v>
      </c>
      <c r="U402" s="30">
        <v>1700</v>
      </c>
      <c r="V402" s="30">
        <v>2000</v>
      </c>
      <c r="W402" s="30">
        <v>2300</v>
      </c>
      <c r="X402" s="30">
        <v>2900</v>
      </c>
      <c r="Y402" s="30">
        <v>3600</v>
      </c>
      <c r="Z402" s="30">
        <v>4000</v>
      </c>
      <c r="AA402" s="30">
        <v>3700</v>
      </c>
    </row>
    <row r="403" spans="1:27">
      <c r="A403" s="25" t="s">
        <v>109</v>
      </c>
      <c r="B403" s="25" t="s">
        <v>110</v>
      </c>
      <c r="C403" s="25" t="s">
        <v>111</v>
      </c>
      <c r="D403" s="25" t="s">
        <v>9</v>
      </c>
      <c r="E403" s="25" t="s">
        <v>72</v>
      </c>
      <c r="F403" s="25" t="s">
        <v>74</v>
      </c>
      <c r="G403" s="28">
        <v>0.32297872340425537</v>
      </c>
      <c r="H403" s="28">
        <v>0.27619047619047621</v>
      </c>
      <c r="I403" s="28">
        <v>0.23870967741935481</v>
      </c>
      <c r="J403" s="28">
        <v>0.1924528301886792</v>
      </c>
      <c r="K403" s="28">
        <v>0.15211267605633799</v>
      </c>
      <c r="L403" s="28">
        <v>0.1391061452513967</v>
      </c>
      <c r="M403" s="28">
        <v>0.1486535008976661</v>
      </c>
      <c r="N403" s="29">
        <f>'Equations and POD'!$D$6/G403</f>
        <v>3405.7971014492746</v>
      </c>
      <c r="O403" s="29">
        <f>'Equations and POD'!$D$6/H403</f>
        <v>3982.7586206896549</v>
      </c>
      <c r="P403" s="29">
        <f>'Equations and POD'!$D$6/I403</f>
        <v>4608.1081081081084</v>
      </c>
      <c r="Q403" s="29">
        <f>'Equations and POD'!$D$6/J403</f>
        <v>5715.6862745098051</v>
      </c>
      <c r="R403" s="29">
        <f>'Equations and POD'!$D$6/K403</f>
        <v>7231.4814814814836</v>
      </c>
      <c r="S403" s="29">
        <f>'Equations and POD'!$D$6/L403</f>
        <v>7907.6305220883505</v>
      </c>
      <c r="T403" s="29">
        <f>'Equations and POD'!$D$6/M403</f>
        <v>7399.7584541062788</v>
      </c>
      <c r="U403" s="56">
        <v>3400</v>
      </c>
      <c r="V403" s="56">
        <v>4000</v>
      </c>
      <c r="W403" s="56">
        <v>4600</v>
      </c>
      <c r="X403" s="56">
        <v>5700</v>
      </c>
      <c r="Y403" s="56">
        <v>7200</v>
      </c>
      <c r="Z403" s="56">
        <v>7900</v>
      </c>
      <c r="AA403" s="56">
        <v>7400</v>
      </c>
    </row>
    <row r="404" spans="1:27">
      <c r="A404" s="25" t="s">
        <v>109</v>
      </c>
      <c r="B404" s="25" t="s">
        <v>110</v>
      </c>
      <c r="C404" s="25" t="s">
        <v>111</v>
      </c>
      <c r="D404" s="25" t="s">
        <v>9</v>
      </c>
      <c r="E404" s="25" t="s">
        <v>76</v>
      </c>
      <c r="F404" s="25" t="s">
        <v>74</v>
      </c>
      <c r="G404" s="28" t="s">
        <v>77</v>
      </c>
      <c r="H404" s="28" t="s">
        <v>77</v>
      </c>
      <c r="I404" s="28" t="s">
        <v>77</v>
      </c>
      <c r="J404" s="28" t="s">
        <v>77</v>
      </c>
      <c r="K404" s="28" t="s">
        <v>77</v>
      </c>
      <c r="L404" s="28" t="s">
        <v>77</v>
      </c>
      <c r="M404" s="28" t="s">
        <v>77</v>
      </c>
      <c r="N404" s="31" t="s">
        <v>77</v>
      </c>
      <c r="O404" s="31" t="s">
        <v>77</v>
      </c>
      <c r="P404" s="31" t="s">
        <v>77</v>
      </c>
      <c r="Q404" s="31" t="s">
        <v>77</v>
      </c>
      <c r="R404" s="31" t="s">
        <v>77</v>
      </c>
      <c r="S404" s="31" t="s">
        <v>77</v>
      </c>
      <c r="T404" s="31" t="s">
        <v>77</v>
      </c>
      <c r="U404" s="57" t="s">
        <v>77</v>
      </c>
      <c r="V404" s="57" t="s">
        <v>77</v>
      </c>
      <c r="W404" s="57" t="s">
        <v>77</v>
      </c>
      <c r="X404" s="57" t="s">
        <v>77</v>
      </c>
      <c r="Y404" s="57" t="s">
        <v>77</v>
      </c>
      <c r="Z404" s="57" t="s">
        <v>77</v>
      </c>
      <c r="AA404" s="57" t="s">
        <v>77</v>
      </c>
    </row>
    <row r="405" spans="1:27">
      <c r="A405" s="25" t="s">
        <v>109</v>
      </c>
      <c r="B405" s="25" t="s">
        <v>110</v>
      </c>
      <c r="C405" s="25" t="s">
        <v>111</v>
      </c>
      <c r="D405" s="25" t="s">
        <v>9</v>
      </c>
      <c r="E405" s="25" t="s">
        <v>78</v>
      </c>
      <c r="F405" s="25" t="s">
        <v>74</v>
      </c>
      <c r="G405" s="28" t="s">
        <v>77</v>
      </c>
      <c r="H405" s="28" t="s">
        <v>77</v>
      </c>
      <c r="I405" s="28" t="s">
        <v>77</v>
      </c>
      <c r="J405" s="28" t="s">
        <v>77</v>
      </c>
      <c r="K405" s="28" t="s">
        <v>77</v>
      </c>
      <c r="L405" s="28" t="s">
        <v>77</v>
      </c>
      <c r="M405" s="28" t="s">
        <v>77</v>
      </c>
      <c r="N405" s="31" t="s">
        <v>77</v>
      </c>
      <c r="O405" s="31" t="s">
        <v>77</v>
      </c>
      <c r="P405" s="31" t="s">
        <v>77</v>
      </c>
      <c r="Q405" s="31" t="s">
        <v>77</v>
      </c>
      <c r="R405" s="31" t="s">
        <v>77</v>
      </c>
      <c r="S405" s="31" t="s">
        <v>77</v>
      </c>
      <c r="T405" s="31" t="s">
        <v>77</v>
      </c>
      <c r="U405" s="57" t="s">
        <v>77</v>
      </c>
      <c r="V405" s="57" t="s">
        <v>77</v>
      </c>
      <c r="W405" s="57" t="s">
        <v>77</v>
      </c>
      <c r="X405" s="57" t="s">
        <v>77</v>
      </c>
      <c r="Y405" s="57" t="s">
        <v>77</v>
      </c>
      <c r="Z405" s="57" t="s">
        <v>77</v>
      </c>
      <c r="AA405" s="57" t="s">
        <v>77</v>
      </c>
    </row>
    <row r="406" spans="1:27">
      <c r="A406" s="25" t="s">
        <v>109</v>
      </c>
      <c r="B406" s="25" t="s">
        <v>110</v>
      </c>
      <c r="C406" s="25" t="s">
        <v>111</v>
      </c>
      <c r="D406" s="25" t="s">
        <v>9</v>
      </c>
      <c r="E406" s="25" t="s">
        <v>15</v>
      </c>
      <c r="F406" s="25" t="s">
        <v>74</v>
      </c>
      <c r="G406" s="28">
        <f t="shared" ref="G406:M406" si="73">SUM(G403:G405)</f>
        <v>0.32297872340425537</v>
      </c>
      <c r="H406" s="28">
        <f t="shared" si="73"/>
        <v>0.27619047619047621</v>
      </c>
      <c r="I406" s="28">
        <f t="shared" si="73"/>
        <v>0.23870967741935481</v>
      </c>
      <c r="J406" s="28">
        <f t="shared" si="73"/>
        <v>0.1924528301886792</v>
      </c>
      <c r="K406" s="28">
        <f t="shared" si="73"/>
        <v>0.15211267605633799</v>
      </c>
      <c r="L406" s="28">
        <f t="shared" si="73"/>
        <v>0.1391061452513967</v>
      </c>
      <c r="M406" s="28">
        <f t="shared" si="73"/>
        <v>0.1486535008976661</v>
      </c>
      <c r="N406" s="55">
        <f>'Equations and POD'!$D$6/G406</f>
        <v>3405.7971014492746</v>
      </c>
      <c r="O406" s="55">
        <f>'Equations and POD'!$D$6/H406</f>
        <v>3982.7586206896549</v>
      </c>
      <c r="P406" s="55">
        <f>'Equations and POD'!$D$6/I406</f>
        <v>4608.1081081081084</v>
      </c>
      <c r="Q406" s="55">
        <f>'Equations and POD'!$D$6/J406</f>
        <v>5715.6862745098051</v>
      </c>
      <c r="R406" s="55">
        <f>'Equations and POD'!$D$6/K406</f>
        <v>7231.4814814814836</v>
      </c>
      <c r="S406" s="55">
        <f>'Equations and POD'!$D$6/L406</f>
        <v>7907.6305220883505</v>
      </c>
      <c r="T406" s="55">
        <f>'Equations and POD'!$D$6/M406</f>
        <v>7399.7584541062788</v>
      </c>
      <c r="U406" s="56">
        <v>3400</v>
      </c>
      <c r="V406" s="56">
        <v>4000</v>
      </c>
      <c r="W406" s="56">
        <v>4600</v>
      </c>
      <c r="X406" s="56">
        <v>5700</v>
      </c>
      <c r="Y406" s="56">
        <v>7200</v>
      </c>
      <c r="Z406" s="56">
        <v>7900</v>
      </c>
      <c r="AA406" s="56">
        <v>7400</v>
      </c>
    </row>
    <row r="407" spans="1:27">
      <c r="A407" s="25" t="s">
        <v>109</v>
      </c>
      <c r="B407" s="25" t="s">
        <v>110</v>
      </c>
      <c r="C407" s="25" t="s">
        <v>111</v>
      </c>
      <c r="D407" s="25" t="s">
        <v>9</v>
      </c>
      <c r="E407" s="25" t="s">
        <v>72</v>
      </c>
      <c r="F407" s="25" t="s">
        <v>75</v>
      </c>
      <c r="G407" s="28">
        <v>0.16148936170212769</v>
      </c>
      <c r="H407" s="28">
        <v>0.1380952380952381</v>
      </c>
      <c r="I407" s="28">
        <v>0.1193548387096774</v>
      </c>
      <c r="J407" s="28">
        <v>9.6226415094339615E-2</v>
      </c>
      <c r="K407" s="28">
        <v>7.6056338028169024E-2</v>
      </c>
      <c r="L407" s="28">
        <v>6.9553072625698334E-2</v>
      </c>
      <c r="M407" s="28">
        <v>7.4326750448833065E-2</v>
      </c>
      <c r="N407" s="29">
        <f>'Equations and POD'!$D$6/G407</f>
        <v>6811.5942028985492</v>
      </c>
      <c r="O407" s="29">
        <f>'Equations and POD'!$D$6/H407</f>
        <v>7965.5172413793098</v>
      </c>
      <c r="P407" s="29">
        <f>'Equations and POD'!$D$6/I407</f>
        <v>9216.2162162162167</v>
      </c>
      <c r="Q407" s="29">
        <f>'Equations and POD'!$D$6/J407</f>
        <v>11431.372549019608</v>
      </c>
      <c r="R407" s="29">
        <f>'Equations and POD'!$D$6/K407</f>
        <v>14462.962962962962</v>
      </c>
      <c r="S407" s="29">
        <f>'Equations and POD'!$D$6/L407</f>
        <v>15815.261044176705</v>
      </c>
      <c r="T407" s="29">
        <f>'Equations and POD'!$D$6/M407</f>
        <v>14799.516908212554</v>
      </c>
      <c r="U407" s="56">
        <v>6800</v>
      </c>
      <c r="V407" s="56">
        <v>8000</v>
      </c>
      <c r="W407" s="56">
        <v>9200</v>
      </c>
      <c r="X407" s="56">
        <v>11000</v>
      </c>
      <c r="Y407" s="56">
        <v>14000</v>
      </c>
      <c r="Z407" s="56">
        <v>16000</v>
      </c>
      <c r="AA407" s="56">
        <v>15000</v>
      </c>
    </row>
    <row r="408" spans="1:27">
      <c r="A408" s="25" t="s">
        <v>109</v>
      </c>
      <c r="B408" s="25" t="s">
        <v>110</v>
      </c>
      <c r="C408" s="25" t="s">
        <v>111</v>
      </c>
      <c r="D408" s="25" t="s">
        <v>9</v>
      </c>
      <c r="E408" s="25" t="s">
        <v>76</v>
      </c>
      <c r="F408" s="25" t="s">
        <v>75</v>
      </c>
      <c r="G408" s="28" t="s">
        <v>77</v>
      </c>
      <c r="H408" s="28" t="s">
        <v>77</v>
      </c>
      <c r="I408" s="28" t="s">
        <v>77</v>
      </c>
      <c r="J408" s="28" t="s">
        <v>77</v>
      </c>
      <c r="K408" s="28" t="s">
        <v>77</v>
      </c>
      <c r="L408" s="28" t="s">
        <v>77</v>
      </c>
      <c r="M408" s="28" t="s">
        <v>77</v>
      </c>
      <c r="N408" s="31" t="s">
        <v>77</v>
      </c>
      <c r="O408" s="31" t="s">
        <v>77</v>
      </c>
      <c r="P408" s="31" t="s">
        <v>77</v>
      </c>
      <c r="Q408" s="31" t="s">
        <v>77</v>
      </c>
      <c r="R408" s="31" t="s">
        <v>77</v>
      </c>
      <c r="S408" s="31" t="s">
        <v>77</v>
      </c>
      <c r="T408" s="31" t="s">
        <v>77</v>
      </c>
      <c r="U408" s="57" t="s">
        <v>77</v>
      </c>
      <c r="V408" s="57" t="s">
        <v>77</v>
      </c>
      <c r="W408" s="57" t="s">
        <v>77</v>
      </c>
      <c r="X408" s="57" t="s">
        <v>77</v>
      </c>
      <c r="Y408" s="57" t="s">
        <v>77</v>
      </c>
      <c r="Z408" s="57" t="s">
        <v>77</v>
      </c>
      <c r="AA408" s="57" t="s">
        <v>77</v>
      </c>
    </row>
    <row r="409" spans="1:27">
      <c r="A409" s="25" t="s">
        <v>109</v>
      </c>
      <c r="B409" s="25" t="s">
        <v>110</v>
      </c>
      <c r="C409" s="25" t="s">
        <v>111</v>
      </c>
      <c r="D409" s="25" t="s">
        <v>9</v>
      </c>
      <c r="E409" s="25" t="s">
        <v>78</v>
      </c>
      <c r="F409" s="25" t="s">
        <v>75</v>
      </c>
      <c r="G409" s="28" t="s">
        <v>77</v>
      </c>
      <c r="H409" s="28" t="s">
        <v>77</v>
      </c>
      <c r="I409" s="28" t="s">
        <v>77</v>
      </c>
      <c r="J409" s="28" t="s">
        <v>77</v>
      </c>
      <c r="K409" s="28" t="s">
        <v>77</v>
      </c>
      <c r="L409" s="28" t="s">
        <v>77</v>
      </c>
      <c r="M409" s="28" t="s">
        <v>77</v>
      </c>
      <c r="N409" s="31" t="s">
        <v>77</v>
      </c>
      <c r="O409" s="31" t="s">
        <v>77</v>
      </c>
      <c r="P409" s="31" t="s">
        <v>77</v>
      </c>
      <c r="Q409" s="31" t="s">
        <v>77</v>
      </c>
      <c r="R409" s="31" t="s">
        <v>77</v>
      </c>
      <c r="S409" s="31" t="s">
        <v>77</v>
      </c>
      <c r="T409" s="31" t="s">
        <v>77</v>
      </c>
      <c r="U409" s="57" t="s">
        <v>77</v>
      </c>
      <c r="V409" s="57" t="s">
        <v>77</v>
      </c>
      <c r="W409" s="57" t="s">
        <v>77</v>
      </c>
      <c r="X409" s="57" t="s">
        <v>77</v>
      </c>
      <c r="Y409" s="57" t="s">
        <v>77</v>
      </c>
      <c r="Z409" s="57" t="s">
        <v>77</v>
      </c>
      <c r="AA409" s="57" t="s">
        <v>77</v>
      </c>
    </row>
    <row r="410" spans="1:27">
      <c r="A410" s="25" t="s">
        <v>109</v>
      </c>
      <c r="B410" s="25" t="s">
        <v>110</v>
      </c>
      <c r="C410" s="25" t="s">
        <v>111</v>
      </c>
      <c r="D410" s="25" t="s">
        <v>9</v>
      </c>
      <c r="E410" s="25" t="s">
        <v>15</v>
      </c>
      <c r="F410" s="25" t="s">
        <v>75</v>
      </c>
      <c r="G410" s="28">
        <f t="shared" ref="G410:M410" si="74">SUM(G407:G409)</f>
        <v>0.16148936170212769</v>
      </c>
      <c r="H410" s="28">
        <f t="shared" si="74"/>
        <v>0.1380952380952381</v>
      </c>
      <c r="I410" s="28">
        <f t="shared" si="74"/>
        <v>0.1193548387096774</v>
      </c>
      <c r="J410" s="28">
        <f t="shared" si="74"/>
        <v>9.6226415094339615E-2</v>
      </c>
      <c r="K410" s="28">
        <f t="shared" si="74"/>
        <v>7.6056338028169024E-2</v>
      </c>
      <c r="L410" s="28">
        <f t="shared" si="74"/>
        <v>6.9553072625698334E-2</v>
      </c>
      <c r="M410" s="28">
        <f t="shared" si="74"/>
        <v>7.4326750448833065E-2</v>
      </c>
      <c r="N410" s="55">
        <f>'Equations and POD'!$D$6/G410</f>
        <v>6811.5942028985492</v>
      </c>
      <c r="O410" s="55">
        <f>'Equations and POD'!$D$6/H410</f>
        <v>7965.5172413793098</v>
      </c>
      <c r="P410" s="55">
        <f>'Equations and POD'!$D$6/I410</f>
        <v>9216.2162162162167</v>
      </c>
      <c r="Q410" s="55">
        <f>'Equations and POD'!$D$6/J410</f>
        <v>11431.372549019608</v>
      </c>
      <c r="R410" s="55">
        <f>'Equations and POD'!$D$6/K410</f>
        <v>14462.962962962962</v>
      </c>
      <c r="S410" s="55">
        <f>'Equations and POD'!$D$6/L410</f>
        <v>15815.261044176705</v>
      </c>
      <c r="T410" s="55">
        <f>'Equations and POD'!$D$6/M410</f>
        <v>14799.516908212554</v>
      </c>
      <c r="U410" s="56">
        <v>6800</v>
      </c>
      <c r="V410" s="56">
        <v>8000</v>
      </c>
      <c r="W410" s="56">
        <v>9200</v>
      </c>
      <c r="X410" s="56">
        <v>11000</v>
      </c>
      <c r="Y410" s="56">
        <v>14000</v>
      </c>
      <c r="Z410" s="56">
        <v>16000</v>
      </c>
      <c r="AA410" s="56">
        <v>15000</v>
      </c>
    </row>
    <row r="411" spans="1:27">
      <c r="A411" s="25" t="s">
        <v>109</v>
      </c>
      <c r="B411" s="25" t="s">
        <v>110</v>
      </c>
      <c r="C411" s="25" t="s">
        <v>111</v>
      </c>
      <c r="D411" s="25" t="s">
        <v>13</v>
      </c>
      <c r="E411" s="25" t="s">
        <v>72</v>
      </c>
      <c r="F411" s="25" t="s">
        <v>73</v>
      </c>
      <c r="G411" s="28">
        <v>0.64595744680851075</v>
      </c>
      <c r="H411" s="28">
        <v>0.55238095238095231</v>
      </c>
      <c r="I411" s="28">
        <v>0.47741935483870968</v>
      </c>
      <c r="J411" s="28">
        <v>0.38490566037735852</v>
      </c>
      <c r="K411" s="28">
        <v>0.3042253521126761</v>
      </c>
      <c r="L411" s="28">
        <v>0.27821229050279328</v>
      </c>
      <c r="M411" s="28">
        <v>0.2973070017953322</v>
      </c>
      <c r="N411" s="31">
        <f>'Equations and POD'!$D$6/G411</f>
        <v>1702.8985507246373</v>
      </c>
      <c r="O411" s="31">
        <f>'Equations and POD'!$D$6/H411</f>
        <v>1991.3793103448279</v>
      </c>
      <c r="P411" s="31">
        <f>'Equations and POD'!$D$6/I411</f>
        <v>2304.0540540540542</v>
      </c>
      <c r="Q411" s="31">
        <f>'Equations and POD'!$D$6/J411</f>
        <v>2857.8431372549016</v>
      </c>
      <c r="R411" s="31">
        <f>'Equations and POD'!$D$6/K411</f>
        <v>3615.7407407407404</v>
      </c>
      <c r="S411" s="31">
        <f>'Equations and POD'!$D$6/L411</f>
        <v>3953.8152610441771</v>
      </c>
      <c r="T411" s="31">
        <f>'Equations and POD'!$D$6/M411</f>
        <v>3699.8792270531394</v>
      </c>
      <c r="U411" s="30">
        <v>1700</v>
      </c>
      <c r="V411" s="30">
        <v>2000</v>
      </c>
      <c r="W411" s="30">
        <v>2300</v>
      </c>
      <c r="X411" s="30">
        <v>2900</v>
      </c>
      <c r="Y411" s="30">
        <v>3600</v>
      </c>
      <c r="Z411" s="30">
        <v>4000</v>
      </c>
      <c r="AA411" s="30">
        <v>3700</v>
      </c>
    </row>
    <row r="412" spans="1:27">
      <c r="A412" s="25" t="s">
        <v>109</v>
      </c>
      <c r="B412" s="25" t="s">
        <v>110</v>
      </c>
      <c r="C412" s="25" t="s">
        <v>111</v>
      </c>
      <c r="D412" s="25" t="s">
        <v>13</v>
      </c>
      <c r="E412" s="25" t="s">
        <v>76</v>
      </c>
      <c r="F412" s="25" t="s">
        <v>73</v>
      </c>
      <c r="G412" s="28" t="s">
        <v>77</v>
      </c>
      <c r="H412" s="28" t="s">
        <v>77</v>
      </c>
      <c r="I412" s="28" t="s">
        <v>77</v>
      </c>
      <c r="J412" s="28" t="s">
        <v>77</v>
      </c>
      <c r="K412" s="28" t="s">
        <v>77</v>
      </c>
      <c r="L412" s="28" t="s">
        <v>77</v>
      </c>
      <c r="M412" s="28" t="s">
        <v>77</v>
      </c>
      <c r="N412" s="31" t="s">
        <v>77</v>
      </c>
      <c r="O412" s="31" t="s">
        <v>77</v>
      </c>
      <c r="P412" s="31" t="s">
        <v>77</v>
      </c>
      <c r="Q412" s="31" t="s">
        <v>77</v>
      </c>
      <c r="R412" s="31" t="s">
        <v>77</v>
      </c>
      <c r="S412" s="31" t="s">
        <v>77</v>
      </c>
      <c r="T412" s="31" t="s">
        <v>77</v>
      </c>
      <c r="U412" s="32" t="s">
        <v>77</v>
      </c>
      <c r="V412" s="32" t="s">
        <v>77</v>
      </c>
      <c r="W412" s="32" t="s">
        <v>77</v>
      </c>
      <c r="X412" s="32" t="s">
        <v>77</v>
      </c>
      <c r="Y412" s="32" t="s">
        <v>77</v>
      </c>
      <c r="Z412" s="32" t="s">
        <v>77</v>
      </c>
      <c r="AA412" s="32" t="s">
        <v>77</v>
      </c>
    </row>
    <row r="413" spans="1:27">
      <c r="A413" s="25" t="s">
        <v>109</v>
      </c>
      <c r="B413" s="25" t="s">
        <v>110</v>
      </c>
      <c r="C413" s="25" t="s">
        <v>111</v>
      </c>
      <c r="D413" s="25" t="s">
        <v>13</v>
      </c>
      <c r="E413" s="25" t="s">
        <v>78</v>
      </c>
      <c r="F413" s="25" t="s">
        <v>73</v>
      </c>
      <c r="G413" s="28" t="s">
        <v>77</v>
      </c>
      <c r="H413" s="28" t="s">
        <v>77</v>
      </c>
      <c r="I413" s="28" t="s">
        <v>77</v>
      </c>
      <c r="J413" s="28" t="s">
        <v>77</v>
      </c>
      <c r="K413" s="28" t="s">
        <v>77</v>
      </c>
      <c r="L413" s="28" t="s">
        <v>77</v>
      </c>
      <c r="M413" s="28" t="s">
        <v>77</v>
      </c>
      <c r="N413" s="31" t="s">
        <v>77</v>
      </c>
      <c r="O413" s="31" t="s">
        <v>77</v>
      </c>
      <c r="P413" s="31" t="s">
        <v>77</v>
      </c>
      <c r="Q413" s="31" t="s">
        <v>77</v>
      </c>
      <c r="R413" s="31" t="s">
        <v>77</v>
      </c>
      <c r="S413" s="31" t="s">
        <v>77</v>
      </c>
      <c r="T413" s="31" t="s">
        <v>77</v>
      </c>
      <c r="U413" s="32" t="s">
        <v>77</v>
      </c>
      <c r="V413" s="32" t="s">
        <v>77</v>
      </c>
      <c r="W413" s="32" t="s">
        <v>77</v>
      </c>
      <c r="X413" s="32" t="s">
        <v>77</v>
      </c>
      <c r="Y413" s="32" t="s">
        <v>77</v>
      </c>
      <c r="Z413" s="32" t="s">
        <v>77</v>
      </c>
      <c r="AA413" s="32" t="s">
        <v>77</v>
      </c>
    </row>
    <row r="414" spans="1:27">
      <c r="A414" s="25" t="s">
        <v>109</v>
      </c>
      <c r="B414" s="25" t="s">
        <v>110</v>
      </c>
      <c r="C414" s="25" t="s">
        <v>111</v>
      </c>
      <c r="D414" s="25" t="s">
        <v>13</v>
      </c>
      <c r="E414" s="25" t="s">
        <v>15</v>
      </c>
      <c r="F414" s="25" t="s">
        <v>73</v>
      </c>
      <c r="G414" s="28">
        <f t="shared" ref="G414:M414" si="75">SUM(G411:G413)</f>
        <v>0.64595744680851075</v>
      </c>
      <c r="H414" s="28">
        <f t="shared" si="75"/>
        <v>0.55238095238095231</v>
      </c>
      <c r="I414" s="28">
        <f t="shared" si="75"/>
        <v>0.47741935483870968</v>
      </c>
      <c r="J414" s="28">
        <f t="shared" si="75"/>
        <v>0.38490566037735852</v>
      </c>
      <c r="K414" s="28">
        <f t="shared" si="75"/>
        <v>0.3042253521126761</v>
      </c>
      <c r="L414" s="28">
        <f t="shared" si="75"/>
        <v>0.27821229050279328</v>
      </c>
      <c r="M414" s="28">
        <f t="shared" si="75"/>
        <v>0.2973070017953322</v>
      </c>
      <c r="N414" s="55">
        <f>'Equations and POD'!$D$6/G414</f>
        <v>1702.8985507246373</v>
      </c>
      <c r="O414" s="55">
        <f>'Equations and POD'!$D$6/H414</f>
        <v>1991.3793103448279</v>
      </c>
      <c r="P414" s="55">
        <f>'Equations and POD'!$D$6/I414</f>
        <v>2304.0540540540542</v>
      </c>
      <c r="Q414" s="55">
        <f>'Equations and POD'!$D$6/J414</f>
        <v>2857.8431372549016</v>
      </c>
      <c r="R414" s="55">
        <f>'Equations and POD'!$D$6/K414</f>
        <v>3615.7407407407404</v>
      </c>
      <c r="S414" s="55">
        <f>'Equations and POD'!$D$6/L414</f>
        <v>3953.8152610441771</v>
      </c>
      <c r="T414" s="55">
        <f>'Equations and POD'!$D$6/M414</f>
        <v>3699.8792270531394</v>
      </c>
      <c r="U414" s="30">
        <v>1700</v>
      </c>
      <c r="V414" s="30">
        <v>2000</v>
      </c>
      <c r="W414" s="30">
        <v>2300</v>
      </c>
      <c r="X414" s="30">
        <v>2900</v>
      </c>
      <c r="Y414" s="30">
        <v>3600</v>
      </c>
      <c r="Z414" s="30">
        <v>4000</v>
      </c>
      <c r="AA414" s="30">
        <v>3700</v>
      </c>
    </row>
    <row r="415" spans="1:27">
      <c r="A415" s="25" t="s">
        <v>109</v>
      </c>
      <c r="B415" s="25" t="s">
        <v>110</v>
      </c>
      <c r="C415" s="25" t="s">
        <v>111</v>
      </c>
      <c r="D415" s="25" t="s">
        <v>13</v>
      </c>
      <c r="E415" s="25" t="s">
        <v>72</v>
      </c>
      <c r="F415" s="25" t="s">
        <v>74</v>
      </c>
      <c r="G415" s="28">
        <v>0.32297872340425537</v>
      </c>
      <c r="H415" s="28">
        <v>0.27619047619047621</v>
      </c>
      <c r="I415" s="28">
        <v>0.23870967741935481</v>
      </c>
      <c r="J415" s="28">
        <v>0.1924528301886792</v>
      </c>
      <c r="K415" s="28">
        <v>0.15211267605633799</v>
      </c>
      <c r="L415" s="28">
        <v>0.1391061452513967</v>
      </c>
      <c r="M415" s="28">
        <v>0.1486535008976661</v>
      </c>
      <c r="N415" s="31">
        <f>'Equations and POD'!$D$6/G415</f>
        <v>3405.7971014492746</v>
      </c>
      <c r="O415" s="31">
        <f>'Equations and POD'!$D$6/H415</f>
        <v>3982.7586206896549</v>
      </c>
      <c r="P415" s="31">
        <f>'Equations and POD'!$D$6/I415</f>
        <v>4608.1081081081084</v>
      </c>
      <c r="Q415" s="31">
        <f>'Equations and POD'!$D$6/J415</f>
        <v>5715.6862745098051</v>
      </c>
      <c r="R415" s="31">
        <f>'Equations and POD'!$D$6/K415</f>
        <v>7231.4814814814836</v>
      </c>
      <c r="S415" s="31">
        <f>'Equations and POD'!$D$6/L415</f>
        <v>7907.6305220883505</v>
      </c>
      <c r="T415" s="31">
        <f>'Equations and POD'!$D$6/M415</f>
        <v>7399.7584541062788</v>
      </c>
      <c r="U415" s="56">
        <v>3400</v>
      </c>
      <c r="V415" s="56">
        <v>4000</v>
      </c>
      <c r="W415" s="56">
        <v>4600</v>
      </c>
      <c r="X415" s="56">
        <v>5700</v>
      </c>
      <c r="Y415" s="56">
        <v>7200</v>
      </c>
      <c r="Z415" s="56">
        <v>7900</v>
      </c>
      <c r="AA415" s="56">
        <v>7400</v>
      </c>
    </row>
    <row r="416" spans="1:27">
      <c r="A416" s="25" t="s">
        <v>109</v>
      </c>
      <c r="B416" s="25" t="s">
        <v>110</v>
      </c>
      <c r="C416" s="25" t="s">
        <v>111</v>
      </c>
      <c r="D416" s="25" t="s">
        <v>13</v>
      </c>
      <c r="E416" s="25" t="s">
        <v>76</v>
      </c>
      <c r="F416" s="25" t="s">
        <v>74</v>
      </c>
      <c r="G416" s="28" t="s">
        <v>77</v>
      </c>
      <c r="H416" s="28" t="s">
        <v>77</v>
      </c>
      <c r="I416" s="28" t="s">
        <v>77</v>
      </c>
      <c r="J416" s="28" t="s">
        <v>77</v>
      </c>
      <c r="K416" s="28" t="s">
        <v>77</v>
      </c>
      <c r="L416" s="28" t="s">
        <v>77</v>
      </c>
      <c r="M416" s="28" t="s">
        <v>77</v>
      </c>
      <c r="N416" s="31" t="s">
        <v>77</v>
      </c>
      <c r="O416" s="31" t="s">
        <v>77</v>
      </c>
      <c r="P416" s="31" t="s">
        <v>77</v>
      </c>
      <c r="Q416" s="31" t="s">
        <v>77</v>
      </c>
      <c r="R416" s="31" t="s">
        <v>77</v>
      </c>
      <c r="S416" s="31" t="s">
        <v>77</v>
      </c>
      <c r="T416" s="31" t="s">
        <v>77</v>
      </c>
      <c r="U416" s="57" t="s">
        <v>77</v>
      </c>
      <c r="V416" s="57" t="s">
        <v>77</v>
      </c>
      <c r="W416" s="57" t="s">
        <v>77</v>
      </c>
      <c r="X416" s="57" t="s">
        <v>77</v>
      </c>
      <c r="Y416" s="57" t="s">
        <v>77</v>
      </c>
      <c r="Z416" s="57" t="s">
        <v>77</v>
      </c>
      <c r="AA416" s="57" t="s">
        <v>77</v>
      </c>
    </row>
    <row r="417" spans="1:27">
      <c r="A417" s="25" t="s">
        <v>109</v>
      </c>
      <c r="B417" s="25" t="s">
        <v>110</v>
      </c>
      <c r="C417" s="25" t="s">
        <v>111</v>
      </c>
      <c r="D417" s="25" t="s">
        <v>13</v>
      </c>
      <c r="E417" s="25" t="s">
        <v>78</v>
      </c>
      <c r="F417" s="25" t="s">
        <v>74</v>
      </c>
      <c r="G417" s="28" t="s">
        <v>77</v>
      </c>
      <c r="H417" s="28" t="s">
        <v>77</v>
      </c>
      <c r="I417" s="28" t="s">
        <v>77</v>
      </c>
      <c r="J417" s="28" t="s">
        <v>77</v>
      </c>
      <c r="K417" s="28" t="s">
        <v>77</v>
      </c>
      <c r="L417" s="28" t="s">
        <v>77</v>
      </c>
      <c r="M417" s="28" t="s">
        <v>77</v>
      </c>
      <c r="N417" s="31" t="s">
        <v>77</v>
      </c>
      <c r="O417" s="31" t="s">
        <v>77</v>
      </c>
      <c r="P417" s="31" t="s">
        <v>77</v>
      </c>
      <c r="Q417" s="31" t="s">
        <v>77</v>
      </c>
      <c r="R417" s="31" t="s">
        <v>77</v>
      </c>
      <c r="S417" s="31" t="s">
        <v>77</v>
      </c>
      <c r="T417" s="31" t="s">
        <v>77</v>
      </c>
      <c r="U417" s="57" t="s">
        <v>77</v>
      </c>
      <c r="V417" s="57" t="s">
        <v>77</v>
      </c>
      <c r="W417" s="57" t="s">
        <v>77</v>
      </c>
      <c r="X417" s="57" t="s">
        <v>77</v>
      </c>
      <c r="Y417" s="57" t="s">
        <v>77</v>
      </c>
      <c r="Z417" s="57" t="s">
        <v>77</v>
      </c>
      <c r="AA417" s="57" t="s">
        <v>77</v>
      </c>
    </row>
    <row r="418" spans="1:27">
      <c r="A418" s="25" t="s">
        <v>109</v>
      </c>
      <c r="B418" s="25" t="s">
        <v>110</v>
      </c>
      <c r="C418" s="25" t="s">
        <v>111</v>
      </c>
      <c r="D418" s="25" t="s">
        <v>13</v>
      </c>
      <c r="E418" s="25" t="s">
        <v>15</v>
      </c>
      <c r="F418" s="25" t="s">
        <v>74</v>
      </c>
      <c r="G418" s="28">
        <f t="shared" ref="G418:M418" si="76">SUM(G415:G417)</f>
        <v>0.32297872340425537</v>
      </c>
      <c r="H418" s="28">
        <f t="shared" si="76"/>
        <v>0.27619047619047621</v>
      </c>
      <c r="I418" s="28">
        <f t="shared" si="76"/>
        <v>0.23870967741935481</v>
      </c>
      <c r="J418" s="28">
        <f t="shared" si="76"/>
        <v>0.1924528301886792</v>
      </c>
      <c r="K418" s="28">
        <f t="shared" si="76"/>
        <v>0.15211267605633799</v>
      </c>
      <c r="L418" s="28">
        <f t="shared" si="76"/>
        <v>0.1391061452513967</v>
      </c>
      <c r="M418" s="28">
        <f t="shared" si="76"/>
        <v>0.1486535008976661</v>
      </c>
      <c r="N418" s="55">
        <f>'Equations and POD'!$D$6/G418</f>
        <v>3405.7971014492746</v>
      </c>
      <c r="O418" s="55">
        <f>'Equations and POD'!$D$6/H418</f>
        <v>3982.7586206896549</v>
      </c>
      <c r="P418" s="55">
        <f>'Equations and POD'!$D$6/I418</f>
        <v>4608.1081081081084</v>
      </c>
      <c r="Q418" s="55">
        <f>'Equations and POD'!$D$6/J418</f>
        <v>5715.6862745098051</v>
      </c>
      <c r="R418" s="55">
        <f>'Equations and POD'!$D$6/K418</f>
        <v>7231.4814814814836</v>
      </c>
      <c r="S418" s="55">
        <f>'Equations and POD'!$D$6/L418</f>
        <v>7907.6305220883505</v>
      </c>
      <c r="T418" s="55">
        <f>'Equations and POD'!$D$6/M418</f>
        <v>7399.7584541062788</v>
      </c>
      <c r="U418" s="56">
        <v>3400</v>
      </c>
      <c r="V418" s="56">
        <v>4000</v>
      </c>
      <c r="W418" s="56">
        <v>4600</v>
      </c>
      <c r="X418" s="56">
        <v>5700</v>
      </c>
      <c r="Y418" s="56">
        <v>7200</v>
      </c>
      <c r="Z418" s="56">
        <v>7900</v>
      </c>
      <c r="AA418" s="56">
        <v>7400</v>
      </c>
    </row>
    <row r="419" spans="1:27">
      <c r="A419" s="25" t="s">
        <v>109</v>
      </c>
      <c r="B419" s="25" t="s">
        <v>110</v>
      </c>
      <c r="C419" s="25" t="s">
        <v>111</v>
      </c>
      <c r="D419" s="25" t="s">
        <v>13</v>
      </c>
      <c r="E419" s="25" t="s">
        <v>72</v>
      </c>
      <c r="F419" s="25" t="s">
        <v>75</v>
      </c>
      <c r="G419" s="28">
        <v>0.16148936170212769</v>
      </c>
      <c r="H419" s="28">
        <v>0.1380952380952381</v>
      </c>
      <c r="I419" s="28">
        <v>0.1193548387096774</v>
      </c>
      <c r="J419" s="28">
        <v>9.6226415094339615E-2</v>
      </c>
      <c r="K419" s="28">
        <v>7.6056338028169024E-2</v>
      </c>
      <c r="L419" s="28">
        <v>6.9553072625698334E-2</v>
      </c>
      <c r="M419" s="28">
        <v>7.4326750448833051E-2</v>
      </c>
      <c r="N419" s="31">
        <f>'Equations and POD'!$D$6/G419</f>
        <v>6811.5942028985492</v>
      </c>
      <c r="O419" s="31">
        <f>'Equations and POD'!$D$6/H419</f>
        <v>7965.5172413793098</v>
      </c>
      <c r="P419" s="31">
        <f>'Equations and POD'!$D$6/I419</f>
        <v>9216.2162162162167</v>
      </c>
      <c r="Q419" s="31">
        <f>'Equations and POD'!$D$6/J419</f>
        <v>11431.372549019608</v>
      </c>
      <c r="R419" s="31">
        <f>'Equations and POD'!$D$6/K419</f>
        <v>14462.962962962962</v>
      </c>
      <c r="S419" s="31">
        <f>'Equations and POD'!$D$6/L419</f>
        <v>15815.261044176705</v>
      </c>
      <c r="T419" s="31">
        <f>'Equations and POD'!$D$6/M419</f>
        <v>14799.516908212558</v>
      </c>
      <c r="U419" s="56">
        <v>6800</v>
      </c>
      <c r="V419" s="56">
        <v>8000</v>
      </c>
      <c r="W419" s="56">
        <v>9200</v>
      </c>
      <c r="X419" s="56">
        <v>11000</v>
      </c>
      <c r="Y419" s="56">
        <v>14000</v>
      </c>
      <c r="Z419" s="56">
        <v>16000</v>
      </c>
      <c r="AA419" s="56">
        <v>15000</v>
      </c>
    </row>
    <row r="420" spans="1:27">
      <c r="A420" s="25" t="s">
        <v>109</v>
      </c>
      <c r="B420" s="25" t="s">
        <v>110</v>
      </c>
      <c r="C420" s="25" t="s">
        <v>111</v>
      </c>
      <c r="D420" s="25" t="s">
        <v>13</v>
      </c>
      <c r="E420" s="25" t="s">
        <v>76</v>
      </c>
      <c r="F420" s="25" t="s">
        <v>75</v>
      </c>
      <c r="G420" s="28" t="s">
        <v>77</v>
      </c>
      <c r="H420" s="28" t="s">
        <v>77</v>
      </c>
      <c r="I420" s="28" t="s">
        <v>77</v>
      </c>
      <c r="J420" s="28" t="s">
        <v>77</v>
      </c>
      <c r="K420" s="28" t="s">
        <v>77</v>
      </c>
      <c r="L420" s="28" t="s">
        <v>77</v>
      </c>
      <c r="M420" s="28" t="s">
        <v>77</v>
      </c>
      <c r="N420" s="31" t="s">
        <v>77</v>
      </c>
      <c r="O420" s="31" t="s">
        <v>77</v>
      </c>
      <c r="P420" s="31" t="s">
        <v>77</v>
      </c>
      <c r="Q420" s="31" t="s">
        <v>77</v>
      </c>
      <c r="R420" s="31" t="s">
        <v>77</v>
      </c>
      <c r="S420" s="31" t="s">
        <v>77</v>
      </c>
      <c r="T420" s="31" t="s">
        <v>77</v>
      </c>
      <c r="U420" s="57" t="s">
        <v>77</v>
      </c>
      <c r="V420" s="57" t="s">
        <v>77</v>
      </c>
      <c r="W420" s="57" t="s">
        <v>77</v>
      </c>
      <c r="X420" s="57" t="s">
        <v>77</v>
      </c>
      <c r="Y420" s="57" t="s">
        <v>77</v>
      </c>
      <c r="Z420" s="57" t="s">
        <v>77</v>
      </c>
      <c r="AA420" s="57" t="s">
        <v>77</v>
      </c>
    </row>
    <row r="421" spans="1:27">
      <c r="A421" s="25" t="s">
        <v>109</v>
      </c>
      <c r="B421" s="25" t="s">
        <v>110</v>
      </c>
      <c r="C421" s="25" t="s">
        <v>111</v>
      </c>
      <c r="D421" s="25" t="s">
        <v>13</v>
      </c>
      <c r="E421" s="25" t="s">
        <v>78</v>
      </c>
      <c r="F421" s="25" t="s">
        <v>75</v>
      </c>
      <c r="G421" s="28" t="s">
        <v>77</v>
      </c>
      <c r="H421" s="28" t="s">
        <v>77</v>
      </c>
      <c r="I421" s="28" t="s">
        <v>77</v>
      </c>
      <c r="J421" s="28" t="s">
        <v>77</v>
      </c>
      <c r="K421" s="28" t="s">
        <v>77</v>
      </c>
      <c r="L421" s="28" t="s">
        <v>77</v>
      </c>
      <c r="M421" s="28" t="s">
        <v>77</v>
      </c>
      <c r="N421" s="31" t="s">
        <v>77</v>
      </c>
      <c r="O421" s="31" t="s">
        <v>77</v>
      </c>
      <c r="P421" s="31" t="s">
        <v>77</v>
      </c>
      <c r="Q421" s="31" t="s">
        <v>77</v>
      </c>
      <c r="R421" s="31" t="s">
        <v>77</v>
      </c>
      <c r="S421" s="31" t="s">
        <v>77</v>
      </c>
      <c r="T421" s="31" t="s">
        <v>77</v>
      </c>
      <c r="U421" s="57" t="s">
        <v>77</v>
      </c>
      <c r="V421" s="57" t="s">
        <v>77</v>
      </c>
      <c r="W421" s="57" t="s">
        <v>77</v>
      </c>
      <c r="X421" s="57" t="s">
        <v>77</v>
      </c>
      <c r="Y421" s="57" t="s">
        <v>77</v>
      </c>
      <c r="Z421" s="57" t="s">
        <v>77</v>
      </c>
      <c r="AA421" s="57" t="s">
        <v>77</v>
      </c>
    </row>
    <row r="422" spans="1:27">
      <c r="A422" s="25" t="s">
        <v>109</v>
      </c>
      <c r="B422" s="25" t="s">
        <v>110</v>
      </c>
      <c r="C422" s="25" t="s">
        <v>111</v>
      </c>
      <c r="D422" s="25" t="s">
        <v>13</v>
      </c>
      <c r="E422" s="25" t="s">
        <v>15</v>
      </c>
      <c r="F422" s="25" t="s">
        <v>75</v>
      </c>
      <c r="G422" s="28">
        <f t="shared" ref="G422:M422" si="77">SUM(G419:G421)</f>
        <v>0.16148936170212769</v>
      </c>
      <c r="H422" s="28">
        <f t="shared" si="77"/>
        <v>0.1380952380952381</v>
      </c>
      <c r="I422" s="28">
        <f t="shared" si="77"/>
        <v>0.1193548387096774</v>
      </c>
      <c r="J422" s="28">
        <f t="shared" si="77"/>
        <v>9.6226415094339615E-2</v>
      </c>
      <c r="K422" s="28">
        <f t="shared" si="77"/>
        <v>7.6056338028169024E-2</v>
      </c>
      <c r="L422" s="28">
        <f t="shared" si="77"/>
        <v>6.9553072625698334E-2</v>
      </c>
      <c r="M422" s="28">
        <f t="shared" si="77"/>
        <v>7.4326750448833051E-2</v>
      </c>
      <c r="N422" s="55">
        <f>'Equations and POD'!$D$6/G422</f>
        <v>6811.5942028985492</v>
      </c>
      <c r="O422" s="55">
        <f>'Equations and POD'!$D$6/H422</f>
        <v>7965.5172413793098</v>
      </c>
      <c r="P422" s="55">
        <f>'Equations and POD'!$D$6/I422</f>
        <v>9216.2162162162167</v>
      </c>
      <c r="Q422" s="55">
        <f>'Equations and POD'!$D$6/J422</f>
        <v>11431.372549019608</v>
      </c>
      <c r="R422" s="55">
        <f>'Equations and POD'!$D$6/K422</f>
        <v>14462.962962962962</v>
      </c>
      <c r="S422" s="55">
        <f>'Equations and POD'!$D$6/L422</f>
        <v>15815.261044176705</v>
      </c>
      <c r="T422" s="55">
        <f>'Equations and POD'!$D$6/M422</f>
        <v>14799.516908212558</v>
      </c>
      <c r="U422" s="56">
        <v>6800</v>
      </c>
      <c r="V422" s="56">
        <v>8000</v>
      </c>
      <c r="W422" s="56">
        <v>9200</v>
      </c>
      <c r="X422" s="56">
        <v>11000</v>
      </c>
      <c r="Y422" s="56">
        <v>14000</v>
      </c>
      <c r="Z422" s="56">
        <v>16000</v>
      </c>
      <c r="AA422" s="56">
        <v>15000</v>
      </c>
    </row>
    <row r="423" spans="1:27">
      <c r="A423" s="25" t="s">
        <v>112</v>
      </c>
      <c r="B423" s="25" t="s">
        <v>113</v>
      </c>
      <c r="C423" s="25" t="s">
        <v>114</v>
      </c>
      <c r="D423" s="25" t="s">
        <v>9</v>
      </c>
      <c r="E423" s="25" t="s">
        <v>72</v>
      </c>
      <c r="F423" s="25" t="s">
        <v>73</v>
      </c>
      <c r="G423" s="37">
        <v>19.264334961901593</v>
      </c>
      <c r="H423" s="25">
        <v>8.2331180186011892</v>
      </c>
      <c r="I423" s="25">
        <v>6.4462537862903231</v>
      </c>
      <c r="J423" s="25">
        <v>4.9533367051886801</v>
      </c>
      <c r="K423" s="25">
        <v>3.8493267742077473</v>
      </c>
      <c r="L423" s="25">
        <v>3.505137256372207</v>
      </c>
      <c r="M423" s="25">
        <v>3.7035921832813128</v>
      </c>
      <c r="N423" s="55">
        <f>'Equations and POD'!$D$6/G423</f>
        <v>57.100336044583521</v>
      </c>
      <c r="O423" s="55">
        <f>'Equations and POD'!$D$6/H423</f>
        <v>133.60673289448249</v>
      </c>
      <c r="P423" s="55">
        <f>'Equations and POD'!$D$6/I423</f>
        <v>170.6417458058265</v>
      </c>
      <c r="Q423" s="55">
        <f>'Equations and POD'!$D$6/J423</f>
        <v>222.07252716088061</v>
      </c>
      <c r="R423" s="55">
        <f>'Equations and POD'!$D$6/K423</f>
        <v>285.76425554995848</v>
      </c>
      <c r="S423" s="55">
        <f>'Equations and POD'!$D$6/L423</f>
        <v>313.8250857367259</v>
      </c>
      <c r="T423" s="55">
        <f>'Equations and POD'!$D$6/M423</f>
        <v>297.00894309195263</v>
      </c>
      <c r="U423" s="30">
        <v>57</v>
      </c>
      <c r="V423" s="30">
        <v>130</v>
      </c>
      <c r="W423" s="30">
        <v>170</v>
      </c>
      <c r="X423" s="30">
        <v>220</v>
      </c>
      <c r="Y423" s="30">
        <v>290</v>
      </c>
      <c r="Z423" s="30">
        <v>310</v>
      </c>
      <c r="AA423" s="30">
        <v>300</v>
      </c>
    </row>
    <row r="424" spans="1:27">
      <c r="A424" s="25" t="s">
        <v>112</v>
      </c>
      <c r="B424" s="25" t="s">
        <v>113</v>
      </c>
      <c r="C424" s="25" t="s">
        <v>114</v>
      </c>
      <c r="D424" s="25" t="s">
        <v>9</v>
      </c>
      <c r="E424" s="25" t="s">
        <v>76</v>
      </c>
      <c r="F424" s="25" t="s">
        <v>73</v>
      </c>
      <c r="G424" s="28">
        <v>0.176197669999201</v>
      </c>
      <c r="H424" s="28">
        <v>0.2181135761322481</v>
      </c>
      <c r="I424" s="28">
        <v>0.24622113264305731</v>
      </c>
      <c r="J424" s="28">
        <v>8.6441768275436634E-2</v>
      </c>
      <c r="K424" s="28">
        <v>4.840463227932694E-2</v>
      </c>
      <c r="L424" s="28">
        <v>3.8402078735055259E-2</v>
      </c>
      <c r="M424" s="28">
        <v>1.7198816601519819E-2</v>
      </c>
      <c r="N424" s="55">
        <f>'Equations and POD'!$D$6/G424</f>
        <v>6242.9883437447734</v>
      </c>
      <c r="O424" s="55">
        <f>'Equations and POD'!$D$6/H424</f>
        <v>5043.2440726800087</v>
      </c>
      <c r="P424" s="55">
        <f>'Equations and POD'!$D$6/I424</f>
        <v>4467.5287949172571</v>
      </c>
      <c r="Q424" s="55">
        <f>'Equations and POD'!$D$6/J424</f>
        <v>12725.329686627627</v>
      </c>
      <c r="R424" s="55">
        <f>'Equations and POD'!$D$6/K424</f>
        <v>22725.097747923544</v>
      </c>
      <c r="S424" s="55">
        <f>'Equations and POD'!$D$6/L424</f>
        <v>28644.282711598818</v>
      </c>
      <c r="T424" s="55">
        <f>'Equations and POD'!$D$6/M424</f>
        <v>63957.888817931555</v>
      </c>
      <c r="U424" s="30">
        <v>6200</v>
      </c>
      <c r="V424" s="30">
        <v>5000</v>
      </c>
      <c r="W424" s="30">
        <v>4500</v>
      </c>
      <c r="X424" s="30">
        <v>13000</v>
      </c>
      <c r="Y424" s="30">
        <v>23000</v>
      </c>
      <c r="Z424" s="30">
        <v>29000</v>
      </c>
      <c r="AA424" s="30">
        <v>64000</v>
      </c>
    </row>
    <row r="425" spans="1:27">
      <c r="A425" s="25" t="s">
        <v>112</v>
      </c>
      <c r="B425" s="25" t="s">
        <v>113</v>
      </c>
      <c r="C425" s="25" t="s">
        <v>114</v>
      </c>
      <c r="D425" s="25" t="s">
        <v>9</v>
      </c>
      <c r="E425" s="25" t="s">
        <v>78</v>
      </c>
      <c r="F425" s="25" t="s">
        <v>73</v>
      </c>
      <c r="G425" s="28">
        <v>1.594002964868918</v>
      </c>
      <c r="H425" s="28">
        <v>1.5015969958910089</v>
      </c>
      <c r="I425" s="28">
        <v>1.2206530418210779</v>
      </c>
      <c r="J425" s="28">
        <v>0.84996056371189199</v>
      </c>
      <c r="K425" s="28">
        <v>0.59958133568324112</v>
      </c>
      <c r="L425" s="28">
        <v>0.51339517401413293</v>
      </c>
      <c r="M425" s="28">
        <v>0.41218837537208203</v>
      </c>
      <c r="N425" s="55">
        <f>'Equations and POD'!$D$6/G425</f>
        <v>690.08654578660583</v>
      </c>
      <c r="O425" s="55">
        <f>'Equations and POD'!$D$6/H425</f>
        <v>732.55341014270505</v>
      </c>
      <c r="P425" s="55">
        <f>'Equations and POD'!$D$6/I425</f>
        <v>901.15697279459766</v>
      </c>
      <c r="Q425" s="55">
        <f>'Equations and POD'!$D$6/J425</f>
        <v>1294.177691252112</v>
      </c>
      <c r="R425" s="55">
        <f>'Equations and POD'!$D$6/K425</f>
        <v>1834.6134786642692</v>
      </c>
      <c r="S425" s="55">
        <f>'Equations and POD'!$D$6/L425</f>
        <v>2142.5990263977801</v>
      </c>
      <c r="T425" s="55">
        <f>'Equations and POD'!$D$6/M425</f>
        <v>2668.6827327603091</v>
      </c>
      <c r="U425" s="30">
        <v>690</v>
      </c>
      <c r="V425" s="30">
        <v>730</v>
      </c>
      <c r="W425" s="30">
        <v>900</v>
      </c>
      <c r="X425" s="30">
        <v>1300</v>
      </c>
      <c r="Y425" s="30">
        <v>1800</v>
      </c>
      <c r="Z425" s="30">
        <v>2100</v>
      </c>
      <c r="AA425" s="30">
        <v>2700</v>
      </c>
    </row>
    <row r="426" spans="1:27">
      <c r="A426" s="25" t="s">
        <v>112</v>
      </c>
      <c r="B426" s="25" t="s">
        <v>113</v>
      </c>
      <c r="C426" s="25" t="s">
        <v>114</v>
      </c>
      <c r="D426" s="25" t="s">
        <v>9</v>
      </c>
      <c r="E426" s="25" t="s">
        <v>15</v>
      </c>
      <c r="F426" s="25" t="s">
        <v>73</v>
      </c>
      <c r="G426" s="44">
        <f t="shared" ref="G426:M426" si="78">SUM(G423:G425)</f>
        <v>21.034535596769711</v>
      </c>
      <c r="H426" s="44">
        <f t="shared" si="78"/>
        <v>9.9528285906244456</v>
      </c>
      <c r="I426" s="44">
        <f t="shared" si="78"/>
        <v>7.9131279607544585</v>
      </c>
      <c r="J426" s="44">
        <f t="shared" si="78"/>
        <v>5.8897390371760086</v>
      </c>
      <c r="K426" s="44">
        <f t="shared" si="78"/>
        <v>4.4973127421703154</v>
      </c>
      <c r="L426" s="44">
        <f t="shared" si="78"/>
        <v>4.0569345091213957</v>
      </c>
      <c r="M426" s="44">
        <f t="shared" si="78"/>
        <v>4.1329793752549149</v>
      </c>
      <c r="N426" s="55">
        <f>'Equations and POD'!$D$6/G426</f>
        <v>52.294950603469836</v>
      </c>
      <c r="O426" s="55">
        <f>'Equations and POD'!$D$6/H426</f>
        <v>110.52134475984032</v>
      </c>
      <c r="P426" s="55">
        <f>'Equations and POD'!$D$6/I426</f>
        <v>139.00950489559924</v>
      </c>
      <c r="Q426" s="55">
        <f>'Equations and POD'!$D$6/J426</f>
        <v>186.76549046686188</v>
      </c>
      <c r="R426" s="55">
        <f>'Equations and POD'!$D$6/K426</f>
        <v>244.59050616728101</v>
      </c>
      <c r="S426" s="55">
        <f>'Equations and POD'!$D$6/L426</f>
        <v>271.14068455549835</v>
      </c>
      <c r="T426" s="55">
        <f>'Equations and POD'!$D$6/M426</f>
        <v>266.1518241745772</v>
      </c>
      <c r="U426" s="30">
        <v>52</v>
      </c>
      <c r="V426" s="30">
        <v>110</v>
      </c>
      <c r="W426" s="30">
        <v>140</v>
      </c>
      <c r="X426" s="30">
        <v>190</v>
      </c>
      <c r="Y426" s="30">
        <v>240</v>
      </c>
      <c r="Z426" s="30">
        <v>270</v>
      </c>
      <c r="AA426" s="30">
        <v>270</v>
      </c>
    </row>
    <row r="427" spans="1:27">
      <c r="A427" s="25" t="s">
        <v>112</v>
      </c>
      <c r="B427" s="25" t="s">
        <v>113</v>
      </c>
      <c r="C427" s="25" t="s">
        <v>114</v>
      </c>
      <c r="D427" s="25" t="s">
        <v>9</v>
      </c>
      <c r="E427" s="25" t="s">
        <v>72</v>
      </c>
      <c r="F427" s="25" t="s">
        <v>74</v>
      </c>
      <c r="G427" s="38">
        <v>3.9</v>
      </c>
      <c r="H427" s="39">
        <v>1.7</v>
      </c>
      <c r="I427" s="39">
        <v>1.3</v>
      </c>
      <c r="J427" s="39">
        <v>1</v>
      </c>
      <c r="K427" s="39">
        <v>0.79</v>
      </c>
      <c r="L427" s="39">
        <v>0.72</v>
      </c>
      <c r="M427" s="39">
        <v>0.76</v>
      </c>
      <c r="N427" s="55">
        <f>'Equations and POD'!$D$6/G427</f>
        <v>282.05128205128204</v>
      </c>
      <c r="O427" s="55">
        <f>'Equations and POD'!$D$6/H427</f>
        <v>647.05882352941182</v>
      </c>
      <c r="P427" s="55">
        <f>'Equations and POD'!$D$6/I427</f>
        <v>846.15384615384608</v>
      </c>
      <c r="Q427" s="55">
        <f>'Equations and POD'!$D$6/J427</f>
        <v>1100</v>
      </c>
      <c r="R427" s="55">
        <f>'Equations and POD'!$D$6/K427</f>
        <v>1392.4050632911392</v>
      </c>
      <c r="S427" s="55">
        <f>'Equations and POD'!$D$6/L427</f>
        <v>1527.7777777777778</v>
      </c>
      <c r="T427" s="55">
        <f>'Equations and POD'!$D$6/M427</f>
        <v>1447.3684210526317</v>
      </c>
      <c r="U427" s="30">
        <v>280</v>
      </c>
      <c r="V427" s="30">
        <v>650</v>
      </c>
      <c r="W427" s="30">
        <v>850</v>
      </c>
      <c r="X427" s="30">
        <v>1100</v>
      </c>
      <c r="Y427" s="30">
        <v>1400</v>
      </c>
      <c r="Z427" s="30">
        <v>1500</v>
      </c>
      <c r="AA427" s="30">
        <v>1400</v>
      </c>
    </row>
    <row r="428" spans="1:27">
      <c r="A428" s="25" t="s">
        <v>112</v>
      </c>
      <c r="B428" s="25" t="s">
        <v>113</v>
      </c>
      <c r="C428" s="25" t="s">
        <v>114</v>
      </c>
      <c r="D428" s="25" t="s">
        <v>9</v>
      </c>
      <c r="E428" s="25" t="s">
        <v>76</v>
      </c>
      <c r="F428" s="25" t="s">
        <v>74</v>
      </c>
      <c r="G428" s="28">
        <v>5.5029499173429017E-2</v>
      </c>
      <c r="H428" s="28">
        <v>6.8118940500713862E-2</v>
      </c>
      <c r="I428" s="28">
        <v>7.6895585636960403E-2</v>
      </c>
      <c r="J428" s="28">
        <v>2.6997450558451722E-2</v>
      </c>
      <c r="K428" s="28">
        <v>1.5118130895808079E-2</v>
      </c>
      <c r="L428" s="28">
        <v>1.199417961869398E-2</v>
      </c>
      <c r="M428" s="28">
        <v>5.372351621985379E-3</v>
      </c>
      <c r="N428" s="55">
        <f>'Equations and POD'!$D$6/G428</f>
        <v>19989.278778156404</v>
      </c>
      <c r="O428" s="55">
        <f>'Equations and POD'!$D$6/H428</f>
        <v>16148.225323446897</v>
      </c>
      <c r="P428" s="55">
        <f>'Equations and POD'!$D$6/I428</f>
        <v>14305.112457213374</v>
      </c>
      <c r="Q428" s="55">
        <f>'Equations and POD'!$D$6/J428</f>
        <v>40744.587997981835</v>
      </c>
      <c r="R428" s="55">
        <f>'Equations and POD'!$D$6/K428</f>
        <v>72760.317236372488</v>
      </c>
      <c r="S428" s="55">
        <f>'Equations and POD'!$D$6/L428</f>
        <v>91711.14948833629</v>
      </c>
      <c r="T428" s="55">
        <f>'Equations and POD'!$D$6/M428</f>
        <v>204752.04852535127</v>
      </c>
      <c r="U428" s="30">
        <v>20000</v>
      </c>
      <c r="V428" s="30">
        <v>16000</v>
      </c>
      <c r="W428" s="30">
        <v>14000</v>
      </c>
      <c r="X428" s="30">
        <v>41000</v>
      </c>
      <c r="Y428" s="30">
        <v>73000</v>
      </c>
      <c r="Z428" s="30">
        <v>92000</v>
      </c>
      <c r="AA428" s="30">
        <v>200000</v>
      </c>
    </row>
    <row r="429" spans="1:27">
      <c r="A429" s="25" t="s">
        <v>112</v>
      </c>
      <c r="B429" s="25" t="s">
        <v>113</v>
      </c>
      <c r="C429" s="25" t="s">
        <v>114</v>
      </c>
      <c r="D429" s="25" t="s">
        <v>9</v>
      </c>
      <c r="E429" s="25" t="s">
        <v>78</v>
      </c>
      <c r="F429" s="25" t="s">
        <v>74</v>
      </c>
      <c r="G429" s="28">
        <v>0.47899026190825728</v>
      </c>
      <c r="H429" s="28">
        <v>0.45122271049328577</v>
      </c>
      <c r="I429" s="28">
        <v>0.36680039691712257</v>
      </c>
      <c r="J429" s="28">
        <v>0.25540908141129381</v>
      </c>
      <c r="K429" s="28">
        <v>0.180171321725136</v>
      </c>
      <c r="L429" s="28">
        <v>0.1542727926379279</v>
      </c>
      <c r="M429" s="28">
        <v>0.1238606340304069</v>
      </c>
      <c r="N429" s="55">
        <f>'Equations and POD'!$D$6/G429</f>
        <v>2296.4976273582092</v>
      </c>
      <c r="O429" s="55">
        <f>'Equations and POD'!$D$6/H429</f>
        <v>2437.8205582725609</v>
      </c>
      <c r="P429" s="55">
        <f>'Equations and POD'!$D$6/I429</f>
        <v>2998.9062423194205</v>
      </c>
      <c r="Q429" s="55">
        <f>'Equations and POD'!$D$6/J429</f>
        <v>4306.816319614858</v>
      </c>
      <c r="R429" s="55">
        <f>'Equations and POD'!$D$6/K429</f>
        <v>6105.3001635750179</v>
      </c>
      <c r="S429" s="55">
        <f>'Equations and POD'!$D$6/L429</f>
        <v>7130.2267962547112</v>
      </c>
      <c r="T429" s="55">
        <f>'Equations and POD'!$D$6/M429</f>
        <v>8880.9492104647052</v>
      </c>
      <c r="U429" s="30">
        <v>2300</v>
      </c>
      <c r="V429" s="30">
        <v>2400</v>
      </c>
      <c r="W429" s="30">
        <v>3000</v>
      </c>
      <c r="X429" s="30">
        <v>4300</v>
      </c>
      <c r="Y429" s="30">
        <v>6100</v>
      </c>
      <c r="Z429" s="30">
        <v>7100</v>
      </c>
      <c r="AA429" s="30">
        <v>8900</v>
      </c>
    </row>
    <row r="430" spans="1:27">
      <c r="A430" s="25" t="s">
        <v>112</v>
      </c>
      <c r="B430" s="25" t="s">
        <v>113</v>
      </c>
      <c r="C430" s="25" t="s">
        <v>114</v>
      </c>
      <c r="D430" s="25" t="s">
        <v>9</v>
      </c>
      <c r="E430" s="25" t="s">
        <v>15</v>
      </c>
      <c r="F430" s="25" t="s">
        <v>74</v>
      </c>
      <c r="G430" s="44">
        <f t="shared" ref="G430:M430" si="79">SUM(G427:G429)</f>
        <v>4.4340197610816858</v>
      </c>
      <c r="H430" s="44">
        <f t="shared" si="79"/>
        <v>2.2193416509939996</v>
      </c>
      <c r="I430" s="44">
        <f t="shared" si="79"/>
        <v>1.743695982554083</v>
      </c>
      <c r="J430" s="44">
        <f t="shared" si="79"/>
        <v>1.2824065319697455</v>
      </c>
      <c r="K430" s="44">
        <f t="shared" si="79"/>
        <v>0.98528945262094414</v>
      </c>
      <c r="L430" s="44">
        <f t="shared" si="79"/>
        <v>0.88626697225662188</v>
      </c>
      <c r="M430" s="44">
        <f t="shared" si="79"/>
        <v>0.88923298565239228</v>
      </c>
      <c r="N430" s="55">
        <f>'Equations and POD'!$D$6/G430</f>
        <v>248.08188940764967</v>
      </c>
      <c r="O430" s="55">
        <f>'Equations and POD'!$D$6/H430</f>
        <v>495.64248006039611</v>
      </c>
      <c r="P430" s="55">
        <f>'Equations and POD'!$D$6/I430</f>
        <v>630.8439148828985</v>
      </c>
      <c r="Q430" s="55">
        <f>'Equations and POD'!$D$6/J430</f>
        <v>857.76231840493392</v>
      </c>
      <c r="R430" s="55">
        <f>'Equations and POD'!$D$6/K430</f>
        <v>1116.4231963246102</v>
      </c>
      <c r="S430" s="55">
        <f>'Equations and POD'!$D$6/L430</f>
        <v>1241.160998247705</v>
      </c>
      <c r="T430" s="55">
        <f>'Equations and POD'!$D$6/M430</f>
        <v>1237.021138158721</v>
      </c>
      <c r="U430" s="30">
        <v>250</v>
      </c>
      <c r="V430" s="30">
        <v>500</v>
      </c>
      <c r="W430" s="30">
        <v>630</v>
      </c>
      <c r="X430" s="30">
        <v>860</v>
      </c>
      <c r="Y430" s="30">
        <v>1100</v>
      </c>
      <c r="Z430" s="30">
        <v>1200</v>
      </c>
      <c r="AA430" s="30">
        <v>1200</v>
      </c>
    </row>
    <row r="431" spans="1:27">
      <c r="A431" s="25" t="s">
        <v>112</v>
      </c>
      <c r="B431" s="25" t="s">
        <v>113</v>
      </c>
      <c r="C431" s="25" t="s">
        <v>114</v>
      </c>
      <c r="D431" s="25" t="s">
        <v>9</v>
      </c>
      <c r="E431" s="25" t="s">
        <v>72</v>
      </c>
      <c r="F431" s="25" t="s">
        <v>75</v>
      </c>
      <c r="G431" s="40">
        <v>2.7E-4</v>
      </c>
      <c r="H431" s="63">
        <v>1.1E-4</v>
      </c>
      <c r="I431" s="63">
        <v>8.8999999999999995E-5</v>
      </c>
      <c r="J431" s="63">
        <v>6.7999999999999999E-5</v>
      </c>
      <c r="K431" s="63">
        <v>5.3000000000000001E-5</v>
      </c>
      <c r="L431" s="63">
        <v>4.8000000000000001E-5</v>
      </c>
      <c r="M431" s="63">
        <v>5.1E-5</v>
      </c>
      <c r="N431" s="55">
        <f>'Equations and POD'!$D$6/G431</f>
        <v>4074074.0740740742</v>
      </c>
      <c r="O431" s="55">
        <f>'Equations and POD'!$D$6/H431</f>
        <v>10000000</v>
      </c>
      <c r="P431" s="55">
        <f>'Equations and POD'!$D$6/I431</f>
        <v>12359550.561797753</v>
      </c>
      <c r="Q431" s="55">
        <f>'Equations and POD'!$D$6/J431</f>
        <v>16176470.588235294</v>
      </c>
      <c r="R431" s="55">
        <f>'Equations and POD'!$D$6/K431</f>
        <v>20754716.981132075</v>
      </c>
      <c r="S431" s="55">
        <f>'Equations and POD'!$D$6/L431</f>
        <v>22916666.666666668</v>
      </c>
      <c r="T431" s="55">
        <f>'Equations and POD'!$D$6/M431</f>
        <v>21568627.450980391</v>
      </c>
      <c r="U431" s="30">
        <v>4100000</v>
      </c>
      <c r="V431" s="30">
        <v>10000000</v>
      </c>
      <c r="W431" s="30">
        <v>12000000</v>
      </c>
      <c r="X431" s="30">
        <v>16000000</v>
      </c>
      <c r="Y431" s="30">
        <v>21000000</v>
      </c>
      <c r="Z431" s="30">
        <v>23000000</v>
      </c>
      <c r="AA431" s="30">
        <v>22000000</v>
      </c>
    </row>
    <row r="432" spans="1:27">
      <c r="A432" s="25" t="s">
        <v>112</v>
      </c>
      <c r="B432" s="25" t="s">
        <v>113</v>
      </c>
      <c r="C432" s="25" t="s">
        <v>114</v>
      </c>
      <c r="D432" s="25" t="s">
        <v>9</v>
      </c>
      <c r="E432" s="25" t="s">
        <v>76</v>
      </c>
      <c r="F432" s="25" t="s">
        <v>75</v>
      </c>
      <c r="G432" s="28">
        <v>1.0990014504303599E-5</v>
      </c>
      <c r="H432" s="28">
        <v>1.360333513885301E-5</v>
      </c>
      <c r="I432" s="28">
        <v>1.535523505842834E-5</v>
      </c>
      <c r="J432" s="28">
        <v>5.3918104717234146E-6</v>
      </c>
      <c r="K432" s="28">
        <v>3.0195325684018829E-6</v>
      </c>
      <c r="L432" s="28">
        <v>2.3956513031049239E-6</v>
      </c>
      <c r="M432" s="28">
        <v>1.0733488387927281E-6</v>
      </c>
      <c r="N432" s="55">
        <f>'Equations and POD'!$D$6/G432</f>
        <v>100090859.71353805</v>
      </c>
      <c r="O432" s="55">
        <f>'Equations and POD'!$D$6/H432</f>
        <v>80862522.96014142</v>
      </c>
      <c r="P432" s="55">
        <f>'Equations and POD'!$D$6/I432</f>
        <v>71636806.327899262</v>
      </c>
      <c r="Q432" s="55">
        <f>'Equations and POD'!$D$6/J432</f>
        <v>204013105.75896427</v>
      </c>
      <c r="R432" s="55">
        <f>'Equations and POD'!$D$6/K432</f>
        <v>364294795.66176224</v>
      </c>
      <c r="S432" s="55">
        <f>'Equations and POD'!$D$6/L432</f>
        <v>459165321.16937327</v>
      </c>
      <c r="T432" s="55">
        <f>'Equations and POD'!$D$6/M432</f>
        <v>1024829915.7217596</v>
      </c>
      <c r="U432" s="30">
        <v>100000000</v>
      </c>
      <c r="V432" s="30">
        <v>81000000</v>
      </c>
      <c r="W432" s="30">
        <v>72000000</v>
      </c>
      <c r="X432" s="30">
        <v>200000000</v>
      </c>
      <c r="Y432" s="30">
        <v>360000000</v>
      </c>
      <c r="Z432" s="30">
        <v>460000000</v>
      </c>
      <c r="AA432" s="30">
        <v>1000000000</v>
      </c>
    </row>
    <row r="433" spans="1:27">
      <c r="A433" s="25" t="s">
        <v>112</v>
      </c>
      <c r="B433" s="25" t="s">
        <v>113</v>
      </c>
      <c r="C433" s="25" t="s">
        <v>114</v>
      </c>
      <c r="D433" s="25" t="s">
        <v>9</v>
      </c>
      <c r="E433" s="25" t="s">
        <v>78</v>
      </c>
      <c r="F433" s="25" t="s">
        <v>75</v>
      </c>
      <c r="G433" s="28">
        <v>8.6377417495476521E-5</v>
      </c>
      <c r="H433" s="28">
        <v>8.1370030973999639E-5</v>
      </c>
      <c r="I433" s="28">
        <v>6.6145960662735163E-5</v>
      </c>
      <c r="J433" s="28">
        <v>4.6058508098490357E-5</v>
      </c>
      <c r="K433" s="28">
        <v>3.2490709550885768E-5</v>
      </c>
      <c r="L433" s="28">
        <v>2.7820368131892609E-5</v>
      </c>
      <c r="M433" s="28">
        <v>2.2336073502362899E-5</v>
      </c>
      <c r="N433" s="55">
        <f>'Equations and POD'!$D$6/G433</f>
        <v>12734809.998893583</v>
      </c>
      <c r="O433" s="55">
        <f>'Equations and POD'!$D$6/H433</f>
        <v>13518490.61421011</v>
      </c>
      <c r="P433" s="55">
        <f>'Equations and POD'!$D$6/I433</f>
        <v>16629889.247639427</v>
      </c>
      <c r="Q433" s="55">
        <f>'Equations and POD'!$D$6/J433</f>
        <v>23882666.751771197</v>
      </c>
      <c r="R433" s="55">
        <f>'Equations and POD'!$D$6/K433</f>
        <v>33855831.873330437</v>
      </c>
      <c r="S433" s="55">
        <f>'Equations and POD'!$D$6/L433</f>
        <v>39539376.142869443</v>
      </c>
      <c r="T433" s="55">
        <f>'Equations and POD'!$D$6/M433</f>
        <v>49247688.94065614</v>
      </c>
      <c r="U433" s="30">
        <v>13000000</v>
      </c>
      <c r="V433" s="30">
        <v>14000000</v>
      </c>
      <c r="W433" s="30">
        <v>17000000</v>
      </c>
      <c r="X433" s="30">
        <v>24000000</v>
      </c>
      <c r="Y433" s="30">
        <v>34000000</v>
      </c>
      <c r="Z433" s="30">
        <v>40000000</v>
      </c>
      <c r="AA433" s="30">
        <v>49000000</v>
      </c>
    </row>
    <row r="434" spans="1:27">
      <c r="A434" s="25" t="s">
        <v>112</v>
      </c>
      <c r="B434" s="25" t="s">
        <v>113</v>
      </c>
      <c r="C434" s="25" t="s">
        <v>114</v>
      </c>
      <c r="D434" s="25" t="s">
        <v>9</v>
      </c>
      <c r="E434" s="25" t="s">
        <v>15</v>
      </c>
      <c r="F434" s="25" t="s">
        <v>75</v>
      </c>
      <c r="G434" s="44">
        <f t="shared" ref="G434:M434" si="80">SUM(G431:G433)</f>
        <v>3.6736743199978009E-4</v>
      </c>
      <c r="H434" s="44">
        <f t="shared" si="80"/>
        <v>2.0497336611285266E-4</v>
      </c>
      <c r="I434" s="44">
        <f t="shared" si="80"/>
        <v>1.7050119572116349E-4</v>
      </c>
      <c r="J434" s="44">
        <f t="shared" si="80"/>
        <v>1.1945031857021378E-4</v>
      </c>
      <c r="K434" s="44">
        <f t="shared" si="80"/>
        <v>8.851024211928765E-5</v>
      </c>
      <c r="L434" s="44">
        <f t="shared" si="80"/>
        <v>7.8216019434997541E-5</v>
      </c>
      <c r="M434" s="44">
        <f t="shared" si="80"/>
        <v>7.4409422341155618E-5</v>
      </c>
      <c r="N434" s="55">
        <f>'Equations and POD'!$D$6/G434</f>
        <v>2994277.4023600942</v>
      </c>
      <c r="O434" s="55">
        <f>'Equations and POD'!$D$6/H434</f>
        <v>5366550.8883450273</v>
      </c>
      <c r="P434" s="55">
        <f>'Equations and POD'!$D$6/I434</f>
        <v>6451567.6582053574</v>
      </c>
      <c r="Q434" s="55">
        <f>'Equations and POD'!$D$6/J434</f>
        <v>9208849.4460850842</v>
      </c>
      <c r="R434" s="55">
        <f>'Equations and POD'!$D$6/K434</f>
        <v>12427940.243542666</v>
      </c>
      <c r="S434" s="55">
        <f>'Equations and POD'!$D$6/L434</f>
        <v>14063615.20243522</v>
      </c>
      <c r="T434" s="55">
        <f>'Equations and POD'!$D$6/M434</f>
        <v>14783074.043454755</v>
      </c>
      <c r="U434" s="30">
        <v>3000000</v>
      </c>
      <c r="V434" s="30">
        <v>5400000</v>
      </c>
      <c r="W434" s="30">
        <v>6500000</v>
      </c>
      <c r="X434" s="30">
        <v>9200000</v>
      </c>
      <c r="Y434" s="30">
        <v>12000000</v>
      </c>
      <c r="Z434" s="30">
        <v>14000000</v>
      </c>
      <c r="AA434" s="30">
        <v>15000000</v>
      </c>
    </row>
    <row r="435" spans="1:27">
      <c r="A435" s="25" t="s">
        <v>112</v>
      </c>
      <c r="B435" s="25" t="s">
        <v>113</v>
      </c>
      <c r="C435" s="25" t="s">
        <v>114</v>
      </c>
      <c r="D435" s="25" t="s">
        <v>13</v>
      </c>
      <c r="E435" s="25" t="s">
        <v>72</v>
      </c>
      <c r="F435" s="25" t="s">
        <v>73</v>
      </c>
      <c r="G435" s="52">
        <v>1.9000439962423492</v>
      </c>
      <c r="H435" s="25">
        <v>0.81203355799902144</v>
      </c>
      <c r="I435" s="25">
        <v>0.63579489399027844</v>
      </c>
      <c r="J435" s="25">
        <v>0.48854827777203425</v>
      </c>
      <c r="K435" s="25">
        <v>0.37965962704514766</v>
      </c>
      <c r="L435" s="25">
        <v>0.34571216775177938</v>
      </c>
      <c r="M435" s="25">
        <v>0.36528580437843083</v>
      </c>
      <c r="N435" s="55">
        <f>'Equations and POD'!$D$6/G435</f>
        <v>578.93396267424941</v>
      </c>
      <c r="O435" s="55">
        <f>'Equations and POD'!$D$6/H435</f>
        <v>1354.623819624614</v>
      </c>
      <c r="P435" s="55">
        <f>'Equations and POD'!$D$6/I435</f>
        <v>1730.1177005312966</v>
      </c>
      <c r="Q435" s="55">
        <f>'Equations and POD'!$D$6/J435</f>
        <v>2251.5686781589279</v>
      </c>
      <c r="R435" s="55">
        <f>'Equations and POD'!$D$6/K435</f>
        <v>2897.332035437079</v>
      </c>
      <c r="S435" s="55">
        <f>'Equations and POD'!$D$6/L435</f>
        <v>3181.8376748306923</v>
      </c>
      <c r="T435" s="55">
        <f>'Equations and POD'!$D$6/M435</f>
        <v>3011.3406730156307</v>
      </c>
      <c r="U435" s="30">
        <v>580</v>
      </c>
      <c r="V435" s="30">
        <v>1400</v>
      </c>
      <c r="W435" s="30">
        <v>1700</v>
      </c>
      <c r="X435" s="30">
        <v>2300</v>
      </c>
      <c r="Y435" s="30">
        <v>2900</v>
      </c>
      <c r="Z435" s="30">
        <v>3200</v>
      </c>
      <c r="AA435" s="30">
        <v>3000</v>
      </c>
    </row>
    <row r="436" spans="1:27">
      <c r="A436" s="25" t="s">
        <v>112</v>
      </c>
      <c r="B436" s="25" t="s">
        <v>113</v>
      </c>
      <c r="C436" s="25" t="s">
        <v>114</v>
      </c>
      <c r="D436" s="25" t="s">
        <v>13</v>
      </c>
      <c r="E436" s="25" t="s">
        <v>76</v>
      </c>
      <c r="F436" s="25" t="s">
        <v>73</v>
      </c>
      <c r="G436" s="28">
        <v>0.16259613782121959</v>
      </c>
      <c r="H436" s="28">
        <v>0.20127608254287371</v>
      </c>
      <c r="I436" s="28">
        <v>0.22721357252141</v>
      </c>
      <c r="J436" s="28">
        <v>7.9768958519166808E-2</v>
      </c>
      <c r="K436" s="28">
        <v>4.4668143597351419E-2</v>
      </c>
      <c r="L436" s="28">
        <v>3.5437737010511998E-2</v>
      </c>
      <c r="M436" s="28">
        <v>1.5871307731763259E-2</v>
      </c>
      <c r="N436" s="55">
        <f>'Equations and POD'!$D$6/G436</f>
        <v>6765.2283426897275</v>
      </c>
      <c r="O436" s="55">
        <f>'Equations and POD'!$D$6/H436</f>
        <v>5465.1302136988361</v>
      </c>
      <c r="P436" s="55">
        <f>'Equations and POD'!$D$6/I436</f>
        <v>4841.2600875607841</v>
      </c>
      <c r="Q436" s="55">
        <f>'Equations and POD'!$D$6/J436</f>
        <v>13789.825270636988</v>
      </c>
      <c r="R436" s="55">
        <f>'Equations and POD'!$D$6/K436</f>
        <v>24626.051396172734</v>
      </c>
      <c r="S436" s="55">
        <f>'Equations and POD'!$D$6/L436</f>
        <v>31040.356772039475</v>
      </c>
      <c r="T436" s="55">
        <f>'Equations and POD'!$D$6/M436</f>
        <v>69307.45837651231</v>
      </c>
      <c r="U436" s="30">
        <v>6800</v>
      </c>
      <c r="V436" s="30">
        <v>5500</v>
      </c>
      <c r="W436" s="30">
        <v>4800</v>
      </c>
      <c r="X436" s="30">
        <v>14000</v>
      </c>
      <c r="Y436" s="30">
        <v>25000</v>
      </c>
      <c r="Z436" s="30">
        <v>31000</v>
      </c>
      <c r="AA436" s="30">
        <v>69000</v>
      </c>
    </row>
    <row r="437" spans="1:27">
      <c r="A437" s="25" t="s">
        <v>112</v>
      </c>
      <c r="B437" s="25" t="s">
        <v>113</v>
      </c>
      <c r="C437" s="25" t="s">
        <v>114</v>
      </c>
      <c r="D437" s="25" t="s">
        <v>13</v>
      </c>
      <c r="E437" s="25" t="s">
        <v>78</v>
      </c>
      <c r="F437" s="25" t="s">
        <v>73</v>
      </c>
      <c r="G437" s="28">
        <v>1.526645784302606</v>
      </c>
      <c r="H437" s="28">
        <v>1.438144579415499</v>
      </c>
      <c r="I437" s="28">
        <v>1.1690723677829209</v>
      </c>
      <c r="J437" s="28">
        <v>0.81404410155594276</v>
      </c>
      <c r="K437" s="28">
        <v>0.57424505389337177</v>
      </c>
      <c r="L437" s="28">
        <v>0.4917008282694334</v>
      </c>
      <c r="M437" s="28">
        <v>0.39477068704955443</v>
      </c>
      <c r="N437" s="55">
        <f>'Equations and POD'!$D$6/G437</f>
        <v>720.53387322095546</v>
      </c>
      <c r="O437" s="55">
        <f>'Equations and POD'!$D$6/H437</f>
        <v>764.87441926532165</v>
      </c>
      <c r="P437" s="55">
        <f>'Equations and POD'!$D$6/I437</f>
        <v>940.91694433432497</v>
      </c>
      <c r="Q437" s="55">
        <f>'Equations and POD'!$D$6/J437</f>
        <v>1351.2781407020684</v>
      </c>
      <c r="R437" s="55">
        <f>'Equations and POD'!$D$6/K437</f>
        <v>1915.558510329377</v>
      </c>
      <c r="S437" s="55">
        <f>'Equations and POD'!$D$6/L437</f>
        <v>2237.1326968707926</v>
      </c>
      <c r="T437" s="55">
        <f>'Equations and POD'!$D$6/M437</f>
        <v>2786.4277568864177</v>
      </c>
      <c r="U437" s="30">
        <v>720</v>
      </c>
      <c r="V437" s="30">
        <v>760</v>
      </c>
      <c r="W437" s="30">
        <v>940</v>
      </c>
      <c r="X437" s="30">
        <v>1400</v>
      </c>
      <c r="Y437" s="30">
        <v>1900</v>
      </c>
      <c r="Z437" s="30">
        <v>2200</v>
      </c>
      <c r="AA437" s="30">
        <v>2800</v>
      </c>
    </row>
    <row r="438" spans="1:27">
      <c r="A438" s="25" t="s">
        <v>112</v>
      </c>
      <c r="B438" s="25" t="s">
        <v>113</v>
      </c>
      <c r="C438" s="25" t="s">
        <v>114</v>
      </c>
      <c r="D438" s="25" t="s">
        <v>13</v>
      </c>
      <c r="E438" s="25" t="s">
        <v>15</v>
      </c>
      <c r="F438" s="25" t="s">
        <v>73</v>
      </c>
      <c r="G438" s="44">
        <f t="shared" ref="G438:M438" si="81">SUM(G435:G437)</f>
        <v>3.5892859183661745</v>
      </c>
      <c r="H438" s="44">
        <f t="shared" si="81"/>
        <v>2.4514542199573941</v>
      </c>
      <c r="I438" s="44">
        <f t="shared" si="81"/>
        <v>2.0320808342946091</v>
      </c>
      <c r="J438" s="44">
        <f t="shared" si="81"/>
        <v>1.3823613378471438</v>
      </c>
      <c r="K438" s="44">
        <f t="shared" si="81"/>
        <v>0.99857282453587093</v>
      </c>
      <c r="L438" s="44">
        <f t="shared" si="81"/>
        <v>0.87285073303172478</v>
      </c>
      <c r="M438" s="44">
        <f t="shared" si="81"/>
        <v>0.77592779915974852</v>
      </c>
      <c r="N438" s="55">
        <f>'Equations and POD'!$D$6/G438</f>
        <v>306.46764426633212</v>
      </c>
      <c r="O438" s="55">
        <f>'Equations and POD'!$D$6/H438</f>
        <v>448.71325397180692</v>
      </c>
      <c r="P438" s="55">
        <f>'Equations and POD'!$D$6/I438</f>
        <v>541.31704872943214</v>
      </c>
      <c r="Q438" s="55">
        <f>'Equations and POD'!$D$6/J438</f>
        <v>795.73984737819239</v>
      </c>
      <c r="R438" s="55">
        <f>'Equations and POD'!$D$6/K438</f>
        <v>1101.5721367255028</v>
      </c>
      <c r="S438" s="55">
        <f>'Equations and POD'!$D$6/L438</f>
        <v>1260.238387128695</v>
      </c>
      <c r="T438" s="55">
        <f>'Equations and POD'!$D$6/M438</f>
        <v>1417.657675354832</v>
      </c>
      <c r="U438" s="30">
        <v>310</v>
      </c>
      <c r="V438" s="30">
        <v>450</v>
      </c>
      <c r="W438" s="30">
        <v>540</v>
      </c>
      <c r="X438" s="30">
        <v>800</v>
      </c>
      <c r="Y438" s="30">
        <v>1100</v>
      </c>
      <c r="Z438" s="30">
        <v>1300</v>
      </c>
      <c r="AA438" s="30">
        <v>1400</v>
      </c>
    </row>
    <row r="439" spans="1:27">
      <c r="A439" s="25" t="s">
        <v>112</v>
      </c>
      <c r="B439" s="25" t="s">
        <v>113</v>
      </c>
      <c r="C439" s="25" t="s">
        <v>114</v>
      </c>
      <c r="D439" s="25" t="s">
        <v>13</v>
      </c>
      <c r="E439" s="25" t="s">
        <v>72</v>
      </c>
      <c r="F439" s="25" t="s">
        <v>74</v>
      </c>
      <c r="G439" s="38">
        <v>0.39</v>
      </c>
      <c r="H439" s="39">
        <v>0.17</v>
      </c>
      <c r="I439" s="39">
        <v>0.13</v>
      </c>
      <c r="J439" s="63">
        <v>0.1</v>
      </c>
      <c r="K439" s="63">
        <v>7.8E-2</v>
      </c>
      <c r="L439" s="63">
        <v>7.0999999999999994E-2</v>
      </c>
      <c r="M439" s="63">
        <v>7.4999999999999997E-2</v>
      </c>
      <c r="N439" s="55">
        <f>'Equations and POD'!$D$6/G439</f>
        <v>2820.5128205128203</v>
      </c>
      <c r="O439" s="55">
        <f>'Equations and POD'!$D$6/H439</f>
        <v>6470.5882352941171</v>
      </c>
      <c r="P439" s="55">
        <f>'Equations and POD'!$D$6/I439</f>
        <v>8461.538461538461</v>
      </c>
      <c r="Q439" s="55">
        <f>'Equations and POD'!$D$6/J439</f>
        <v>11000</v>
      </c>
      <c r="R439" s="55">
        <f>'Equations and POD'!$D$6/K439</f>
        <v>14102.564102564103</v>
      </c>
      <c r="S439" s="55">
        <f>'Equations and POD'!$D$6/L439</f>
        <v>15492.957746478874</v>
      </c>
      <c r="T439" s="55">
        <f>'Equations and POD'!$D$6/M439</f>
        <v>14666.666666666668</v>
      </c>
      <c r="U439" s="30">
        <v>2800</v>
      </c>
      <c r="V439" s="30">
        <v>6500</v>
      </c>
      <c r="W439" s="30">
        <v>8500</v>
      </c>
      <c r="X439" s="30">
        <v>11000</v>
      </c>
      <c r="Y439" s="30">
        <v>14000</v>
      </c>
      <c r="Z439" s="30">
        <v>15000</v>
      </c>
      <c r="AA439" s="30">
        <v>15000</v>
      </c>
    </row>
    <row r="440" spans="1:27">
      <c r="A440" s="25" t="s">
        <v>112</v>
      </c>
      <c r="B440" s="25" t="s">
        <v>113</v>
      </c>
      <c r="C440" s="25" t="s">
        <v>114</v>
      </c>
      <c r="D440" s="25" t="s">
        <v>13</v>
      </c>
      <c r="E440" s="25" t="s">
        <v>76</v>
      </c>
      <c r="F440" s="25" t="s">
        <v>74</v>
      </c>
      <c r="G440" s="28">
        <v>5.0906164691261357E-2</v>
      </c>
      <c r="H440" s="28">
        <v>6.3014713786166784E-2</v>
      </c>
      <c r="I440" s="28">
        <v>7.1133608105885912E-2</v>
      </c>
      <c r="J440" s="28">
        <v>2.4974559642459551E-2</v>
      </c>
      <c r="K440" s="28">
        <v>1.398537298999045E-2</v>
      </c>
      <c r="L440" s="28">
        <v>1.1095498884631679E-2</v>
      </c>
      <c r="M440" s="28">
        <v>4.9698618166742004E-3</v>
      </c>
      <c r="N440" s="55">
        <f>'Equations and POD'!$D$6/G440</f>
        <v>21608.384891522343</v>
      </c>
      <c r="O440" s="55">
        <f>'Equations and POD'!$D$6/H440</f>
        <v>17456.240517615046</v>
      </c>
      <c r="P440" s="55">
        <f>'Equations and POD'!$D$6/I440</f>
        <v>15463.857792263192</v>
      </c>
      <c r="Q440" s="55">
        <f>'Equations and POD'!$D$6/J440</f>
        <v>44044.820639394842</v>
      </c>
      <c r="R440" s="55">
        <f>'Equations and POD'!$D$6/K440</f>
        <v>78653.604790325378</v>
      </c>
      <c r="S440" s="55">
        <f>'Equations and POD'!$D$6/L440</f>
        <v>99139.300669355624</v>
      </c>
      <c r="T440" s="55">
        <f>'Equations and POD'!$D$6/M440</f>
        <v>221334.12166701103</v>
      </c>
      <c r="U440" s="30">
        <v>22000</v>
      </c>
      <c r="V440" s="30">
        <v>17000</v>
      </c>
      <c r="W440" s="30">
        <v>15000</v>
      </c>
      <c r="X440" s="30">
        <v>44000</v>
      </c>
      <c r="Y440" s="30">
        <v>79000</v>
      </c>
      <c r="Z440" s="30">
        <v>99000</v>
      </c>
      <c r="AA440" s="30">
        <v>220000</v>
      </c>
    </row>
    <row r="441" spans="1:27">
      <c r="A441" s="25" t="s">
        <v>112</v>
      </c>
      <c r="B441" s="25" t="s">
        <v>113</v>
      </c>
      <c r="C441" s="25" t="s">
        <v>114</v>
      </c>
      <c r="D441" s="25" t="s">
        <v>13</v>
      </c>
      <c r="E441" s="25" t="s">
        <v>78</v>
      </c>
      <c r="F441" s="25" t="s">
        <v>74</v>
      </c>
      <c r="G441" s="28">
        <v>0.45874965859781019</v>
      </c>
      <c r="H441" s="28">
        <v>0.43215547549069078</v>
      </c>
      <c r="I441" s="28">
        <v>0.35130058007630338</v>
      </c>
      <c r="J441" s="28">
        <v>0.244616306881523</v>
      </c>
      <c r="K441" s="28">
        <v>0.1725578553543814</v>
      </c>
      <c r="L441" s="28">
        <v>0.14775371564262729</v>
      </c>
      <c r="M441" s="28">
        <v>0.11862667802219461</v>
      </c>
      <c r="N441" s="55">
        <f>'Equations and POD'!$D$6/G441</f>
        <v>2397.8219479491308</v>
      </c>
      <c r="O441" s="55">
        <f>'Equations and POD'!$D$6/H441</f>
        <v>2545.3802216690774</v>
      </c>
      <c r="P441" s="55">
        <f>'Equations and POD'!$D$6/I441</f>
        <v>3131.2217012595802</v>
      </c>
      <c r="Q441" s="55">
        <f>'Equations and POD'!$D$6/J441</f>
        <v>4496.8383916153716</v>
      </c>
      <c r="R441" s="55">
        <f>'Equations and POD'!$D$6/K441</f>
        <v>6374.6735710230887</v>
      </c>
      <c r="S441" s="55">
        <f>'Equations and POD'!$D$6/L441</f>
        <v>7444.8212365811223</v>
      </c>
      <c r="T441" s="55">
        <f>'Equations and POD'!$D$6/M441</f>
        <v>9272.7876927835241</v>
      </c>
      <c r="U441" s="30">
        <v>2400</v>
      </c>
      <c r="V441" s="30">
        <v>2500</v>
      </c>
      <c r="W441" s="30">
        <v>3100</v>
      </c>
      <c r="X441" s="30">
        <v>4500</v>
      </c>
      <c r="Y441" s="30">
        <v>6400</v>
      </c>
      <c r="Z441" s="30">
        <v>7400</v>
      </c>
      <c r="AA441" s="30">
        <v>9300</v>
      </c>
    </row>
    <row r="442" spans="1:27">
      <c r="A442" s="25" t="s">
        <v>112</v>
      </c>
      <c r="B442" s="25" t="s">
        <v>113</v>
      </c>
      <c r="C442" s="25" t="s">
        <v>114</v>
      </c>
      <c r="D442" s="25" t="s">
        <v>13</v>
      </c>
      <c r="E442" s="25" t="s">
        <v>15</v>
      </c>
      <c r="F442" s="25" t="s">
        <v>74</v>
      </c>
      <c r="G442" s="44">
        <f t="shared" ref="G442:M442" si="82">SUM(G439:G441)</f>
        <v>0.89965582328907157</v>
      </c>
      <c r="H442" s="44">
        <f t="shared" si="82"/>
        <v>0.66517018927685756</v>
      </c>
      <c r="I442" s="44">
        <f t="shared" si="82"/>
        <v>0.55243418818218926</v>
      </c>
      <c r="J442" s="44">
        <f t="shared" si="82"/>
        <v>0.36959086652398254</v>
      </c>
      <c r="K442" s="44">
        <f t="shared" si="82"/>
        <v>0.26454322834437183</v>
      </c>
      <c r="L442" s="44">
        <f t="shared" si="82"/>
        <v>0.22984921452725898</v>
      </c>
      <c r="M442" s="44">
        <f t="shared" si="82"/>
        <v>0.19859653983886882</v>
      </c>
      <c r="N442" s="55">
        <f>'Equations and POD'!$D$6/G442</f>
        <v>1222.689801504853</v>
      </c>
      <c r="O442" s="55">
        <f>'Equations and POD'!$D$6/H442</f>
        <v>1653.7121141821906</v>
      </c>
      <c r="P442" s="55">
        <f>'Equations and POD'!$D$6/I442</f>
        <v>1991.1874093448159</v>
      </c>
      <c r="Q442" s="55">
        <f>'Equations and POD'!$D$6/J442</f>
        <v>2976.2640249894316</v>
      </c>
      <c r="R442" s="55">
        <f>'Equations and POD'!$D$6/K442</f>
        <v>4158.1105926781229</v>
      </c>
      <c r="S442" s="55">
        <f>'Equations and POD'!$D$6/L442</f>
        <v>4785.7461782604678</v>
      </c>
      <c r="T442" s="55">
        <f>'Equations and POD'!$D$6/M442</f>
        <v>5538.8679021924763</v>
      </c>
      <c r="U442" s="30">
        <v>1200</v>
      </c>
      <c r="V442" s="30">
        <v>1700</v>
      </c>
      <c r="W442" s="30">
        <v>2000</v>
      </c>
      <c r="X442" s="30">
        <v>3000</v>
      </c>
      <c r="Y442" s="30">
        <v>4200</v>
      </c>
      <c r="Z442" s="30">
        <v>4800</v>
      </c>
      <c r="AA442" s="30">
        <v>5500</v>
      </c>
    </row>
    <row r="443" spans="1:27">
      <c r="A443" s="25" t="s">
        <v>112</v>
      </c>
      <c r="B443" s="25" t="s">
        <v>113</v>
      </c>
      <c r="C443" s="25" t="s">
        <v>114</v>
      </c>
      <c r="D443" s="25" t="s">
        <v>13</v>
      </c>
      <c r="E443" s="25" t="s">
        <v>72</v>
      </c>
      <c r="F443" s="25" t="s">
        <v>75</v>
      </c>
      <c r="G443" s="40">
        <v>2.5999999999999998E-5</v>
      </c>
      <c r="H443" s="63">
        <v>1.1E-5</v>
      </c>
      <c r="I443" s="63">
        <v>8.8000000000000004E-6</v>
      </c>
      <c r="J443" s="63">
        <v>6.8000000000000001E-6</v>
      </c>
      <c r="K443" s="63">
        <v>5.2000000000000002E-6</v>
      </c>
      <c r="L443" s="63">
        <v>4.7999999999999998E-6</v>
      </c>
      <c r="M443" s="63">
        <v>5.1000000000000003E-6</v>
      </c>
      <c r="N443" s="55">
        <f>'Equations and POD'!$D$6/G443</f>
        <v>42307692.307692312</v>
      </c>
      <c r="O443" s="55">
        <f>'Equations and POD'!$D$6/H443</f>
        <v>100000000</v>
      </c>
      <c r="P443" s="55">
        <f>'Equations and POD'!$D$6/I443</f>
        <v>125000000</v>
      </c>
      <c r="Q443" s="55">
        <f>'Equations and POD'!$D$6/J443</f>
        <v>161764705.88235295</v>
      </c>
      <c r="R443" s="55">
        <f>'Equations and POD'!$D$6/K443</f>
        <v>211538461.53846154</v>
      </c>
      <c r="S443" s="55">
        <f>'Equations and POD'!$D$6/L443</f>
        <v>229166666.66666669</v>
      </c>
      <c r="T443" s="55">
        <f>'Equations and POD'!$D$6/M443</f>
        <v>215686274.50980392</v>
      </c>
      <c r="U443" s="30">
        <v>42000000</v>
      </c>
      <c r="V443" s="30">
        <v>100000000</v>
      </c>
      <c r="W443" s="30">
        <v>130000000</v>
      </c>
      <c r="X443" s="30">
        <v>160000000</v>
      </c>
      <c r="Y443" s="30">
        <v>210000000</v>
      </c>
      <c r="Z443" s="30">
        <v>230000000</v>
      </c>
      <c r="AA443" s="30">
        <v>220000000</v>
      </c>
    </row>
    <row r="444" spans="1:27">
      <c r="A444" s="25" t="s">
        <v>112</v>
      </c>
      <c r="B444" s="25" t="s">
        <v>113</v>
      </c>
      <c r="C444" s="25" t="s">
        <v>114</v>
      </c>
      <c r="D444" s="25" t="s">
        <v>13</v>
      </c>
      <c r="E444" s="25" t="s">
        <v>76</v>
      </c>
      <c r="F444" s="25" t="s">
        <v>75</v>
      </c>
      <c r="G444" s="28">
        <v>1.022794100522919E-5</v>
      </c>
      <c r="H444" s="28">
        <v>1.2660022445001601E-5</v>
      </c>
      <c r="I444" s="28">
        <v>1.429041268741106E-5</v>
      </c>
      <c r="J444" s="28">
        <v>5.0179332875801854E-6</v>
      </c>
      <c r="K444" s="28">
        <v>2.8101597685095479E-6</v>
      </c>
      <c r="L444" s="28">
        <v>2.2295401317134859E-6</v>
      </c>
      <c r="M444" s="28">
        <v>9.9893411304745402E-7</v>
      </c>
      <c r="N444" s="55">
        <f>'Equations and POD'!$D$6/G444</f>
        <v>107548528.04074724</v>
      </c>
      <c r="O444" s="55">
        <f>'Equations and POD'!$D$6/H444</f>
        <v>86887681.659229547</v>
      </c>
      <c r="P444" s="55">
        <f>'Equations and POD'!$D$6/I444</f>
        <v>76974683.941005409</v>
      </c>
      <c r="Q444" s="55">
        <f>'Equations and POD'!$D$6/J444</f>
        <v>219213755.33680254</v>
      </c>
      <c r="R444" s="55">
        <f>'Equations and POD'!$D$6/K444</f>
        <v>391436818.7625922</v>
      </c>
      <c r="S444" s="55">
        <f>'Equations and POD'!$D$6/L444</f>
        <v>493375285.94051743</v>
      </c>
      <c r="T444" s="55">
        <f>'Equations and POD'!$D$6/M444</f>
        <v>1101173726.7077842</v>
      </c>
      <c r="U444" s="30">
        <v>110000000</v>
      </c>
      <c r="V444" s="30">
        <v>87000000</v>
      </c>
      <c r="W444" s="30">
        <v>77000000</v>
      </c>
      <c r="X444" s="30">
        <v>220000000</v>
      </c>
      <c r="Y444" s="30">
        <v>390000000</v>
      </c>
      <c r="Z444" s="30">
        <v>490000000</v>
      </c>
      <c r="AA444" s="30">
        <v>1100000000</v>
      </c>
    </row>
    <row r="445" spans="1:27">
      <c r="A445" s="25" t="s">
        <v>112</v>
      </c>
      <c r="B445" s="25" t="s">
        <v>113</v>
      </c>
      <c r="C445" s="25" t="s">
        <v>114</v>
      </c>
      <c r="D445" s="25" t="s">
        <v>13</v>
      </c>
      <c r="E445" s="25" t="s">
        <v>78</v>
      </c>
      <c r="F445" s="25" t="s">
        <v>75</v>
      </c>
      <c r="G445" s="28">
        <v>8.2727335279148082E-5</v>
      </c>
      <c r="H445" s="28">
        <v>7.7931547726733689E-5</v>
      </c>
      <c r="I445" s="28">
        <v>6.3350806539151243E-5</v>
      </c>
      <c r="J445" s="28">
        <v>4.4112196826453032E-5</v>
      </c>
      <c r="K445" s="28">
        <v>3.1117737719054919E-5</v>
      </c>
      <c r="L445" s="28">
        <v>2.6644752630592751E-5</v>
      </c>
      <c r="M445" s="28">
        <v>2.1392209850988401E-5</v>
      </c>
      <c r="N445" s="55">
        <f>'Equations and POD'!$D$6/G445</f>
        <v>13296693.242786722</v>
      </c>
      <c r="O445" s="55">
        <f>'Equations and POD'!$D$6/H445</f>
        <v>14114951.288496677</v>
      </c>
      <c r="P445" s="55">
        <f>'Equations and POD'!$D$6/I445</f>
        <v>17363630.553309407</v>
      </c>
      <c r="Q445" s="55">
        <f>'Equations and POD'!$D$6/J445</f>
        <v>24936413.943010796</v>
      </c>
      <c r="R445" s="55">
        <f>'Equations and POD'!$D$6/K445</f>
        <v>35349613.456199802</v>
      </c>
      <c r="S445" s="55">
        <f>'Equations and POD'!$D$6/L445</f>
        <v>41283926.154263154</v>
      </c>
      <c r="T445" s="55">
        <f>'Equations and POD'!$D$6/M445</f>
        <v>51420587.571936883</v>
      </c>
      <c r="U445" s="30">
        <v>13000000</v>
      </c>
      <c r="V445" s="30">
        <v>14000000</v>
      </c>
      <c r="W445" s="30">
        <v>17000000</v>
      </c>
      <c r="X445" s="30">
        <v>25000000</v>
      </c>
      <c r="Y445" s="30">
        <v>35000000</v>
      </c>
      <c r="Z445" s="30">
        <v>41000000</v>
      </c>
      <c r="AA445" s="30">
        <v>51000000</v>
      </c>
    </row>
    <row r="446" spans="1:27">
      <c r="A446" s="25" t="s">
        <v>112</v>
      </c>
      <c r="B446" s="25" t="s">
        <v>113</v>
      </c>
      <c r="C446" s="25" t="s">
        <v>114</v>
      </c>
      <c r="D446" s="25" t="s">
        <v>13</v>
      </c>
      <c r="E446" s="25" t="s">
        <v>15</v>
      </c>
      <c r="F446" s="25" t="s">
        <v>75</v>
      </c>
      <c r="G446" s="44">
        <f t="shared" ref="G446:M446" si="83">SUM(G443:G445)</f>
        <v>1.1895527628437727E-4</v>
      </c>
      <c r="H446" s="44">
        <f t="shared" si="83"/>
        <v>1.0159157017173529E-4</v>
      </c>
      <c r="I446" s="44">
        <f t="shared" si="83"/>
        <v>8.64412192265623E-5</v>
      </c>
      <c r="J446" s="44">
        <f t="shared" si="83"/>
        <v>5.5930130114033217E-5</v>
      </c>
      <c r="K446" s="44">
        <f t="shared" si="83"/>
        <v>3.912789748756447E-5</v>
      </c>
      <c r="L446" s="44">
        <f t="shared" si="83"/>
        <v>3.3674292762306236E-5</v>
      </c>
      <c r="M446" s="44">
        <f t="shared" si="83"/>
        <v>2.7491143964035854E-5</v>
      </c>
      <c r="N446" s="55">
        <f>'Equations and POD'!$D$6/G446</f>
        <v>9247172.8397344407</v>
      </c>
      <c r="O446" s="55">
        <f>'Equations and POD'!$D$6/H446</f>
        <v>10827670.033453632</v>
      </c>
      <c r="P446" s="55">
        <f>'Equations and POD'!$D$6/I446</f>
        <v>12725410.514131015</v>
      </c>
      <c r="Q446" s="55">
        <f>'Equations and POD'!$D$6/J446</f>
        <v>19667395.690967705</v>
      </c>
      <c r="R446" s="55">
        <f>'Equations and POD'!$D$6/K446</f>
        <v>28112934.009541381</v>
      </c>
      <c r="S446" s="55">
        <f>'Equations and POD'!$D$6/L446</f>
        <v>32665867.929713421</v>
      </c>
      <c r="T446" s="55">
        <f>'Equations and POD'!$D$6/M446</f>
        <v>40012885.656523764</v>
      </c>
      <c r="U446" s="30">
        <v>9200000</v>
      </c>
      <c r="V446" s="30">
        <v>11000000</v>
      </c>
      <c r="W446" s="30">
        <v>13000000</v>
      </c>
      <c r="X446" s="30">
        <v>20000000</v>
      </c>
      <c r="Y446" s="30">
        <v>28000000</v>
      </c>
      <c r="Z446" s="30">
        <v>33000000</v>
      </c>
      <c r="AA446" s="30">
        <v>40000000</v>
      </c>
    </row>
    <row r="447" spans="1:27">
      <c r="A447" s="42" t="s">
        <v>112</v>
      </c>
      <c r="B447" s="42" t="s">
        <v>113</v>
      </c>
      <c r="C447" s="42" t="s">
        <v>115</v>
      </c>
      <c r="D447" s="42" t="s">
        <v>9</v>
      </c>
      <c r="E447" s="42" t="s">
        <v>72</v>
      </c>
      <c r="F447" s="42" t="s">
        <v>73</v>
      </c>
      <c r="G447" s="37">
        <v>56.179085106382978</v>
      </c>
      <c r="H447" s="25">
        <v>24.009603174603171</v>
      </c>
      <c r="I447" s="25">
        <v>18.798709677419353</v>
      </c>
      <c r="J447" s="25">
        <v>14.445031446540881</v>
      </c>
      <c r="K447" s="25">
        <v>11.225492957746479</v>
      </c>
      <c r="L447" s="25">
        <v>10.221759776536313</v>
      </c>
      <c r="M447" s="25">
        <v>10.800498479463597</v>
      </c>
      <c r="N447" s="55">
        <f>'Equations and POD'!$D$6/G447</f>
        <v>19.580240545338103</v>
      </c>
      <c r="O447" s="55">
        <f>'Equations and POD'!$D$6/H447</f>
        <v>45.815001272638931</v>
      </c>
      <c r="P447" s="55">
        <f>'Equations and POD'!$D$6/I447</f>
        <v>58.514654403184849</v>
      </c>
      <c r="Q447" s="55">
        <f>'Equations and POD'!$D$6/J447</f>
        <v>76.150751493408109</v>
      </c>
      <c r="R447" s="55">
        <f>'Equations and POD'!$D$6/K447</f>
        <v>97.99124226797656</v>
      </c>
      <c r="S447" s="55">
        <f>'Equations and POD'!$D$6/L447</f>
        <v>107.6135640093021</v>
      </c>
      <c r="T447" s="55">
        <f>'Equations and POD'!$D$6/M447</f>
        <v>101.84715104507205</v>
      </c>
      <c r="U447" s="43">
        <v>20</v>
      </c>
      <c r="V447" s="30">
        <v>46</v>
      </c>
      <c r="W447" s="30">
        <v>59</v>
      </c>
      <c r="X447" s="30">
        <v>76</v>
      </c>
      <c r="Y447" s="30">
        <v>98</v>
      </c>
      <c r="Z447" s="30">
        <v>110</v>
      </c>
      <c r="AA447" s="30">
        <v>100</v>
      </c>
    </row>
    <row r="448" spans="1:27">
      <c r="A448" s="42" t="s">
        <v>112</v>
      </c>
      <c r="B448" s="42" t="s">
        <v>113</v>
      </c>
      <c r="C448" s="42" t="s">
        <v>115</v>
      </c>
      <c r="D448" s="42" t="s">
        <v>9</v>
      </c>
      <c r="E448" s="42" t="s">
        <v>76</v>
      </c>
      <c r="F448" s="42" t="s">
        <v>73</v>
      </c>
      <c r="G448" s="28">
        <v>0.176197669999201</v>
      </c>
      <c r="H448" s="28">
        <v>0.2181135761322481</v>
      </c>
      <c r="I448" s="28">
        <v>0.24622113264305731</v>
      </c>
      <c r="J448" s="28">
        <v>8.6441768275436634E-2</v>
      </c>
      <c r="K448" s="28">
        <v>4.840463227932694E-2</v>
      </c>
      <c r="L448" s="28">
        <v>3.8402078735055259E-2</v>
      </c>
      <c r="M448" s="28">
        <v>1.7198816601519819E-2</v>
      </c>
      <c r="N448" s="55">
        <f>'Equations and POD'!$D$6/G448</f>
        <v>6242.9883437447734</v>
      </c>
      <c r="O448" s="55">
        <f>'Equations and POD'!$D$6/H448</f>
        <v>5043.2440726800087</v>
      </c>
      <c r="P448" s="55">
        <f>'Equations and POD'!$D$6/I448</f>
        <v>4467.5287949172571</v>
      </c>
      <c r="Q448" s="55">
        <f>'Equations and POD'!$D$6/J448</f>
        <v>12725.329686627627</v>
      </c>
      <c r="R448" s="55">
        <f>'Equations and POD'!$D$6/K448</f>
        <v>22725.097747923544</v>
      </c>
      <c r="S448" s="55">
        <f>'Equations and POD'!$D$6/L448</f>
        <v>28644.282711598818</v>
      </c>
      <c r="T448" s="55">
        <f>'Equations and POD'!$D$6/M448</f>
        <v>63957.888817931555</v>
      </c>
      <c r="U448" s="30">
        <v>6200</v>
      </c>
      <c r="V448" s="30">
        <v>5000</v>
      </c>
      <c r="W448" s="30">
        <v>4500</v>
      </c>
      <c r="X448" s="30">
        <v>13000</v>
      </c>
      <c r="Y448" s="30">
        <v>23000</v>
      </c>
      <c r="Z448" s="30">
        <v>29000</v>
      </c>
      <c r="AA448" s="30">
        <v>64000</v>
      </c>
    </row>
    <row r="449" spans="1:27">
      <c r="A449" s="42" t="s">
        <v>112</v>
      </c>
      <c r="B449" s="42" t="s">
        <v>113</v>
      </c>
      <c r="C449" s="42" t="s">
        <v>115</v>
      </c>
      <c r="D449" s="42" t="s">
        <v>9</v>
      </c>
      <c r="E449" s="42" t="s">
        <v>78</v>
      </c>
      <c r="F449" s="42" t="s">
        <v>73</v>
      </c>
      <c r="G449" s="28">
        <v>1.594002964868918</v>
      </c>
      <c r="H449" s="28">
        <v>1.5015969958910089</v>
      </c>
      <c r="I449" s="28">
        <v>1.2206530418210779</v>
      </c>
      <c r="J449" s="28">
        <v>0.84996056371189199</v>
      </c>
      <c r="K449" s="28">
        <v>0.59958133568324112</v>
      </c>
      <c r="L449" s="28">
        <v>0.51339517401413293</v>
      </c>
      <c r="M449" s="28">
        <v>0.41218837537208203</v>
      </c>
      <c r="N449" s="55">
        <f>'Equations and POD'!$D$6/G449</f>
        <v>690.08654578660583</v>
      </c>
      <c r="O449" s="55">
        <f>'Equations and POD'!$D$6/H449</f>
        <v>732.55341014270505</v>
      </c>
      <c r="P449" s="55">
        <f>'Equations and POD'!$D$6/I449</f>
        <v>901.15697279459766</v>
      </c>
      <c r="Q449" s="55">
        <f>'Equations and POD'!$D$6/J449</f>
        <v>1294.177691252112</v>
      </c>
      <c r="R449" s="55">
        <f>'Equations and POD'!$D$6/K449</f>
        <v>1834.6134786642692</v>
      </c>
      <c r="S449" s="55">
        <f>'Equations and POD'!$D$6/L449</f>
        <v>2142.5990263977801</v>
      </c>
      <c r="T449" s="55">
        <f>'Equations and POD'!$D$6/M449</f>
        <v>2668.6827327603091</v>
      </c>
      <c r="U449" s="30">
        <v>690</v>
      </c>
      <c r="V449" s="30">
        <v>730</v>
      </c>
      <c r="W449" s="30">
        <v>900</v>
      </c>
      <c r="X449" s="30">
        <v>1300</v>
      </c>
      <c r="Y449" s="30">
        <v>1800</v>
      </c>
      <c r="Z449" s="30">
        <v>2100</v>
      </c>
      <c r="AA449" s="30">
        <v>2700</v>
      </c>
    </row>
    <row r="450" spans="1:27">
      <c r="A450" s="42" t="s">
        <v>112</v>
      </c>
      <c r="B450" s="42" t="s">
        <v>113</v>
      </c>
      <c r="C450" s="42" t="s">
        <v>115</v>
      </c>
      <c r="D450" s="42" t="s">
        <v>9</v>
      </c>
      <c r="E450" s="42" t="s">
        <v>15</v>
      </c>
      <c r="F450" s="42" t="s">
        <v>73</v>
      </c>
      <c r="G450" s="44">
        <f t="shared" ref="G450:M450" si="84">SUM(G447:G449)</f>
        <v>57.949285741251096</v>
      </c>
      <c r="H450" s="44">
        <f t="shared" si="84"/>
        <v>25.729313746626428</v>
      </c>
      <c r="I450" s="44">
        <f t="shared" si="84"/>
        <v>20.265583851883488</v>
      </c>
      <c r="J450" s="44">
        <f t="shared" si="84"/>
        <v>15.38143377852821</v>
      </c>
      <c r="K450" s="44">
        <f t="shared" si="84"/>
        <v>11.873478925709048</v>
      </c>
      <c r="L450" s="44">
        <f t="shared" si="84"/>
        <v>10.773557029285502</v>
      </c>
      <c r="M450" s="44">
        <f t="shared" si="84"/>
        <v>11.229885671437199</v>
      </c>
      <c r="N450" s="55">
        <f>'Equations and POD'!$D$6/G450</f>
        <v>18.982114894592513</v>
      </c>
      <c r="O450" s="55">
        <f>'Equations and POD'!$D$6/H450</f>
        <v>42.752792042276276</v>
      </c>
      <c r="P450" s="55">
        <f>'Equations and POD'!$D$6/I450</f>
        <v>54.279215839012984</v>
      </c>
      <c r="Q450" s="55">
        <f>'Equations and POD'!$D$6/J450</f>
        <v>71.514789572838822</v>
      </c>
      <c r="R450" s="55">
        <f>'Equations and POD'!$D$6/K450</f>
        <v>92.643445689554838</v>
      </c>
      <c r="S450" s="55">
        <f>'Equations and POD'!$D$6/L450</f>
        <v>102.10184036803224</v>
      </c>
      <c r="T450" s="55">
        <f>'Equations and POD'!$D$6/M450</f>
        <v>97.95291173781132</v>
      </c>
      <c r="U450" s="43">
        <v>19</v>
      </c>
      <c r="V450" s="30">
        <v>43</v>
      </c>
      <c r="W450" s="30">
        <v>54</v>
      </c>
      <c r="X450" s="30">
        <v>72</v>
      </c>
      <c r="Y450" s="30">
        <v>93</v>
      </c>
      <c r="Z450" s="30">
        <v>100</v>
      </c>
      <c r="AA450" s="30">
        <v>98</v>
      </c>
    </row>
    <row r="451" spans="1:27">
      <c r="A451" s="42" t="s">
        <v>112</v>
      </c>
      <c r="B451" s="42" t="s">
        <v>113</v>
      </c>
      <c r="C451" s="42" t="s">
        <v>115</v>
      </c>
      <c r="D451" s="42" t="s">
        <v>9</v>
      </c>
      <c r="E451" s="42" t="s">
        <v>72</v>
      </c>
      <c r="F451" s="42" t="s">
        <v>74</v>
      </c>
      <c r="G451" s="64">
        <v>31.465531914893617</v>
      </c>
      <c r="H451" s="44">
        <v>13.447619047619046</v>
      </c>
      <c r="I451" s="44">
        <v>10.529032258064516</v>
      </c>
      <c r="J451" s="45">
        <v>8.090566037735849</v>
      </c>
      <c r="K451" s="45">
        <v>6.2873239436619723</v>
      </c>
      <c r="L451" s="45">
        <v>5.7251396648044697</v>
      </c>
      <c r="M451" s="45">
        <v>6.0492873630601247</v>
      </c>
      <c r="N451" s="55">
        <f>'Equations and POD'!$D$6/G451</f>
        <v>34.958887806989075</v>
      </c>
      <c r="O451" s="55">
        <f>'Equations and POD'!$D$6/H451</f>
        <v>81.798866855524082</v>
      </c>
      <c r="P451" s="55">
        <f>'Equations and POD'!$D$6/I451</f>
        <v>104.47303921568627</v>
      </c>
      <c r="Q451" s="55">
        <f>'Equations and POD'!$D$6/J451</f>
        <v>135.96082089552237</v>
      </c>
      <c r="R451" s="55">
        <f>'Equations and POD'!$D$6/K451</f>
        <v>174.95519713261646</v>
      </c>
      <c r="S451" s="55">
        <f>'Equations and POD'!$D$6/L451</f>
        <v>192.1350507416081</v>
      </c>
      <c r="T451" s="55">
        <f>'Equations and POD'!$D$6/M451</f>
        <v>181.83960092838905</v>
      </c>
      <c r="U451" s="30">
        <v>35</v>
      </c>
      <c r="V451" s="30">
        <v>82</v>
      </c>
      <c r="W451" s="30">
        <v>100</v>
      </c>
      <c r="X451" s="30">
        <v>140</v>
      </c>
      <c r="Y451" s="30">
        <v>170</v>
      </c>
      <c r="Z451" s="30">
        <v>190</v>
      </c>
      <c r="AA451" s="30">
        <v>180</v>
      </c>
    </row>
    <row r="452" spans="1:27">
      <c r="A452" s="42" t="s">
        <v>112</v>
      </c>
      <c r="B452" s="42" t="s">
        <v>113</v>
      </c>
      <c r="C452" s="42" t="s">
        <v>115</v>
      </c>
      <c r="D452" s="42" t="s">
        <v>9</v>
      </c>
      <c r="E452" s="42" t="s">
        <v>76</v>
      </c>
      <c r="F452" s="42" t="s">
        <v>74</v>
      </c>
      <c r="G452" s="28">
        <v>5.5029499173429017E-2</v>
      </c>
      <c r="H452" s="28">
        <v>6.8118940500713862E-2</v>
      </c>
      <c r="I452" s="28">
        <v>7.6895585636960403E-2</v>
      </c>
      <c r="J452" s="28">
        <v>2.6997450558451722E-2</v>
      </c>
      <c r="K452" s="28">
        <v>1.5118130895808079E-2</v>
      </c>
      <c r="L452" s="28">
        <v>1.199417961869398E-2</v>
      </c>
      <c r="M452" s="28">
        <v>5.372351621985379E-3</v>
      </c>
      <c r="N452" s="55">
        <f>'Equations and POD'!$D$6/G452</f>
        <v>19989.278778156404</v>
      </c>
      <c r="O452" s="55">
        <f>'Equations and POD'!$D$6/H452</f>
        <v>16148.225323446897</v>
      </c>
      <c r="P452" s="55">
        <f>'Equations and POD'!$D$6/I452</f>
        <v>14305.112457213374</v>
      </c>
      <c r="Q452" s="55">
        <f>'Equations and POD'!$D$6/J452</f>
        <v>40744.587997981835</v>
      </c>
      <c r="R452" s="55">
        <f>'Equations and POD'!$D$6/K452</f>
        <v>72760.317236372488</v>
      </c>
      <c r="S452" s="55">
        <f>'Equations and POD'!$D$6/L452</f>
        <v>91711.14948833629</v>
      </c>
      <c r="T452" s="55">
        <f>'Equations and POD'!$D$6/M452</f>
        <v>204752.04852535127</v>
      </c>
      <c r="U452" s="30">
        <v>20000</v>
      </c>
      <c r="V452" s="30">
        <v>16000</v>
      </c>
      <c r="W452" s="30">
        <v>14000</v>
      </c>
      <c r="X452" s="30">
        <v>41000</v>
      </c>
      <c r="Y452" s="30">
        <v>73000</v>
      </c>
      <c r="Z452" s="30">
        <v>92000</v>
      </c>
      <c r="AA452" s="30">
        <v>200000</v>
      </c>
    </row>
    <row r="453" spans="1:27">
      <c r="A453" s="42" t="s">
        <v>112</v>
      </c>
      <c r="B453" s="42" t="s">
        <v>113</v>
      </c>
      <c r="C453" s="42" t="s">
        <v>115</v>
      </c>
      <c r="D453" s="42" t="s">
        <v>9</v>
      </c>
      <c r="E453" s="42" t="s">
        <v>78</v>
      </c>
      <c r="F453" s="42" t="s">
        <v>74</v>
      </c>
      <c r="G453" s="28">
        <v>0.47899026190825728</v>
      </c>
      <c r="H453" s="28">
        <v>0.45122271049328577</v>
      </c>
      <c r="I453" s="28">
        <v>0.36680039691712257</v>
      </c>
      <c r="J453" s="28">
        <v>0.25540908141129381</v>
      </c>
      <c r="K453" s="28">
        <v>0.180171321725136</v>
      </c>
      <c r="L453" s="28">
        <v>0.1542727926379279</v>
      </c>
      <c r="M453" s="28">
        <v>0.1238606340304069</v>
      </c>
      <c r="N453" s="55">
        <f>'Equations and POD'!$D$6/G453</f>
        <v>2296.4976273582092</v>
      </c>
      <c r="O453" s="55">
        <f>'Equations and POD'!$D$6/H453</f>
        <v>2437.8205582725609</v>
      </c>
      <c r="P453" s="55">
        <f>'Equations and POD'!$D$6/I453</f>
        <v>2998.9062423194205</v>
      </c>
      <c r="Q453" s="55">
        <f>'Equations and POD'!$D$6/J453</f>
        <v>4306.816319614858</v>
      </c>
      <c r="R453" s="55">
        <f>'Equations and POD'!$D$6/K453</f>
        <v>6105.3001635750179</v>
      </c>
      <c r="S453" s="55">
        <f>'Equations and POD'!$D$6/L453</f>
        <v>7130.2267962547112</v>
      </c>
      <c r="T453" s="55">
        <f>'Equations and POD'!$D$6/M453</f>
        <v>8880.9492104647052</v>
      </c>
      <c r="U453" s="30">
        <v>2300</v>
      </c>
      <c r="V453" s="30">
        <v>2400</v>
      </c>
      <c r="W453" s="30">
        <v>3000</v>
      </c>
      <c r="X453" s="30">
        <v>4300</v>
      </c>
      <c r="Y453" s="30">
        <v>6100</v>
      </c>
      <c r="Z453" s="30">
        <v>7100</v>
      </c>
      <c r="AA453" s="30">
        <v>8900</v>
      </c>
    </row>
    <row r="454" spans="1:27">
      <c r="A454" s="42" t="s">
        <v>112</v>
      </c>
      <c r="B454" s="42" t="s">
        <v>113</v>
      </c>
      <c r="C454" s="42" t="s">
        <v>115</v>
      </c>
      <c r="D454" s="42" t="s">
        <v>9</v>
      </c>
      <c r="E454" s="42" t="s">
        <v>15</v>
      </c>
      <c r="F454" s="42" t="s">
        <v>74</v>
      </c>
      <c r="G454" s="44">
        <f t="shared" ref="G454:M454" si="85">SUM(G451:G453)</f>
        <v>31.999551675975304</v>
      </c>
      <c r="H454" s="44">
        <f t="shared" si="85"/>
        <v>13.966960698613045</v>
      </c>
      <c r="I454" s="44">
        <f t="shared" si="85"/>
        <v>10.972728240618599</v>
      </c>
      <c r="J454" s="44">
        <f t="shared" si="85"/>
        <v>8.3729725697055954</v>
      </c>
      <c r="K454" s="44">
        <f t="shared" si="85"/>
        <v>6.4826133962829164</v>
      </c>
      <c r="L454" s="44">
        <f t="shared" si="85"/>
        <v>5.8914066370610909</v>
      </c>
      <c r="M454" s="44">
        <f t="shared" si="85"/>
        <v>6.1785203487125164</v>
      </c>
      <c r="N454" s="55">
        <f>'Equations and POD'!$D$6/G454</f>
        <v>34.375481604820749</v>
      </c>
      <c r="O454" s="55">
        <f>'Equations and POD'!$D$6/H454</f>
        <v>78.757291850132631</v>
      </c>
      <c r="P454" s="55">
        <f>'Equations and POD'!$D$6/I454</f>
        <v>100.24854128146951</v>
      </c>
      <c r="Q454" s="55">
        <f>'Equations and POD'!$D$6/J454</f>
        <v>131.37508702464046</v>
      </c>
      <c r="R454" s="55">
        <f>'Equations and POD'!$D$6/K454</f>
        <v>169.68465227785018</v>
      </c>
      <c r="S454" s="55">
        <f>'Equations and POD'!$D$6/L454</f>
        <v>186.71262531433945</v>
      </c>
      <c r="T454" s="55">
        <f>'Equations and POD'!$D$6/M454</f>
        <v>178.03615395217054</v>
      </c>
      <c r="U454" s="30">
        <v>34</v>
      </c>
      <c r="V454" s="30">
        <v>79</v>
      </c>
      <c r="W454" s="30">
        <v>100</v>
      </c>
      <c r="X454" s="30">
        <v>130</v>
      </c>
      <c r="Y454" s="30">
        <v>170</v>
      </c>
      <c r="Z454" s="30">
        <v>190</v>
      </c>
      <c r="AA454" s="30">
        <v>180</v>
      </c>
    </row>
    <row r="455" spans="1:27">
      <c r="A455" s="42" t="s">
        <v>112</v>
      </c>
      <c r="B455" s="42" t="s">
        <v>113</v>
      </c>
      <c r="C455" s="42" t="s">
        <v>115</v>
      </c>
      <c r="D455" s="42" t="s">
        <v>9</v>
      </c>
      <c r="E455" s="42" t="s">
        <v>72</v>
      </c>
      <c r="F455" s="42" t="s">
        <v>75</v>
      </c>
      <c r="G455" s="52">
        <v>7.8663829787234043</v>
      </c>
      <c r="H455" s="45">
        <v>3.3619047619047615</v>
      </c>
      <c r="I455" s="45">
        <v>2.6322580645161291</v>
      </c>
      <c r="J455" s="45">
        <v>2.0226415094339623</v>
      </c>
      <c r="K455" s="45">
        <v>1.5718309859154931</v>
      </c>
      <c r="L455" s="45">
        <v>1.4312849162011174</v>
      </c>
      <c r="M455" s="45">
        <v>1.5123218407650312</v>
      </c>
      <c r="N455" s="55">
        <f>'Equations and POD'!$D$6/G455</f>
        <v>139.8355512279563</v>
      </c>
      <c r="O455" s="55">
        <f>'Equations and POD'!$D$6/H455</f>
        <v>327.19546742209633</v>
      </c>
      <c r="P455" s="55">
        <f>'Equations and POD'!$D$6/I455</f>
        <v>417.89215686274508</v>
      </c>
      <c r="Q455" s="55">
        <f>'Equations and POD'!$D$6/J455</f>
        <v>543.8432835820895</v>
      </c>
      <c r="R455" s="55">
        <f>'Equations and POD'!$D$6/K455</f>
        <v>699.82078853046585</v>
      </c>
      <c r="S455" s="55">
        <f>'Equations and POD'!$D$6/L455</f>
        <v>768.54020296643239</v>
      </c>
      <c r="T455" s="55">
        <f>'Equations and POD'!$D$6/M455</f>
        <v>727.35840371355619</v>
      </c>
      <c r="U455" s="30">
        <v>140</v>
      </c>
      <c r="V455" s="30">
        <v>330</v>
      </c>
      <c r="W455" s="30">
        <v>420</v>
      </c>
      <c r="X455" s="30">
        <v>540</v>
      </c>
      <c r="Y455" s="30">
        <v>700</v>
      </c>
      <c r="Z455" s="30">
        <v>770</v>
      </c>
      <c r="AA455" s="30">
        <v>730</v>
      </c>
    </row>
    <row r="456" spans="1:27">
      <c r="A456" s="42" t="s">
        <v>112</v>
      </c>
      <c r="B456" s="42" t="s">
        <v>113</v>
      </c>
      <c r="C456" s="42" t="s">
        <v>115</v>
      </c>
      <c r="D456" s="42" t="s">
        <v>9</v>
      </c>
      <c r="E456" s="42" t="s">
        <v>76</v>
      </c>
      <c r="F456" s="42" t="s">
        <v>75</v>
      </c>
      <c r="G456" s="28">
        <v>1.0990014504303599E-5</v>
      </c>
      <c r="H456" s="28">
        <v>1.360333513885301E-5</v>
      </c>
      <c r="I456" s="28">
        <v>1.535523505842834E-5</v>
      </c>
      <c r="J456" s="28">
        <v>5.3918104717234146E-6</v>
      </c>
      <c r="K456" s="28">
        <v>3.0195325684018829E-6</v>
      </c>
      <c r="L456" s="28">
        <v>2.3956513031049239E-6</v>
      </c>
      <c r="M456" s="28">
        <v>1.0733488387927281E-6</v>
      </c>
      <c r="N456" s="55">
        <f>'Equations and POD'!$D$6/G456</f>
        <v>100090859.71353805</v>
      </c>
      <c r="O456" s="55">
        <f>'Equations and POD'!$D$6/H456</f>
        <v>80862522.96014142</v>
      </c>
      <c r="P456" s="55">
        <f>'Equations and POD'!$D$6/I456</f>
        <v>71636806.327899262</v>
      </c>
      <c r="Q456" s="55">
        <f>'Equations and POD'!$D$6/J456</f>
        <v>204013105.75896427</v>
      </c>
      <c r="R456" s="55">
        <f>'Equations and POD'!$D$6/K456</f>
        <v>364294795.66176224</v>
      </c>
      <c r="S456" s="55">
        <f>'Equations and POD'!$D$6/L456</f>
        <v>459165321.16937327</v>
      </c>
      <c r="T456" s="55">
        <f>'Equations and POD'!$D$6/M456</f>
        <v>1024829915.7217596</v>
      </c>
      <c r="U456" s="30">
        <v>100000000</v>
      </c>
      <c r="V456" s="30">
        <v>81000000</v>
      </c>
      <c r="W456" s="30">
        <v>72000000</v>
      </c>
      <c r="X456" s="30">
        <v>200000000</v>
      </c>
      <c r="Y456" s="30">
        <v>360000000</v>
      </c>
      <c r="Z456" s="30">
        <v>460000000</v>
      </c>
      <c r="AA456" s="30">
        <v>1000000000</v>
      </c>
    </row>
    <row r="457" spans="1:27">
      <c r="A457" s="42" t="s">
        <v>112</v>
      </c>
      <c r="B457" s="42" t="s">
        <v>113</v>
      </c>
      <c r="C457" s="42" t="s">
        <v>115</v>
      </c>
      <c r="D457" s="42" t="s">
        <v>9</v>
      </c>
      <c r="E457" s="42" t="s">
        <v>78</v>
      </c>
      <c r="F457" s="42" t="s">
        <v>75</v>
      </c>
      <c r="G457" s="28">
        <v>8.6377417495476521E-5</v>
      </c>
      <c r="H457" s="28">
        <v>8.1370030973999639E-5</v>
      </c>
      <c r="I457" s="28">
        <v>6.6145960662735163E-5</v>
      </c>
      <c r="J457" s="28">
        <v>4.6058508098490357E-5</v>
      </c>
      <c r="K457" s="28">
        <v>3.2490709550885768E-5</v>
      </c>
      <c r="L457" s="28">
        <v>2.7820368131892609E-5</v>
      </c>
      <c r="M457" s="28">
        <v>2.2336073502362899E-5</v>
      </c>
      <c r="N457" s="55">
        <f>'Equations and POD'!$D$6/G457</f>
        <v>12734809.998893583</v>
      </c>
      <c r="O457" s="55">
        <f>'Equations and POD'!$D$6/H457</f>
        <v>13518490.61421011</v>
      </c>
      <c r="P457" s="55">
        <f>'Equations and POD'!$D$6/I457</f>
        <v>16629889.247639427</v>
      </c>
      <c r="Q457" s="55">
        <f>'Equations and POD'!$D$6/J457</f>
        <v>23882666.751771197</v>
      </c>
      <c r="R457" s="55">
        <f>'Equations and POD'!$D$6/K457</f>
        <v>33855831.873330437</v>
      </c>
      <c r="S457" s="55">
        <f>'Equations and POD'!$D$6/L457</f>
        <v>39539376.142869443</v>
      </c>
      <c r="T457" s="55">
        <f>'Equations and POD'!$D$6/M457</f>
        <v>49247688.94065614</v>
      </c>
      <c r="U457" s="30">
        <v>13000000</v>
      </c>
      <c r="V457" s="30">
        <v>14000000</v>
      </c>
      <c r="W457" s="30">
        <v>17000000</v>
      </c>
      <c r="X457" s="30">
        <v>24000000</v>
      </c>
      <c r="Y457" s="30">
        <v>34000000</v>
      </c>
      <c r="Z457" s="30">
        <v>40000000</v>
      </c>
      <c r="AA457" s="30">
        <v>49000000</v>
      </c>
    </row>
    <row r="458" spans="1:27">
      <c r="A458" s="42" t="s">
        <v>112</v>
      </c>
      <c r="B458" s="42" t="s">
        <v>113</v>
      </c>
      <c r="C458" s="42" t="s">
        <v>115</v>
      </c>
      <c r="D458" s="42" t="s">
        <v>9</v>
      </c>
      <c r="E458" s="42" t="s">
        <v>15</v>
      </c>
      <c r="F458" s="42" t="s">
        <v>75</v>
      </c>
      <c r="G458" s="44">
        <f t="shared" ref="G458:M458" si="86">SUM(G455:G457)</f>
        <v>7.866480346155404</v>
      </c>
      <c r="H458" s="44">
        <f t="shared" si="86"/>
        <v>3.3619997352708744</v>
      </c>
      <c r="I458" s="44">
        <f t="shared" si="86"/>
        <v>2.6323395657118502</v>
      </c>
      <c r="J458" s="44">
        <f t="shared" si="86"/>
        <v>2.0226929597525327</v>
      </c>
      <c r="K458" s="44">
        <f t="shared" si="86"/>
        <v>1.5718664961576123</v>
      </c>
      <c r="L458" s="44">
        <f t="shared" si="86"/>
        <v>1.4313151322205524</v>
      </c>
      <c r="M458" s="44">
        <f t="shared" si="86"/>
        <v>1.5123452501873722</v>
      </c>
      <c r="N458" s="55">
        <f>'Equations and POD'!$D$6/G458</f>
        <v>139.83382041214969</v>
      </c>
      <c r="O458" s="55">
        <f>'Equations and POD'!$D$6/H458</f>
        <v>327.186224454409</v>
      </c>
      <c r="P458" s="55">
        <f>'Equations and POD'!$D$6/I458</f>
        <v>417.87921829246699</v>
      </c>
      <c r="Q458" s="55">
        <f>'Equations and POD'!$D$6/J458</f>
        <v>543.82945008845036</v>
      </c>
      <c r="R458" s="55">
        <f>'Equations and POD'!$D$6/K458</f>
        <v>699.80497878727112</v>
      </c>
      <c r="S458" s="55">
        <f>'Equations and POD'!$D$6/L458</f>
        <v>768.52397856889297</v>
      </c>
      <c r="T458" s="55">
        <f>'Equations and POD'!$D$6/M458</f>
        <v>727.34714501448354</v>
      </c>
      <c r="U458" s="30">
        <v>140</v>
      </c>
      <c r="V458" s="30">
        <v>330</v>
      </c>
      <c r="W458" s="30">
        <v>420</v>
      </c>
      <c r="X458" s="30">
        <v>540</v>
      </c>
      <c r="Y458" s="30">
        <v>700</v>
      </c>
      <c r="Z458" s="30">
        <v>770</v>
      </c>
      <c r="AA458" s="30">
        <v>730</v>
      </c>
    </row>
    <row r="459" spans="1:27">
      <c r="A459" s="42" t="s">
        <v>112</v>
      </c>
      <c r="B459" s="42" t="s">
        <v>113</v>
      </c>
      <c r="C459" s="42" t="s">
        <v>115</v>
      </c>
      <c r="D459" s="42" t="s">
        <v>13</v>
      </c>
      <c r="E459" s="42" t="s">
        <v>72</v>
      </c>
      <c r="F459" s="42" t="s">
        <v>73</v>
      </c>
      <c r="G459" s="37">
        <v>5.5409508598076362</v>
      </c>
      <c r="H459" s="25">
        <v>2.3680704500978469</v>
      </c>
      <c r="I459" s="25">
        <v>1.8541193106495801</v>
      </c>
      <c r="J459" s="25">
        <v>1.4247154303437584</v>
      </c>
      <c r="K459" s="25">
        <v>1.1071719081612967</v>
      </c>
      <c r="L459" s="25">
        <v>1.0081735670008418</v>
      </c>
      <c r="M459" s="25">
        <v>1.0652546445498343</v>
      </c>
      <c r="N459" s="55">
        <f>'Equations and POD'!$D$6/G459</f>
        <v>198.52188330690021</v>
      </c>
      <c r="O459" s="55">
        <f>'Equations and POD'!$D$6/H459</f>
        <v>464.51320734758917</v>
      </c>
      <c r="P459" s="55">
        <f>'Equations and POD'!$D$6/I459</f>
        <v>593.27357936562419</v>
      </c>
      <c r="Q459" s="55">
        <f>'Equations and POD'!$D$6/J459</f>
        <v>772.08400819705423</v>
      </c>
      <c r="R459" s="55">
        <f>'Equations and POD'!$D$6/K459</f>
        <v>993.52231743920663</v>
      </c>
      <c r="S459" s="55">
        <f>'Equations and POD'!$D$6/L459</f>
        <v>1091.0819684276462</v>
      </c>
      <c r="T459" s="55">
        <f>'Equations and POD'!$D$6/M459</f>
        <v>1032.6169480958692</v>
      </c>
      <c r="U459" s="30">
        <v>200</v>
      </c>
      <c r="V459" s="30">
        <v>460</v>
      </c>
      <c r="W459" s="30">
        <v>590</v>
      </c>
      <c r="X459" s="30">
        <v>770</v>
      </c>
      <c r="Y459" s="30">
        <v>990</v>
      </c>
      <c r="Z459" s="30">
        <v>1100</v>
      </c>
      <c r="AA459" s="30">
        <v>1000</v>
      </c>
    </row>
    <row r="460" spans="1:27">
      <c r="A460" s="42" t="s">
        <v>112</v>
      </c>
      <c r="B460" s="42" t="s">
        <v>113</v>
      </c>
      <c r="C460" s="42" t="s">
        <v>115</v>
      </c>
      <c r="D460" s="42" t="s">
        <v>13</v>
      </c>
      <c r="E460" s="42" t="s">
        <v>76</v>
      </c>
      <c r="F460" s="42" t="s">
        <v>73</v>
      </c>
      <c r="G460" s="28">
        <v>0.16259613782121959</v>
      </c>
      <c r="H460" s="28">
        <v>0.20127608254287371</v>
      </c>
      <c r="I460" s="28">
        <v>0.22721357252141</v>
      </c>
      <c r="J460" s="28">
        <v>7.9768958519166808E-2</v>
      </c>
      <c r="K460" s="28">
        <v>4.4668143597351419E-2</v>
      </c>
      <c r="L460" s="28">
        <v>3.5437737010511998E-2</v>
      </c>
      <c r="M460" s="28">
        <v>1.5871307731763259E-2</v>
      </c>
      <c r="N460" s="55">
        <f>'Equations and POD'!$D$6/G460</f>
        <v>6765.2283426897275</v>
      </c>
      <c r="O460" s="55">
        <f>'Equations and POD'!$D$6/H460</f>
        <v>5465.1302136988361</v>
      </c>
      <c r="P460" s="55">
        <f>'Equations and POD'!$D$6/I460</f>
        <v>4841.2600875607841</v>
      </c>
      <c r="Q460" s="55">
        <f>'Equations and POD'!$D$6/J460</f>
        <v>13789.825270636988</v>
      </c>
      <c r="R460" s="55">
        <f>'Equations and POD'!$D$6/K460</f>
        <v>24626.051396172734</v>
      </c>
      <c r="S460" s="55">
        <f>'Equations and POD'!$D$6/L460</f>
        <v>31040.356772039475</v>
      </c>
      <c r="T460" s="55">
        <f>'Equations and POD'!$D$6/M460</f>
        <v>69307.45837651231</v>
      </c>
      <c r="U460" s="30">
        <v>6800</v>
      </c>
      <c r="V460" s="30">
        <v>5500</v>
      </c>
      <c r="W460" s="30">
        <v>4800</v>
      </c>
      <c r="X460" s="30">
        <v>14000</v>
      </c>
      <c r="Y460" s="30">
        <v>25000</v>
      </c>
      <c r="Z460" s="30">
        <v>31000</v>
      </c>
      <c r="AA460" s="30">
        <v>69000</v>
      </c>
    </row>
    <row r="461" spans="1:27">
      <c r="A461" s="42" t="s">
        <v>112</v>
      </c>
      <c r="B461" s="42" t="s">
        <v>113</v>
      </c>
      <c r="C461" s="42" t="s">
        <v>115</v>
      </c>
      <c r="D461" s="42" t="s">
        <v>13</v>
      </c>
      <c r="E461" s="42" t="s">
        <v>78</v>
      </c>
      <c r="F461" s="42" t="s">
        <v>73</v>
      </c>
      <c r="G461" s="28">
        <v>1.526645784302606</v>
      </c>
      <c r="H461" s="28">
        <v>1.438144579415499</v>
      </c>
      <c r="I461" s="28">
        <v>1.1690723677829209</v>
      </c>
      <c r="J461" s="28">
        <v>0.81404410155594276</v>
      </c>
      <c r="K461" s="28">
        <v>0.57424505389337177</v>
      </c>
      <c r="L461" s="28">
        <v>0.4917008282694334</v>
      </c>
      <c r="M461" s="28">
        <v>0.39477068704955443</v>
      </c>
      <c r="N461" s="55">
        <f>'Equations and POD'!$D$6/G461</f>
        <v>720.53387322095546</v>
      </c>
      <c r="O461" s="55">
        <f>'Equations and POD'!$D$6/H461</f>
        <v>764.87441926532165</v>
      </c>
      <c r="P461" s="55">
        <f>'Equations and POD'!$D$6/I461</f>
        <v>940.91694433432497</v>
      </c>
      <c r="Q461" s="55">
        <f>'Equations and POD'!$D$6/J461</f>
        <v>1351.2781407020684</v>
      </c>
      <c r="R461" s="55">
        <f>'Equations and POD'!$D$6/K461</f>
        <v>1915.558510329377</v>
      </c>
      <c r="S461" s="55">
        <f>'Equations and POD'!$D$6/L461</f>
        <v>2237.1326968707926</v>
      </c>
      <c r="T461" s="55">
        <f>'Equations and POD'!$D$6/M461</f>
        <v>2786.4277568864177</v>
      </c>
      <c r="U461" s="30">
        <v>720</v>
      </c>
      <c r="V461" s="30">
        <v>760</v>
      </c>
      <c r="W461" s="30">
        <v>940</v>
      </c>
      <c r="X461" s="30">
        <v>1400</v>
      </c>
      <c r="Y461" s="30">
        <v>1900</v>
      </c>
      <c r="Z461" s="30">
        <v>2200</v>
      </c>
      <c r="AA461" s="30">
        <v>2800</v>
      </c>
    </row>
    <row r="462" spans="1:27">
      <c r="A462" s="42" t="s">
        <v>112</v>
      </c>
      <c r="B462" s="42" t="s">
        <v>113</v>
      </c>
      <c r="C462" s="42" t="s">
        <v>115</v>
      </c>
      <c r="D462" s="42" t="s">
        <v>13</v>
      </c>
      <c r="E462" s="42" t="s">
        <v>15</v>
      </c>
      <c r="F462" s="42" t="s">
        <v>73</v>
      </c>
      <c r="G462" s="44">
        <f t="shared" ref="G462:M462" si="87">SUM(G459:G461)</f>
        <v>7.2301927819314624</v>
      </c>
      <c r="H462" s="44">
        <f t="shared" si="87"/>
        <v>4.0074911120562202</v>
      </c>
      <c r="I462" s="44">
        <f t="shared" si="87"/>
        <v>3.2504052509539112</v>
      </c>
      <c r="J462" s="44">
        <f t="shared" si="87"/>
        <v>2.3185284904188679</v>
      </c>
      <c r="K462" s="44">
        <f t="shared" si="87"/>
        <v>1.7260851056520199</v>
      </c>
      <c r="L462" s="44">
        <f t="shared" si="87"/>
        <v>1.535312132280787</v>
      </c>
      <c r="M462" s="44">
        <f t="shared" si="87"/>
        <v>1.4758966393311519</v>
      </c>
      <c r="N462" s="55">
        <f>'Equations and POD'!$D$6/G462</f>
        <v>152.13978840909243</v>
      </c>
      <c r="O462" s="55">
        <f>'Equations and POD'!$D$6/H462</f>
        <v>274.4859487500139</v>
      </c>
      <c r="P462" s="55">
        <f>'Equations and POD'!$D$6/I462</f>
        <v>338.41934007372714</v>
      </c>
      <c r="Q462" s="55">
        <f>'Equations and POD'!$D$6/J462</f>
        <v>474.43885401696002</v>
      </c>
      <c r="R462" s="55">
        <f>'Equations and POD'!$D$6/K462</f>
        <v>637.28028032805514</v>
      </c>
      <c r="S462" s="55">
        <f>'Equations and POD'!$D$6/L462</f>
        <v>716.46668900211978</v>
      </c>
      <c r="T462" s="55">
        <f>'Equations and POD'!$D$6/M462</f>
        <v>745.30964478549049</v>
      </c>
      <c r="U462" s="30">
        <v>150</v>
      </c>
      <c r="V462" s="30">
        <v>270</v>
      </c>
      <c r="W462" s="30">
        <v>340</v>
      </c>
      <c r="X462" s="30">
        <v>470</v>
      </c>
      <c r="Y462" s="30">
        <v>640</v>
      </c>
      <c r="Z462" s="30">
        <v>720</v>
      </c>
      <c r="AA462" s="30">
        <v>750</v>
      </c>
    </row>
    <row r="463" spans="1:27">
      <c r="A463" s="42" t="s">
        <v>112</v>
      </c>
      <c r="B463" s="42" t="s">
        <v>113</v>
      </c>
      <c r="C463" s="42" t="s">
        <v>115</v>
      </c>
      <c r="D463" s="42" t="s">
        <v>13</v>
      </c>
      <c r="E463" s="42" t="s">
        <v>72</v>
      </c>
      <c r="F463" s="42" t="s">
        <v>74</v>
      </c>
      <c r="G463" s="52">
        <v>3.1034497231127949</v>
      </c>
      <c r="H463" s="45">
        <v>1.3263405088062621</v>
      </c>
      <c r="I463" s="45">
        <v>1.0384798939460893</v>
      </c>
      <c r="J463" s="31">
        <v>0.79797363659860432</v>
      </c>
      <c r="K463" s="31">
        <v>0.62011962184063296</v>
      </c>
      <c r="L463" s="31">
        <v>0.56467130940537236</v>
      </c>
      <c r="M463" s="31">
        <v>0.59664204128812193</v>
      </c>
      <c r="N463" s="55">
        <f>'Equations and POD'!$D$6/G463</f>
        <v>354.44427915419482</v>
      </c>
      <c r="O463" s="55">
        <f>'Equations and POD'!$D$6/H463</f>
        <v>829.34962228517475</v>
      </c>
      <c r="P463" s="55">
        <f>'Equations and POD'!$D$6/I463</f>
        <v>1059.2405364923748</v>
      </c>
      <c r="Q463" s="55">
        <f>'Equations and POD'!$D$6/J463</f>
        <v>1378.4916563018242</v>
      </c>
      <c r="R463" s="55">
        <f>'Equations and POD'!$D$6/K463</f>
        <v>1773.8513042612501</v>
      </c>
      <c r="S463" s="55">
        <f>'Equations and POD'!$D$6/L463</f>
        <v>1948.0359311301934</v>
      </c>
      <c r="T463" s="55">
        <f>'Equations and POD'!$D$6/M463</f>
        <v>1843.6515094128333</v>
      </c>
      <c r="U463" s="30">
        <v>350</v>
      </c>
      <c r="V463" s="30">
        <v>830</v>
      </c>
      <c r="W463" s="30">
        <v>1100</v>
      </c>
      <c r="X463" s="30">
        <v>1400</v>
      </c>
      <c r="Y463" s="30">
        <v>1800</v>
      </c>
      <c r="Z463" s="30">
        <v>1900</v>
      </c>
      <c r="AA463" s="30">
        <v>1800</v>
      </c>
    </row>
    <row r="464" spans="1:27">
      <c r="A464" s="42" t="s">
        <v>112</v>
      </c>
      <c r="B464" s="42" t="s">
        <v>113</v>
      </c>
      <c r="C464" s="42" t="s">
        <v>115</v>
      </c>
      <c r="D464" s="42" t="s">
        <v>13</v>
      </c>
      <c r="E464" s="42" t="s">
        <v>76</v>
      </c>
      <c r="F464" s="42" t="s">
        <v>74</v>
      </c>
      <c r="G464" s="28">
        <v>5.0906164691261357E-2</v>
      </c>
      <c r="H464" s="28">
        <v>6.3014713786166784E-2</v>
      </c>
      <c r="I464" s="28">
        <v>7.1133608105885912E-2</v>
      </c>
      <c r="J464" s="28">
        <v>2.4974559642459551E-2</v>
      </c>
      <c r="K464" s="28">
        <v>1.398537298999045E-2</v>
      </c>
      <c r="L464" s="28">
        <v>1.1095498884631679E-2</v>
      </c>
      <c r="M464" s="28">
        <v>4.9698618166742004E-3</v>
      </c>
      <c r="N464" s="55">
        <f>'Equations and POD'!$D$6/G464</f>
        <v>21608.384891522343</v>
      </c>
      <c r="O464" s="55">
        <f>'Equations and POD'!$D$6/H464</f>
        <v>17456.240517615046</v>
      </c>
      <c r="P464" s="55">
        <f>'Equations and POD'!$D$6/I464</f>
        <v>15463.857792263192</v>
      </c>
      <c r="Q464" s="55">
        <f>'Equations and POD'!$D$6/J464</f>
        <v>44044.820639394842</v>
      </c>
      <c r="R464" s="55">
        <f>'Equations and POD'!$D$6/K464</f>
        <v>78653.604790325378</v>
      </c>
      <c r="S464" s="55">
        <f>'Equations and POD'!$D$6/L464</f>
        <v>99139.300669355624</v>
      </c>
      <c r="T464" s="55">
        <f>'Equations and POD'!$D$6/M464</f>
        <v>221334.12166701103</v>
      </c>
      <c r="U464" s="30">
        <v>22000</v>
      </c>
      <c r="V464" s="30">
        <v>17000</v>
      </c>
      <c r="W464" s="30">
        <v>15000</v>
      </c>
      <c r="X464" s="30">
        <v>44000</v>
      </c>
      <c r="Y464" s="30">
        <v>79000</v>
      </c>
      <c r="Z464" s="30">
        <v>99000</v>
      </c>
      <c r="AA464" s="30">
        <v>220000</v>
      </c>
    </row>
    <row r="465" spans="1:27">
      <c r="A465" s="42" t="s">
        <v>112</v>
      </c>
      <c r="B465" s="42" t="s">
        <v>113</v>
      </c>
      <c r="C465" s="42" t="s">
        <v>115</v>
      </c>
      <c r="D465" s="42" t="s">
        <v>13</v>
      </c>
      <c r="E465" s="42" t="s">
        <v>78</v>
      </c>
      <c r="F465" s="42" t="s">
        <v>74</v>
      </c>
      <c r="G465" s="28">
        <v>0.45874965859781019</v>
      </c>
      <c r="H465" s="28">
        <v>0.43215547549069078</v>
      </c>
      <c r="I465" s="28">
        <v>0.35130058007630338</v>
      </c>
      <c r="J465" s="28">
        <v>0.244616306881523</v>
      </c>
      <c r="K465" s="28">
        <v>0.1725578553543814</v>
      </c>
      <c r="L465" s="28">
        <v>0.14775371564262729</v>
      </c>
      <c r="M465" s="28">
        <v>0.11862667802219461</v>
      </c>
      <c r="N465" s="55">
        <f>'Equations and POD'!$D$6/G465</f>
        <v>2397.8219479491308</v>
      </c>
      <c r="O465" s="55">
        <f>'Equations and POD'!$D$6/H465</f>
        <v>2545.3802216690774</v>
      </c>
      <c r="P465" s="55">
        <f>'Equations and POD'!$D$6/I465</f>
        <v>3131.2217012595802</v>
      </c>
      <c r="Q465" s="55">
        <f>'Equations and POD'!$D$6/J465</f>
        <v>4496.8383916153716</v>
      </c>
      <c r="R465" s="55">
        <f>'Equations and POD'!$D$6/K465</f>
        <v>6374.6735710230887</v>
      </c>
      <c r="S465" s="55">
        <f>'Equations and POD'!$D$6/L465</f>
        <v>7444.8212365811223</v>
      </c>
      <c r="T465" s="55">
        <f>'Equations and POD'!$D$6/M465</f>
        <v>9272.7876927835241</v>
      </c>
      <c r="U465" s="30">
        <v>2400</v>
      </c>
      <c r="V465" s="30">
        <v>2500</v>
      </c>
      <c r="W465" s="30">
        <v>3100</v>
      </c>
      <c r="X465" s="30">
        <v>4500</v>
      </c>
      <c r="Y465" s="30">
        <v>6400</v>
      </c>
      <c r="Z465" s="30">
        <v>7400</v>
      </c>
      <c r="AA465" s="30">
        <v>9300</v>
      </c>
    </row>
    <row r="466" spans="1:27">
      <c r="A466" s="42" t="s">
        <v>112</v>
      </c>
      <c r="B466" s="42" t="s">
        <v>113</v>
      </c>
      <c r="C466" s="42" t="s">
        <v>115</v>
      </c>
      <c r="D466" s="42" t="s">
        <v>13</v>
      </c>
      <c r="E466" s="42" t="s">
        <v>15</v>
      </c>
      <c r="F466" s="42" t="s">
        <v>74</v>
      </c>
      <c r="G466" s="44">
        <f t="shared" ref="G466:M466" si="88">SUM(G463:G465)</f>
        <v>3.6131055464018664</v>
      </c>
      <c r="H466" s="44">
        <f t="shared" si="88"/>
        <v>1.8215106980831197</v>
      </c>
      <c r="I466" s="44">
        <f t="shared" si="88"/>
        <v>1.4609140821282787</v>
      </c>
      <c r="J466" s="44">
        <f t="shared" si="88"/>
        <v>1.0675645031225869</v>
      </c>
      <c r="K466" s="44">
        <f t="shared" si="88"/>
        <v>0.80666285018500483</v>
      </c>
      <c r="L466" s="44">
        <f t="shared" si="88"/>
        <v>0.72352052393263133</v>
      </c>
      <c r="M466" s="44">
        <f t="shared" si="88"/>
        <v>0.7202385811269908</v>
      </c>
      <c r="N466" s="55">
        <f>'Equations and POD'!$D$6/G466</f>
        <v>304.44723683631156</v>
      </c>
      <c r="O466" s="55">
        <f>'Equations and POD'!$D$6/H466</f>
        <v>603.89433954881144</v>
      </c>
      <c r="P466" s="55">
        <f>'Equations and POD'!$D$6/I466</f>
        <v>752.95324581819739</v>
      </c>
      <c r="Q466" s="55">
        <f>'Equations and POD'!$D$6/J466</f>
        <v>1030.3827045415433</v>
      </c>
      <c r="R466" s="55">
        <f>'Equations and POD'!$D$6/K466</f>
        <v>1363.6428152699973</v>
      </c>
      <c r="S466" s="55">
        <f>'Equations and POD'!$D$6/L466</f>
        <v>1520.3438791494787</v>
      </c>
      <c r="T466" s="55">
        <f>'Equations and POD'!$D$6/M466</f>
        <v>1527.2716969407261</v>
      </c>
      <c r="U466" s="30">
        <v>300</v>
      </c>
      <c r="V466" s="30">
        <v>600</v>
      </c>
      <c r="W466" s="30">
        <v>750</v>
      </c>
      <c r="X466" s="30">
        <v>1000</v>
      </c>
      <c r="Y466" s="30">
        <v>1400</v>
      </c>
      <c r="Z466" s="30">
        <v>1500</v>
      </c>
      <c r="AA466" s="30">
        <v>1500</v>
      </c>
    </row>
    <row r="467" spans="1:27">
      <c r="A467" s="42" t="s">
        <v>112</v>
      </c>
      <c r="B467" s="42" t="s">
        <v>113</v>
      </c>
      <c r="C467" s="42" t="s">
        <v>115</v>
      </c>
      <c r="D467" s="42" t="s">
        <v>13</v>
      </c>
      <c r="E467" s="42" t="s">
        <v>72</v>
      </c>
      <c r="F467" s="42" t="s">
        <v>75</v>
      </c>
      <c r="G467" s="54">
        <v>0.77586243077819872</v>
      </c>
      <c r="H467" s="31">
        <v>0.33158512720156552</v>
      </c>
      <c r="I467" s="31">
        <v>0.25961997348652233</v>
      </c>
      <c r="J467" s="31">
        <v>0.19949340914965108</v>
      </c>
      <c r="K467" s="31">
        <v>0.15502990546015824</v>
      </c>
      <c r="L467" s="31">
        <v>0.14116782735134309</v>
      </c>
      <c r="M467" s="31">
        <v>0.14916051032203048</v>
      </c>
      <c r="N467" s="55">
        <f>'Equations and POD'!$D$6/G467</f>
        <v>1417.7771166167793</v>
      </c>
      <c r="O467" s="55">
        <f>'Equations and POD'!$D$6/H467</f>
        <v>3317.398489140699</v>
      </c>
      <c r="P467" s="55">
        <f>'Equations and POD'!$D$6/I467</f>
        <v>4236.962145969499</v>
      </c>
      <c r="Q467" s="55">
        <f>'Equations and POD'!$D$6/J467</f>
        <v>5513.9666252072966</v>
      </c>
      <c r="R467" s="55">
        <f>'Equations and POD'!$D$6/K467</f>
        <v>7095.4052170450004</v>
      </c>
      <c r="S467" s="55">
        <f>'Equations and POD'!$D$6/L467</f>
        <v>7792.1437245207735</v>
      </c>
      <c r="T467" s="55">
        <f>'Equations and POD'!$D$6/M467</f>
        <v>7374.6060376513333</v>
      </c>
      <c r="U467" s="30">
        <v>1400</v>
      </c>
      <c r="V467" s="30">
        <v>3300</v>
      </c>
      <c r="W467" s="30">
        <v>4200</v>
      </c>
      <c r="X467" s="30">
        <v>5500</v>
      </c>
      <c r="Y467" s="30">
        <v>7100</v>
      </c>
      <c r="Z467" s="30">
        <v>7800</v>
      </c>
      <c r="AA467" s="30">
        <v>7400</v>
      </c>
    </row>
    <row r="468" spans="1:27">
      <c r="A468" s="42" t="s">
        <v>112</v>
      </c>
      <c r="B468" s="42" t="s">
        <v>113</v>
      </c>
      <c r="C468" s="42" t="s">
        <v>115</v>
      </c>
      <c r="D468" s="42" t="s">
        <v>13</v>
      </c>
      <c r="E468" s="42" t="s">
        <v>76</v>
      </c>
      <c r="F468" s="42" t="s">
        <v>75</v>
      </c>
      <c r="G468" s="28">
        <v>1.022794100522919E-5</v>
      </c>
      <c r="H468" s="28">
        <v>1.2660022445001601E-5</v>
      </c>
      <c r="I468" s="28">
        <v>1.429041268741106E-5</v>
      </c>
      <c r="J468" s="28">
        <v>5.0179332875801854E-6</v>
      </c>
      <c r="K468" s="28">
        <v>2.8101597685095479E-6</v>
      </c>
      <c r="L468" s="28">
        <v>2.2295401317134859E-6</v>
      </c>
      <c r="M468" s="28">
        <v>9.9893411304745402E-7</v>
      </c>
      <c r="N468" s="55">
        <f>'Equations and POD'!$D$6/G468</f>
        <v>107548528.04074724</v>
      </c>
      <c r="O468" s="55">
        <f>'Equations and POD'!$D$6/H468</f>
        <v>86887681.659229547</v>
      </c>
      <c r="P468" s="55">
        <f>'Equations and POD'!$D$6/I468</f>
        <v>76974683.941005409</v>
      </c>
      <c r="Q468" s="55">
        <f>'Equations and POD'!$D$6/J468</f>
        <v>219213755.33680254</v>
      </c>
      <c r="R468" s="55">
        <f>'Equations and POD'!$D$6/K468</f>
        <v>391436818.7625922</v>
      </c>
      <c r="S468" s="55">
        <f>'Equations and POD'!$D$6/L468</f>
        <v>493375285.94051743</v>
      </c>
      <c r="T468" s="55">
        <f>'Equations and POD'!$D$6/M468</f>
        <v>1101173726.7077842</v>
      </c>
      <c r="U468" s="30">
        <v>110000000</v>
      </c>
      <c r="V468" s="30">
        <v>87000000</v>
      </c>
      <c r="W468" s="30">
        <v>77000000</v>
      </c>
      <c r="X468" s="30">
        <v>220000000</v>
      </c>
      <c r="Y468" s="30">
        <v>390000000</v>
      </c>
      <c r="Z468" s="30">
        <v>490000000</v>
      </c>
      <c r="AA468" s="30">
        <v>1100000000</v>
      </c>
    </row>
    <row r="469" spans="1:27">
      <c r="A469" s="42" t="s">
        <v>112</v>
      </c>
      <c r="B469" s="42" t="s">
        <v>113</v>
      </c>
      <c r="C469" s="42" t="s">
        <v>115</v>
      </c>
      <c r="D469" s="42" t="s">
        <v>13</v>
      </c>
      <c r="E469" s="42" t="s">
        <v>78</v>
      </c>
      <c r="F469" s="42" t="s">
        <v>75</v>
      </c>
      <c r="G469" s="28">
        <v>8.2727335279148082E-5</v>
      </c>
      <c r="H469" s="28">
        <v>7.7931547726733689E-5</v>
      </c>
      <c r="I469" s="28">
        <v>6.3350806539151243E-5</v>
      </c>
      <c r="J469" s="28">
        <v>4.4112196826453032E-5</v>
      </c>
      <c r="K469" s="28">
        <v>3.1117737719054919E-5</v>
      </c>
      <c r="L469" s="28">
        <v>2.6644752630592751E-5</v>
      </c>
      <c r="M469" s="28">
        <v>2.1392209850988401E-5</v>
      </c>
      <c r="N469" s="55">
        <f>'Equations and POD'!$D$6/G469</f>
        <v>13296693.242786722</v>
      </c>
      <c r="O469" s="55">
        <f>'Equations and POD'!$D$6/H469</f>
        <v>14114951.288496677</v>
      </c>
      <c r="P469" s="55">
        <f>'Equations and POD'!$D$6/I469</f>
        <v>17363630.553309407</v>
      </c>
      <c r="Q469" s="55">
        <f>'Equations and POD'!$D$6/J469</f>
        <v>24936413.943010796</v>
      </c>
      <c r="R469" s="55">
        <f>'Equations and POD'!$D$6/K469</f>
        <v>35349613.456199802</v>
      </c>
      <c r="S469" s="55">
        <f>'Equations and POD'!$D$6/L469</f>
        <v>41283926.154263154</v>
      </c>
      <c r="T469" s="55">
        <f>'Equations and POD'!$D$6/M469</f>
        <v>51420587.571936883</v>
      </c>
      <c r="U469" s="30">
        <v>13000000</v>
      </c>
      <c r="V469" s="30">
        <v>14000000</v>
      </c>
      <c r="W469" s="30">
        <v>17000000</v>
      </c>
      <c r="X469" s="30">
        <v>25000000</v>
      </c>
      <c r="Y469" s="30">
        <v>35000000</v>
      </c>
      <c r="Z469" s="30">
        <v>41000000</v>
      </c>
      <c r="AA469" s="30">
        <v>51000000</v>
      </c>
    </row>
    <row r="470" spans="1:27">
      <c r="A470" s="42" t="s">
        <v>112</v>
      </c>
      <c r="B470" s="42" t="s">
        <v>113</v>
      </c>
      <c r="C470" s="42" t="s">
        <v>115</v>
      </c>
      <c r="D470" s="42" t="s">
        <v>13</v>
      </c>
      <c r="E470" s="42" t="s">
        <v>15</v>
      </c>
      <c r="F470" s="42" t="s">
        <v>75</v>
      </c>
      <c r="G470" s="44">
        <f t="shared" ref="G470:M470" si="89">SUM(G467:G469)</f>
        <v>0.77595538605448311</v>
      </c>
      <c r="H470" s="44">
        <f t="shared" si="89"/>
        <v>0.33167571877173724</v>
      </c>
      <c r="I470" s="44">
        <f t="shared" si="89"/>
        <v>0.25969761470574887</v>
      </c>
      <c r="J470" s="44">
        <f t="shared" si="89"/>
        <v>0.19954253927976512</v>
      </c>
      <c r="K470" s="44">
        <f t="shared" si="89"/>
        <v>0.15506383335764579</v>
      </c>
      <c r="L470" s="44">
        <f t="shared" si="89"/>
        <v>0.14119670164410539</v>
      </c>
      <c r="M470" s="44">
        <f t="shared" si="89"/>
        <v>0.1491829014659945</v>
      </c>
      <c r="N470" s="55">
        <f>'Equations and POD'!$D$6/G470</f>
        <v>1417.6072745537517</v>
      </c>
      <c r="O470" s="55">
        <f>'Equations and POD'!$D$6/H470</f>
        <v>3316.4923982784271</v>
      </c>
      <c r="P470" s="55">
        <f>'Equations and POD'!$D$6/I470</f>
        <v>4235.6954308046234</v>
      </c>
      <c r="Q470" s="55">
        <f>'Equations and POD'!$D$6/J470</f>
        <v>5512.6090104414488</v>
      </c>
      <c r="R470" s="55">
        <f>'Equations and POD'!$D$6/K470</f>
        <v>7093.8527455523008</v>
      </c>
      <c r="S470" s="55">
        <f>'Equations and POD'!$D$6/L470</f>
        <v>7790.5502550096026</v>
      </c>
      <c r="T470" s="55">
        <f>'Equations and POD'!$D$6/M470</f>
        <v>7373.4991690769566</v>
      </c>
      <c r="U470" s="30">
        <v>1400</v>
      </c>
      <c r="V470" s="30">
        <v>3300</v>
      </c>
      <c r="W470" s="30">
        <v>4200</v>
      </c>
      <c r="X470" s="30">
        <v>5500</v>
      </c>
      <c r="Y470" s="30">
        <v>7100</v>
      </c>
      <c r="Z470" s="30">
        <v>7800</v>
      </c>
      <c r="AA470" s="30">
        <v>7400</v>
      </c>
    </row>
    <row r="471" spans="1:27">
      <c r="A471" s="25" t="s">
        <v>112</v>
      </c>
      <c r="B471" s="25" t="s">
        <v>113</v>
      </c>
      <c r="C471" s="25" t="s">
        <v>116</v>
      </c>
      <c r="D471" s="25" t="s">
        <v>9</v>
      </c>
      <c r="E471" s="25" t="s">
        <v>72</v>
      </c>
      <c r="F471" s="25" t="s">
        <v>73</v>
      </c>
      <c r="G471" s="28">
        <v>0.12919148936170211</v>
      </c>
      <c r="H471" s="28">
        <v>0.11047619047619051</v>
      </c>
      <c r="I471" s="28">
        <v>9.5483870967741927E-2</v>
      </c>
      <c r="J471" s="28">
        <v>7.6981132075471692E-2</v>
      </c>
      <c r="K471" s="28">
        <v>6.0845070422535223E-2</v>
      </c>
      <c r="L471" s="28">
        <v>5.5642458100558671E-2</v>
      </c>
      <c r="M471" s="28">
        <v>5.9461400359066448E-2</v>
      </c>
      <c r="N471" s="55">
        <f>'Equations and POD'!$D$6/G471</f>
        <v>8514.4927536231899</v>
      </c>
      <c r="O471" s="55">
        <f>'Equations and POD'!$D$6/H471</f>
        <v>9956.8965517241359</v>
      </c>
      <c r="P471" s="55">
        <f>'Equations and POD'!$D$6/I471</f>
        <v>11520.270270270272</v>
      </c>
      <c r="Q471" s="55">
        <f>'Equations and POD'!$D$6/J471</f>
        <v>14289.215686274511</v>
      </c>
      <c r="R471" s="55">
        <f>'Equations and POD'!$D$6/K471</f>
        <v>18078.703703703701</v>
      </c>
      <c r="S471" s="55">
        <f>'Equations and POD'!$D$6/L471</f>
        <v>19769.076305220879</v>
      </c>
      <c r="T471" s="55">
        <f>'Equations and POD'!$D$6/M471</f>
        <v>18499.396135265695</v>
      </c>
      <c r="U471" s="30">
        <v>8500</v>
      </c>
      <c r="V471" s="30">
        <v>10000</v>
      </c>
      <c r="W471" s="30">
        <v>12000</v>
      </c>
      <c r="X471" s="30">
        <v>14000</v>
      </c>
      <c r="Y471" s="30">
        <v>18000</v>
      </c>
      <c r="Z471" s="30">
        <v>20000</v>
      </c>
      <c r="AA471" s="30">
        <v>18000</v>
      </c>
    </row>
    <row r="472" spans="1:27">
      <c r="A472" s="25" t="s">
        <v>112</v>
      </c>
      <c r="B472" s="25" t="s">
        <v>113</v>
      </c>
      <c r="C472" s="25" t="s">
        <v>116</v>
      </c>
      <c r="D472" s="25" t="s">
        <v>9</v>
      </c>
      <c r="E472" s="25" t="s">
        <v>76</v>
      </c>
      <c r="F472" s="25" t="s">
        <v>73</v>
      </c>
      <c r="G472" s="28" t="s">
        <v>77</v>
      </c>
      <c r="H472" s="28" t="s">
        <v>77</v>
      </c>
      <c r="I472" s="28">
        <v>4.3662060931899633</v>
      </c>
      <c r="J472" s="28">
        <v>2.5538186582809224</v>
      </c>
      <c r="K472" s="28" t="s">
        <v>77</v>
      </c>
      <c r="L472" s="28" t="s">
        <v>77</v>
      </c>
      <c r="M472" s="28" t="s">
        <v>77</v>
      </c>
      <c r="N472" s="31" t="s">
        <v>77</v>
      </c>
      <c r="O472" s="31" t="s">
        <v>77</v>
      </c>
      <c r="P472" s="55">
        <f>'Equations and POD'!$D$6/I472</f>
        <v>251.93496974769155</v>
      </c>
      <c r="Q472" s="55">
        <f>'Equations and POD'!$D$6/J472</f>
        <v>430.72752892347262</v>
      </c>
      <c r="R472" s="31" t="s">
        <v>77</v>
      </c>
      <c r="S472" s="31" t="s">
        <v>77</v>
      </c>
      <c r="T472" s="31" t="s">
        <v>77</v>
      </c>
      <c r="U472" s="32" t="s">
        <v>77</v>
      </c>
      <c r="V472" s="32" t="s">
        <v>77</v>
      </c>
      <c r="W472" s="30">
        <v>250</v>
      </c>
      <c r="X472" s="30">
        <v>430</v>
      </c>
      <c r="Y472" s="32" t="s">
        <v>77</v>
      </c>
      <c r="Z472" s="32" t="s">
        <v>77</v>
      </c>
      <c r="AA472" s="32" t="s">
        <v>77</v>
      </c>
    </row>
    <row r="473" spans="1:27">
      <c r="A473" s="25" t="s">
        <v>112</v>
      </c>
      <c r="B473" s="25" t="s">
        <v>113</v>
      </c>
      <c r="C473" s="25" t="s">
        <v>116</v>
      </c>
      <c r="D473" s="25" t="s">
        <v>9</v>
      </c>
      <c r="E473" s="25" t="s">
        <v>78</v>
      </c>
      <c r="F473" s="25" t="s">
        <v>73</v>
      </c>
      <c r="G473" s="28" t="s">
        <v>77</v>
      </c>
      <c r="H473" s="28" t="s">
        <v>77</v>
      </c>
      <c r="I473" s="28" t="s">
        <v>77</v>
      </c>
      <c r="J473" s="28" t="s">
        <v>77</v>
      </c>
      <c r="K473" s="28" t="s">
        <v>77</v>
      </c>
      <c r="L473" s="28" t="s">
        <v>77</v>
      </c>
      <c r="M473" s="28" t="s">
        <v>77</v>
      </c>
      <c r="N473" s="31" t="s">
        <v>77</v>
      </c>
      <c r="O473" s="31" t="s">
        <v>77</v>
      </c>
      <c r="P473" s="31" t="s">
        <v>77</v>
      </c>
      <c r="Q473" s="31" t="s">
        <v>77</v>
      </c>
      <c r="R473" s="31" t="s">
        <v>77</v>
      </c>
      <c r="S473" s="31" t="s">
        <v>77</v>
      </c>
      <c r="T473" s="31" t="s">
        <v>77</v>
      </c>
      <c r="U473" s="32" t="s">
        <v>77</v>
      </c>
      <c r="V473" s="32" t="s">
        <v>77</v>
      </c>
      <c r="W473" s="32" t="s">
        <v>77</v>
      </c>
      <c r="X473" s="32" t="s">
        <v>77</v>
      </c>
      <c r="Y473" s="32" t="s">
        <v>77</v>
      </c>
      <c r="Z473" s="32" t="s">
        <v>77</v>
      </c>
      <c r="AA473" s="32" t="s">
        <v>77</v>
      </c>
    </row>
    <row r="474" spans="1:27">
      <c r="A474" s="25" t="s">
        <v>112</v>
      </c>
      <c r="B474" s="25" t="s">
        <v>113</v>
      </c>
      <c r="C474" s="25" t="s">
        <v>116</v>
      </c>
      <c r="D474" s="25" t="s">
        <v>9</v>
      </c>
      <c r="E474" s="25" t="s">
        <v>15</v>
      </c>
      <c r="F474" s="25" t="s">
        <v>73</v>
      </c>
      <c r="G474" s="28">
        <f t="shared" ref="G474:M474" si="90">SUM(G471:G473)</f>
        <v>0.12919148936170211</v>
      </c>
      <c r="H474" s="28">
        <f t="shared" si="90"/>
        <v>0.11047619047619051</v>
      </c>
      <c r="I474" s="28">
        <f t="shared" si="90"/>
        <v>4.4616899641577055</v>
      </c>
      <c r="J474" s="28">
        <f t="shared" si="90"/>
        <v>2.6307997903563942</v>
      </c>
      <c r="K474" s="28">
        <f t="shared" si="90"/>
        <v>6.0845070422535223E-2</v>
      </c>
      <c r="L474" s="28">
        <f t="shared" si="90"/>
        <v>5.5642458100558671E-2</v>
      </c>
      <c r="M474" s="28">
        <f t="shared" si="90"/>
        <v>5.9461400359066448E-2</v>
      </c>
      <c r="N474" s="55">
        <f>'Equations and POD'!$D$6/G474</f>
        <v>8514.4927536231899</v>
      </c>
      <c r="O474" s="55">
        <f>'Equations and POD'!$D$6/H474</f>
        <v>9956.8965517241359</v>
      </c>
      <c r="P474" s="55">
        <f>'Equations and POD'!$D$6/I474</f>
        <v>246.54335214608801</v>
      </c>
      <c r="Q474" s="55">
        <f>'Equations and POD'!$D$6/J474</f>
        <v>418.12379795384697</v>
      </c>
      <c r="R474" s="55">
        <f>'Equations and POD'!$D$6/K474</f>
        <v>18078.703703703701</v>
      </c>
      <c r="S474" s="55">
        <f>'Equations and POD'!$D$6/L474</f>
        <v>19769.076305220879</v>
      </c>
      <c r="T474" s="55">
        <f>'Equations and POD'!$D$6/M474</f>
        <v>18499.396135265695</v>
      </c>
      <c r="U474" s="30">
        <v>8500</v>
      </c>
      <c r="V474" s="30">
        <v>10000</v>
      </c>
      <c r="W474" s="30">
        <v>250</v>
      </c>
      <c r="X474" s="30">
        <v>420</v>
      </c>
      <c r="Y474" s="30">
        <v>18000</v>
      </c>
      <c r="Z474" s="30">
        <v>20000</v>
      </c>
      <c r="AA474" s="30">
        <v>18000</v>
      </c>
    </row>
    <row r="475" spans="1:27">
      <c r="A475" s="25" t="s">
        <v>112</v>
      </c>
      <c r="B475" s="25" t="s">
        <v>113</v>
      </c>
      <c r="C475" s="25" t="s">
        <v>116</v>
      </c>
      <c r="D475" s="25" t="s">
        <v>9</v>
      </c>
      <c r="E475" s="25" t="s">
        <v>72</v>
      </c>
      <c r="F475" s="25" t="s">
        <v>74</v>
      </c>
      <c r="G475" s="28">
        <v>6.4595744680851067E-2</v>
      </c>
      <c r="H475" s="28">
        <v>5.5238095238095239E-2</v>
      </c>
      <c r="I475" s="28">
        <v>4.7741935483870963E-2</v>
      </c>
      <c r="J475" s="28">
        <v>3.8490566037735853E-2</v>
      </c>
      <c r="K475" s="28">
        <v>3.0422535211267612E-2</v>
      </c>
      <c r="L475" s="28">
        <v>2.7821229050279339E-2</v>
      </c>
      <c r="M475" s="28">
        <v>2.973070017953322E-2</v>
      </c>
      <c r="N475" s="55">
        <f>'Equations and POD'!$D$6/G475</f>
        <v>17028.985507246376</v>
      </c>
      <c r="O475" s="55">
        <f>'Equations and POD'!$D$6/H475</f>
        <v>19913.793103448275</v>
      </c>
      <c r="P475" s="55">
        <f>'Equations and POD'!$D$6/I475</f>
        <v>23040.540540540544</v>
      </c>
      <c r="Q475" s="55">
        <f>'Equations and POD'!$D$6/J475</f>
        <v>28578.431372549017</v>
      </c>
      <c r="R475" s="55">
        <f>'Equations and POD'!$D$6/K475</f>
        <v>36157.407407407401</v>
      </c>
      <c r="S475" s="55">
        <f>'Equations and POD'!$D$6/L475</f>
        <v>39538.152610441757</v>
      </c>
      <c r="T475" s="55">
        <f>'Equations and POD'!$D$6/M475</f>
        <v>36998.79227053139</v>
      </c>
      <c r="U475" s="56">
        <v>17000</v>
      </c>
      <c r="V475" s="56">
        <v>20000</v>
      </c>
      <c r="W475" s="56">
        <v>23000</v>
      </c>
      <c r="X475" s="56">
        <v>29000</v>
      </c>
      <c r="Y475" s="56">
        <v>36000</v>
      </c>
      <c r="Z475" s="56">
        <v>40000</v>
      </c>
      <c r="AA475" s="56">
        <v>37000</v>
      </c>
    </row>
    <row r="476" spans="1:27">
      <c r="A476" s="25" t="s">
        <v>112</v>
      </c>
      <c r="B476" s="25" t="s">
        <v>113</v>
      </c>
      <c r="C476" s="25" t="s">
        <v>116</v>
      </c>
      <c r="D476" s="25" t="s">
        <v>9</v>
      </c>
      <c r="E476" s="25" t="s">
        <v>76</v>
      </c>
      <c r="F476" s="25" t="s">
        <v>74</v>
      </c>
      <c r="G476" s="28" t="s">
        <v>77</v>
      </c>
      <c r="H476" s="28" t="s">
        <v>77</v>
      </c>
      <c r="I476" s="28">
        <v>0.56770243428912781</v>
      </c>
      <c r="J476" s="28">
        <v>0.33205236722571629</v>
      </c>
      <c r="K476" s="28" t="s">
        <v>77</v>
      </c>
      <c r="L476" s="28" t="s">
        <v>77</v>
      </c>
      <c r="M476" s="28" t="s">
        <v>77</v>
      </c>
      <c r="N476" s="31" t="s">
        <v>77</v>
      </c>
      <c r="O476" s="31" t="s">
        <v>77</v>
      </c>
      <c r="P476" s="55">
        <f>'Equations and POD'!$D$6/I476</f>
        <v>1937.6348128177585</v>
      </c>
      <c r="Q476" s="55">
        <f>'Equations and POD'!$D$6/J476</f>
        <v>3312.730486430361</v>
      </c>
      <c r="R476" s="31" t="s">
        <v>77</v>
      </c>
      <c r="S476" s="31" t="s">
        <v>77</v>
      </c>
      <c r="T476" s="31" t="s">
        <v>77</v>
      </c>
      <c r="U476" s="57" t="s">
        <v>77</v>
      </c>
      <c r="V476" s="57" t="s">
        <v>77</v>
      </c>
      <c r="W476" s="56">
        <v>1900</v>
      </c>
      <c r="X476" s="56">
        <v>3300</v>
      </c>
      <c r="Y476" s="57" t="s">
        <v>77</v>
      </c>
      <c r="Z476" s="57" t="s">
        <v>77</v>
      </c>
      <c r="AA476" s="57" t="s">
        <v>77</v>
      </c>
    </row>
    <row r="477" spans="1:27">
      <c r="A477" s="25" t="s">
        <v>112</v>
      </c>
      <c r="B477" s="25" t="s">
        <v>113</v>
      </c>
      <c r="C477" s="25" t="s">
        <v>116</v>
      </c>
      <c r="D477" s="25" t="s">
        <v>9</v>
      </c>
      <c r="E477" s="25" t="s">
        <v>78</v>
      </c>
      <c r="F477" s="25" t="s">
        <v>74</v>
      </c>
      <c r="G477" s="28" t="s">
        <v>77</v>
      </c>
      <c r="H477" s="28" t="s">
        <v>77</v>
      </c>
      <c r="I477" s="28" t="s">
        <v>77</v>
      </c>
      <c r="J477" s="28" t="s">
        <v>77</v>
      </c>
      <c r="K477" s="28" t="s">
        <v>77</v>
      </c>
      <c r="L477" s="28" t="s">
        <v>77</v>
      </c>
      <c r="M477" s="28" t="s">
        <v>77</v>
      </c>
      <c r="N477" s="31" t="s">
        <v>77</v>
      </c>
      <c r="O477" s="31" t="s">
        <v>77</v>
      </c>
      <c r="P477" s="31" t="s">
        <v>77</v>
      </c>
      <c r="Q477" s="31" t="s">
        <v>77</v>
      </c>
      <c r="R477" s="31" t="s">
        <v>77</v>
      </c>
      <c r="S477" s="31" t="s">
        <v>77</v>
      </c>
      <c r="T477" s="31" t="s">
        <v>77</v>
      </c>
      <c r="U477" s="57" t="s">
        <v>77</v>
      </c>
      <c r="V477" s="57" t="s">
        <v>77</v>
      </c>
      <c r="W477" s="57" t="s">
        <v>77</v>
      </c>
      <c r="X477" s="57" t="s">
        <v>77</v>
      </c>
      <c r="Y477" s="57" t="s">
        <v>77</v>
      </c>
      <c r="Z477" s="57" t="s">
        <v>77</v>
      </c>
      <c r="AA477" s="57" t="s">
        <v>77</v>
      </c>
    </row>
    <row r="478" spans="1:27">
      <c r="A478" s="25" t="s">
        <v>112</v>
      </c>
      <c r="B478" s="25" t="s">
        <v>113</v>
      </c>
      <c r="C478" s="25" t="s">
        <v>116</v>
      </c>
      <c r="D478" s="25" t="s">
        <v>9</v>
      </c>
      <c r="E478" s="25" t="s">
        <v>15</v>
      </c>
      <c r="F478" s="25" t="s">
        <v>74</v>
      </c>
      <c r="G478" s="28">
        <f t="shared" ref="G478:M478" si="91">SUM(G475:G477)</f>
        <v>6.4595744680851067E-2</v>
      </c>
      <c r="H478" s="28">
        <f t="shared" si="91"/>
        <v>5.5238095238095239E-2</v>
      </c>
      <c r="I478" s="28">
        <f t="shared" si="91"/>
        <v>0.61544436977299877</v>
      </c>
      <c r="J478" s="28">
        <f t="shared" si="91"/>
        <v>0.37054293326345217</v>
      </c>
      <c r="K478" s="28">
        <f t="shared" si="91"/>
        <v>3.0422535211267612E-2</v>
      </c>
      <c r="L478" s="28">
        <f t="shared" si="91"/>
        <v>2.7821229050279339E-2</v>
      </c>
      <c r="M478" s="28">
        <f t="shared" si="91"/>
        <v>2.973070017953322E-2</v>
      </c>
      <c r="N478" s="55">
        <f>'Equations and POD'!$D$6/G478</f>
        <v>17028.985507246376</v>
      </c>
      <c r="O478" s="55">
        <f>'Equations and POD'!$D$6/H478</f>
        <v>19913.793103448275</v>
      </c>
      <c r="P478" s="55">
        <f>'Equations and POD'!$D$6/I478</f>
        <v>1787.3264490269451</v>
      </c>
      <c r="Q478" s="55">
        <f>'Equations and POD'!$D$6/J478</f>
        <v>2968.6168625914975</v>
      </c>
      <c r="R478" s="55">
        <f>'Equations and POD'!$D$6/K478</f>
        <v>36157.407407407401</v>
      </c>
      <c r="S478" s="55">
        <f>'Equations and POD'!$D$6/L478</f>
        <v>39538.152610441757</v>
      </c>
      <c r="T478" s="55">
        <f>'Equations and POD'!$D$6/M478</f>
        <v>36998.79227053139</v>
      </c>
      <c r="U478" s="56">
        <v>17000</v>
      </c>
      <c r="V478" s="56">
        <v>20000</v>
      </c>
      <c r="W478" s="56">
        <v>1800</v>
      </c>
      <c r="X478" s="56">
        <v>3000</v>
      </c>
      <c r="Y478" s="56">
        <v>36000</v>
      </c>
      <c r="Z478" s="56">
        <v>40000</v>
      </c>
      <c r="AA478" s="56">
        <v>37000</v>
      </c>
    </row>
    <row r="479" spans="1:27">
      <c r="A479" s="25" t="s">
        <v>112</v>
      </c>
      <c r="B479" s="25" t="s">
        <v>113</v>
      </c>
      <c r="C479" s="25" t="s">
        <v>116</v>
      </c>
      <c r="D479" s="25" t="s">
        <v>9</v>
      </c>
      <c r="E479" s="25" t="s">
        <v>72</v>
      </c>
      <c r="F479" s="25" t="s">
        <v>75</v>
      </c>
      <c r="G479" s="28">
        <v>3.2297872340425533E-2</v>
      </c>
      <c r="H479" s="28">
        <v>2.7619047619047619E-2</v>
      </c>
      <c r="I479" s="28">
        <v>2.3870967741935482E-2</v>
      </c>
      <c r="J479" s="28">
        <v>1.924528301886792E-2</v>
      </c>
      <c r="K479" s="28">
        <v>1.5211267605633801E-2</v>
      </c>
      <c r="L479" s="28">
        <v>1.391061452513967E-2</v>
      </c>
      <c r="M479" s="28">
        <v>1.486535008976661E-2</v>
      </c>
      <c r="N479" s="55">
        <f>'Equations and POD'!$D$6/G479</f>
        <v>34057.971014492752</v>
      </c>
      <c r="O479" s="55">
        <f>'Equations and POD'!$D$6/H479</f>
        <v>39827.586206896551</v>
      </c>
      <c r="P479" s="55">
        <f>'Equations and POD'!$D$6/I479</f>
        <v>46081.081081081087</v>
      </c>
      <c r="Q479" s="55">
        <f>'Equations and POD'!$D$6/J479</f>
        <v>57156.862745098057</v>
      </c>
      <c r="R479" s="55">
        <f>'Equations and POD'!$D$6/K479</f>
        <v>72314.814814814832</v>
      </c>
      <c r="S479" s="55">
        <f>'Equations and POD'!$D$6/L479</f>
        <v>79076.305220883514</v>
      </c>
      <c r="T479" s="55">
        <f>'Equations and POD'!$D$6/M479</f>
        <v>73997.584541062781</v>
      </c>
      <c r="U479" s="56">
        <v>34000</v>
      </c>
      <c r="V479" s="56">
        <v>40000</v>
      </c>
      <c r="W479" s="56">
        <v>46000</v>
      </c>
      <c r="X479" s="56">
        <v>57000</v>
      </c>
      <c r="Y479" s="56">
        <v>72000</v>
      </c>
      <c r="Z479" s="56">
        <v>79000</v>
      </c>
      <c r="AA479" s="56">
        <v>74000</v>
      </c>
    </row>
    <row r="480" spans="1:27">
      <c r="A480" s="25" t="s">
        <v>112</v>
      </c>
      <c r="B480" s="25" t="s">
        <v>113</v>
      </c>
      <c r="C480" s="25" t="s">
        <v>116</v>
      </c>
      <c r="D480" s="25" t="s">
        <v>9</v>
      </c>
      <c r="E480" s="25" t="s">
        <v>76</v>
      </c>
      <c r="F480" s="25" t="s">
        <v>75</v>
      </c>
      <c r="G480" s="28" t="s">
        <v>77</v>
      </c>
      <c r="H480" s="28" t="s">
        <v>77</v>
      </c>
      <c r="I480" s="28">
        <v>9.9193548387096781E-3</v>
      </c>
      <c r="J480" s="28">
        <v>5.8018867924528308E-3</v>
      </c>
      <c r="K480" s="28" t="s">
        <v>77</v>
      </c>
      <c r="L480" s="28" t="s">
        <v>77</v>
      </c>
      <c r="M480" s="28" t="s">
        <v>77</v>
      </c>
      <c r="N480" s="31" t="s">
        <v>77</v>
      </c>
      <c r="O480" s="31" t="s">
        <v>77</v>
      </c>
      <c r="P480" s="55">
        <f>'Equations and POD'!$D$6/I480</f>
        <v>110894.30894308942</v>
      </c>
      <c r="Q480" s="55">
        <f>'Equations and POD'!$D$6/J480</f>
        <v>189593.49593495933</v>
      </c>
      <c r="R480" s="31" t="s">
        <v>77</v>
      </c>
      <c r="S480" s="31" t="s">
        <v>77</v>
      </c>
      <c r="T480" s="31" t="s">
        <v>77</v>
      </c>
      <c r="U480" s="57" t="s">
        <v>77</v>
      </c>
      <c r="V480" s="57" t="s">
        <v>77</v>
      </c>
      <c r="W480" s="56">
        <v>110000</v>
      </c>
      <c r="X480" s="56">
        <v>190000</v>
      </c>
      <c r="Y480" s="57" t="s">
        <v>77</v>
      </c>
      <c r="Z480" s="57" t="s">
        <v>77</v>
      </c>
      <c r="AA480" s="57" t="s">
        <v>77</v>
      </c>
    </row>
    <row r="481" spans="1:27">
      <c r="A481" s="25" t="s">
        <v>112</v>
      </c>
      <c r="B481" s="25" t="s">
        <v>113</v>
      </c>
      <c r="C481" s="25" t="s">
        <v>116</v>
      </c>
      <c r="D481" s="25" t="s">
        <v>9</v>
      </c>
      <c r="E481" s="25" t="s">
        <v>78</v>
      </c>
      <c r="F481" s="25" t="s">
        <v>75</v>
      </c>
      <c r="G481" s="28" t="s">
        <v>77</v>
      </c>
      <c r="H481" s="28" t="s">
        <v>77</v>
      </c>
      <c r="I481" s="28" t="s">
        <v>77</v>
      </c>
      <c r="J481" s="28" t="s">
        <v>77</v>
      </c>
      <c r="K481" s="28" t="s">
        <v>77</v>
      </c>
      <c r="L481" s="28" t="s">
        <v>77</v>
      </c>
      <c r="M481" s="28" t="s">
        <v>77</v>
      </c>
      <c r="N481" s="31" t="s">
        <v>77</v>
      </c>
      <c r="O481" s="31" t="s">
        <v>77</v>
      </c>
      <c r="P481" s="31" t="s">
        <v>77</v>
      </c>
      <c r="Q481" s="31" t="s">
        <v>77</v>
      </c>
      <c r="R481" s="31" t="s">
        <v>77</v>
      </c>
      <c r="S481" s="31" t="s">
        <v>77</v>
      </c>
      <c r="T481" s="31" t="s">
        <v>77</v>
      </c>
      <c r="U481" s="57" t="s">
        <v>77</v>
      </c>
      <c r="V481" s="57" t="s">
        <v>77</v>
      </c>
      <c r="W481" s="57" t="s">
        <v>77</v>
      </c>
      <c r="X481" s="57" t="s">
        <v>77</v>
      </c>
      <c r="Y481" s="57" t="s">
        <v>77</v>
      </c>
      <c r="Z481" s="57" t="s">
        <v>77</v>
      </c>
      <c r="AA481" s="57" t="s">
        <v>77</v>
      </c>
    </row>
    <row r="482" spans="1:27">
      <c r="A482" s="25" t="s">
        <v>112</v>
      </c>
      <c r="B482" s="25" t="s">
        <v>113</v>
      </c>
      <c r="C482" s="25" t="s">
        <v>116</v>
      </c>
      <c r="D482" s="25" t="s">
        <v>9</v>
      </c>
      <c r="E482" s="25" t="s">
        <v>15</v>
      </c>
      <c r="F482" s="25" t="s">
        <v>75</v>
      </c>
      <c r="G482" s="28">
        <f t="shared" ref="G482:M482" si="92">SUM(G479:G481)</f>
        <v>3.2297872340425533E-2</v>
      </c>
      <c r="H482" s="28">
        <f t="shared" si="92"/>
        <v>2.7619047619047619E-2</v>
      </c>
      <c r="I482" s="28">
        <f t="shared" si="92"/>
        <v>3.3790322580645162E-2</v>
      </c>
      <c r="J482" s="28">
        <f t="shared" si="92"/>
        <v>2.5047169811320751E-2</v>
      </c>
      <c r="K482" s="28">
        <f t="shared" si="92"/>
        <v>1.5211267605633801E-2</v>
      </c>
      <c r="L482" s="28">
        <f t="shared" si="92"/>
        <v>1.391061452513967E-2</v>
      </c>
      <c r="M482" s="28">
        <f t="shared" si="92"/>
        <v>1.486535008976661E-2</v>
      </c>
      <c r="N482" s="55">
        <f>'Equations and POD'!$D$6/G482</f>
        <v>34057.971014492752</v>
      </c>
      <c r="O482" s="55">
        <f>'Equations and POD'!$D$6/H482</f>
        <v>39827.586206896551</v>
      </c>
      <c r="P482" s="55">
        <f>'Equations and POD'!$D$6/I482</f>
        <v>32553.699284009544</v>
      </c>
      <c r="Q482" s="55">
        <f>'Equations and POD'!$D$6/J482</f>
        <v>43917.137476459517</v>
      </c>
      <c r="R482" s="55">
        <f>'Equations and POD'!$D$6/K482</f>
        <v>72314.814814814832</v>
      </c>
      <c r="S482" s="55">
        <f>'Equations and POD'!$D$6/L482</f>
        <v>79076.305220883514</v>
      </c>
      <c r="T482" s="55">
        <f>'Equations and POD'!$D$6/M482</f>
        <v>73997.584541062781</v>
      </c>
      <c r="U482" s="56">
        <v>34000</v>
      </c>
      <c r="V482" s="56">
        <v>40000</v>
      </c>
      <c r="W482" s="56">
        <v>33000</v>
      </c>
      <c r="X482" s="56">
        <v>44000</v>
      </c>
      <c r="Y482" s="56">
        <v>72000</v>
      </c>
      <c r="Z482" s="56">
        <v>79000</v>
      </c>
      <c r="AA482" s="56">
        <v>74000</v>
      </c>
    </row>
    <row r="483" spans="1:27">
      <c r="A483" s="25" t="s">
        <v>112</v>
      </c>
      <c r="B483" s="25" t="s">
        <v>113</v>
      </c>
      <c r="C483" s="25" t="s">
        <v>116</v>
      </c>
      <c r="D483" s="25" t="s">
        <v>13</v>
      </c>
      <c r="E483" s="25" t="s">
        <v>72</v>
      </c>
      <c r="F483" s="25" t="s">
        <v>73</v>
      </c>
      <c r="G483" s="28">
        <v>0.12919148936170211</v>
      </c>
      <c r="H483" s="28">
        <v>0.11047619047619051</v>
      </c>
      <c r="I483" s="28">
        <v>9.5483870967741941E-2</v>
      </c>
      <c r="J483" s="28">
        <v>7.6981132075471692E-2</v>
      </c>
      <c r="K483" s="28">
        <v>6.0845070422535223E-2</v>
      </c>
      <c r="L483" s="28">
        <v>5.5642458100558678E-2</v>
      </c>
      <c r="M483" s="28">
        <v>5.9461400359066441E-2</v>
      </c>
      <c r="N483" s="55">
        <f>'Equations and POD'!$D$6/G483</f>
        <v>8514.4927536231899</v>
      </c>
      <c r="O483" s="55">
        <f>'Equations and POD'!$D$6/H483</f>
        <v>9956.8965517241359</v>
      </c>
      <c r="P483" s="55">
        <f>'Equations and POD'!$D$6/I483</f>
        <v>11520.27027027027</v>
      </c>
      <c r="Q483" s="55">
        <f>'Equations and POD'!$D$6/J483</f>
        <v>14289.215686274511</v>
      </c>
      <c r="R483" s="55">
        <f>'Equations and POD'!$D$6/K483</f>
        <v>18078.703703703701</v>
      </c>
      <c r="S483" s="55">
        <f>'Equations and POD'!$D$6/L483</f>
        <v>19769.076305220879</v>
      </c>
      <c r="T483" s="55">
        <f>'Equations and POD'!$D$6/M483</f>
        <v>18499.396135265695</v>
      </c>
      <c r="U483" s="30">
        <v>8500</v>
      </c>
      <c r="V483" s="30">
        <v>10000</v>
      </c>
      <c r="W483" s="30">
        <v>12000</v>
      </c>
      <c r="X483" s="30">
        <v>14000</v>
      </c>
      <c r="Y483" s="30">
        <v>18000</v>
      </c>
      <c r="Z483" s="30">
        <v>20000</v>
      </c>
      <c r="AA483" s="30">
        <v>18000</v>
      </c>
    </row>
    <row r="484" spans="1:27">
      <c r="A484" s="25" t="s">
        <v>112</v>
      </c>
      <c r="B484" s="25" t="s">
        <v>113</v>
      </c>
      <c r="C484" s="25" t="s">
        <v>116</v>
      </c>
      <c r="D484" s="25" t="s">
        <v>13</v>
      </c>
      <c r="E484" s="25" t="s">
        <v>76</v>
      </c>
      <c r="F484" s="25" t="s">
        <v>73</v>
      </c>
      <c r="G484" s="28" t="s">
        <v>77</v>
      </c>
      <c r="H484" s="28" t="s">
        <v>77</v>
      </c>
      <c r="I484" s="28">
        <v>4.3810385935372578</v>
      </c>
      <c r="J484" s="28">
        <v>2.5624691700857336</v>
      </c>
      <c r="K484" s="28" t="s">
        <v>77</v>
      </c>
      <c r="L484" s="28" t="s">
        <v>77</v>
      </c>
      <c r="M484" s="28" t="s">
        <v>77</v>
      </c>
      <c r="N484" s="31" t="s">
        <v>77</v>
      </c>
      <c r="O484" s="31" t="s">
        <v>77</v>
      </c>
      <c r="P484" s="55">
        <f>'Equations and POD'!$D$6/I484</f>
        <v>251.08201548890219</v>
      </c>
      <c r="Q484" s="55">
        <f>'Equations and POD'!$D$6/J484</f>
        <v>429.27345735176078</v>
      </c>
      <c r="R484" s="31" t="s">
        <v>77</v>
      </c>
      <c r="S484" s="31" t="s">
        <v>77</v>
      </c>
      <c r="T484" s="31" t="s">
        <v>77</v>
      </c>
      <c r="U484" s="32" t="s">
        <v>77</v>
      </c>
      <c r="V484" s="32" t="s">
        <v>77</v>
      </c>
      <c r="W484" s="30">
        <v>250</v>
      </c>
      <c r="X484" s="30">
        <v>430</v>
      </c>
      <c r="Y484" s="32" t="s">
        <v>77</v>
      </c>
      <c r="Z484" s="32" t="s">
        <v>77</v>
      </c>
      <c r="AA484" s="32" t="s">
        <v>77</v>
      </c>
    </row>
    <row r="485" spans="1:27">
      <c r="A485" s="25" t="s">
        <v>112</v>
      </c>
      <c r="B485" s="25" t="s">
        <v>113</v>
      </c>
      <c r="C485" s="25" t="s">
        <v>116</v>
      </c>
      <c r="D485" s="25" t="s">
        <v>13</v>
      </c>
      <c r="E485" s="25" t="s">
        <v>78</v>
      </c>
      <c r="F485" s="25" t="s">
        <v>73</v>
      </c>
      <c r="G485" s="28" t="s">
        <v>77</v>
      </c>
      <c r="H485" s="28" t="s">
        <v>77</v>
      </c>
      <c r="I485" s="28" t="s">
        <v>77</v>
      </c>
      <c r="J485" s="28" t="s">
        <v>77</v>
      </c>
      <c r="K485" s="28" t="s">
        <v>77</v>
      </c>
      <c r="L485" s="28" t="s">
        <v>77</v>
      </c>
      <c r="M485" s="28" t="s">
        <v>77</v>
      </c>
      <c r="N485" s="31" t="s">
        <v>77</v>
      </c>
      <c r="O485" s="31" t="s">
        <v>77</v>
      </c>
      <c r="P485" s="31" t="s">
        <v>77</v>
      </c>
      <c r="Q485" s="31" t="s">
        <v>77</v>
      </c>
      <c r="R485" s="31" t="s">
        <v>77</v>
      </c>
      <c r="S485" s="31" t="s">
        <v>77</v>
      </c>
      <c r="T485" s="31" t="s">
        <v>77</v>
      </c>
      <c r="U485" s="32" t="s">
        <v>77</v>
      </c>
      <c r="V485" s="32" t="s">
        <v>77</v>
      </c>
      <c r="W485" s="32" t="s">
        <v>77</v>
      </c>
      <c r="X485" s="32" t="s">
        <v>77</v>
      </c>
      <c r="Y485" s="32" t="s">
        <v>77</v>
      </c>
      <c r="Z485" s="32" t="s">
        <v>77</v>
      </c>
      <c r="AA485" s="32" t="s">
        <v>77</v>
      </c>
    </row>
    <row r="486" spans="1:27">
      <c r="A486" s="25" t="s">
        <v>112</v>
      </c>
      <c r="B486" s="25" t="s">
        <v>113</v>
      </c>
      <c r="C486" s="25" t="s">
        <v>116</v>
      </c>
      <c r="D486" s="25" t="s">
        <v>13</v>
      </c>
      <c r="E486" s="25" t="s">
        <v>15</v>
      </c>
      <c r="F486" s="25" t="s">
        <v>73</v>
      </c>
      <c r="G486" s="28">
        <f t="shared" ref="G486:M486" si="93">SUM(G483:G485)</f>
        <v>0.12919148936170211</v>
      </c>
      <c r="H486" s="28">
        <f t="shared" si="93"/>
        <v>0.11047619047619051</v>
      </c>
      <c r="I486" s="28">
        <f t="shared" si="93"/>
        <v>4.4765224645049999</v>
      </c>
      <c r="J486" s="28">
        <f t="shared" si="93"/>
        <v>2.6394503021612055</v>
      </c>
      <c r="K486" s="28">
        <f t="shared" si="93"/>
        <v>6.0845070422535223E-2</v>
      </c>
      <c r="L486" s="28">
        <f t="shared" si="93"/>
        <v>5.5642458100558678E-2</v>
      </c>
      <c r="M486" s="28">
        <f t="shared" si="93"/>
        <v>5.9461400359066441E-2</v>
      </c>
      <c r="N486" s="55">
        <f>'Equations and POD'!$D$6/G486</f>
        <v>8514.4927536231899</v>
      </c>
      <c r="O486" s="55">
        <f>'Equations and POD'!$D$6/H486</f>
        <v>9956.8965517241359</v>
      </c>
      <c r="P486" s="55">
        <f>'Equations and POD'!$D$6/I486</f>
        <v>245.72645590903667</v>
      </c>
      <c r="Q486" s="55">
        <f>'Equations and POD'!$D$6/J486</f>
        <v>416.75344260102577</v>
      </c>
      <c r="R486" s="55">
        <f>'Equations and POD'!$D$6/K486</f>
        <v>18078.703703703701</v>
      </c>
      <c r="S486" s="55">
        <f>'Equations and POD'!$D$6/L486</f>
        <v>19769.076305220879</v>
      </c>
      <c r="T486" s="55">
        <f>'Equations and POD'!$D$6/M486</f>
        <v>18499.396135265695</v>
      </c>
      <c r="U486" s="30">
        <v>8500</v>
      </c>
      <c r="V486" s="30">
        <v>10000</v>
      </c>
      <c r="W486" s="30">
        <v>250</v>
      </c>
      <c r="X486" s="30">
        <v>420</v>
      </c>
      <c r="Y486" s="30">
        <v>18000</v>
      </c>
      <c r="Z486" s="30">
        <v>20000</v>
      </c>
      <c r="AA486" s="30">
        <v>18000</v>
      </c>
    </row>
    <row r="487" spans="1:27">
      <c r="A487" s="25" t="s">
        <v>112</v>
      </c>
      <c r="B487" s="25" t="s">
        <v>113</v>
      </c>
      <c r="C487" s="25" t="s">
        <v>116</v>
      </c>
      <c r="D487" s="25" t="s">
        <v>13</v>
      </c>
      <c r="E487" s="25" t="s">
        <v>72</v>
      </c>
      <c r="F487" s="25" t="s">
        <v>74</v>
      </c>
      <c r="G487" s="28">
        <v>6.4595744680851067E-2</v>
      </c>
      <c r="H487" s="28">
        <v>5.5238095238095239E-2</v>
      </c>
      <c r="I487" s="28">
        <v>4.774193548387097E-2</v>
      </c>
      <c r="J487" s="28">
        <v>3.8490566037735853E-2</v>
      </c>
      <c r="K487" s="28">
        <v>3.0422535211267612E-2</v>
      </c>
      <c r="L487" s="28">
        <v>2.7821229050279339E-2</v>
      </c>
      <c r="M487" s="28">
        <v>2.973070017953322E-2</v>
      </c>
      <c r="N487" s="55">
        <f>'Equations and POD'!$D$6/G487</f>
        <v>17028.985507246376</v>
      </c>
      <c r="O487" s="55">
        <f>'Equations and POD'!$D$6/H487</f>
        <v>19913.793103448275</v>
      </c>
      <c r="P487" s="55">
        <f>'Equations and POD'!$D$6/I487</f>
        <v>23040.54054054054</v>
      </c>
      <c r="Q487" s="55">
        <f>'Equations and POD'!$D$6/J487</f>
        <v>28578.431372549017</v>
      </c>
      <c r="R487" s="55">
        <f>'Equations and POD'!$D$6/K487</f>
        <v>36157.407407407401</v>
      </c>
      <c r="S487" s="55">
        <f>'Equations and POD'!$D$6/L487</f>
        <v>39538.152610441757</v>
      </c>
      <c r="T487" s="55">
        <f>'Equations and POD'!$D$6/M487</f>
        <v>36998.79227053139</v>
      </c>
      <c r="U487" s="56">
        <v>17000</v>
      </c>
      <c r="V487" s="56">
        <v>20000</v>
      </c>
      <c r="W487" s="56">
        <v>23000</v>
      </c>
      <c r="X487" s="56">
        <v>29000</v>
      </c>
      <c r="Y487" s="56">
        <v>36000</v>
      </c>
      <c r="Z487" s="56">
        <v>40000</v>
      </c>
      <c r="AA487" s="56">
        <v>37000</v>
      </c>
    </row>
    <row r="488" spans="1:27">
      <c r="A488" s="25" t="s">
        <v>112</v>
      </c>
      <c r="B488" s="25" t="s">
        <v>113</v>
      </c>
      <c r="C488" s="25" t="s">
        <v>116</v>
      </c>
      <c r="D488" s="25" t="s">
        <v>13</v>
      </c>
      <c r="E488" s="25" t="s">
        <v>76</v>
      </c>
      <c r="F488" s="25" t="s">
        <v>74</v>
      </c>
      <c r="G488" s="28" t="s">
        <v>77</v>
      </c>
      <c r="H488" s="28" t="s">
        <v>77</v>
      </c>
      <c r="I488" s="28">
        <v>0.5661869806340325</v>
      </c>
      <c r="J488" s="28">
        <v>0.33114086819894001</v>
      </c>
      <c r="K488" s="28" t="s">
        <v>77</v>
      </c>
      <c r="L488" s="28" t="s">
        <v>77</v>
      </c>
      <c r="M488" s="28" t="s">
        <v>77</v>
      </c>
      <c r="N488" s="31" t="s">
        <v>77</v>
      </c>
      <c r="O488" s="31" t="s">
        <v>77</v>
      </c>
      <c r="P488" s="55">
        <f>'Equations and POD'!$D$6/I488</f>
        <v>1942.821077885239</v>
      </c>
      <c r="Q488" s="55">
        <f>'Equations and POD'!$D$6/J488</f>
        <v>3321.8491150997143</v>
      </c>
      <c r="R488" s="31" t="s">
        <v>77</v>
      </c>
      <c r="S488" s="31" t="s">
        <v>77</v>
      </c>
      <c r="T488" s="31" t="s">
        <v>77</v>
      </c>
      <c r="U488" s="57" t="s">
        <v>77</v>
      </c>
      <c r="V488" s="57" t="s">
        <v>77</v>
      </c>
      <c r="W488" s="56">
        <v>1900</v>
      </c>
      <c r="X488" s="56">
        <v>3300</v>
      </c>
      <c r="Y488" s="57" t="s">
        <v>77</v>
      </c>
      <c r="Z488" s="57" t="s">
        <v>77</v>
      </c>
      <c r="AA488" s="57" t="s">
        <v>77</v>
      </c>
    </row>
    <row r="489" spans="1:27">
      <c r="A489" s="25" t="s">
        <v>112</v>
      </c>
      <c r="B489" s="25" t="s">
        <v>113</v>
      </c>
      <c r="C489" s="25" t="s">
        <v>116</v>
      </c>
      <c r="D489" s="25" t="s">
        <v>13</v>
      </c>
      <c r="E489" s="25" t="s">
        <v>78</v>
      </c>
      <c r="F489" s="25" t="s">
        <v>74</v>
      </c>
      <c r="G489" s="28" t="s">
        <v>77</v>
      </c>
      <c r="H489" s="28" t="s">
        <v>77</v>
      </c>
      <c r="I489" s="28" t="s">
        <v>77</v>
      </c>
      <c r="J489" s="28" t="s">
        <v>77</v>
      </c>
      <c r="K489" s="28" t="s">
        <v>77</v>
      </c>
      <c r="L489" s="28" t="s">
        <v>77</v>
      </c>
      <c r="M489" s="28" t="s">
        <v>77</v>
      </c>
      <c r="N489" s="31" t="s">
        <v>77</v>
      </c>
      <c r="O489" s="31" t="s">
        <v>77</v>
      </c>
      <c r="P489" s="31" t="s">
        <v>77</v>
      </c>
      <c r="Q489" s="31" t="s">
        <v>77</v>
      </c>
      <c r="R489" s="31" t="s">
        <v>77</v>
      </c>
      <c r="S489" s="31" t="s">
        <v>77</v>
      </c>
      <c r="T489" s="31" t="s">
        <v>77</v>
      </c>
      <c r="U489" s="57" t="s">
        <v>77</v>
      </c>
      <c r="V489" s="57" t="s">
        <v>77</v>
      </c>
      <c r="W489" s="57" t="s">
        <v>77</v>
      </c>
      <c r="X489" s="57" t="s">
        <v>77</v>
      </c>
      <c r="Y489" s="57" t="s">
        <v>77</v>
      </c>
      <c r="Z489" s="57" t="s">
        <v>77</v>
      </c>
      <c r="AA489" s="57" t="s">
        <v>77</v>
      </c>
    </row>
    <row r="490" spans="1:27">
      <c r="A490" s="25" t="s">
        <v>112</v>
      </c>
      <c r="B490" s="25" t="s">
        <v>113</v>
      </c>
      <c r="C490" s="25" t="s">
        <v>116</v>
      </c>
      <c r="D490" s="25" t="s">
        <v>13</v>
      </c>
      <c r="E490" s="25" t="s">
        <v>15</v>
      </c>
      <c r="F490" s="25" t="s">
        <v>74</v>
      </c>
      <c r="G490" s="28">
        <f t="shared" ref="G490:M490" si="94">SUM(G487:G489)</f>
        <v>6.4595744680851067E-2</v>
      </c>
      <c r="H490" s="28">
        <f t="shared" si="94"/>
        <v>5.5238095238095239E-2</v>
      </c>
      <c r="I490" s="28">
        <f t="shared" si="94"/>
        <v>0.61392891611790346</v>
      </c>
      <c r="J490" s="28">
        <f t="shared" si="94"/>
        <v>0.36963143423667588</v>
      </c>
      <c r="K490" s="28">
        <f t="shared" si="94"/>
        <v>3.0422535211267612E-2</v>
      </c>
      <c r="L490" s="28">
        <f t="shared" si="94"/>
        <v>2.7821229050279339E-2</v>
      </c>
      <c r="M490" s="28">
        <f t="shared" si="94"/>
        <v>2.973070017953322E-2</v>
      </c>
      <c r="N490" s="55">
        <f>'Equations and POD'!$D$6/G490</f>
        <v>17028.985507246376</v>
      </c>
      <c r="O490" s="55">
        <f>'Equations and POD'!$D$6/H490</f>
        <v>19913.793103448275</v>
      </c>
      <c r="P490" s="55">
        <f>'Equations and POD'!$D$6/I490</f>
        <v>1791.7383773934307</v>
      </c>
      <c r="Q490" s="55">
        <f>'Equations and POD'!$D$6/J490</f>
        <v>2975.937374675952</v>
      </c>
      <c r="R490" s="55">
        <f>'Equations and POD'!$D$6/K490</f>
        <v>36157.407407407401</v>
      </c>
      <c r="S490" s="55">
        <f>'Equations and POD'!$D$6/L490</f>
        <v>39538.152610441757</v>
      </c>
      <c r="T490" s="55">
        <f>'Equations and POD'!$D$6/M490</f>
        <v>36998.79227053139</v>
      </c>
      <c r="U490" s="56">
        <v>17000</v>
      </c>
      <c r="V490" s="56">
        <v>20000</v>
      </c>
      <c r="W490" s="56">
        <v>1800</v>
      </c>
      <c r="X490" s="56">
        <v>3000</v>
      </c>
      <c r="Y490" s="56">
        <v>36000</v>
      </c>
      <c r="Z490" s="56">
        <v>40000</v>
      </c>
      <c r="AA490" s="56">
        <v>37000</v>
      </c>
    </row>
    <row r="491" spans="1:27">
      <c r="A491" s="25" t="s">
        <v>112</v>
      </c>
      <c r="B491" s="25" t="s">
        <v>113</v>
      </c>
      <c r="C491" s="25" t="s">
        <v>116</v>
      </c>
      <c r="D491" s="25" t="s">
        <v>13</v>
      </c>
      <c r="E491" s="25" t="s">
        <v>72</v>
      </c>
      <c r="F491" s="25" t="s">
        <v>75</v>
      </c>
      <c r="G491" s="28">
        <v>3.2297872340425533E-2</v>
      </c>
      <c r="H491" s="28">
        <v>2.7619047619047619E-2</v>
      </c>
      <c r="I491" s="28">
        <v>2.3870967741935489E-2</v>
      </c>
      <c r="J491" s="28">
        <v>1.924528301886792E-2</v>
      </c>
      <c r="K491" s="28">
        <v>1.5211267605633809E-2</v>
      </c>
      <c r="L491" s="28">
        <v>1.391061452513967E-2</v>
      </c>
      <c r="M491" s="28">
        <v>1.486535008976661E-2</v>
      </c>
      <c r="N491" s="55">
        <f>'Equations and POD'!$D$6/G491</f>
        <v>34057.971014492752</v>
      </c>
      <c r="O491" s="55">
        <f>'Equations and POD'!$D$6/H491</f>
        <v>39827.586206896551</v>
      </c>
      <c r="P491" s="55">
        <f>'Equations and POD'!$D$6/I491</f>
        <v>46081.081081081073</v>
      </c>
      <c r="Q491" s="55">
        <f>'Equations and POD'!$D$6/J491</f>
        <v>57156.862745098057</v>
      </c>
      <c r="R491" s="55">
        <f>'Equations and POD'!$D$6/K491</f>
        <v>72314.814814814788</v>
      </c>
      <c r="S491" s="55">
        <f>'Equations and POD'!$D$6/L491</f>
        <v>79076.305220883514</v>
      </c>
      <c r="T491" s="55">
        <f>'Equations and POD'!$D$6/M491</f>
        <v>73997.584541062781</v>
      </c>
      <c r="U491" s="56">
        <v>34000</v>
      </c>
      <c r="V491" s="56">
        <v>40000</v>
      </c>
      <c r="W491" s="56">
        <v>46000</v>
      </c>
      <c r="X491" s="56">
        <v>57000</v>
      </c>
      <c r="Y491" s="56">
        <v>72000</v>
      </c>
      <c r="Z491" s="56">
        <v>79000</v>
      </c>
      <c r="AA491" s="56">
        <v>74000</v>
      </c>
    </row>
    <row r="492" spans="1:27">
      <c r="A492" s="25" t="s">
        <v>112</v>
      </c>
      <c r="B492" s="25" t="s">
        <v>113</v>
      </c>
      <c r="C492" s="25" t="s">
        <v>116</v>
      </c>
      <c r="D492" s="25" t="s">
        <v>13</v>
      </c>
      <c r="E492" s="25" t="s">
        <v>76</v>
      </c>
      <c r="F492" s="25" t="s">
        <v>75</v>
      </c>
      <c r="G492" s="28" t="s">
        <v>77</v>
      </c>
      <c r="H492" s="28" t="s">
        <v>77</v>
      </c>
      <c r="I492" s="28">
        <v>1.0121174182420443E-2</v>
      </c>
      <c r="J492" s="28">
        <v>5.8948304630912149E-3</v>
      </c>
      <c r="K492" s="28" t="s">
        <v>77</v>
      </c>
      <c r="L492" s="28" t="s">
        <v>77</v>
      </c>
      <c r="M492" s="28" t="s">
        <v>77</v>
      </c>
      <c r="N492" s="31" t="s">
        <v>77</v>
      </c>
      <c r="O492" s="31" t="s">
        <v>77</v>
      </c>
      <c r="P492" s="55">
        <f>'Equations and POD'!$D$6/I492</f>
        <v>108683.04212278055</v>
      </c>
      <c r="Q492" s="55">
        <f>'Equations and POD'!$D$6/J492</f>
        <v>186604.17918502213</v>
      </c>
      <c r="R492" s="31" t="s">
        <v>77</v>
      </c>
      <c r="S492" s="31" t="s">
        <v>77</v>
      </c>
      <c r="T492" s="31" t="s">
        <v>77</v>
      </c>
      <c r="U492" s="57" t="s">
        <v>77</v>
      </c>
      <c r="V492" s="57" t="s">
        <v>77</v>
      </c>
      <c r="W492" s="56">
        <v>110000</v>
      </c>
      <c r="X492" s="56">
        <v>190000</v>
      </c>
      <c r="Y492" s="57" t="s">
        <v>77</v>
      </c>
      <c r="Z492" s="57" t="s">
        <v>77</v>
      </c>
      <c r="AA492" s="57" t="s">
        <v>77</v>
      </c>
    </row>
    <row r="493" spans="1:27">
      <c r="A493" s="25" t="s">
        <v>112</v>
      </c>
      <c r="B493" s="25" t="s">
        <v>113</v>
      </c>
      <c r="C493" s="25" t="s">
        <v>116</v>
      </c>
      <c r="D493" s="25" t="s">
        <v>13</v>
      </c>
      <c r="E493" s="25" t="s">
        <v>78</v>
      </c>
      <c r="F493" s="25" t="s">
        <v>75</v>
      </c>
      <c r="G493" s="28" t="s">
        <v>77</v>
      </c>
      <c r="H493" s="28" t="s">
        <v>77</v>
      </c>
      <c r="I493" s="28" t="s">
        <v>77</v>
      </c>
      <c r="J493" s="28" t="s">
        <v>77</v>
      </c>
      <c r="K493" s="28" t="s">
        <v>77</v>
      </c>
      <c r="L493" s="28" t="s">
        <v>77</v>
      </c>
      <c r="M493" s="28" t="s">
        <v>77</v>
      </c>
      <c r="N493" s="31" t="s">
        <v>77</v>
      </c>
      <c r="O493" s="31" t="s">
        <v>77</v>
      </c>
      <c r="P493" s="31" t="s">
        <v>77</v>
      </c>
      <c r="Q493" s="31" t="s">
        <v>77</v>
      </c>
      <c r="R493" s="31" t="s">
        <v>77</v>
      </c>
      <c r="S493" s="31" t="s">
        <v>77</v>
      </c>
      <c r="T493" s="31" t="s">
        <v>77</v>
      </c>
      <c r="U493" s="57" t="s">
        <v>77</v>
      </c>
      <c r="V493" s="57" t="s">
        <v>77</v>
      </c>
      <c r="W493" s="57" t="s">
        <v>77</v>
      </c>
      <c r="X493" s="57" t="s">
        <v>77</v>
      </c>
      <c r="Y493" s="57" t="s">
        <v>77</v>
      </c>
      <c r="Z493" s="57" t="s">
        <v>77</v>
      </c>
      <c r="AA493" s="57" t="s">
        <v>77</v>
      </c>
    </row>
    <row r="494" spans="1:27">
      <c r="A494" s="25" t="s">
        <v>112</v>
      </c>
      <c r="B494" s="25" t="s">
        <v>113</v>
      </c>
      <c r="C494" s="25" t="s">
        <v>116</v>
      </c>
      <c r="D494" s="25" t="s">
        <v>13</v>
      </c>
      <c r="E494" s="25" t="s">
        <v>15</v>
      </c>
      <c r="F494" s="25" t="s">
        <v>75</v>
      </c>
      <c r="G494" s="28">
        <f t="shared" ref="G494:M494" si="95">SUM(G491:G493)</f>
        <v>3.2297872340425533E-2</v>
      </c>
      <c r="H494" s="28">
        <f t="shared" si="95"/>
        <v>2.7619047619047619E-2</v>
      </c>
      <c r="I494" s="28">
        <f t="shared" si="95"/>
        <v>3.3992141924355929E-2</v>
      </c>
      <c r="J494" s="28">
        <f t="shared" si="95"/>
        <v>2.5140113481959134E-2</v>
      </c>
      <c r="K494" s="28">
        <f t="shared" si="95"/>
        <v>1.5211267605633809E-2</v>
      </c>
      <c r="L494" s="28">
        <f t="shared" si="95"/>
        <v>1.391061452513967E-2</v>
      </c>
      <c r="M494" s="28">
        <f t="shared" si="95"/>
        <v>1.486535008976661E-2</v>
      </c>
      <c r="N494" s="55">
        <f>'Equations and POD'!$D$6/G494</f>
        <v>34057.971014492752</v>
      </c>
      <c r="O494" s="55">
        <f>'Equations and POD'!$D$6/H494</f>
        <v>39827.586206896551</v>
      </c>
      <c r="P494" s="55">
        <f>'Equations and POD'!$D$6/I494</f>
        <v>32360.420312667378</v>
      </c>
      <c r="Q494" s="55">
        <f>'Equations and POD'!$D$6/J494</f>
        <v>43754.774646875558</v>
      </c>
      <c r="R494" s="55">
        <f>'Equations and POD'!$D$6/K494</f>
        <v>72314.814814814788</v>
      </c>
      <c r="S494" s="55">
        <f>'Equations and POD'!$D$6/L494</f>
        <v>79076.305220883514</v>
      </c>
      <c r="T494" s="55">
        <f>'Equations and POD'!$D$6/M494</f>
        <v>73997.584541062781</v>
      </c>
      <c r="U494" s="56">
        <v>34000</v>
      </c>
      <c r="V494" s="56">
        <v>40000</v>
      </c>
      <c r="W494" s="56">
        <v>32000</v>
      </c>
      <c r="X494" s="56">
        <v>44000</v>
      </c>
      <c r="Y494" s="56">
        <v>72000</v>
      </c>
      <c r="Z494" s="56">
        <v>79000</v>
      </c>
      <c r="AA494" s="56">
        <v>74000</v>
      </c>
    </row>
    <row r="495" spans="1:27">
      <c r="A495" s="25" t="s">
        <v>112</v>
      </c>
      <c r="B495" s="25" t="s">
        <v>113</v>
      </c>
      <c r="C495" s="25" t="s">
        <v>117</v>
      </c>
      <c r="D495" s="25" t="s">
        <v>9</v>
      </c>
      <c r="E495" s="25" t="s">
        <v>72</v>
      </c>
      <c r="F495" s="25" t="s">
        <v>73</v>
      </c>
      <c r="G495" s="28">
        <v>1.937872340425532</v>
      </c>
      <c r="H495" s="28">
        <v>1.657142857142857</v>
      </c>
      <c r="I495" s="28">
        <v>1.4322580645161289</v>
      </c>
      <c r="J495" s="28">
        <v>1.154716981132075</v>
      </c>
      <c r="K495" s="28">
        <v>0.91267605633802829</v>
      </c>
      <c r="L495" s="28">
        <v>0.83463687150838006</v>
      </c>
      <c r="M495" s="28">
        <v>0.89192100538599672</v>
      </c>
      <c r="N495" s="55">
        <f>'Equations and POD'!$D$6/G495</f>
        <v>567.63285024154584</v>
      </c>
      <c r="O495" s="55">
        <f>'Equations and POD'!$D$6/H495</f>
        <v>663.79310344827593</v>
      </c>
      <c r="P495" s="55">
        <f>'Equations and POD'!$D$6/I495</f>
        <v>768.0180180180181</v>
      </c>
      <c r="Q495" s="55">
        <f>'Equations and POD'!$D$6/J495</f>
        <v>952.61437908496771</v>
      </c>
      <c r="R495" s="55">
        <f>'Equations and POD'!$D$6/K495</f>
        <v>1205.2469135802467</v>
      </c>
      <c r="S495" s="55">
        <f>'Equations and POD'!$D$6/L495</f>
        <v>1317.9384203480586</v>
      </c>
      <c r="T495" s="55">
        <f>'Equations and POD'!$D$6/M495</f>
        <v>1233.2930756843796</v>
      </c>
      <c r="U495" s="30">
        <v>570</v>
      </c>
      <c r="V495" s="30">
        <v>660</v>
      </c>
      <c r="W495" s="30">
        <v>770</v>
      </c>
      <c r="X495" s="30">
        <v>950</v>
      </c>
      <c r="Y495" s="30">
        <v>1200</v>
      </c>
      <c r="Z495" s="30">
        <v>1300</v>
      </c>
      <c r="AA495" s="30">
        <v>1200</v>
      </c>
    </row>
    <row r="496" spans="1:27">
      <c r="A496" s="25" t="s">
        <v>112</v>
      </c>
      <c r="B496" s="25" t="s">
        <v>113</v>
      </c>
      <c r="C496" s="25" t="s">
        <v>117</v>
      </c>
      <c r="D496" s="25" t="s">
        <v>9</v>
      </c>
      <c r="E496" s="25" t="s">
        <v>76</v>
      </c>
      <c r="F496" s="25" t="s">
        <v>73</v>
      </c>
      <c r="G496" s="28" t="s">
        <v>77</v>
      </c>
      <c r="H496" s="28" t="s">
        <v>77</v>
      </c>
      <c r="I496" s="28" t="s">
        <v>77</v>
      </c>
      <c r="J496" s="28" t="s">
        <v>77</v>
      </c>
      <c r="K496" s="28" t="s">
        <v>77</v>
      </c>
      <c r="L496" s="28" t="s">
        <v>77</v>
      </c>
      <c r="M496" s="28" t="s">
        <v>77</v>
      </c>
      <c r="N496" s="31" t="s">
        <v>77</v>
      </c>
      <c r="O496" s="31" t="s">
        <v>77</v>
      </c>
      <c r="P496" s="31" t="s">
        <v>77</v>
      </c>
      <c r="Q496" s="31" t="s">
        <v>77</v>
      </c>
      <c r="R496" s="31" t="s">
        <v>77</v>
      </c>
      <c r="S496" s="31" t="s">
        <v>77</v>
      </c>
      <c r="T496" s="31" t="s">
        <v>77</v>
      </c>
      <c r="U496" s="32" t="s">
        <v>77</v>
      </c>
      <c r="V496" s="32" t="s">
        <v>77</v>
      </c>
      <c r="W496" s="32" t="s">
        <v>77</v>
      </c>
      <c r="X496" s="32" t="s">
        <v>77</v>
      </c>
      <c r="Y496" s="32" t="s">
        <v>77</v>
      </c>
      <c r="Z496" s="32" t="s">
        <v>77</v>
      </c>
      <c r="AA496" s="32" t="s">
        <v>77</v>
      </c>
    </row>
    <row r="497" spans="1:27">
      <c r="A497" s="25" t="s">
        <v>112</v>
      </c>
      <c r="B497" s="25" t="s">
        <v>113</v>
      </c>
      <c r="C497" s="25" t="s">
        <v>117</v>
      </c>
      <c r="D497" s="25" t="s">
        <v>9</v>
      </c>
      <c r="E497" s="25" t="s">
        <v>78</v>
      </c>
      <c r="F497" s="25" t="s">
        <v>73</v>
      </c>
      <c r="G497" s="28" t="s">
        <v>77</v>
      </c>
      <c r="H497" s="28" t="s">
        <v>77</v>
      </c>
      <c r="I497" s="28" t="s">
        <v>77</v>
      </c>
      <c r="J497" s="28" t="s">
        <v>77</v>
      </c>
      <c r="K497" s="28" t="s">
        <v>77</v>
      </c>
      <c r="L497" s="28" t="s">
        <v>77</v>
      </c>
      <c r="M497" s="28" t="s">
        <v>77</v>
      </c>
      <c r="N497" s="31" t="s">
        <v>77</v>
      </c>
      <c r="O497" s="31" t="s">
        <v>77</v>
      </c>
      <c r="P497" s="31" t="s">
        <v>77</v>
      </c>
      <c r="Q497" s="31" t="s">
        <v>77</v>
      </c>
      <c r="R497" s="31" t="s">
        <v>77</v>
      </c>
      <c r="S497" s="31" t="s">
        <v>77</v>
      </c>
      <c r="T497" s="31" t="s">
        <v>77</v>
      </c>
      <c r="U497" s="32" t="s">
        <v>77</v>
      </c>
      <c r="V497" s="32" t="s">
        <v>77</v>
      </c>
      <c r="W497" s="32" t="s">
        <v>77</v>
      </c>
      <c r="X497" s="32" t="s">
        <v>77</v>
      </c>
      <c r="Y497" s="32" t="s">
        <v>77</v>
      </c>
      <c r="Z497" s="32" t="s">
        <v>77</v>
      </c>
      <c r="AA497" s="32" t="s">
        <v>77</v>
      </c>
    </row>
    <row r="498" spans="1:27">
      <c r="A498" s="25" t="s">
        <v>112</v>
      </c>
      <c r="B498" s="25" t="s">
        <v>113</v>
      </c>
      <c r="C498" s="25" t="s">
        <v>117</v>
      </c>
      <c r="D498" s="25" t="s">
        <v>9</v>
      </c>
      <c r="E498" s="25" t="s">
        <v>15</v>
      </c>
      <c r="F498" s="25" t="s">
        <v>73</v>
      </c>
      <c r="G498" s="28">
        <f t="shared" ref="G498:M498" si="96">SUM(G495:G497)</f>
        <v>1.937872340425532</v>
      </c>
      <c r="H498" s="28">
        <f t="shared" si="96"/>
        <v>1.657142857142857</v>
      </c>
      <c r="I498" s="28">
        <f t="shared" si="96"/>
        <v>1.4322580645161289</v>
      </c>
      <c r="J498" s="28">
        <f t="shared" si="96"/>
        <v>1.154716981132075</v>
      </c>
      <c r="K498" s="28">
        <f t="shared" si="96"/>
        <v>0.91267605633802829</v>
      </c>
      <c r="L498" s="28">
        <f t="shared" si="96"/>
        <v>0.83463687150838006</v>
      </c>
      <c r="M498" s="28">
        <f t="shared" si="96"/>
        <v>0.89192100538599672</v>
      </c>
      <c r="N498" s="55">
        <f>'Equations and POD'!$D$6/G498</f>
        <v>567.63285024154584</v>
      </c>
      <c r="O498" s="55">
        <f>'Equations and POD'!$D$6/H498</f>
        <v>663.79310344827593</v>
      </c>
      <c r="P498" s="55">
        <f>'Equations and POD'!$D$6/I498</f>
        <v>768.0180180180181</v>
      </c>
      <c r="Q498" s="55">
        <f>'Equations and POD'!$D$6/J498</f>
        <v>952.61437908496771</v>
      </c>
      <c r="R498" s="55">
        <f>'Equations and POD'!$D$6/K498</f>
        <v>1205.2469135802467</v>
      </c>
      <c r="S498" s="55">
        <f>'Equations and POD'!$D$6/L498</f>
        <v>1317.9384203480586</v>
      </c>
      <c r="T498" s="55">
        <f>'Equations and POD'!$D$6/M498</f>
        <v>1233.2930756843796</v>
      </c>
      <c r="U498" s="30">
        <v>570</v>
      </c>
      <c r="V498" s="30">
        <v>660</v>
      </c>
      <c r="W498" s="30">
        <v>770</v>
      </c>
      <c r="X498" s="30">
        <v>950</v>
      </c>
      <c r="Y498" s="30">
        <v>1200</v>
      </c>
      <c r="Z498" s="30">
        <v>1300</v>
      </c>
      <c r="AA498" s="30">
        <v>1200</v>
      </c>
    </row>
    <row r="499" spans="1:27">
      <c r="A499" s="25" t="s">
        <v>112</v>
      </c>
      <c r="B499" s="25" t="s">
        <v>113</v>
      </c>
      <c r="C499" s="25" t="s">
        <v>117</v>
      </c>
      <c r="D499" s="25" t="s">
        <v>9</v>
      </c>
      <c r="E499" s="25" t="s">
        <v>72</v>
      </c>
      <c r="F499" s="25" t="s">
        <v>74</v>
      </c>
      <c r="G499" s="28">
        <v>0.96893617021276612</v>
      </c>
      <c r="H499" s="28">
        <v>0.82857142857142851</v>
      </c>
      <c r="I499" s="28">
        <v>0.71612903225806457</v>
      </c>
      <c r="J499" s="28">
        <v>0.57735849056603772</v>
      </c>
      <c r="K499" s="28">
        <v>0.45633802816901409</v>
      </c>
      <c r="L499" s="28">
        <v>0.41731843575418998</v>
      </c>
      <c r="M499" s="28">
        <v>0.44596050269299842</v>
      </c>
      <c r="N499" s="55">
        <f>'Equations and POD'!$D$6/G499</f>
        <v>1135.2657004830917</v>
      </c>
      <c r="O499" s="55">
        <f>'Equations and POD'!$D$6/H499</f>
        <v>1327.5862068965519</v>
      </c>
      <c r="P499" s="55">
        <f>'Equations and POD'!$D$6/I499</f>
        <v>1536.036036036036</v>
      </c>
      <c r="Q499" s="55">
        <f>'Equations and POD'!$D$6/J499</f>
        <v>1905.2287581699347</v>
      </c>
      <c r="R499" s="55">
        <f>'Equations and POD'!$D$6/K499</f>
        <v>2410.4938271604938</v>
      </c>
      <c r="S499" s="55">
        <f>'Equations and POD'!$D$6/L499</f>
        <v>2635.8768406961176</v>
      </c>
      <c r="T499" s="55">
        <f>'Equations and POD'!$D$6/M499</f>
        <v>2466.5861513687587</v>
      </c>
      <c r="U499" s="56">
        <v>1100</v>
      </c>
      <c r="V499" s="56">
        <v>1300</v>
      </c>
      <c r="W499" s="56">
        <v>1500</v>
      </c>
      <c r="X499" s="56">
        <v>1900</v>
      </c>
      <c r="Y499" s="56">
        <v>2400</v>
      </c>
      <c r="Z499" s="56">
        <v>2600</v>
      </c>
      <c r="AA499" s="56">
        <v>2500</v>
      </c>
    </row>
    <row r="500" spans="1:27">
      <c r="A500" s="25" t="s">
        <v>112</v>
      </c>
      <c r="B500" s="25" t="s">
        <v>113</v>
      </c>
      <c r="C500" s="25" t="s">
        <v>117</v>
      </c>
      <c r="D500" s="25" t="s">
        <v>9</v>
      </c>
      <c r="E500" s="25" t="s">
        <v>76</v>
      </c>
      <c r="F500" s="25" t="s">
        <v>74</v>
      </c>
      <c r="G500" s="28" t="s">
        <v>77</v>
      </c>
      <c r="H500" s="28" t="s">
        <v>77</v>
      </c>
      <c r="I500" s="28" t="s">
        <v>77</v>
      </c>
      <c r="J500" s="28" t="s">
        <v>77</v>
      </c>
      <c r="K500" s="28" t="s">
        <v>77</v>
      </c>
      <c r="L500" s="28" t="s">
        <v>77</v>
      </c>
      <c r="M500" s="28" t="s">
        <v>77</v>
      </c>
      <c r="N500" s="31" t="s">
        <v>77</v>
      </c>
      <c r="O500" s="31" t="s">
        <v>77</v>
      </c>
      <c r="P500" s="31" t="s">
        <v>77</v>
      </c>
      <c r="Q500" s="31" t="s">
        <v>77</v>
      </c>
      <c r="R500" s="31" t="s">
        <v>77</v>
      </c>
      <c r="S500" s="31" t="s">
        <v>77</v>
      </c>
      <c r="T500" s="31" t="s">
        <v>77</v>
      </c>
      <c r="U500" s="57" t="s">
        <v>77</v>
      </c>
      <c r="V500" s="57" t="s">
        <v>77</v>
      </c>
      <c r="W500" s="57" t="s">
        <v>77</v>
      </c>
      <c r="X500" s="57" t="s">
        <v>77</v>
      </c>
      <c r="Y500" s="57" t="s">
        <v>77</v>
      </c>
      <c r="Z500" s="57" t="s">
        <v>77</v>
      </c>
      <c r="AA500" s="57" t="s">
        <v>77</v>
      </c>
    </row>
    <row r="501" spans="1:27">
      <c r="A501" s="25" t="s">
        <v>112</v>
      </c>
      <c r="B501" s="25" t="s">
        <v>113</v>
      </c>
      <c r="C501" s="25" t="s">
        <v>117</v>
      </c>
      <c r="D501" s="25" t="s">
        <v>9</v>
      </c>
      <c r="E501" s="25" t="s">
        <v>78</v>
      </c>
      <c r="F501" s="25" t="s">
        <v>74</v>
      </c>
      <c r="G501" s="28" t="s">
        <v>77</v>
      </c>
      <c r="H501" s="28" t="s">
        <v>77</v>
      </c>
      <c r="I501" s="28" t="s">
        <v>77</v>
      </c>
      <c r="J501" s="28" t="s">
        <v>77</v>
      </c>
      <c r="K501" s="28" t="s">
        <v>77</v>
      </c>
      <c r="L501" s="28" t="s">
        <v>77</v>
      </c>
      <c r="M501" s="28" t="s">
        <v>77</v>
      </c>
      <c r="N501" s="31" t="s">
        <v>77</v>
      </c>
      <c r="O501" s="31" t="s">
        <v>77</v>
      </c>
      <c r="P501" s="31" t="s">
        <v>77</v>
      </c>
      <c r="Q501" s="31" t="s">
        <v>77</v>
      </c>
      <c r="R501" s="31" t="s">
        <v>77</v>
      </c>
      <c r="S501" s="31" t="s">
        <v>77</v>
      </c>
      <c r="T501" s="31" t="s">
        <v>77</v>
      </c>
      <c r="U501" s="57" t="s">
        <v>77</v>
      </c>
      <c r="V501" s="57" t="s">
        <v>77</v>
      </c>
      <c r="W501" s="57" t="s">
        <v>77</v>
      </c>
      <c r="X501" s="57" t="s">
        <v>77</v>
      </c>
      <c r="Y501" s="57" t="s">
        <v>77</v>
      </c>
      <c r="Z501" s="57" t="s">
        <v>77</v>
      </c>
      <c r="AA501" s="57" t="s">
        <v>77</v>
      </c>
    </row>
    <row r="502" spans="1:27">
      <c r="A502" s="25" t="s">
        <v>112</v>
      </c>
      <c r="B502" s="25" t="s">
        <v>113</v>
      </c>
      <c r="C502" s="25" t="s">
        <v>117</v>
      </c>
      <c r="D502" s="25" t="s">
        <v>9</v>
      </c>
      <c r="E502" s="25" t="s">
        <v>15</v>
      </c>
      <c r="F502" s="25" t="s">
        <v>74</v>
      </c>
      <c r="G502" s="28">
        <f t="shared" ref="G502:M502" si="97">SUM(G499:G501)</f>
        <v>0.96893617021276612</v>
      </c>
      <c r="H502" s="28">
        <f t="shared" si="97"/>
        <v>0.82857142857142851</v>
      </c>
      <c r="I502" s="28">
        <f t="shared" si="97"/>
        <v>0.71612903225806457</v>
      </c>
      <c r="J502" s="28">
        <f t="shared" si="97"/>
        <v>0.57735849056603772</v>
      </c>
      <c r="K502" s="28">
        <f t="shared" si="97"/>
        <v>0.45633802816901409</v>
      </c>
      <c r="L502" s="28">
        <f t="shared" si="97"/>
        <v>0.41731843575418998</v>
      </c>
      <c r="M502" s="28">
        <f t="shared" si="97"/>
        <v>0.44596050269299842</v>
      </c>
      <c r="N502" s="55">
        <f>'Equations and POD'!$D$6/G502</f>
        <v>1135.2657004830917</v>
      </c>
      <c r="O502" s="55">
        <f>'Equations and POD'!$D$6/H502</f>
        <v>1327.5862068965519</v>
      </c>
      <c r="P502" s="55">
        <f>'Equations and POD'!$D$6/I502</f>
        <v>1536.036036036036</v>
      </c>
      <c r="Q502" s="55">
        <f>'Equations and POD'!$D$6/J502</f>
        <v>1905.2287581699347</v>
      </c>
      <c r="R502" s="55">
        <f>'Equations and POD'!$D$6/K502</f>
        <v>2410.4938271604938</v>
      </c>
      <c r="S502" s="55">
        <f>'Equations and POD'!$D$6/L502</f>
        <v>2635.8768406961176</v>
      </c>
      <c r="T502" s="55">
        <f>'Equations and POD'!$D$6/M502</f>
        <v>2466.5861513687587</v>
      </c>
      <c r="U502" s="56">
        <v>1100</v>
      </c>
      <c r="V502" s="56">
        <v>1300</v>
      </c>
      <c r="W502" s="56">
        <v>1500</v>
      </c>
      <c r="X502" s="56">
        <v>1900</v>
      </c>
      <c r="Y502" s="56">
        <v>2400</v>
      </c>
      <c r="Z502" s="56">
        <v>2600</v>
      </c>
      <c r="AA502" s="56">
        <v>2500</v>
      </c>
    </row>
    <row r="503" spans="1:27">
      <c r="A503" s="25" t="s">
        <v>112</v>
      </c>
      <c r="B503" s="25" t="s">
        <v>113</v>
      </c>
      <c r="C503" s="25" t="s">
        <v>117</v>
      </c>
      <c r="D503" s="25" t="s">
        <v>9</v>
      </c>
      <c r="E503" s="25" t="s">
        <v>72</v>
      </c>
      <c r="F503" s="25" t="s">
        <v>75</v>
      </c>
      <c r="G503" s="28">
        <v>0.48446808510638312</v>
      </c>
      <c r="H503" s="28">
        <v>0.41428571428571431</v>
      </c>
      <c r="I503" s="28">
        <v>0.35806451612903228</v>
      </c>
      <c r="J503" s="28">
        <v>0.28867924528301891</v>
      </c>
      <c r="K503" s="28">
        <v>0.2281690140845071</v>
      </c>
      <c r="L503" s="28">
        <v>0.20865921787709499</v>
      </c>
      <c r="M503" s="28">
        <v>0.22298025134649921</v>
      </c>
      <c r="N503" s="55">
        <f>'Equations and POD'!$D$6/G503</f>
        <v>2270.5314009661829</v>
      </c>
      <c r="O503" s="55">
        <f>'Equations and POD'!$D$6/H503</f>
        <v>2655.1724137931033</v>
      </c>
      <c r="P503" s="55">
        <f>'Equations and POD'!$D$6/I503</f>
        <v>3072.0720720720719</v>
      </c>
      <c r="Q503" s="55">
        <f>'Equations and POD'!$D$6/J503</f>
        <v>3810.4575163398686</v>
      </c>
      <c r="R503" s="55">
        <f>'Equations and POD'!$D$6/K503</f>
        <v>4820.9876543209866</v>
      </c>
      <c r="S503" s="55">
        <f>'Equations and POD'!$D$6/L503</f>
        <v>5271.7536813922352</v>
      </c>
      <c r="T503" s="55">
        <f>'Equations and POD'!$D$6/M503</f>
        <v>4933.1723027375174</v>
      </c>
      <c r="U503" s="56">
        <v>2300</v>
      </c>
      <c r="V503" s="56">
        <v>2700</v>
      </c>
      <c r="W503" s="56">
        <v>3100</v>
      </c>
      <c r="X503" s="56">
        <v>3800</v>
      </c>
      <c r="Y503" s="56">
        <v>4800</v>
      </c>
      <c r="Z503" s="56">
        <v>5300</v>
      </c>
      <c r="AA503" s="56">
        <v>4900</v>
      </c>
    </row>
    <row r="504" spans="1:27">
      <c r="A504" s="25" t="s">
        <v>112</v>
      </c>
      <c r="B504" s="25" t="s">
        <v>113</v>
      </c>
      <c r="C504" s="25" t="s">
        <v>117</v>
      </c>
      <c r="D504" s="25" t="s">
        <v>9</v>
      </c>
      <c r="E504" s="25" t="s">
        <v>76</v>
      </c>
      <c r="F504" s="25" t="s">
        <v>75</v>
      </c>
      <c r="G504" s="28" t="s">
        <v>77</v>
      </c>
      <c r="H504" s="28" t="s">
        <v>77</v>
      </c>
      <c r="I504" s="28" t="s">
        <v>77</v>
      </c>
      <c r="J504" s="28" t="s">
        <v>77</v>
      </c>
      <c r="K504" s="28" t="s">
        <v>77</v>
      </c>
      <c r="L504" s="28" t="s">
        <v>77</v>
      </c>
      <c r="M504" s="28" t="s">
        <v>77</v>
      </c>
      <c r="N504" s="31" t="s">
        <v>77</v>
      </c>
      <c r="O504" s="31" t="s">
        <v>77</v>
      </c>
      <c r="P504" s="31" t="s">
        <v>77</v>
      </c>
      <c r="Q504" s="31" t="s">
        <v>77</v>
      </c>
      <c r="R504" s="31" t="s">
        <v>77</v>
      </c>
      <c r="S504" s="31" t="s">
        <v>77</v>
      </c>
      <c r="T504" s="31" t="s">
        <v>77</v>
      </c>
      <c r="U504" s="57" t="s">
        <v>77</v>
      </c>
      <c r="V504" s="57" t="s">
        <v>77</v>
      </c>
      <c r="W504" s="57" t="s">
        <v>77</v>
      </c>
      <c r="X504" s="57" t="s">
        <v>77</v>
      </c>
      <c r="Y504" s="57" t="s">
        <v>77</v>
      </c>
      <c r="Z504" s="57" t="s">
        <v>77</v>
      </c>
      <c r="AA504" s="57" t="s">
        <v>77</v>
      </c>
    </row>
    <row r="505" spans="1:27">
      <c r="A505" s="25" t="s">
        <v>112</v>
      </c>
      <c r="B505" s="25" t="s">
        <v>113</v>
      </c>
      <c r="C505" s="25" t="s">
        <v>117</v>
      </c>
      <c r="D505" s="25" t="s">
        <v>9</v>
      </c>
      <c r="E505" s="25" t="s">
        <v>78</v>
      </c>
      <c r="F505" s="25" t="s">
        <v>75</v>
      </c>
      <c r="G505" s="28" t="s">
        <v>77</v>
      </c>
      <c r="H505" s="28" t="s">
        <v>77</v>
      </c>
      <c r="I505" s="28" t="s">
        <v>77</v>
      </c>
      <c r="J505" s="28" t="s">
        <v>77</v>
      </c>
      <c r="K505" s="28" t="s">
        <v>77</v>
      </c>
      <c r="L505" s="28" t="s">
        <v>77</v>
      </c>
      <c r="M505" s="28" t="s">
        <v>77</v>
      </c>
      <c r="N505" s="31" t="s">
        <v>77</v>
      </c>
      <c r="O505" s="31" t="s">
        <v>77</v>
      </c>
      <c r="P505" s="31" t="s">
        <v>77</v>
      </c>
      <c r="Q505" s="31" t="s">
        <v>77</v>
      </c>
      <c r="R505" s="31" t="s">
        <v>77</v>
      </c>
      <c r="S505" s="31" t="s">
        <v>77</v>
      </c>
      <c r="T505" s="31" t="s">
        <v>77</v>
      </c>
      <c r="U505" s="57" t="s">
        <v>77</v>
      </c>
      <c r="V505" s="57" t="s">
        <v>77</v>
      </c>
      <c r="W505" s="57" t="s">
        <v>77</v>
      </c>
      <c r="X505" s="57" t="s">
        <v>77</v>
      </c>
      <c r="Y505" s="57" t="s">
        <v>77</v>
      </c>
      <c r="Z505" s="57" t="s">
        <v>77</v>
      </c>
      <c r="AA505" s="57" t="s">
        <v>77</v>
      </c>
    </row>
    <row r="506" spans="1:27">
      <c r="A506" s="25" t="s">
        <v>112</v>
      </c>
      <c r="B506" s="25" t="s">
        <v>113</v>
      </c>
      <c r="C506" s="25" t="s">
        <v>117</v>
      </c>
      <c r="D506" s="25" t="s">
        <v>9</v>
      </c>
      <c r="E506" s="25" t="s">
        <v>15</v>
      </c>
      <c r="F506" s="25" t="s">
        <v>75</v>
      </c>
      <c r="G506" s="28">
        <f t="shared" ref="G506:M506" si="98">SUM(G503:G505)</f>
        <v>0.48446808510638312</v>
      </c>
      <c r="H506" s="28">
        <f t="shared" si="98"/>
        <v>0.41428571428571431</v>
      </c>
      <c r="I506" s="28">
        <f t="shared" si="98"/>
        <v>0.35806451612903228</v>
      </c>
      <c r="J506" s="28">
        <f t="shared" si="98"/>
        <v>0.28867924528301891</v>
      </c>
      <c r="K506" s="28">
        <f t="shared" si="98"/>
        <v>0.2281690140845071</v>
      </c>
      <c r="L506" s="28">
        <f t="shared" si="98"/>
        <v>0.20865921787709499</v>
      </c>
      <c r="M506" s="28">
        <f t="shared" si="98"/>
        <v>0.22298025134649921</v>
      </c>
      <c r="N506" s="55">
        <f>'Equations and POD'!$D$6/G506</f>
        <v>2270.5314009661829</v>
      </c>
      <c r="O506" s="55">
        <f>'Equations and POD'!$D$6/H506</f>
        <v>2655.1724137931033</v>
      </c>
      <c r="P506" s="55">
        <f>'Equations and POD'!$D$6/I506</f>
        <v>3072.0720720720719</v>
      </c>
      <c r="Q506" s="55">
        <f>'Equations and POD'!$D$6/J506</f>
        <v>3810.4575163398686</v>
      </c>
      <c r="R506" s="55">
        <f>'Equations and POD'!$D$6/K506</f>
        <v>4820.9876543209866</v>
      </c>
      <c r="S506" s="55">
        <f>'Equations and POD'!$D$6/L506</f>
        <v>5271.7536813922352</v>
      </c>
      <c r="T506" s="55">
        <f>'Equations and POD'!$D$6/M506</f>
        <v>4933.1723027375174</v>
      </c>
      <c r="U506" s="56">
        <v>2300</v>
      </c>
      <c r="V506" s="56">
        <v>2700</v>
      </c>
      <c r="W506" s="56">
        <v>3100</v>
      </c>
      <c r="X506" s="56">
        <v>3800</v>
      </c>
      <c r="Y506" s="56">
        <v>4800</v>
      </c>
      <c r="Z506" s="56">
        <v>5300</v>
      </c>
      <c r="AA506" s="56">
        <v>4900</v>
      </c>
    </row>
    <row r="507" spans="1:27">
      <c r="A507" s="25" t="s">
        <v>112</v>
      </c>
      <c r="B507" s="25" t="s">
        <v>113</v>
      </c>
      <c r="C507" s="25" t="s">
        <v>117</v>
      </c>
      <c r="D507" s="25" t="s">
        <v>13</v>
      </c>
      <c r="E507" s="25" t="s">
        <v>72</v>
      </c>
      <c r="F507" s="25" t="s">
        <v>73</v>
      </c>
      <c r="G507" s="28">
        <v>1.937872340425532</v>
      </c>
      <c r="H507" s="28">
        <v>1.657142857142857</v>
      </c>
      <c r="I507" s="28">
        <v>1.4322580645161289</v>
      </c>
      <c r="J507" s="28">
        <v>1.154716981132075</v>
      </c>
      <c r="K507" s="28">
        <v>0.91267605633802817</v>
      </c>
      <c r="L507" s="28">
        <v>0.83463687150838006</v>
      </c>
      <c r="M507" s="28">
        <v>0.89192100538599672</v>
      </c>
      <c r="N507" s="55">
        <f>'Equations and POD'!$D$6/G507</f>
        <v>567.63285024154584</v>
      </c>
      <c r="O507" s="55">
        <f>'Equations and POD'!$D$6/H507</f>
        <v>663.79310344827593</v>
      </c>
      <c r="P507" s="55">
        <f>'Equations and POD'!$D$6/I507</f>
        <v>768.0180180180181</v>
      </c>
      <c r="Q507" s="55">
        <f>'Equations and POD'!$D$6/J507</f>
        <v>952.61437908496771</v>
      </c>
      <c r="R507" s="55">
        <f>'Equations and POD'!$D$6/K507</f>
        <v>1205.2469135802469</v>
      </c>
      <c r="S507" s="55">
        <f>'Equations and POD'!$D$6/L507</f>
        <v>1317.9384203480586</v>
      </c>
      <c r="T507" s="55">
        <f>'Equations and POD'!$D$6/M507</f>
        <v>1233.2930756843796</v>
      </c>
      <c r="U507" s="30">
        <v>570</v>
      </c>
      <c r="V507" s="30">
        <v>660</v>
      </c>
      <c r="W507" s="30">
        <v>770</v>
      </c>
      <c r="X507" s="30">
        <v>950</v>
      </c>
      <c r="Y507" s="30">
        <v>1200</v>
      </c>
      <c r="Z507" s="30">
        <v>1300</v>
      </c>
      <c r="AA507" s="30">
        <v>1200</v>
      </c>
    </row>
    <row r="508" spans="1:27">
      <c r="A508" s="25" t="s">
        <v>112</v>
      </c>
      <c r="B508" s="25" t="s">
        <v>113</v>
      </c>
      <c r="C508" s="25" t="s">
        <v>117</v>
      </c>
      <c r="D508" s="25" t="s">
        <v>13</v>
      </c>
      <c r="E508" s="25" t="s">
        <v>76</v>
      </c>
      <c r="F508" s="25" t="s">
        <v>73</v>
      </c>
      <c r="G508" s="28" t="s">
        <v>77</v>
      </c>
      <c r="H508" s="28" t="s">
        <v>77</v>
      </c>
      <c r="I508" s="28" t="s">
        <v>77</v>
      </c>
      <c r="J508" s="28" t="s">
        <v>77</v>
      </c>
      <c r="K508" s="28" t="s">
        <v>77</v>
      </c>
      <c r="L508" s="28" t="s">
        <v>77</v>
      </c>
      <c r="M508" s="28" t="s">
        <v>77</v>
      </c>
      <c r="N508" s="31" t="s">
        <v>77</v>
      </c>
      <c r="O508" s="31" t="s">
        <v>77</v>
      </c>
      <c r="P508" s="31" t="s">
        <v>77</v>
      </c>
      <c r="Q508" s="31" t="s">
        <v>77</v>
      </c>
      <c r="R508" s="31" t="s">
        <v>77</v>
      </c>
      <c r="S508" s="31" t="s">
        <v>77</v>
      </c>
      <c r="T508" s="31" t="s">
        <v>77</v>
      </c>
      <c r="U508" s="32" t="s">
        <v>77</v>
      </c>
      <c r="V508" s="32" t="s">
        <v>77</v>
      </c>
      <c r="W508" s="32" t="s">
        <v>77</v>
      </c>
      <c r="X508" s="32" t="s">
        <v>77</v>
      </c>
      <c r="Y508" s="32" t="s">
        <v>77</v>
      </c>
      <c r="Z508" s="32" t="s">
        <v>77</v>
      </c>
      <c r="AA508" s="32" t="s">
        <v>77</v>
      </c>
    </row>
    <row r="509" spans="1:27">
      <c r="A509" s="25" t="s">
        <v>112</v>
      </c>
      <c r="B509" s="25" t="s">
        <v>113</v>
      </c>
      <c r="C509" s="25" t="s">
        <v>117</v>
      </c>
      <c r="D509" s="25" t="s">
        <v>13</v>
      </c>
      <c r="E509" s="25" t="s">
        <v>78</v>
      </c>
      <c r="F509" s="25" t="s">
        <v>73</v>
      </c>
      <c r="G509" s="28" t="s">
        <v>77</v>
      </c>
      <c r="H509" s="28" t="s">
        <v>77</v>
      </c>
      <c r="I509" s="28" t="s">
        <v>77</v>
      </c>
      <c r="J509" s="28" t="s">
        <v>77</v>
      </c>
      <c r="K509" s="28" t="s">
        <v>77</v>
      </c>
      <c r="L509" s="28" t="s">
        <v>77</v>
      </c>
      <c r="M509" s="28" t="s">
        <v>77</v>
      </c>
      <c r="N509" s="31" t="s">
        <v>77</v>
      </c>
      <c r="O509" s="31" t="s">
        <v>77</v>
      </c>
      <c r="P509" s="31" t="s">
        <v>77</v>
      </c>
      <c r="Q509" s="31" t="s">
        <v>77</v>
      </c>
      <c r="R509" s="31" t="s">
        <v>77</v>
      </c>
      <c r="S509" s="31" t="s">
        <v>77</v>
      </c>
      <c r="T509" s="31" t="s">
        <v>77</v>
      </c>
      <c r="U509" s="32" t="s">
        <v>77</v>
      </c>
      <c r="V509" s="32" t="s">
        <v>77</v>
      </c>
      <c r="W509" s="32" t="s">
        <v>77</v>
      </c>
      <c r="X509" s="32" t="s">
        <v>77</v>
      </c>
      <c r="Y509" s="32" t="s">
        <v>77</v>
      </c>
      <c r="Z509" s="32" t="s">
        <v>77</v>
      </c>
      <c r="AA509" s="32" t="s">
        <v>77</v>
      </c>
    </row>
    <row r="510" spans="1:27">
      <c r="A510" s="25" t="s">
        <v>112</v>
      </c>
      <c r="B510" s="25" t="s">
        <v>113</v>
      </c>
      <c r="C510" s="25" t="s">
        <v>117</v>
      </c>
      <c r="D510" s="25" t="s">
        <v>13</v>
      </c>
      <c r="E510" s="25" t="s">
        <v>15</v>
      </c>
      <c r="F510" s="25" t="s">
        <v>73</v>
      </c>
      <c r="G510" s="28">
        <f t="shared" ref="G510:M510" si="99">SUM(G507:G509)</f>
        <v>1.937872340425532</v>
      </c>
      <c r="H510" s="28">
        <f t="shared" si="99"/>
        <v>1.657142857142857</v>
      </c>
      <c r="I510" s="28">
        <f t="shared" si="99"/>
        <v>1.4322580645161289</v>
      </c>
      <c r="J510" s="28">
        <f t="shared" si="99"/>
        <v>1.154716981132075</v>
      </c>
      <c r="K510" s="28">
        <f t="shared" si="99"/>
        <v>0.91267605633802817</v>
      </c>
      <c r="L510" s="28">
        <f t="shared" si="99"/>
        <v>0.83463687150838006</v>
      </c>
      <c r="M510" s="28">
        <f t="shared" si="99"/>
        <v>0.89192100538599672</v>
      </c>
      <c r="N510" s="55">
        <f>'Equations and POD'!$D$6/G510</f>
        <v>567.63285024154584</v>
      </c>
      <c r="O510" s="55">
        <f>'Equations and POD'!$D$6/H510</f>
        <v>663.79310344827593</v>
      </c>
      <c r="P510" s="55">
        <f>'Equations and POD'!$D$6/I510</f>
        <v>768.0180180180181</v>
      </c>
      <c r="Q510" s="55">
        <f>'Equations and POD'!$D$6/J510</f>
        <v>952.61437908496771</v>
      </c>
      <c r="R510" s="55">
        <f>'Equations and POD'!$D$6/K510</f>
        <v>1205.2469135802469</v>
      </c>
      <c r="S510" s="55">
        <f>'Equations and POD'!$D$6/L510</f>
        <v>1317.9384203480586</v>
      </c>
      <c r="T510" s="55">
        <f>'Equations and POD'!$D$6/M510</f>
        <v>1233.2930756843796</v>
      </c>
      <c r="U510" s="30">
        <v>570</v>
      </c>
      <c r="V510" s="30">
        <v>660</v>
      </c>
      <c r="W510" s="30">
        <v>770</v>
      </c>
      <c r="X510" s="30">
        <v>950</v>
      </c>
      <c r="Y510" s="30">
        <v>1200</v>
      </c>
      <c r="Z510" s="30">
        <v>1300</v>
      </c>
      <c r="AA510" s="30">
        <v>1200</v>
      </c>
    </row>
    <row r="511" spans="1:27">
      <c r="A511" s="25" t="s">
        <v>112</v>
      </c>
      <c r="B511" s="25" t="s">
        <v>113</v>
      </c>
      <c r="C511" s="25" t="s">
        <v>117</v>
      </c>
      <c r="D511" s="25" t="s">
        <v>13</v>
      </c>
      <c r="E511" s="25" t="s">
        <v>72</v>
      </c>
      <c r="F511" s="25" t="s">
        <v>74</v>
      </c>
      <c r="G511" s="28">
        <v>0.96893617021276612</v>
      </c>
      <c r="H511" s="28">
        <v>0.82857142857142851</v>
      </c>
      <c r="I511" s="28">
        <v>0.71612903225806446</v>
      </c>
      <c r="J511" s="28">
        <v>0.57735849056603761</v>
      </c>
      <c r="K511" s="28">
        <v>0.45633802816901409</v>
      </c>
      <c r="L511" s="28">
        <v>0.41731843575418998</v>
      </c>
      <c r="M511" s="28">
        <v>0.44596050269299842</v>
      </c>
      <c r="N511" s="55">
        <f>'Equations and POD'!$D$6/G511</f>
        <v>1135.2657004830917</v>
      </c>
      <c r="O511" s="55">
        <f>'Equations and POD'!$D$6/H511</f>
        <v>1327.5862068965519</v>
      </c>
      <c r="P511" s="55">
        <f>'Equations and POD'!$D$6/I511</f>
        <v>1536.0360360360362</v>
      </c>
      <c r="Q511" s="55">
        <f>'Equations and POD'!$D$6/J511</f>
        <v>1905.228758169935</v>
      </c>
      <c r="R511" s="55">
        <f>'Equations and POD'!$D$6/K511</f>
        <v>2410.4938271604938</v>
      </c>
      <c r="S511" s="55">
        <f>'Equations and POD'!$D$6/L511</f>
        <v>2635.8768406961176</v>
      </c>
      <c r="T511" s="55">
        <f>'Equations and POD'!$D$6/M511</f>
        <v>2466.5861513687587</v>
      </c>
      <c r="U511" s="56">
        <v>1100</v>
      </c>
      <c r="V511" s="56">
        <v>1300</v>
      </c>
      <c r="W511" s="56">
        <v>1500</v>
      </c>
      <c r="X511" s="56">
        <v>1900</v>
      </c>
      <c r="Y511" s="56">
        <v>2400</v>
      </c>
      <c r="Z511" s="56">
        <v>2600</v>
      </c>
      <c r="AA511" s="56">
        <v>2500</v>
      </c>
    </row>
    <row r="512" spans="1:27">
      <c r="A512" s="25" t="s">
        <v>112</v>
      </c>
      <c r="B512" s="25" t="s">
        <v>113</v>
      </c>
      <c r="C512" s="25" t="s">
        <v>117</v>
      </c>
      <c r="D512" s="25" t="s">
        <v>13</v>
      </c>
      <c r="E512" s="25" t="s">
        <v>76</v>
      </c>
      <c r="F512" s="25" t="s">
        <v>74</v>
      </c>
      <c r="G512" s="28" t="s">
        <v>77</v>
      </c>
      <c r="H512" s="28" t="s">
        <v>77</v>
      </c>
      <c r="I512" s="28" t="s">
        <v>77</v>
      </c>
      <c r="J512" s="28" t="s">
        <v>77</v>
      </c>
      <c r="K512" s="28" t="s">
        <v>77</v>
      </c>
      <c r="L512" s="28" t="s">
        <v>77</v>
      </c>
      <c r="M512" s="28" t="s">
        <v>77</v>
      </c>
      <c r="N512" s="31" t="s">
        <v>77</v>
      </c>
      <c r="O512" s="31" t="s">
        <v>77</v>
      </c>
      <c r="P512" s="31" t="s">
        <v>77</v>
      </c>
      <c r="Q512" s="31" t="s">
        <v>77</v>
      </c>
      <c r="R512" s="31" t="s">
        <v>77</v>
      </c>
      <c r="S512" s="31" t="s">
        <v>77</v>
      </c>
      <c r="T512" s="31" t="s">
        <v>77</v>
      </c>
      <c r="U512" s="57" t="s">
        <v>77</v>
      </c>
      <c r="V512" s="57" t="s">
        <v>77</v>
      </c>
      <c r="W512" s="57" t="s">
        <v>77</v>
      </c>
      <c r="X512" s="57" t="s">
        <v>77</v>
      </c>
      <c r="Y512" s="57" t="s">
        <v>77</v>
      </c>
      <c r="Z512" s="57" t="s">
        <v>77</v>
      </c>
      <c r="AA512" s="57" t="s">
        <v>77</v>
      </c>
    </row>
    <row r="513" spans="1:27">
      <c r="A513" s="25" t="s">
        <v>112</v>
      </c>
      <c r="B513" s="25" t="s">
        <v>113</v>
      </c>
      <c r="C513" s="25" t="s">
        <v>117</v>
      </c>
      <c r="D513" s="25" t="s">
        <v>13</v>
      </c>
      <c r="E513" s="25" t="s">
        <v>78</v>
      </c>
      <c r="F513" s="25" t="s">
        <v>74</v>
      </c>
      <c r="G513" s="28" t="s">
        <v>77</v>
      </c>
      <c r="H513" s="28" t="s">
        <v>77</v>
      </c>
      <c r="I513" s="28" t="s">
        <v>77</v>
      </c>
      <c r="J513" s="28" t="s">
        <v>77</v>
      </c>
      <c r="K513" s="28" t="s">
        <v>77</v>
      </c>
      <c r="L513" s="28" t="s">
        <v>77</v>
      </c>
      <c r="M513" s="28" t="s">
        <v>77</v>
      </c>
      <c r="N513" s="31" t="s">
        <v>77</v>
      </c>
      <c r="O513" s="31" t="s">
        <v>77</v>
      </c>
      <c r="P513" s="31" t="s">
        <v>77</v>
      </c>
      <c r="Q513" s="31" t="s">
        <v>77</v>
      </c>
      <c r="R513" s="31" t="s">
        <v>77</v>
      </c>
      <c r="S513" s="31" t="s">
        <v>77</v>
      </c>
      <c r="T513" s="31" t="s">
        <v>77</v>
      </c>
      <c r="U513" s="57" t="s">
        <v>77</v>
      </c>
      <c r="V513" s="57" t="s">
        <v>77</v>
      </c>
      <c r="W513" s="57" t="s">
        <v>77</v>
      </c>
      <c r="X513" s="57" t="s">
        <v>77</v>
      </c>
      <c r="Y513" s="57" t="s">
        <v>77</v>
      </c>
      <c r="Z513" s="57" t="s">
        <v>77</v>
      </c>
      <c r="AA513" s="57" t="s">
        <v>77</v>
      </c>
    </row>
    <row r="514" spans="1:27">
      <c r="A514" s="25" t="s">
        <v>112</v>
      </c>
      <c r="B514" s="25" t="s">
        <v>113</v>
      </c>
      <c r="C514" s="25" t="s">
        <v>117</v>
      </c>
      <c r="D514" s="25" t="s">
        <v>13</v>
      </c>
      <c r="E514" s="25" t="s">
        <v>15</v>
      </c>
      <c r="F514" s="25" t="s">
        <v>74</v>
      </c>
      <c r="G514" s="28">
        <f t="shared" ref="G514:M514" si="100">SUM(G511:G513)</f>
        <v>0.96893617021276612</v>
      </c>
      <c r="H514" s="28">
        <f t="shared" si="100"/>
        <v>0.82857142857142851</v>
      </c>
      <c r="I514" s="28">
        <f t="shared" si="100"/>
        <v>0.71612903225806446</v>
      </c>
      <c r="J514" s="28">
        <f t="shared" si="100"/>
        <v>0.57735849056603761</v>
      </c>
      <c r="K514" s="28">
        <f t="shared" si="100"/>
        <v>0.45633802816901409</v>
      </c>
      <c r="L514" s="28">
        <f t="shared" si="100"/>
        <v>0.41731843575418998</v>
      </c>
      <c r="M514" s="28">
        <f t="shared" si="100"/>
        <v>0.44596050269299842</v>
      </c>
      <c r="N514" s="55">
        <f>'Equations and POD'!$D$6/G514</f>
        <v>1135.2657004830917</v>
      </c>
      <c r="O514" s="55">
        <f>'Equations and POD'!$D$6/H514</f>
        <v>1327.5862068965519</v>
      </c>
      <c r="P514" s="55">
        <f>'Equations and POD'!$D$6/I514</f>
        <v>1536.0360360360362</v>
      </c>
      <c r="Q514" s="55">
        <f>'Equations and POD'!$D$6/J514</f>
        <v>1905.228758169935</v>
      </c>
      <c r="R514" s="55">
        <f>'Equations and POD'!$D$6/K514</f>
        <v>2410.4938271604938</v>
      </c>
      <c r="S514" s="55">
        <f>'Equations and POD'!$D$6/L514</f>
        <v>2635.8768406961176</v>
      </c>
      <c r="T514" s="55">
        <f>'Equations and POD'!$D$6/M514</f>
        <v>2466.5861513687587</v>
      </c>
      <c r="U514" s="56">
        <v>1100</v>
      </c>
      <c r="V514" s="56">
        <v>1300</v>
      </c>
      <c r="W514" s="56">
        <v>1500</v>
      </c>
      <c r="X514" s="56">
        <v>1900</v>
      </c>
      <c r="Y514" s="56">
        <v>2400</v>
      </c>
      <c r="Z514" s="56">
        <v>2600</v>
      </c>
      <c r="AA514" s="56">
        <v>2500</v>
      </c>
    </row>
    <row r="515" spans="1:27">
      <c r="A515" s="25" t="s">
        <v>112</v>
      </c>
      <c r="B515" s="25" t="s">
        <v>113</v>
      </c>
      <c r="C515" s="25" t="s">
        <v>117</v>
      </c>
      <c r="D515" s="25" t="s">
        <v>13</v>
      </c>
      <c r="E515" s="25" t="s">
        <v>72</v>
      </c>
      <c r="F515" s="25" t="s">
        <v>75</v>
      </c>
      <c r="G515" s="28">
        <v>0.48446808510638312</v>
      </c>
      <c r="H515" s="28">
        <v>0.41428571428571431</v>
      </c>
      <c r="I515" s="28">
        <v>0.35806451612903217</v>
      </c>
      <c r="J515" s="28">
        <v>0.2886792452830188</v>
      </c>
      <c r="K515" s="28">
        <v>0.22816901408450699</v>
      </c>
      <c r="L515" s="28">
        <v>0.20865921787709499</v>
      </c>
      <c r="M515" s="28">
        <v>0.22298025134649921</v>
      </c>
      <c r="N515" s="55">
        <f>'Equations and POD'!$D$6/G515</f>
        <v>2270.5314009661829</v>
      </c>
      <c r="O515" s="55">
        <f>'Equations and POD'!$D$6/H515</f>
        <v>2655.1724137931033</v>
      </c>
      <c r="P515" s="55">
        <f>'Equations and POD'!$D$6/I515</f>
        <v>3072.0720720720728</v>
      </c>
      <c r="Q515" s="55">
        <f>'Equations and POD'!$D$6/J515</f>
        <v>3810.4575163398699</v>
      </c>
      <c r="R515" s="55">
        <f>'Equations and POD'!$D$6/K515</f>
        <v>4820.9876543209884</v>
      </c>
      <c r="S515" s="55">
        <f>'Equations and POD'!$D$6/L515</f>
        <v>5271.7536813922352</v>
      </c>
      <c r="T515" s="55">
        <f>'Equations and POD'!$D$6/M515</f>
        <v>4933.1723027375174</v>
      </c>
      <c r="U515" s="56">
        <v>2300</v>
      </c>
      <c r="V515" s="56">
        <v>2700</v>
      </c>
      <c r="W515" s="56">
        <v>3100</v>
      </c>
      <c r="X515" s="56">
        <v>3800</v>
      </c>
      <c r="Y515" s="56">
        <v>4800</v>
      </c>
      <c r="Z515" s="56">
        <v>5300</v>
      </c>
      <c r="AA515" s="56">
        <v>4900</v>
      </c>
    </row>
    <row r="516" spans="1:27">
      <c r="A516" s="25" t="s">
        <v>112</v>
      </c>
      <c r="B516" s="25" t="s">
        <v>113</v>
      </c>
      <c r="C516" s="25" t="s">
        <v>117</v>
      </c>
      <c r="D516" s="25" t="s">
        <v>13</v>
      </c>
      <c r="E516" s="25" t="s">
        <v>76</v>
      </c>
      <c r="F516" s="25" t="s">
        <v>75</v>
      </c>
      <c r="G516" s="28" t="s">
        <v>77</v>
      </c>
      <c r="H516" s="28" t="s">
        <v>77</v>
      </c>
      <c r="I516" s="28" t="s">
        <v>77</v>
      </c>
      <c r="J516" s="28" t="s">
        <v>77</v>
      </c>
      <c r="K516" s="28" t="s">
        <v>77</v>
      </c>
      <c r="L516" s="28" t="s">
        <v>77</v>
      </c>
      <c r="M516" s="28" t="s">
        <v>77</v>
      </c>
      <c r="N516" s="31" t="s">
        <v>77</v>
      </c>
      <c r="O516" s="31" t="s">
        <v>77</v>
      </c>
      <c r="P516" s="31" t="s">
        <v>77</v>
      </c>
      <c r="Q516" s="31" t="s">
        <v>77</v>
      </c>
      <c r="R516" s="31" t="s">
        <v>77</v>
      </c>
      <c r="S516" s="31" t="s">
        <v>77</v>
      </c>
      <c r="T516" s="31" t="s">
        <v>77</v>
      </c>
      <c r="U516" s="57" t="s">
        <v>77</v>
      </c>
      <c r="V516" s="57" t="s">
        <v>77</v>
      </c>
      <c r="W516" s="57" t="s">
        <v>77</v>
      </c>
      <c r="X516" s="57" t="s">
        <v>77</v>
      </c>
      <c r="Y516" s="57" t="s">
        <v>77</v>
      </c>
      <c r="Z516" s="57" t="s">
        <v>77</v>
      </c>
      <c r="AA516" s="57" t="s">
        <v>77</v>
      </c>
    </row>
    <row r="517" spans="1:27">
      <c r="A517" s="25" t="s">
        <v>112</v>
      </c>
      <c r="B517" s="25" t="s">
        <v>113</v>
      </c>
      <c r="C517" s="25" t="s">
        <v>117</v>
      </c>
      <c r="D517" s="25" t="s">
        <v>13</v>
      </c>
      <c r="E517" s="25" t="s">
        <v>78</v>
      </c>
      <c r="F517" s="25" t="s">
        <v>75</v>
      </c>
      <c r="G517" s="28" t="s">
        <v>77</v>
      </c>
      <c r="H517" s="28" t="s">
        <v>77</v>
      </c>
      <c r="I517" s="28" t="s">
        <v>77</v>
      </c>
      <c r="J517" s="28" t="s">
        <v>77</v>
      </c>
      <c r="K517" s="28" t="s">
        <v>77</v>
      </c>
      <c r="L517" s="28" t="s">
        <v>77</v>
      </c>
      <c r="M517" s="28" t="s">
        <v>77</v>
      </c>
      <c r="N517" s="31" t="s">
        <v>77</v>
      </c>
      <c r="O517" s="31" t="s">
        <v>77</v>
      </c>
      <c r="P517" s="31" t="s">
        <v>77</v>
      </c>
      <c r="Q517" s="31" t="s">
        <v>77</v>
      </c>
      <c r="R517" s="31" t="s">
        <v>77</v>
      </c>
      <c r="S517" s="31" t="s">
        <v>77</v>
      </c>
      <c r="T517" s="31" t="s">
        <v>77</v>
      </c>
      <c r="U517" s="57" t="s">
        <v>77</v>
      </c>
      <c r="V517" s="57" t="s">
        <v>77</v>
      </c>
      <c r="W517" s="57" t="s">
        <v>77</v>
      </c>
      <c r="X517" s="57" t="s">
        <v>77</v>
      </c>
      <c r="Y517" s="57" t="s">
        <v>77</v>
      </c>
      <c r="Z517" s="57" t="s">
        <v>77</v>
      </c>
      <c r="AA517" s="57" t="s">
        <v>77</v>
      </c>
    </row>
    <row r="518" spans="1:27">
      <c r="A518" s="25" t="s">
        <v>112</v>
      </c>
      <c r="B518" s="25" t="s">
        <v>113</v>
      </c>
      <c r="C518" s="25" t="s">
        <v>117</v>
      </c>
      <c r="D518" s="25" t="s">
        <v>13</v>
      </c>
      <c r="E518" s="25" t="s">
        <v>15</v>
      </c>
      <c r="F518" s="25" t="s">
        <v>75</v>
      </c>
      <c r="G518" s="28">
        <f t="shared" ref="G518:M518" si="101">SUM(G515:G517)</f>
        <v>0.48446808510638312</v>
      </c>
      <c r="H518" s="28">
        <f t="shared" si="101"/>
        <v>0.41428571428571431</v>
      </c>
      <c r="I518" s="28">
        <f t="shared" si="101"/>
        <v>0.35806451612903217</v>
      </c>
      <c r="J518" s="28">
        <f t="shared" si="101"/>
        <v>0.2886792452830188</v>
      </c>
      <c r="K518" s="28">
        <f t="shared" si="101"/>
        <v>0.22816901408450699</v>
      </c>
      <c r="L518" s="28">
        <f t="shared" si="101"/>
        <v>0.20865921787709499</v>
      </c>
      <c r="M518" s="28">
        <f t="shared" si="101"/>
        <v>0.22298025134649921</v>
      </c>
      <c r="N518" s="55">
        <f>'Equations and POD'!$D$6/G518</f>
        <v>2270.5314009661829</v>
      </c>
      <c r="O518" s="55">
        <f>'Equations and POD'!$D$6/H518</f>
        <v>2655.1724137931033</v>
      </c>
      <c r="P518" s="55">
        <f>'Equations and POD'!$D$6/I518</f>
        <v>3072.0720720720728</v>
      </c>
      <c r="Q518" s="55">
        <f>'Equations and POD'!$D$6/J518</f>
        <v>3810.4575163398699</v>
      </c>
      <c r="R518" s="55">
        <f>'Equations and POD'!$D$6/K518</f>
        <v>4820.9876543209884</v>
      </c>
      <c r="S518" s="55">
        <f>'Equations and POD'!$D$6/L518</f>
        <v>5271.7536813922352</v>
      </c>
      <c r="T518" s="55">
        <f>'Equations and POD'!$D$6/M518</f>
        <v>4933.1723027375174</v>
      </c>
      <c r="U518" s="56">
        <v>2300</v>
      </c>
      <c r="V518" s="56">
        <v>2700</v>
      </c>
      <c r="W518" s="56">
        <v>3100</v>
      </c>
      <c r="X518" s="56">
        <v>3800</v>
      </c>
      <c r="Y518" s="56">
        <v>4800</v>
      </c>
      <c r="Z518" s="56">
        <v>5300</v>
      </c>
      <c r="AA518" s="56">
        <v>4900</v>
      </c>
    </row>
    <row r="519" spans="1:27">
      <c r="A519" s="25" t="s">
        <v>112</v>
      </c>
      <c r="B519" s="25" t="s">
        <v>113</v>
      </c>
      <c r="C519" s="25" t="s">
        <v>118</v>
      </c>
      <c r="D519" s="25" t="s">
        <v>9</v>
      </c>
      <c r="E519" s="25" t="s">
        <v>72</v>
      </c>
      <c r="F519" s="25" t="s">
        <v>73</v>
      </c>
      <c r="G519" s="28">
        <v>0.32297872340425537</v>
      </c>
      <c r="H519" s="28">
        <v>0.27619047619047621</v>
      </c>
      <c r="I519" s="28">
        <v>0.23870967741935481</v>
      </c>
      <c r="J519" s="28">
        <v>0.1924528301886792</v>
      </c>
      <c r="K519" s="28">
        <v>0.15211267605633799</v>
      </c>
      <c r="L519" s="28">
        <v>0.1391061452513967</v>
      </c>
      <c r="M519" s="28">
        <v>0.1486535008976661</v>
      </c>
      <c r="N519" s="55">
        <f>'Equations and POD'!$D$6/G519</f>
        <v>3405.7971014492746</v>
      </c>
      <c r="O519" s="55">
        <f>'Equations and POD'!$D$6/H519</f>
        <v>3982.7586206896549</v>
      </c>
      <c r="P519" s="55">
        <f>'Equations and POD'!$D$6/I519</f>
        <v>4608.1081081081084</v>
      </c>
      <c r="Q519" s="55">
        <f>'Equations and POD'!$D$6/J519</f>
        <v>5715.6862745098051</v>
      </c>
      <c r="R519" s="55">
        <f>'Equations and POD'!$D$6/K519</f>
        <v>7231.4814814814836</v>
      </c>
      <c r="S519" s="55">
        <f>'Equations and POD'!$D$6/L519</f>
        <v>7907.6305220883505</v>
      </c>
      <c r="T519" s="55">
        <f>'Equations and POD'!$D$6/M519</f>
        <v>7399.7584541062788</v>
      </c>
      <c r="U519" s="30">
        <v>3400</v>
      </c>
      <c r="V519" s="30">
        <v>4000</v>
      </c>
      <c r="W519" s="30">
        <v>4600</v>
      </c>
      <c r="X519" s="30">
        <v>5700</v>
      </c>
      <c r="Y519" s="30">
        <v>7200</v>
      </c>
      <c r="Z519" s="30">
        <v>7900</v>
      </c>
      <c r="AA519" s="30">
        <v>7400</v>
      </c>
    </row>
    <row r="520" spans="1:27">
      <c r="A520" s="25" t="s">
        <v>112</v>
      </c>
      <c r="B520" s="25" t="s">
        <v>113</v>
      </c>
      <c r="C520" s="25" t="s">
        <v>118</v>
      </c>
      <c r="D520" s="25" t="s">
        <v>9</v>
      </c>
      <c r="E520" s="25" t="s">
        <v>76</v>
      </c>
      <c r="F520" s="25" t="s">
        <v>73</v>
      </c>
      <c r="G520" s="28">
        <v>0.59153256156565925</v>
      </c>
      <c r="H520" s="28">
        <v>0.73194793776141065</v>
      </c>
      <c r="I520" s="28">
        <v>0.825964626232914</v>
      </c>
      <c r="J520" s="28">
        <v>0.29024712219322241</v>
      </c>
      <c r="K520" s="28">
        <v>0.1626091143139978</v>
      </c>
      <c r="L520" s="28">
        <v>0.1290312269509121</v>
      </c>
      <c r="M520" s="28">
        <v>5.7906049634423792E-2</v>
      </c>
      <c r="N520" s="55">
        <f>'Equations and POD'!$D$6/G520</f>
        <v>1859.5764146753595</v>
      </c>
      <c r="O520" s="55">
        <f>'Equations and POD'!$D$6/H520</f>
        <v>1502.8391272803358</v>
      </c>
      <c r="P520" s="55">
        <f>'Equations and POD'!$D$6/I520</f>
        <v>1331.7761621546861</v>
      </c>
      <c r="Q520" s="55">
        <f>'Equations and POD'!$D$6/J520</f>
        <v>3789.8739242889424</v>
      </c>
      <c r="R520" s="55">
        <f>'Equations and POD'!$D$6/K520</f>
        <v>6764.6884655918038</v>
      </c>
      <c r="S520" s="55">
        <f>'Equations and POD'!$D$6/L520</f>
        <v>8525.068124931322</v>
      </c>
      <c r="T520" s="55">
        <f>'Equations and POD'!$D$6/M520</f>
        <v>18996.288072569118</v>
      </c>
      <c r="U520" s="30">
        <v>1900</v>
      </c>
      <c r="V520" s="30">
        <v>1500</v>
      </c>
      <c r="W520" s="30">
        <v>1300</v>
      </c>
      <c r="X520" s="30">
        <v>3800</v>
      </c>
      <c r="Y520" s="30">
        <v>6800</v>
      </c>
      <c r="Z520" s="30">
        <v>8500</v>
      </c>
      <c r="AA520" s="30">
        <v>19000</v>
      </c>
    </row>
    <row r="521" spans="1:27">
      <c r="A521" s="25" t="s">
        <v>112</v>
      </c>
      <c r="B521" s="25" t="s">
        <v>113</v>
      </c>
      <c r="C521" s="25" t="s">
        <v>118</v>
      </c>
      <c r="D521" s="25" t="s">
        <v>9</v>
      </c>
      <c r="E521" s="25" t="s">
        <v>78</v>
      </c>
      <c r="F521" s="25" t="s">
        <v>73</v>
      </c>
      <c r="G521" s="28">
        <v>17.69113937359861</v>
      </c>
      <c r="H521" s="28">
        <v>16.665566076578401</v>
      </c>
      <c r="I521" s="28">
        <v>13.547492423541151</v>
      </c>
      <c r="J521" s="28">
        <v>9.4333392886292806</v>
      </c>
      <c r="K521" s="28">
        <v>6.6544901164929238</v>
      </c>
      <c r="L521" s="28">
        <v>5.6979477312100437</v>
      </c>
      <c r="M521" s="28">
        <v>4.5746978880207694</v>
      </c>
      <c r="N521" s="55">
        <f>'Equations and POD'!$D$6/G521</f>
        <v>62.17801899416304</v>
      </c>
      <c r="O521" s="55">
        <f>'Equations and POD'!$D$6/H521</f>
        <v>66.004358624573072</v>
      </c>
      <c r="P521" s="55">
        <f>'Equations and POD'!$D$6/I521</f>
        <v>81.195837990546252</v>
      </c>
      <c r="Q521" s="55">
        <f>'Equations and POD'!$D$6/J521</f>
        <v>116.6077002367458</v>
      </c>
      <c r="R521" s="55">
        <f>'Equations and POD'!$D$6/K521</f>
        <v>165.30192107035938</v>
      </c>
      <c r="S521" s="55">
        <f>'Equations and POD'!$D$6/L521</f>
        <v>193.05196395095726</v>
      </c>
      <c r="T521" s="55">
        <f>'Equations and POD'!$D$6/M521</f>
        <v>240.45303688369069</v>
      </c>
      <c r="U521" s="30">
        <v>62</v>
      </c>
      <c r="V521" s="30">
        <v>66</v>
      </c>
      <c r="W521" s="30">
        <v>81</v>
      </c>
      <c r="X521" s="30">
        <v>120</v>
      </c>
      <c r="Y521" s="30">
        <v>170</v>
      </c>
      <c r="Z521" s="30">
        <v>190</v>
      </c>
      <c r="AA521" s="30">
        <v>240</v>
      </c>
    </row>
    <row r="522" spans="1:27">
      <c r="A522" s="25" t="s">
        <v>112</v>
      </c>
      <c r="B522" s="25" t="s">
        <v>113</v>
      </c>
      <c r="C522" s="25" t="s">
        <v>118</v>
      </c>
      <c r="D522" s="25" t="s">
        <v>9</v>
      </c>
      <c r="E522" s="25" t="s">
        <v>15</v>
      </c>
      <c r="F522" s="25" t="s">
        <v>73</v>
      </c>
      <c r="G522" s="28">
        <f t="shared" ref="G522:M522" si="102">SUM(G519:G521)</f>
        <v>18.605650658568525</v>
      </c>
      <c r="H522" s="28">
        <f t="shared" si="102"/>
        <v>17.673704490530287</v>
      </c>
      <c r="I522" s="28">
        <f t="shared" si="102"/>
        <v>14.612166727193419</v>
      </c>
      <c r="J522" s="28">
        <f t="shared" si="102"/>
        <v>9.9160392410111822</v>
      </c>
      <c r="K522" s="28">
        <f t="shared" si="102"/>
        <v>6.9692119068632596</v>
      </c>
      <c r="L522" s="28">
        <f t="shared" si="102"/>
        <v>5.9660851034123521</v>
      </c>
      <c r="M522" s="28">
        <f t="shared" si="102"/>
        <v>4.781257438552859</v>
      </c>
      <c r="N522" s="55">
        <f>'Equations and POD'!$D$6/G522</f>
        <v>59.121823804286748</v>
      </c>
      <c r="O522" s="55">
        <f>'Equations and POD'!$D$6/H522</f>
        <v>62.239356813360146</v>
      </c>
      <c r="P522" s="55">
        <f>'Equations and POD'!$D$6/I522</f>
        <v>75.279732331063997</v>
      </c>
      <c r="Q522" s="55">
        <f>'Equations and POD'!$D$6/J522</f>
        <v>110.93138835620705</v>
      </c>
      <c r="R522" s="55">
        <f>'Equations and POD'!$D$6/K522</f>
        <v>157.83707178091731</v>
      </c>
      <c r="S522" s="55">
        <f>'Equations and POD'!$D$6/L522</f>
        <v>184.3755127413194</v>
      </c>
      <c r="T522" s="55">
        <f>'Equations and POD'!$D$6/M522</f>
        <v>230.06500154757123</v>
      </c>
      <c r="U522" s="30">
        <v>59</v>
      </c>
      <c r="V522" s="30">
        <v>62</v>
      </c>
      <c r="W522" s="30">
        <v>75</v>
      </c>
      <c r="X522" s="30">
        <v>110</v>
      </c>
      <c r="Y522" s="30">
        <v>160</v>
      </c>
      <c r="Z522" s="30">
        <v>180</v>
      </c>
      <c r="AA522" s="30">
        <v>230</v>
      </c>
    </row>
    <row r="523" spans="1:27">
      <c r="A523" s="25" t="s">
        <v>112</v>
      </c>
      <c r="B523" s="25" t="s">
        <v>113</v>
      </c>
      <c r="C523" s="25" t="s">
        <v>118</v>
      </c>
      <c r="D523" s="25" t="s">
        <v>9</v>
      </c>
      <c r="E523" s="25" t="s">
        <v>72</v>
      </c>
      <c r="F523" s="25" t="s">
        <v>74</v>
      </c>
      <c r="G523" s="28">
        <v>0.16148936170212769</v>
      </c>
      <c r="H523" s="28">
        <v>0.1380952380952381</v>
      </c>
      <c r="I523" s="28">
        <v>0.1193548387096774</v>
      </c>
      <c r="J523" s="28">
        <v>9.6226415094339615E-2</v>
      </c>
      <c r="K523" s="28">
        <v>7.6056338028169024E-2</v>
      </c>
      <c r="L523" s="28">
        <v>6.9553072625698334E-2</v>
      </c>
      <c r="M523" s="28">
        <v>7.4326750448833065E-2</v>
      </c>
      <c r="N523" s="55">
        <f>'Equations and POD'!$D$6/G523</f>
        <v>6811.5942028985492</v>
      </c>
      <c r="O523" s="55">
        <f>'Equations and POD'!$D$6/H523</f>
        <v>7965.5172413793098</v>
      </c>
      <c r="P523" s="55">
        <f>'Equations and POD'!$D$6/I523</f>
        <v>9216.2162162162167</v>
      </c>
      <c r="Q523" s="55">
        <f>'Equations and POD'!$D$6/J523</f>
        <v>11431.372549019608</v>
      </c>
      <c r="R523" s="55">
        <f>'Equations and POD'!$D$6/K523</f>
        <v>14462.962962962962</v>
      </c>
      <c r="S523" s="55">
        <f>'Equations and POD'!$D$6/L523</f>
        <v>15815.261044176705</v>
      </c>
      <c r="T523" s="55">
        <f>'Equations and POD'!$D$6/M523</f>
        <v>14799.516908212554</v>
      </c>
      <c r="U523" s="56">
        <v>6800</v>
      </c>
      <c r="V523" s="56">
        <v>8000</v>
      </c>
      <c r="W523" s="56">
        <v>9200</v>
      </c>
      <c r="X523" s="56">
        <v>11000</v>
      </c>
      <c r="Y523" s="56">
        <v>14000</v>
      </c>
      <c r="Z523" s="56">
        <v>16000</v>
      </c>
      <c r="AA523" s="56">
        <v>15000</v>
      </c>
    </row>
    <row r="524" spans="1:27">
      <c r="A524" s="25" t="s">
        <v>112</v>
      </c>
      <c r="B524" s="25" t="s">
        <v>113</v>
      </c>
      <c r="C524" s="25" t="s">
        <v>118</v>
      </c>
      <c r="D524" s="25" t="s">
        <v>9</v>
      </c>
      <c r="E524" s="25" t="s">
        <v>76</v>
      </c>
      <c r="F524" s="25" t="s">
        <v>74</v>
      </c>
      <c r="G524" s="28">
        <v>0.22182470711662089</v>
      </c>
      <c r="H524" s="28">
        <v>0.27448047236259909</v>
      </c>
      <c r="I524" s="28">
        <v>0.30973672998371599</v>
      </c>
      <c r="J524" s="28">
        <v>0.10884266912010949</v>
      </c>
      <c r="K524" s="28">
        <v>6.097841691496686E-2</v>
      </c>
      <c r="L524" s="28">
        <v>4.8386709350843063E-2</v>
      </c>
      <c r="M524" s="28">
        <v>2.1714768275143761E-2</v>
      </c>
      <c r="N524" s="55">
        <f>'Equations and POD'!$D$6/G524</f>
        <v>4958.8705167170228</v>
      </c>
      <c r="O524" s="55">
        <f>'Equations and POD'!$D$6/H524</f>
        <v>4007.5710688331169</v>
      </c>
      <c r="P524" s="55">
        <f>'Equations and POD'!$D$6/I524</f>
        <v>3551.4031547302484</v>
      </c>
      <c r="Q524" s="55">
        <f>'Equations and POD'!$D$6/J524</f>
        <v>10106.330622838124</v>
      </c>
      <c r="R524" s="55">
        <f>'Equations and POD'!$D$6/K524</f>
        <v>18039.169523438552</v>
      </c>
      <c r="S524" s="55">
        <f>'Equations and POD'!$D$6/L524</f>
        <v>22733.515354890202</v>
      </c>
      <c r="T524" s="55">
        <f>'Equations and POD'!$D$6/M524</f>
        <v>50656.768981464877</v>
      </c>
      <c r="U524" s="56">
        <v>5000</v>
      </c>
      <c r="V524" s="56">
        <v>4000</v>
      </c>
      <c r="W524" s="56">
        <v>3600</v>
      </c>
      <c r="X524" s="56">
        <v>10000</v>
      </c>
      <c r="Y524" s="56">
        <v>18000</v>
      </c>
      <c r="Z524" s="56">
        <v>23000</v>
      </c>
      <c r="AA524" s="56">
        <v>51000</v>
      </c>
    </row>
    <row r="525" spans="1:27">
      <c r="A525" s="25" t="s">
        <v>112</v>
      </c>
      <c r="B525" s="25" t="s">
        <v>113</v>
      </c>
      <c r="C525" s="25" t="s">
        <v>118</v>
      </c>
      <c r="D525" s="25" t="s">
        <v>9</v>
      </c>
      <c r="E525" s="25" t="s">
        <v>78</v>
      </c>
      <c r="F525" s="25" t="s">
        <v>74</v>
      </c>
      <c r="G525" s="28">
        <v>6.6341772651311519</v>
      </c>
      <c r="H525" s="28">
        <v>6.2495872787467386</v>
      </c>
      <c r="I525" s="28">
        <v>5.080309658852185</v>
      </c>
      <c r="J525" s="28">
        <v>3.5375022332528698</v>
      </c>
      <c r="K525" s="28">
        <v>2.495433793696761</v>
      </c>
      <c r="L525" s="28">
        <v>2.136730399213969</v>
      </c>
      <c r="M525" s="28">
        <v>1.7155117080159801</v>
      </c>
      <c r="N525" s="55">
        <f>'Equations and POD'!$D$6/G525</f>
        <v>165.80805065030984</v>
      </c>
      <c r="O525" s="55">
        <f>'Equations and POD'!$D$6/H525</f>
        <v>176.01162299802118</v>
      </c>
      <c r="P525" s="55">
        <f>'Equations and POD'!$D$6/I525</f>
        <v>216.52223464042297</v>
      </c>
      <c r="Q525" s="55">
        <f>'Equations and POD'!$D$6/J525</f>
        <v>310.95386729650414</v>
      </c>
      <c r="R525" s="55">
        <f>'Equations and POD'!$D$6/K525</f>
        <v>440.80512285218708</v>
      </c>
      <c r="S525" s="55">
        <f>'Equations and POD'!$D$6/L525</f>
        <v>514.80523720009455</v>
      </c>
      <c r="T525" s="55">
        <f>'Equations and POD'!$D$6/M525</f>
        <v>641.20809835344676</v>
      </c>
      <c r="U525" s="56">
        <v>170</v>
      </c>
      <c r="V525" s="56">
        <v>180</v>
      </c>
      <c r="W525" s="56">
        <v>220</v>
      </c>
      <c r="X525" s="56">
        <v>310</v>
      </c>
      <c r="Y525" s="56">
        <v>440</v>
      </c>
      <c r="Z525" s="56">
        <v>510</v>
      </c>
      <c r="AA525" s="56">
        <v>640</v>
      </c>
    </row>
    <row r="526" spans="1:27">
      <c r="A526" s="25" t="s">
        <v>112</v>
      </c>
      <c r="B526" s="25" t="s">
        <v>113</v>
      </c>
      <c r="C526" s="25" t="s">
        <v>118</v>
      </c>
      <c r="D526" s="25" t="s">
        <v>9</v>
      </c>
      <c r="E526" s="25" t="s">
        <v>15</v>
      </c>
      <c r="F526" s="25" t="s">
        <v>74</v>
      </c>
      <c r="G526" s="28">
        <f t="shared" ref="G526:M526" si="103">SUM(G523:G525)</f>
        <v>7.0174913339499003</v>
      </c>
      <c r="H526" s="28">
        <f t="shared" si="103"/>
        <v>6.6621629892045755</v>
      </c>
      <c r="I526" s="28">
        <f t="shared" si="103"/>
        <v>5.5094012275455784</v>
      </c>
      <c r="J526" s="28">
        <f t="shared" si="103"/>
        <v>3.742571317467319</v>
      </c>
      <c r="K526" s="28">
        <f t="shared" si="103"/>
        <v>2.6324685486398969</v>
      </c>
      <c r="L526" s="28">
        <f t="shared" si="103"/>
        <v>2.2546701811905105</v>
      </c>
      <c r="M526" s="28">
        <f t="shared" si="103"/>
        <v>1.811553226739957</v>
      </c>
      <c r="N526" s="55">
        <f>'Equations and POD'!$D$6/G526</f>
        <v>156.75117326875963</v>
      </c>
      <c r="O526" s="55">
        <f>'Equations and POD'!$D$6/H526</f>
        <v>165.1115413691393</v>
      </c>
      <c r="P526" s="55">
        <f>'Equations and POD'!$D$6/I526</f>
        <v>199.65872053396384</v>
      </c>
      <c r="Q526" s="55">
        <f>'Equations and POD'!$D$6/J526</f>
        <v>293.91557479909142</v>
      </c>
      <c r="R526" s="55">
        <f>'Equations and POD'!$D$6/K526</f>
        <v>417.85874348558923</v>
      </c>
      <c r="S526" s="55">
        <f>'Equations and POD'!$D$6/L526</f>
        <v>487.87623536990151</v>
      </c>
      <c r="T526" s="55">
        <f>'Equations and POD'!$D$6/M526</f>
        <v>607.21373447002873</v>
      </c>
      <c r="U526" s="56">
        <v>160</v>
      </c>
      <c r="V526" s="56">
        <v>170</v>
      </c>
      <c r="W526" s="56">
        <v>200</v>
      </c>
      <c r="X526" s="56">
        <v>290</v>
      </c>
      <c r="Y526" s="56">
        <v>420</v>
      </c>
      <c r="Z526" s="56">
        <v>490</v>
      </c>
      <c r="AA526" s="56">
        <v>610</v>
      </c>
    </row>
    <row r="527" spans="1:27">
      <c r="A527" s="25" t="s">
        <v>112</v>
      </c>
      <c r="B527" s="25" t="s">
        <v>113</v>
      </c>
      <c r="C527" s="25" t="s">
        <v>118</v>
      </c>
      <c r="D527" s="25" t="s">
        <v>9</v>
      </c>
      <c r="E527" s="25" t="s">
        <v>72</v>
      </c>
      <c r="F527" s="25" t="s">
        <v>75</v>
      </c>
      <c r="G527" s="28">
        <v>8.0744680851063844E-2</v>
      </c>
      <c r="H527" s="28">
        <v>6.9047619047619038E-2</v>
      </c>
      <c r="I527" s="28">
        <v>5.9677419354838709E-2</v>
      </c>
      <c r="J527" s="28">
        <v>4.8113207547169808E-2</v>
      </c>
      <c r="K527" s="28">
        <v>3.8028169014084512E-2</v>
      </c>
      <c r="L527" s="28">
        <v>3.4776536312849167E-2</v>
      </c>
      <c r="M527" s="28">
        <v>3.7163375224416532E-2</v>
      </c>
      <c r="N527" s="55">
        <f>'Equations and POD'!$D$6/G527</f>
        <v>13623.188405797098</v>
      </c>
      <c r="O527" s="55">
        <f>'Equations and POD'!$D$6/H527</f>
        <v>15931.034482758623</v>
      </c>
      <c r="P527" s="55">
        <f>'Equations and POD'!$D$6/I527</f>
        <v>18432.432432432433</v>
      </c>
      <c r="Q527" s="55">
        <f>'Equations and POD'!$D$6/J527</f>
        <v>22862.745098039217</v>
      </c>
      <c r="R527" s="55">
        <f>'Equations and POD'!$D$6/K527</f>
        <v>28925.925925925923</v>
      </c>
      <c r="S527" s="55">
        <f>'Equations and POD'!$D$6/L527</f>
        <v>31630.522088353409</v>
      </c>
      <c r="T527" s="55">
        <f>'Equations and POD'!$D$6/M527</f>
        <v>29599.033816425108</v>
      </c>
      <c r="U527" s="56">
        <v>14000</v>
      </c>
      <c r="V527" s="56">
        <v>16000</v>
      </c>
      <c r="W527" s="56">
        <v>18000</v>
      </c>
      <c r="X527" s="56">
        <v>23000</v>
      </c>
      <c r="Y527" s="56">
        <v>29000</v>
      </c>
      <c r="Z527" s="56">
        <v>32000</v>
      </c>
      <c r="AA527" s="56">
        <v>30000</v>
      </c>
    </row>
    <row r="528" spans="1:27">
      <c r="A528" s="25" t="s">
        <v>112</v>
      </c>
      <c r="B528" s="25" t="s">
        <v>113</v>
      </c>
      <c r="C528" s="25" t="s">
        <v>118</v>
      </c>
      <c r="D528" s="25" t="s">
        <v>9</v>
      </c>
      <c r="E528" s="25" t="s">
        <v>76</v>
      </c>
      <c r="F528" s="25" t="s">
        <v>75</v>
      </c>
      <c r="G528" s="28">
        <v>6.161797310550377E-4</v>
      </c>
      <c r="H528" s="28">
        <v>7.6244574302642462E-4</v>
      </c>
      <c r="I528" s="28">
        <v>8.60379790230296E-4</v>
      </c>
      <c r="J528" s="28">
        <v>3.0234074219081489E-4</v>
      </c>
      <c r="K528" s="28">
        <v>1.693844884260249E-4</v>
      </c>
      <c r="L528" s="28">
        <v>1.3440752359092001E-4</v>
      </c>
      <c r="M528" s="28">
        <v>6.0318799696473403E-5</v>
      </c>
      <c r="N528" s="55">
        <f>'Equations and POD'!$D$6/G528</f>
        <v>1785193.4177006336</v>
      </c>
      <c r="O528" s="55">
        <f>'Equations and POD'!$D$6/H528</f>
        <v>1442725.6103938618</v>
      </c>
      <c r="P528" s="55">
        <f>'Equations and POD'!$D$6/I528</f>
        <v>1278505.1584086667</v>
      </c>
      <c r="Q528" s="55">
        <f>'Equations and POD'!$D$6/J528</f>
        <v>3638279.0887830863</v>
      </c>
      <c r="R528" s="55">
        <f>'Equations and POD'!$D$6/K528</f>
        <v>6494101.1436262755</v>
      </c>
      <c r="S528" s="55">
        <f>'Equations and POD'!$D$6/L528</f>
        <v>8184065.6729004057</v>
      </c>
      <c r="T528" s="55">
        <f>'Equations and POD'!$D$6/M528</f>
        <v>18236437.156164307</v>
      </c>
      <c r="U528" s="56">
        <v>1800000</v>
      </c>
      <c r="V528" s="56">
        <v>1400000</v>
      </c>
      <c r="W528" s="56">
        <v>1300000</v>
      </c>
      <c r="X528" s="56">
        <v>3600000</v>
      </c>
      <c r="Y528" s="56">
        <v>6500000</v>
      </c>
      <c r="Z528" s="56">
        <v>8200000</v>
      </c>
      <c r="AA528" s="56">
        <v>18000000</v>
      </c>
    </row>
    <row r="529" spans="1:27">
      <c r="A529" s="25" t="s">
        <v>112</v>
      </c>
      <c r="B529" s="25" t="s">
        <v>113</v>
      </c>
      <c r="C529" s="25" t="s">
        <v>118</v>
      </c>
      <c r="D529" s="25" t="s">
        <v>9</v>
      </c>
      <c r="E529" s="25" t="s">
        <v>78</v>
      </c>
      <c r="F529" s="25" t="s">
        <v>75</v>
      </c>
      <c r="G529" s="28">
        <v>1.8428270180844489E-2</v>
      </c>
      <c r="H529" s="28">
        <v>1.7359964663114371E-2</v>
      </c>
      <c r="I529" s="28">
        <v>1.411197127453168E-2</v>
      </c>
      <c r="J529" s="28">
        <v>9.826395092328891E-3</v>
      </c>
      <c r="K529" s="28">
        <v>6.9317605380182033E-3</v>
      </c>
      <c r="L529" s="28">
        <v>5.9353622200145227E-3</v>
      </c>
      <c r="M529" s="28">
        <v>4.7653103000248956E-3</v>
      </c>
      <c r="N529" s="55">
        <f>'Equations and POD'!$D$6/G529</f>
        <v>59690.898234355693</v>
      </c>
      <c r="O529" s="55">
        <f>'Equations and POD'!$D$6/H529</f>
        <v>63364.184279546826</v>
      </c>
      <c r="P529" s="55">
        <f>'Equations and POD'!$D$6/I529</f>
        <v>77948.004470871107</v>
      </c>
      <c r="Q529" s="55">
        <f>'Equations and POD'!$D$6/J529</f>
        <v>111943.39222719937</v>
      </c>
      <c r="R529" s="55">
        <f>'Equations and POD'!$D$6/K529</f>
        <v>158689.84422743649</v>
      </c>
      <c r="S529" s="55">
        <f>'Equations and POD'!$D$6/L529</f>
        <v>185329.88539279217</v>
      </c>
      <c r="T529" s="55">
        <f>'Equations and POD'!$D$6/M529</f>
        <v>230834.9154081851</v>
      </c>
      <c r="U529" s="56">
        <v>60000</v>
      </c>
      <c r="V529" s="56">
        <v>63000</v>
      </c>
      <c r="W529" s="56">
        <v>78000</v>
      </c>
      <c r="X529" s="56">
        <v>110000</v>
      </c>
      <c r="Y529" s="56">
        <v>160000</v>
      </c>
      <c r="Z529" s="56">
        <v>190000</v>
      </c>
      <c r="AA529" s="56">
        <v>230000</v>
      </c>
    </row>
    <row r="530" spans="1:27">
      <c r="A530" s="25" t="s">
        <v>112</v>
      </c>
      <c r="B530" s="25" t="s">
        <v>113</v>
      </c>
      <c r="C530" s="25" t="s">
        <v>118</v>
      </c>
      <c r="D530" s="25" t="s">
        <v>9</v>
      </c>
      <c r="E530" s="25" t="s">
        <v>15</v>
      </c>
      <c r="F530" s="25" t="s">
        <v>75</v>
      </c>
      <c r="G530" s="28">
        <f t="shared" ref="G530:M530" si="104">SUM(G527:G529)</f>
        <v>9.9789130762963377E-2</v>
      </c>
      <c r="H530" s="28">
        <f t="shared" si="104"/>
        <v>8.7170029453759831E-2</v>
      </c>
      <c r="I530" s="28">
        <f t="shared" si="104"/>
        <v>7.4649770419600692E-2</v>
      </c>
      <c r="J530" s="28">
        <f t="shared" si="104"/>
        <v>5.8241943381689511E-2</v>
      </c>
      <c r="K530" s="28">
        <f t="shared" si="104"/>
        <v>4.5129314040528737E-2</v>
      </c>
      <c r="L530" s="28">
        <f t="shared" si="104"/>
        <v>4.0846306056454604E-2</v>
      </c>
      <c r="M530" s="28">
        <f t="shared" si="104"/>
        <v>4.19890043241379E-2</v>
      </c>
      <c r="N530" s="55">
        <f>'Equations and POD'!$D$6/G530</f>
        <v>11023.244631851867</v>
      </c>
      <c r="O530" s="55">
        <f>'Equations and POD'!$D$6/H530</f>
        <v>12619.016041327661</v>
      </c>
      <c r="P530" s="55">
        <f>'Equations and POD'!$D$6/I530</f>
        <v>14735.477333915209</v>
      </c>
      <c r="Q530" s="55">
        <f>'Equations and POD'!$D$6/J530</f>
        <v>18886.732415351122</v>
      </c>
      <c r="R530" s="55">
        <f>'Equations and POD'!$D$6/K530</f>
        <v>24374.401060298333</v>
      </c>
      <c r="S530" s="55">
        <f>'Equations and POD'!$D$6/L530</f>
        <v>26930.219797101483</v>
      </c>
      <c r="T530" s="55">
        <f>'Equations and POD'!$D$6/M530</f>
        <v>26197.334700019343</v>
      </c>
      <c r="U530" s="56">
        <v>11000</v>
      </c>
      <c r="V530" s="56">
        <v>13000</v>
      </c>
      <c r="W530" s="56">
        <v>15000</v>
      </c>
      <c r="X530" s="56">
        <v>19000</v>
      </c>
      <c r="Y530" s="56">
        <v>24000</v>
      </c>
      <c r="Z530" s="56">
        <v>27000</v>
      </c>
      <c r="AA530" s="56">
        <v>26000</v>
      </c>
    </row>
    <row r="531" spans="1:27">
      <c r="A531" s="25" t="s">
        <v>112</v>
      </c>
      <c r="B531" s="25" t="s">
        <v>113</v>
      </c>
      <c r="C531" s="25" t="s">
        <v>118</v>
      </c>
      <c r="D531" s="25" t="s">
        <v>13</v>
      </c>
      <c r="E531" s="25" t="s">
        <v>72</v>
      </c>
      <c r="F531" s="25" t="s">
        <v>73</v>
      </c>
      <c r="G531" s="28">
        <v>0.32297872340425537</v>
      </c>
      <c r="H531" s="28">
        <v>0.27619047619047621</v>
      </c>
      <c r="I531" s="28">
        <v>0.23870967741935481</v>
      </c>
      <c r="J531" s="28">
        <v>0.1924528301886792</v>
      </c>
      <c r="K531" s="28">
        <v>0.15211267605633799</v>
      </c>
      <c r="L531" s="28">
        <v>0.1391061452513967</v>
      </c>
      <c r="M531" s="28">
        <v>0.1486535008976661</v>
      </c>
      <c r="N531" s="55">
        <f>'Equations and POD'!$D$6/G531</f>
        <v>3405.7971014492746</v>
      </c>
      <c r="O531" s="55">
        <f>'Equations and POD'!$D$6/H531</f>
        <v>3982.7586206896549</v>
      </c>
      <c r="P531" s="55">
        <f>'Equations and POD'!$D$6/I531</f>
        <v>4608.1081081081084</v>
      </c>
      <c r="Q531" s="55">
        <f>'Equations and POD'!$D$6/J531</f>
        <v>5715.6862745098051</v>
      </c>
      <c r="R531" s="55">
        <f>'Equations and POD'!$D$6/K531</f>
        <v>7231.4814814814836</v>
      </c>
      <c r="S531" s="55">
        <f>'Equations and POD'!$D$6/L531</f>
        <v>7907.6305220883505</v>
      </c>
      <c r="T531" s="55">
        <f>'Equations and POD'!$D$6/M531</f>
        <v>7399.7584541062788</v>
      </c>
      <c r="U531" s="30">
        <v>3400</v>
      </c>
      <c r="V531" s="30">
        <v>4000</v>
      </c>
      <c r="W531" s="30">
        <v>4600</v>
      </c>
      <c r="X531" s="30">
        <v>5700</v>
      </c>
      <c r="Y531" s="30">
        <v>7200</v>
      </c>
      <c r="Z531" s="30">
        <v>7900</v>
      </c>
      <c r="AA531" s="30">
        <v>7400</v>
      </c>
    </row>
    <row r="532" spans="1:27">
      <c r="A532" s="25" t="s">
        <v>112</v>
      </c>
      <c r="B532" s="25" t="s">
        <v>113</v>
      </c>
      <c r="C532" s="25" t="s">
        <v>118</v>
      </c>
      <c r="D532" s="25" t="s">
        <v>13</v>
      </c>
      <c r="E532" s="25" t="s">
        <v>76</v>
      </c>
      <c r="F532" s="25" t="s">
        <v>73</v>
      </c>
      <c r="G532" s="28">
        <v>0.53966796718074761</v>
      </c>
      <c r="H532" s="28">
        <v>0.66776010219925741</v>
      </c>
      <c r="I532" s="28">
        <v>0.7535201104740038</v>
      </c>
      <c r="J532" s="28">
        <v>0.26480044359477523</v>
      </c>
      <c r="K532" s="28">
        <v>0.1483558805593303</v>
      </c>
      <c r="L532" s="28">
        <v>0.1177221548692416</v>
      </c>
      <c r="M532" s="28">
        <v>5.2835392722557772E-2</v>
      </c>
      <c r="N532" s="55">
        <f>'Equations and POD'!$D$6/G532</f>
        <v>2038.2903320099856</v>
      </c>
      <c r="O532" s="55">
        <f>'Equations and POD'!$D$6/H532</f>
        <v>1647.2981784583524</v>
      </c>
      <c r="P532" s="55">
        <f>'Equations and POD'!$D$6/I532</f>
        <v>1459.8150529891527</v>
      </c>
      <c r="Q532" s="55">
        <f>'Equations and POD'!$D$6/J532</f>
        <v>4154.071590919737</v>
      </c>
      <c r="R532" s="55">
        <f>'Equations and POD'!$D$6/K532</f>
        <v>7414.6032894199252</v>
      </c>
      <c r="S532" s="55">
        <f>'Equations and POD'!$D$6/L532</f>
        <v>9344.0355489738613</v>
      </c>
      <c r="T532" s="55">
        <f>'Equations and POD'!$D$6/M532</f>
        <v>20819.377756425027</v>
      </c>
      <c r="U532" s="30">
        <v>2000</v>
      </c>
      <c r="V532" s="30">
        <v>1600</v>
      </c>
      <c r="W532" s="30">
        <v>1500</v>
      </c>
      <c r="X532" s="30">
        <v>4200</v>
      </c>
      <c r="Y532" s="30">
        <v>7400</v>
      </c>
      <c r="Z532" s="30">
        <v>9300</v>
      </c>
      <c r="AA532" s="30">
        <v>21000</v>
      </c>
    </row>
    <row r="533" spans="1:27">
      <c r="A533" s="25" t="s">
        <v>112</v>
      </c>
      <c r="B533" s="25" t="s">
        <v>113</v>
      </c>
      <c r="C533" s="25" t="s">
        <v>118</v>
      </c>
      <c r="D533" s="25" t="s">
        <v>13</v>
      </c>
      <c r="E533" s="25" t="s">
        <v>78</v>
      </c>
      <c r="F533" s="25" t="s">
        <v>73</v>
      </c>
      <c r="G533" s="28">
        <v>16.934720202705339</v>
      </c>
      <c r="H533" s="28">
        <v>15.95299729240358</v>
      </c>
      <c r="I533" s="28">
        <v>12.968242960276459</v>
      </c>
      <c r="J533" s="28">
        <v>9.0299984673982507</v>
      </c>
      <c r="K533" s="28">
        <v>6.3699644118259364</v>
      </c>
      <c r="L533" s="28">
        <v>5.4543208619837946</v>
      </c>
      <c r="M533" s="28">
        <v>4.3790977567647822</v>
      </c>
      <c r="N533" s="55">
        <f>'Equations and POD'!$D$6/G533</f>
        <v>64.955309968704057</v>
      </c>
      <c r="O533" s="55">
        <f>'Equations and POD'!$D$6/H533</f>
        <v>68.952559812931995</v>
      </c>
      <c r="P533" s="55">
        <f>'Equations and POD'!$D$6/I533</f>
        <v>84.822593420670302</v>
      </c>
      <c r="Q533" s="55">
        <f>'Equations and POD'!$D$6/J533</f>
        <v>121.81618900284656</v>
      </c>
      <c r="R533" s="55">
        <f>'Equations and POD'!$D$6/K533</f>
        <v>172.68542316466213</v>
      </c>
      <c r="S533" s="55">
        <f>'Equations and POD'!$D$6/L533</f>
        <v>201.67497069468669</v>
      </c>
      <c r="T533" s="55">
        <f>'Equations and POD'!$D$6/M533</f>
        <v>251.19329622197452</v>
      </c>
      <c r="U533" s="30">
        <v>65</v>
      </c>
      <c r="V533" s="30">
        <v>69</v>
      </c>
      <c r="W533" s="30">
        <v>85</v>
      </c>
      <c r="X533" s="30">
        <v>120</v>
      </c>
      <c r="Y533" s="30">
        <v>170</v>
      </c>
      <c r="Z533" s="30">
        <v>200</v>
      </c>
      <c r="AA533" s="30">
        <v>250</v>
      </c>
    </row>
    <row r="534" spans="1:27">
      <c r="A534" s="25" t="s">
        <v>112</v>
      </c>
      <c r="B534" s="25" t="s">
        <v>113</v>
      </c>
      <c r="C534" s="25" t="s">
        <v>118</v>
      </c>
      <c r="D534" s="25" t="s">
        <v>13</v>
      </c>
      <c r="E534" s="25" t="s">
        <v>15</v>
      </c>
      <c r="F534" s="25" t="s">
        <v>73</v>
      </c>
      <c r="G534" s="28">
        <f t="shared" ref="G534:M534" si="105">SUM(G531:G533)</f>
        <v>17.797366893290341</v>
      </c>
      <c r="H534" s="28">
        <f t="shared" si="105"/>
        <v>16.896947870793316</v>
      </c>
      <c r="I534" s="28">
        <f t="shared" si="105"/>
        <v>13.960472748169817</v>
      </c>
      <c r="J534" s="28">
        <f t="shared" si="105"/>
        <v>9.487251741181705</v>
      </c>
      <c r="K534" s="28">
        <f t="shared" si="105"/>
        <v>6.670432968441605</v>
      </c>
      <c r="L534" s="28">
        <f t="shared" si="105"/>
        <v>5.7111491621044328</v>
      </c>
      <c r="M534" s="28">
        <f t="shared" si="105"/>
        <v>4.5805866503850057</v>
      </c>
      <c r="N534" s="55">
        <f>'Equations and POD'!$D$6/G534</f>
        <v>61.806895738869279</v>
      </c>
      <c r="O534" s="55">
        <f>'Equations and POD'!$D$6/H534</f>
        <v>65.100514507792866</v>
      </c>
      <c r="P534" s="55">
        <f>'Equations and POD'!$D$6/I534</f>
        <v>78.793893290197303</v>
      </c>
      <c r="Q534" s="55">
        <f>'Equations and POD'!$D$6/J534</f>
        <v>115.9450629127068</v>
      </c>
      <c r="R534" s="55">
        <f>'Equations and POD'!$D$6/K534</f>
        <v>164.90683666325634</v>
      </c>
      <c r="S534" s="55">
        <f>'Equations and POD'!$D$6/L534</f>
        <v>192.60572063130536</v>
      </c>
      <c r="T534" s="55">
        <f>'Equations and POD'!$D$6/M534</f>
        <v>240.14391255049028</v>
      </c>
      <c r="U534" s="30">
        <v>62</v>
      </c>
      <c r="V534" s="30">
        <v>65</v>
      </c>
      <c r="W534" s="30">
        <v>79</v>
      </c>
      <c r="X534" s="30">
        <v>120</v>
      </c>
      <c r="Y534" s="30">
        <v>160</v>
      </c>
      <c r="Z534" s="30">
        <v>190</v>
      </c>
      <c r="AA534" s="30">
        <v>240</v>
      </c>
    </row>
    <row r="535" spans="1:27">
      <c r="A535" s="25" t="s">
        <v>112</v>
      </c>
      <c r="B535" s="25" t="s">
        <v>113</v>
      </c>
      <c r="C535" s="25" t="s">
        <v>118</v>
      </c>
      <c r="D535" s="25" t="s">
        <v>13</v>
      </c>
      <c r="E535" s="25" t="s">
        <v>72</v>
      </c>
      <c r="F535" s="25" t="s">
        <v>74</v>
      </c>
      <c r="G535" s="28">
        <v>0.16148936170212769</v>
      </c>
      <c r="H535" s="28">
        <v>0.1380952380952381</v>
      </c>
      <c r="I535" s="28">
        <v>0.1193548387096774</v>
      </c>
      <c r="J535" s="28">
        <v>9.6226415094339615E-2</v>
      </c>
      <c r="K535" s="28">
        <v>7.6056338028169024E-2</v>
      </c>
      <c r="L535" s="28">
        <v>6.9553072625698334E-2</v>
      </c>
      <c r="M535" s="28">
        <v>7.4326750448833051E-2</v>
      </c>
      <c r="N535" s="55">
        <f>'Equations and POD'!$D$6/G535</f>
        <v>6811.5942028985492</v>
      </c>
      <c r="O535" s="55">
        <f>'Equations and POD'!$D$6/H535</f>
        <v>7965.5172413793098</v>
      </c>
      <c r="P535" s="55">
        <f>'Equations and POD'!$D$6/I535</f>
        <v>9216.2162162162167</v>
      </c>
      <c r="Q535" s="55">
        <f>'Equations and POD'!$D$6/J535</f>
        <v>11431.372549019608</v>
      </c>
      <c r="R535" s="55">
        <f>'Equations and POD'!$D$6/K535</f>
        <v>14462.962962962962</v>
      </c>
      <c r="S535" s="55">
        <f>'Equations and POD'!$D$6/L535</f>
        <v>15815.261044176705</v>
      </c>
      <c r="T535" s="55">
        <f>'Equations and POD'!$D$6/M535</f>
        <v>14799.516908212558</v>
      </c>
      <c r="U535" s="56">
        <v>6800</v>
      </c>
      <c r="V535" s="56">
        <v>8000</v>
      </c>
      <c r="W535" s="56">
        <v>9200</v>
      </c>
      <c r="X535" s="56">
        <v>11000</v>
      </c>
      <c r="Y535" s="56">
        <v>14000</v>
      </c>
      <c r="Z535" s="56">
        <v>16000</v>
      </c>
      <c r="AA535" s="56">
        <v>15000</v>
      </c>
    </row>
    <row r="536" spans="1:27">
      <c r="A536" s="25" t="s">
        <v>112</v>
      </c>
      <c r="B536" s="25" t="s">
        <v>113</v>
      </c>
      <c r="C536" s="25" t="s">
        <v>118</v>
      </c>
      <c r="D536" s="25" t="s">
        <v>13</v>
      </c>
      <c r="E536" s="25" t="s">
        <v>76</v>
      </c>
      <c r="F536" s="25" t="s">
        <v>74</v>
      </c>
      <c r="G536" s="28">
        <v>0.20237548941129099</v>
      </c>
      <c r="H536" s="28">
        <v>0.25041004045224591</v>
      </c>
      <c r="I536" s="28">
        <v>0.28257004382963857</v>
      </c>
      <c r="J536" s="28">
        <v>9.930016719110607E-2</v>
      </c>
      <c r="K536" s="28">
        <v>5.5633455681787521E-2</v>
      </c>
      <c r="L536" s="28">
        <v>4.4145808450444447E-2</v>
      </c>
      <c r="M536" s="28">
        <v>1.981327243859856E-2</v>
      </c>
      <c r="N536" s="55">
        <f>'Equations and POD'!$D$6/G536</f>
        <v>5435.4408392038631</v>
      </c>
      <c r="O536" s="55">
        <f>'Equations and POD'!$D$6/H536</f>
        <v>4392.7951052337057</v>
      </c>
      <c r="P536" s="55">
        <f>'Equations and POD'!$D$6/I536</f>
        <v>3892.8401082146902</v>
      </c>
      <c r="Q536" s="55">
        <f>'Equations and POD'!$D$6/J536</f>
        <v>11077.524148403676</v>
      </c>
      <c r="R536" s="55">
        <f>'Equations and POD'!$D$6/K536</f>
        <v>19772.275270689363</v>
      </c>
      <c r="S536" s="55">
        <f>'Equations and POD'!$D$6/L536</f>
        <v>24917.427919228096</v>
      </c>
      <c r="T536" s="55">
        <f>'Equations and POD'!$D$6/M536</f>
        <v>55518.340214061362</v>
      </c>
      <c r="U536" s="56">
        <v>5400</v>
      </c>
      <c r="V536" s="56">
        <v>4400</v>
      </c>
      <c r="W536" s="56">
        <v>3900</v>
      </c>
      <c r="X536" s="56">
        <v>11000</v>
      </c>
      <c r="Y536" s="56">
        <v>20000</v>
      </c>
      <c r="Z536" s="56">
        <v>25000</v>
      </c>
      <c r="AA536" s="56">
        <v>56000</v>
      </c>
    </row>
    <row r="537" spans="1:27">
      <c r="A537" s="25" t="s">
        <v>112</v>
      </c>
      <c r="B537" s="25" t="s">
        <v>113</v>
      </c>
      <c r="C537" s="25" t="s">
        <v>118</v>
      </c>
      <c r="D537" s="25" t="s">
        <v>13</v>
      </c>
      <c r="E537" s="25" t="s">
        <v>78</v>
      </c>
      <c r="F537" s="25" t="s">
        <v>74</v>
      </c>
      <c r="G537" s="28">
        <v>6.3505200759329998</v>
      </c>
      <c r="H537" s="28">
        <v>5.982373984574564</v>
      </c>
      <c r="I537" s="28">
        <v>4.8630911100412586</v>
      </c>
      <c r="J537" s="28">
        <v>3.3862494252308859</v>
      </c>
      <c r="K537" s="28">
        <v>2.3887366544040689</v>
      </c>
      <c r="L537" s="28">
        <v>2.0453703232176732</v>
      </c>
      <c r="M537" s="28">
        <v>1.642161658765718</v>
      </c>
      <c r="N537" s="55">
        <f>'Equations and POD'!$D$6/G537</f>
        <v>173.21415991876717</v>
      </c>
      <c r="O537" s="55">
        <f>'Equations and POD'!$D$6/H537</f>
        <v>183.87349283684517</v>
      </c>
      <c r="P537" s="55">
        <f>'Equations and POD'!$D$6/I537</f>
        <v>226.19358245802383</v>
      </c>
      <c r="Q537" s="55">
        <f>'Equations and POD'!$D$6/J537</f>
        <v>324.84317067842642</v>
      </c>
      <c r="R537" s="55">
        <f>'Equations and POD'!$D$6/K537</f>
        <v>460.49446177834238</v>
      </c>
      <c r="S537" s="55">
        <f>'Equations and POD'!$D$6/L537</f>
        <v>537.79992185939977</v>
      </c>
      <c r="T537" s="55">
        <f>'Equations and POD'!$D$6/M537</f>
        <v>669.84878993386212</v>
      </c>
      <c r="U537" s="56">
        <v>170</v>
      </c>
      <c r="V537" s="56">
        <v>180</v>
      </c>
      <c r="W537" s="56">
        <v>230</v>
      </c>
      <c r="X537" s="56">
        <v>320</v>
      </c>
      <c r="Y537" s="56">
        <v>460</v>
      </c>
      <c r="Z537" s="56">
        <v>540</v>
      </c>
      <c r="AA537" s="56">
        <v>670</v>
      </c>
    </row>
    <row r="538" spans="1:27">
      <c r="A538" s="25" t="s">
        <v>112</v>
      </c>
      <c r="B538" s="25" t="s">
        <v>113</v>
      </c>
      <c r="C538" s="25" t="s">
        <v>118</v>
      </c>
      <c r="D538" s="25" t="s">
        <v>13</v>
      </c>
      <c r="E538" s="25" t="s">
        <v>15</v>
      </c>
      <c r="F538" s="25" t="s">
        <v>74</v>
      </c>
      <c r="G538" s="28">
        <f t="shared" ref="G538:M538" si="106">SUM(G535:G537)</f>
        <v>6.7143849270464182</v>
      </c>
      <c r="H538" s="28">
        <f t="shared" si="106"/>
        <v>6.3708792631220481</v>
      </c>
      <c r="I538" s="28">
        <f t="shared" si="106"/>
        <v>5.2650159925805742</v>
      </c>
      <c r="J538" s="28">
        <f t="shared" si="106"/>
        <v>3.5817760075163316</v>
      </c>
      <c r="K538" s="28">
        <f t="shared" si="106"/>
        <v>2.5204264481140255</v>
      </c>
      <c r="L538" s="28">
        <f t="shared" si="106"/>
        <v>2.1590692042938162</v>
      </c>
      <c r="M538" s="28">
        <f t="shared" si="106"/>
        <v>1.7363016816531496</v>
      </c>
      <c r="N538" s="55">
        <f>'Equations and POD'!$D$6/G538</f>
        <v>163.82736646048642</v>
      </c>
      <c r="O538" s="55">
        <f>'Equations and POD'!$D$6/H538</f>
        <v>172.6606257267141</v>
      </c>
      <c r="P538" s="55">
        <f>'Equations and POD'!$D$6/I538</f>
        <v>208.92624097440782</v>
      </c>
      <c r="Q538" s="55">
        <f>'Equations and POD'!$D$6/J538</f>
        <v>307.11021506974691</v>
      </c>
      <c r="R538" s="55">
        <f>'Equations and POD'!$D$6/K538</f>
        <v>436.43408075768428</v>
      </c>
      <c r="S538" s="55">
        <f>'Equations and POD'!$D$6/L538</f>
        <v>509.47880587263791</v>
      </c>
      <c r="T538" s="55">
        <f>'Equations and POD'!$D$6/M538</f>
        <v>633.53045822813431</v>
      </c>
      <c r="U538" s="56">
        <v>160</v>
      </c>
      <c r="V538" s="56">
        <v>170</v>
      </c>
      <c r="W538" s="56">
        <v>210</v>
      </c>
      <c r="X538" s="56">
        <v>310</v>
      </c>
      <c r="Y538" s="56">
        <v>440</v>
      </c>
      <c r="Z538" s="56">
        <v>510</v>
      </c>
      <c r="AA538" s="56">
        <v>630</v>
      </c>
    </row>
    <row r="539" spans="1:27">
      <c r="A539" s="25" t="s">
        <v>112</v>
      </c>
      <c r="B539" s="25" t="s">
        <v>113</v>
      </c>
      <c r="C539" s="25" t="s">
        <v>118</v>
      </c>
      <c r="D539" s="25" t="s">
        <v>13</v>
      </c>
      <c r="E539" s="25" t="s">
        <v>72</v>
      </c>
      <c r="F539" s="25" t="s">
        <v>75</v>
      </c>
      <c r="G539" s="28">
        <v>8.0744680851063844E-2</v>
      </c>
      <c r="H539" s="28">
        <v>6.9047619047619038E-2</v>
      </c>
      <c r="I539" s="28">
        <v>5.9677419354838709E-2</v>
      </c>
      <c r="J539" s="28">
        <v>4.8113207547169808E-2</v>
      </c>
      <c r="K539" s="28">
        <v>3.8028169014084512E-2</v>
      </c>
      <c r="L539" s="28">
        <v>3.4776536312849167E-2</v>
      </c>
      <c r="M539" s="28">
        <v>3.7163375224416532E-2</v>
      </c>
      <c r="N539" s="55">
        <f>'Equations and POD'!$D$6/G539</f>
        <v>13623.188405797098</v>
      </c>
      <c r="O539" s="55">
        <f>'Equations and POD'!$D$6/H539</f>
        <v>15931.034482758623</v>
      </c>
      <c r="P539" s="55">
        <f>'Equations and POD'!$D$6/I539</f>
        <v>18432.432432432433</v>
      </c>
      <c r="Q539" s="55">
        <f>'Equations and POD'!$D$6/J539</f>
        <v>22862.745098039217</v>
      </c>
      <c r="R539" s="55">
        <f>'Equations and POD'!$D$6/K539</f>
        <v>28925.925925925923</v>
      </c>
      <c r="S539" s="55">
        <f>'Equations and POD'!$D$6/L539</f>
        <v>31630.522088353409</v>
      </c>
      <c r="T539" s="55">
        <f>'Equations and POD'!$D$6/M539</f>
        <v>29599.033816425108</v>
      </c>
      <c r="U539" s="56">
        <v>14000</v>
      </c>
      <c r="V539" s="56">
        <v>16000</v>
      </c>
      <c r="W539" s="56">
        <v>18000</v>
      </c>
      <c r="X539" s="56">
        <v>23000</v>
      </c>
      <c r="Y539" s="56">
        <v>29000</v>
      </c>
      <c r="Z539" s="56">
        <v>32000</v>
      </c>
      <c r="AA539" s="56">
        <v>30000</v>
      </c>
    </row>
    <row r="540" spans="1:27">
      <c r="A540" s="25" t="s">
        <v>112</v>
      </c>
      <c r="B540" s="25" t="s">
        <v>113</v>
      </c>
      <c r="C540" s="25" t="s">
        <v>118</v>
      </c>
      <c r="D540" s="25" t="s">
        <v>13</v>
      </c>
      <c r="E540" s="25" t="s">
        <v>76</v>
      </c>
      <c r="F540" s="25" t="s">
        <v>75</v>
      </c>
      <c r="G540" s="28">
        <v>5.6215412770047122E-4</v>
      </c>
      <c r="H540" s="28">
        <v>6.9558343387385747E-4</v>
      </c>
      <c r="I540" s="28">
        <v>7.849167750636402E-4</v>
      </c>
      <c r="J540" s="28">
        <v>2.7583379306651753E-4</v>
      </c>
      <c r="K540" s="28">
        <v>1.5453737426982331E-4</v>
      </c>
      <c r="L540" s="28">
        <v>1.2262724361397829E-4</v>
      </c>
      <c r="M540" s="28">
        <v>5.503686695311009E-5</v>
      </c>
      <c r="N540" s="55">
        <f>'Equations and POD'!$D$6/G540</f>
        <v>1956758.7353660872</v>
      </c>
      <c r="O540" s="55">
        <f>'Equations and POD'!$D$6/H540</f>
        <v>1581406.264772376</v>
      </c>
      <c r="P540" s="55">
        <f>'Equations and POD'!$D$6/I540</f>
        <v>1401422.4627965344</v>
      </c>
      <c r="Q540" s="55">
        <f>'Equations and POD'!$D$6/J540</f>
        <v>3987908.7611818984</v>
      </c>
      <c r="R540" s="55">
        <f>'Equations and POD'!$D$6/K540</f>
        <v>7118019.2183115035</v>
      </c>
      <c r="S540" s="55">
        <f>'Equations and POD'!$D$6/L540</f>
        <v>8970274.2032000702</v>
      </c>
      <c r="T540" s="55">
        <f>'Equations and POD'!$D$6/M540</f>
        <v>19986602.815475851</v>
      </c>
      <c r="U540" s="56">
        <v>2000000</v>
      </c>
      <c r="V540" s="56">
        <v>1600000</v>
      </c>
      <c r="W540" s="56">
        <v>1400000</v>
      </c>
      <c r="X540" s="56">
        <v>4000000</v>
      </c>
      <c r="Y540" s="56">
        <v>7100000</v>
      </c>
      <c r="Z540" s="56">
        <v>9000000</v>
      </c>
      <c r="AA540" s="56">
        <v>20000000</v>
      </c>
    </row>
    <row r="541" spans="1:27">
      <c r="A541" s="25" t="s">
        <v>112</v>
      </c>
      <c r="B541" s="25" t="s">
        <v>113</v>
      </c>
      <c r="C541" s="25" t="s">
        <v>118</v>
      </c>
      <c r="D541" s="25" t="s">
        <v>13</v>
      </c>
      <c r="E541" s="25" t="s">
        <v>78</v>
      </c>
      <c r="F541" s="25" t="s">
        <v>75</v>
      </c>
      <c r="G541" s="28">
        <v>1.7640333544664079E-2</v>
      </c>
      <c r="H541" s="28">
        <v>1.6617705513089349E-2</v>
      </c>
      <c r="I541" s="28">
        <v>1.3508586417091991E-2</v>
      </c>
      <c r="J541" s="28">
        <v>9.4062484036354817E-3</v>
      </c>
      <c r="K541" s="28">
        <v>6.635379595719481E-3</v>
      </c>
      <c r="L541" s="28">
        <v>5.6815842312908874E-3</v>
      </c>
      <c r="M541" s="28">
        <v>4.5615601633430284E-3</v>
      </c>
      <c r="N541" s="55">
        <f>'Equations and POD'!$D$6/G541</f>
        <v>62357.097569321901</v>
      </c>
      <c r="O541" s="55">
        <f>'Equations and POD'!$D$6/H541</f>
        <v>66194.45741974171</v>
      </c>
      <c r="P541" s="55">
        <f>'Equations and POD'!$D$6/I541</f>
        <v>81429.689683015575</v>
      </c>
      <c r="Q541" s="55">
        <f>'Equations and POD'!$D$6/J541</f>
        <v>116943.54144154368</v>
      </c>
      <c r="R541" s="55">
        <f>'Equations and POD'!$D$6/K541</f>
        <v>165778.00623639015</v>
      </c>
      <c r="S541" s="55">
        <f>'Equations and POD'!$D$6/L541</f>
        <v>193607.9718649307</v>
      </c>
      <c r="T541" s="55">
        <f>'Equations and POD'!$D$6/M541</f>
        <v>241145.56437064364</v>
      </c>
      <c r="U541" s="56">
        <v>62000</v>
      </c>
      <c r="V541" s="56">
        <v>66000</v>
      </c>
      <c r="W541" s="56">
        <v>81000</v>
      </c>
      <c r="X541" s="56">
        <v>120000</v>
      </c>
      <c r="Y541" s="56">
        <v>170000</v>
      </c>
      <c r="Z541" s="56">
        <v>190000</v>
      </c>
      <c r="AA541" s="56">
        <v>240000</v>
      </c>
    </row>
    <row r="542" spans="1:27">
      <c r="A542" s="25" t="s">
        <v>112</v>
      </c>
      <c r="B542" s="25" t="s">
        <v>113</v>
      </c>
      <c r="C542" s="25" t="s">
        <v>118</v>
      </c>
      <c r="D542" s="25" t="s">
        <v>13</v>
      </c>
      <c r="E542" s="25" t="s">
        <v>15</v>
      </c>
      <c r="F542" s="25" t="s">
        <v>75</v>
      </c>
      <c r="G542" s="28">
        <f t="shared" ref="G542:M542" si="107">SUM(G539:G541)</f>
        <v>9.8947168523428386E-2</v>
      </c>
      <c r="H542" s="28">
        <f t="shared" si="107"/>
        <v>8.6360907994582237E-2</v>
      </c>
      <c r="I542" s="28">
        <f t="shared" si="107"/>
        <v>7.3970922546994347E-2</v>
      </c>
      <c r="J542" s="28">
        <f t="shared" si="107"/>
        <v>5.7795289743871811E-2</v>
      </c>
      <c r="K542" s="28">
        <f t="shared" si="107"/>
        <v>4.4818085984073816E-2</v>
      </c>
      <c r="L542" s="28">
        <f t="shared" si="107"/>
        <v>4.0580747787754029E-2</v>
      </c>
      <c r="M542" s="28">
        <f t="shared" si="107"/>
        <v>4.1779972254712666E-2</v>
      </c>
      <c r="N542" s="55">
        <f>'Equations and POD'!$D$6/G542</f>
        <v>11117.043735713827</v>
      </c>
      <c r="O542" s="55">
        <f>'Equations and POD'!$D$6/H542</f>
        <v>12737.244495727249</v>
      </c>
      <c r="P542" s="55">
        <f>'Equations and POD'!$D$6/I542</f>
        <v>14870.708139420065</v>
      </c>
      <c r="Q542" s="55">
        <f>'Equations and POD'!$D$6/J542</f>
        <v>19032.692886821904</v>
      </c>
      <c r="R542" s="55">
        <f>'Equations and POD'!$D$6/K542</f>
        <v>24543.663029047846</v>
      </c>
      <c r="S542" s="55">
        <f>'Equations and POD'!$D$6/L542</f>
        <v>27106.44973210535</v>
      </c>
      <c r="T542" s="55">
        <f>'Equations and POD'!$D$6/M542</f>
        <v>26328.404272119235</v>
      </c>
      <c r="U542" s="56">
        <v>11000</v>
      </c>
      <c r="V542" s="56">
        <v>13000</v>
      </c>
      <c r="W542" s="56">
        <v>15000</v>
      </c>
      <c r="X542" s="56">
        <v>19000</v>
      </c>
      <c r="Y542" s="56">
        <v>25000</v>
      </c>
      <c r="Z542" s="56">
        <v>27000</v>
      </c>
      <c r="AA542" s="56">
        <v>26000</v>
      </c>
    </row>
    <row r="543" spans="1:27">
      <c r="A543" s="25" t="s">
        <v>112</v>
      </c>
      <c r="B543" s="25" t="s">
        <v>113</v>
      </c>
      <c r="C543" s="25" t="s">
        <v>119</v>
      </c>
      <c r="D543" s="25" t="s">
        <v>9</v>
      </c>
      <c r="E543" s="25" t="s">
        <v>72</v>
      </c>
      <c r="F543" s="25" t="s">
        <v>73</v>
      </c>
      <c r="G543" s="28">
        <v>0.64595744680851075</v>
      </c>
      <c r="H543" s="28">
        <v>0.55238095238095231</v>
      </c>
      <c r="I543" s="28">
        <v>0.47741935483870968</v>
      </c>
      <c r="J543" s="28">
        <v>0.38490566037735852</v>
      </c>
      <c r="K543" s="28">
        <v>0.3042253521126761</v>
      </c>
      <c r="L543" s="28">
        <v>0.27821229050279328</v>
      </c>
      <c r="M543" s="28">
        <v>0.29730700179533232</v>
      </c>
      <c r="N543" s="29">
        <f>'Equations and POD'!$D$6/G543</f>
        <v>1702.8985507246373</v>
      </c>
      <c r="O543" s="29">
        <f>'Equations and POD'!$D$6/H543</f>
        <v>1991.3793103448279</v>
      </c>
      <c r="P543" s="29">
        <f>'Equations and POD'!$D$6/I543</f>
        <v>2304.0540540540542</v>
      </c>
      <c r="Q543" s="29">
        <f>'Equations and POD'!$D$6/J543</f>
        <v>2857.8431372549016</v>
      </c>
      <c r="R543" s="29">
        <f>'Equations and POD'!$D$6/K543</f>
        <v>3615.7407407407404</v>
      </c>
      <c r="S543" s="29">
        <f>'Equations and POD'!$D$6/L543</f>
        <v>3953.8152610441771</v>
      </c>
      <c r="T543" s="29">
        <f>'Equations and POD'!$D$6/M543</f>
        <v>3699.879227053138</v>
      </c>
      <c r="U543" s="30">
        <v>1700</v>
      </c>
      <c r="V543" s="30">
        <v>2000</v>
      </c>
      <c r="W543" s="30">
        <v>2300</v>
      </c>
      <c r="X543" s="30">
        <v>2900</v>
      </c>
      <c r="Y543" s="30">
        <v>3600</v>
      </c>
      <c r="Z543" s="30">
        <v>4000</v>
      </c>
      <c r="AA543" s="30">
        <v>3700</v>
      </c>
    </row>
    <row r="544" spans="1:27">
      <c r="A544" s="25" t="s">
        <v>112</v>
      </c>
      <c r="B544" s="25" t="s">
        <v>113</v>
      </c>
      <c r="C544" s="25" t="s">
        <v>119</v>
      </c>
      <c r="D544" s="25" t="s">
        <v>9</v>
      </c>
      <c r="E544" s="25" t="s">
        <v>76</v>
      </c>
      <c r="F544" s="25" t="s">
        <v>73</v>
      </c>
      <c r="G544" s="28" t="s">
        <v>77</v>
      </c>
      <c r="H544" s="28" t="s">
        <v>77</v>
      </c>
      <c r="I544" s="28" t="s">
        <v>77</v>
      </c>
      <c r="J544" s="28" t="s">
        <v>77</v>
      </c>
      <c r="K544" s="28" t="s">
        <v>77</v>
      </c>
      <c r="L544" s="28" t="s">
        <v>77</v>
      </c>
      <c r="M544" s="28" t="s">
        <v>77</v>
      </c>
      <c r="N544" s="31" t="s">
        <v>77</v>
      </c>
      <c r="O544" s="31" t="s">
        <v>77</v>
      </c>
      <c r="P544" s="31" t="s">
        <v>77</v>
      </c>
      <c r="Q544" s="31" t="s">
        <v>77</v>
      </c>
      <c r="R544" s="31" t="s">
        <v>77</v>
      </c>
      <c r="S544" s="31" t="s">
        <v>77</v>
      </c>
      <c r="T544" s="31" t="s">
        <v>77</v>
      </c>
      <c r="U544" s="32" t="s">
        <v>77</v>
      </c>
      <c r="V544" s="32" t="s">
        <v>77</v>
      </c>
      <c r="W544" s="32" t="s">
        <v>77</v>
      </c>
      <c r="X544" s="32" t="s">
        <v>77</v>
      </c>
      <c r="Y544" s="32" t="s">
        <v>77</v>
      </c>
      <c r="Z544" s="32" t="s">
        <v>77</v>
      </c>
      <c r="AA544" s="32" t="s">
        <v>77</v>
      </c>
    </row>
    <row r="545" spans="1:27">
      <c r="A545" s="25" t="s">
        <v>112</v>
      </c>
      <c r="B545" s="25" t="s">
        <v>113</v>
      </c>
      <c r="C545" s="25" t="s">
        <v>119</v>
      </c>
      <c r="D545" s="25" t="s">
        <v>9</v>
      </c>
      <c r="E545" s="25" t="s">
        <v>78</v>
      </c>
      <c r="F545" s="25" t="s">
        <v>73</v>
      </c>
      <c r="G545" s="28" t="s">
        <v>77</v>
      </c>
      <c r="H545" s="28" t="s">
        <v>77</v>
      </c>
      <c r="I545" s="28" t="s">
        <v>77</v>
      </c>
      <c r="J545" s="28" t="s">
        <v>77</v>
      </c>
      <c r="K545" s="28" t="s">
        <v>77</v>
      </c>
      <c r="L545" s="28" t="s">
        <v>77</v>
      </c>
      <c r="M545" s="28" t="s">
        <v>77</v>
      </c>
      <c r="N545" s="31" t="s">
        <v>77</v>
      </c>
      <c r="O545" s="31" t="s">
        <v>77</v>
      </c>
      <c r="P545" s="31" t="s">
        <v>77</v>
      </c>
      <c r="Q545" s="31" t="s">
        <v>77</v>
      </c>
      <c r="R545" s="31" t="s">
        <v>77</v>
      </c>
      <c r="S545" s="31" t="s">
        <v>77</v>
      </c>
      <c r="T545" s="31" t="s">
        <v>77</v>
      </c>
      <c r="U545" s="32" t="s">
        <v>77</v>
      </c>
      <c r="V545" s="32" t="s">
        <v>77</v>
      </c>
      <c r="W545" s="32" t="s">
        <v>77</v>
      </c>
      <c r="X545" s="32" t="s">
        <v>77</v>
      </c>
      <c r="Y545" s="32" t="s">
        <v>77</v>
      </c>
      <c r="Z545" s="32" t="s">
        <v>77</v>
      </c>
      <c r="AA545" s="32" t="s">
        <v>77</v>
      </c>
    </row>
    <row r="546" spans="1:27">
      <c r="A546" s="25" t="s">
        <v>112</v>
      </c>
      <c r="B546" s="25" t="s">
        <v>113</v>
      </c>
      <c r="C546" s="25" t="s">
        <v>119</v>
      </c>
      <c r="D546" s="25" t="s">
        <v>9</v>
      </c>
      <c r="E546" s="25" t="s">
        <v>15</v>
      </c>
      <c r="F546" s="25" t="s">
        <v>73</v>
      </c>
      <c r="G546" s="28">
        <f t="shared" ref="G546:M546" si="108">SUM(G543:G545)</f>
        <v>0.64595744680851075</v>
      </c>
      <c r="H546" s="28">
        <f t="shared" si="108"/>
        <v>0.55238095238095231</v>
      </c>
      <c r="I546" s="28">
        <f t="shared" si="108"/>
        <v>0.47741935483870968</v>
      </c>
      <c r="J546" s="28">
        <f t="shared" si="108"/>
        <v>0.38490566037735852</v>
      </c>
      <c r="K546" s="28">
        <f t="shared" si="108"/>
        <v>0.3042253521126761</v>
      </c>
      <c r="L546" s="28">
        <f t="shared" si="108"/>
        <v>0.27821229050279328</v>
      </c>
      <c r="M546" s="28">
        <f t="shared" si="108"/>
        <v>0.29730700179533232</v>
      </c>
      <c r="N546" s="55">
        <f>'Equations and POD'!$D$6/G546</f>
        <v>1702.8985507246373</v>
      </c>
      <c r="O546" s="55">
        <f>'Equations and POD'!$D$6/H546</f>
        <v>1991.3793103448279</v>
      </c>
      <c r="P546" s="55">
        <f>'Equations and POD'!$D$6/I546</f>
        <v>2304.0540540540542</v>
      </c>
      <c r="Q546" s="55">
        <f>'Equations and POD'!$D$6/J546</f>
        <v>2857.8431372549016</v>
      </c>
      <c r="R546" s="55">
        <f>'Equations and POD'!$D$6/K546</f>
        <v>3615.7407407407404</v>
      </c>
      <c r="S546" s="55">
        <f>'Equations and POD'!$D$6/L546</f>
        <v>3953.8152610441771</v>
      </c>
      <c r="T546" s="55">
        <f>'Equations and POD'!$D$6/M546</f>
        <v>3699.879227053138</v>
      </c>
      <c r="U546" s="30">
        <v>1700</v>
      </c>
      <c r="V546" s="30">
        <v>2000</v>
      </c>
      <c r="W546" s="30">
        <v>2300</v>
      </c>
      <c r="X546" s="30">
        <v>2900</v>
      </c>
      <c r="Y546" s="30">
        <v>3600</v>
      </c>
      <c r="Z546" s="30">
        <v>4000</v>
      </c>
      <c r="AA546" s="30">
        <v>3700</v>
      </c>
    </row>
    <row r="547" spans="1:27">
      <c r="A547" s="25" t="s">
        <v>112</v>
      </c>
      <c r="B547" s="25" t="s">
        <v>113</v>
      </c>
      <c r="C547" s="25" t="s">
        <v>119</v>
      </c>
      <c r="D547" s="25" t="s">
        <v>9</v>
      </c>
      <c r="E547" s="25" t="s">
        <v>72</v>
      </c>
      <c r="F547" s="25" t="s">
        <v>74</v>
      </c>
      <c r="G547" s="28">
        <v>0.32297872340425537</v>
      </c>
      <c r="H547" s="28">
        <v>0.27619047619047621</v>
      </c>
      <c r="I547" s="28">
        <v>0.23870967741935481</v>
      </c>
      <c r="J547" s="28">
        <v>0.1924528301886792</v>
      </c>
      <c r="K547" s="28">
        <v>0.15211267605633799</v>
      </c>
      <c r="L547" s="28">
        <v>0.1391061452513967</v>
      </c>
      <c r="M547" s="28">
        <v>0.1486535008976661</v>
      </c>
      <c r="N547" s="29">
        <f>'Equations and POD'!$D$6/G547</f>
        <v>3405.7971014492746</v>
      </c>
      <c r="O547" s="29">
        <f>'Equations and POD'!$D$6/H547</f>
        <v>3982.7586206896549</v>
      </c>
      <c r="P547" s="29">
        <f>'Equations and POD'!$D$6/I547</f>
        <v>4608.1081081081084</v>
      </c>
      <c r="Q547" s="29">
        <f>'Equations and POD'!$D$6/J547</f>
        <v>5715.6862745098051</v>
      </c>
      <c r="R547" s="29">
        <f>'Equations and POD'!$D$6/K547</f>
        <v>7231.4814814814836</v>
      </c>
      <c r="S547" s="29">
        <f>'Equations and POD'!$D$6/L547</f>
        <v>7907.6305220883505</v>
      </c>
      <c r="T547" s="29">
        <f>'Equations and POD'!$D$6/M547</f>
        <v>7399.7584541062788</v>
      </c>
      <c r="U547" s="56">
        <v>3400</v>
      </c>
      <c r="V547" s="56">
        <v>4000</v>
      </c>
      <c r="W547" s="56">
        <v>4600</v>
      </c>
      <c r="X547" s="56">
        <v>5700</v>
      </c>
      <c r="Y547" s="56">
        <v>7200</v>
      </c>
      <c r="Z547" s="56">
        <v>7900</v>
      </c>
      <c r="AA547" s="56">
        <v>7400</v>
      </c>
    </row>
    <row r="548" spans="1:27">
      <c r="A548" s="25" t="s">
        <v>112</v>
      </c>
      <c r="B548" s="25" t="s">
        <v>113</v>
      </c>
      <c r="C548" s="25" t="s">
        <v>119</v>
      </c>
      <c r="D548" s="25" t="s">
        <v>9</v>
      </c>
      <c r="E548" s="25" t="s">
        <v>76</v>
      </c>
      <c r="F548" s="25" t="s">
        <v>74</v>
      </c>
      <c r="G548" s="28" t="s">
        <v>77</v>
      </c>
      <c r="H548" s="28" t="s">
        <v>77</v>
      </c>
      <c r="I548" s="28" t="s">
        <v>77</v>
      </c>
      <c r="J548" s="28" t="s">
        <v>77</v>
      </c>
      <c r="K548" s="28" t="s">
        <v>77</v>
      </c>
      <c r="L548" s="28" t="s">
        <v>77</v>
      </c>
      <c r="M548" s="28" t="s">
        <v>77</v>
      </c>
      <c r="N548" s="31" t="s">
        <v>77</v>
      </c>
      <c r="O548" s="31" t="s">
        <v>77</v>
      </c>
      <c r="P548" s="31" t="s">
        <v>77</v>
      </c>
      <c r="Q548" s="31" t="s">
        <v>77</v>
      </c>
      <c r="R548" s="31" t="s">
        <v>77</v>
      </c>
      <c r="S548" s="31" t="s">
        <v>77</v>
      </c>
      <c r="T548" s="31" t="s">
        <v>77</v>
      </c>
      <c r="U548" s="57" t="s">
        <v>77</v>
      </c>
      <c r="V548" s="57" t="s">
        <v>77</v>
      </c>
      <c r="W548" s="57" t="s">
        <v>77</v>
      </c>
      <c r="X548" s="57" t="s">
        <v>77</v>
      </c>
      <c r="Y548" s="57" t="s">
        <v>77</v>
      </c>
      <c r="Z548" s="57" t="s">
        <v>77</v>
      </c>
      <c r="AA548" s="57" t="s">
        <v>77</v>
      </c>
    </row>
    <row r="549" spans="1:27">
      <c r="A549" s="25" t="s">
        <v>112</v>
      </c>
      <c r="B549" s="25" t="s">
        <v>113</v>
      </c>
      <c r="C549" s="25" t="s">
        <v>119</v>
      </c>
      <c r="D549" s="25" t="s">
        <v>9</v>
      </c>
      <c r="E549" s="25" t="s">
        <v>78</v>
      </c>
      <c r="F549" s="25" t="s">
        <v>74</v>
      </c>
      <c r="G549" s="28" t="s">
        <v>77</v>
      </c>
      <c r="H549" s="28" t="s">
        <v>77</v>
      </c>
      <c r="I549" s="28" t="s">
        <v>77</v>
      </c>
      <c r="J549" s="28" t="s">
        <v>77</v>
      </c>
      <c r="K549" s="28" t="s">
        <v>77</v>
      </c>
      <c r="L549" s="28" t="s">
        <v>77</v>
      </c>
      <c r="M549" s="28" t="s">
        <v>77</v>
      </c>
      <c r="N549" s="31" t="s">
        <v>77</v>
      </c>
      <c r="O549" s="31" t="s">
        <v>77</v>
      </c>
      <c r="P549" s="31" t="s">
        <v>77</v>
      </c>
      <c r="Q549" s="31" t="s">
        <v>77</v>
      </c>
      <c r="R549" s="31" t="s">
        <v>77</v>
      </c>
      <c r="S549" s="31" t="s">
        <v>77</v>
      </c>
      <c r="T549" s="31" t="s">
        <v>77</v>
      </c>
      <c r="U549" s="57" t="s">
        <v>77</v>
      </c>
      <c r="V549" s="57" t="s">
        <v>77</v>
      </c>
      <c r="W549" s="57" t="s">
        <v>77</v>
      </c>
      <c r="X549" s="57" t="s">
        <v>77</v>
      </c>
      <c r="Y549" s="57" t="s">
        <v>77</v>
      </c>
      <c r="Z549" s="57" t="s">
        <v>77</v>
      </c>
      <c r="AA549" s="57" t="s">
        <v>77</v>
      </c>
    </row>
    <row r="550" spans="1:27">
      <c r="A550" s="25" t="s">
        <v>112</v>
      </c>
      <c r="B550" s="25" t="s">
        <v>113</v>
      </c>
      <c r="C550" s="25" t="s">
        <v>119</v>
      </c>
      <c r="D550" s="25" t="s">
        <v>9</v>
      </c>
      <c r="E550" s="25" t="s">
        <v>15</v>
      </c>
      <c r="F550" s="25" t="s">
        <v>74</v>
      </c>
      <c r="G550" s="28">
        <f t="shared" ref="G550:M550" si="109">SUM(G547:G549)</f>
        <v>0.32297872340425537</v>
      </c>
      <c r="H550" s="28">
        <f t="shared" si="109"/>
        <v>0.27619047619047621</v>
      </c>
      <c r="I550" s="28">
        <f t="shared" si="109"/>
        <v>0.23870967741935481</v>
      </c>
      <c r="J550" s="28">
        <f t="shared" si="109"/>
        <v>0.1924528301886792</v>
      </c>
      <c r="K550" s="28">
        <f t="shared" si="109"/>
        <v>0.15211267605633799</v>
      </c>
      <c r="L550" s="28">
        <f t="shared" si="109"/>
        <v>0.1391061452513967</v>
      </c>
      <c r="M550" s="28">
        <f t="shared" si="109"/>
        <v>0.1486535008976661</v>
      </c>
      <c r="N550" s="55">
        <f>'Equations and POD'!$D$6/G550</f>
        <v>3405.7971014492746</v>
      </c>
      <c r="O550" s="55">
        <f>'Equations and POD'!$D$6/H550</f>
        <v>3982.7586206896549</v>
      </c>
      <c r="P550" s="55">
        <f>'Equations and POD'!$D$6/I550</f>
        <v>4608.1081081081084</v>
      </c>
      <c r="Q550" s="55">
        <f>'Equations and POD'!$D$6/J550</f>
        <v>5715.6862745098051</v>
      </c>
      <c r="R550" s="55">
        <f>'Equations and POD'!$D$6/K550</f>
        <v>7231.4814814814836</v>
      </c>
      <c r="S550" s="55">
        <f>'Equations and POD'!$D$6/L550</f>
        <v>7907.6305220883505</v>
      </c>
      <c r="T550" s="55">
        <f>'Equations and POD'!$D$6/M550</f>
        <v>7399.7584541062788</v>
      </c>
      <c r="U550" s="56">
        <v>3400</v>
      </c>
      <c r="V550" s="56">
        <v>4000</v>
      </c>
      <c r="W550" s="56">
        <v>4600</v>
      </c>
      <c r="X550" s="56">
        <v>5700</v>
      </c>
      <c r="Y550" s="56">
        <v>7200</v>
      </c>
      <c r="Z550" s="56">
        <v>7900</v>
      </c>
      <c r="AA550" s="56">
        <v>7400</v>
      </c>
    </row>
    <row r="551" spans="1:27">
      <c r="A551" s="25" t="s">
        <v>112</v>
      </c>
      <c r="B551" s="25" t="s">
        <v>113</v>
      </c>
      <c r="C551" s="25" t="s">
        <v>119</v>
      </c>
      <c r="D551" s="25" t="s">
        <v>9</v>
      </c>
      <c r="E551" s="25" t="s">
        <v>72</v>
      </c>
      <c r="F551" s="25" t="s">
        <v>75</v>
      </c>
      <c r="G551" s="28">
        <v>0.16148936170212769</v>
      </c>
      <c r="H551" s="28">
        <v>0.1380952380952381</v>
      </c>
      <c r="I551" s="28">
        <v>0.1193548387096774</v>
      </c>
      <c r="J551" s="28">
        <v>9.6226415094339615E-2</v>
      </c>
      <c r="K551" s="28">
        <v>7.6056338028169024E-2</v>
      </c>
      <c r="L551" s="28">
        <v>6.9553072625698334E-2</v>
      </c>
      <c r="M551" s="28">
        <v>7.4326750448833065E-2</v>
      </c>
      <c r="N551" s="29">
        <f>'Equations and POD'!$D$6/G551</f>
        <v>6811.5942028985492</v>
      </c>
      <c r="O551" s="29">
        <f>'Equations and POD'!$D$6/H551</f>
        <v>7965.5172413793098</v>
      </c>
      <c r="P551" s="29">
        <f>'Equations and POD'!$D$6/I551</f>
        <v>9216.2162162162167</v>
      </c>
      <c r="Q551" s="29">
        <f>'Equations and POD'!$D$6/J551</f>
        <v>11431.372549019608</v>
      </c>
      <c r="R551" s="29">
        <f>'Equations and POD'!$D$6/K551</f>
        <v>14462.962962962962</v>
      </c>
      <c r="S551" s="29">
        <f>'Equations and POD'!$D$6/L551</f>
        <v>15815.261044176705</v>
      </c>
      <c r="T551" s="29">
        <f>'Equations and POD'!$D$6/M551</f>
        <v>14799.516908212554</v>
      </c>
      <c r="U551" s="56">
        <v>6800</v>
      </c>
      <c r="V551" s="56">
        <v>8000</v>
      </c>
      <c r="W551" s="56">
        <v>9200</v>
      </c>
      <c r="X551" s="56">
        <v>11000</v>
      </c>
      <c r="Y551" s="56">
        <v>14000</v>
      </c>
      <c r="Z551" s="56">
        <v>16000</v>
      </c>
      <c r="AA551" s="56">
        <v>15000</v>
      </c>
    </row>
    <row r="552" spans="1:27">
      <c r="A552" s="25" t="s">
        <v>112</v>
      </c>
      <c r="B552" s="25" t="s">
        <v>113</v>
      </c>
      <c r="C552" s="25" t="s">
        <v>119</v>
      </c>
      <c r="D552" s="25" t="s">
        <v>9</v>
      </c>
      <c r="E552" s="25" t="s">
        <v>76</v>
      </c>
      <c r="F552" s="25" t="s">
        <v>75</v>
      </c>
      <c r="G552" s="28" t="s">
        <v>77</v>
      </c>
      <c r="H552" s="28" t="s">
        <v>77</v>
      </c>
      <c r="I552" s="28" t="s">
        <v>77</v>
      </c>
      <c r="J552" s="28" t="s">
        <v>77</v>
      </c>
      <c r="K552" s="28" t="s">
        <v>77</v>
      </c>
      <c r="L552" s="28" t="s">
        <v>77</v>
      </c>
      <c r="M552" s="28" t="s">
        <v>77</v>
      </c>
      <c r="N552" s="31" t="s">
        <v>77</v>
      </c>
      <c r="O552" s="31" t="s">
        <v>77</v>
      </c>
      <c r="P552" s="31" t="s">
        <v>77</v>
      </c>
      <c r="Q552" s="31" t="s">
        <v>77</v>
      </c>
      <c r="R552" s="31" t="s">
        <v>77</v>
      </c>
      <c r="S552" s="31" t="s">
        <v>77</v>
      </c>
      <c r="T552" s="31" t="s">
        <v>77</v>
      </c>
      <c r="U552" s="57" t="s">
        <v>77</v>
      </c>
      <c r="V552" s="57" t="s">
        <v>77</v>
      </c>
      <c r="W552" s="57" t="s">
        <v>77</v>
      </c>
      <c r="X552" s="57" t="s">
        <v>77</v>
      </c>
      <c r="Y552" s="57" t="s">
        <v>77</v>
      </c>
      <c r="Z552" s="57" t="s">
        <v>77</v>
      </c>
      <c r="AA552" s="57" t="s">
        <v>77</v>
      </c>
    </row>
    <row r="553" spans="1:27">
      <c r="A553" s="25" t="s">
        <v>112</v>
      </c>
      <c r="B553" s="25" t="s">
        <v>113</v>
      </c>
      <c r="C553" s="25" t="s">
        <v>119</v>
      </c>
      <c r="D553" s="25" t="s">
        <v>9</v>
      </c>
      <c r="E553" s="25" t="s">
        <v>78</v>
      </c>
      <c r="F553" s="25" t="s">
        <v>75</v>
      </c>
      <c r="G553" s="28" t="s">
        <v>77</v>
      </c>
      <c r="H553" s="28" t="s">
        <v>77</v>
      </c>
      <c r="I553" s="28" t="s">
        <v>77</v>
      </c>
      <c r="J553" s="28" t="s">
        <v>77</v>
      </c>
      <c r="K553" s="28" t="s">
        <v>77</v>
      </c>
      <c r="L553" s="28" t="s">
        <v>77</v>
      </c>
      <c r="M553" s="28" t="s">
        <v>77</v>
      </c>
      <c r="N553" s="31" t="s">
        <v>77</v>
      </c>
      <c r="O553" s="31" t="s">
        <v>77</v>
      </c>
      <c r="P553" s="31" t="s">
        <v>77</v>
      </c>
      <c r="Q553" s="31" t="s">
        <v>77</v>
      </c>
      <c r="R553" s="31" t="s">
        <v>77</v>
      </c>
      <c r="S553" s="31" t="s">
        <v>77</v>
      </c>
      <c r="T553" s="31" t="s">
        <v>77</v>
      </c>
      <c r="U553" s="57" t="s">
        <v>77</v>
      </c>
      <c r="V553" s="57" t="s">
        <v>77</v>
      </c>
      <c r="W553" s="57" t="s">
        <v>77</v>
      </c>
      <c r="X553" s="57" t="s">
        <v>77</v>
      </c>
      <c r="Y553" s="57" t="s">
        <v>77</v>
      </c>
      <c r="Z553" s="57" t="s">
        <v>77</v>
      </c>
      <c r="AA553" s="57" t="s">
        <v>77</v>
      </c>
    </row>
    <row r="554" spans="1:27">
      <c r="A554" s="25" t="s">
        <v>112</v>
      </c>
      <c r="B554" s="25" t="s">
        <v>113</v>
      </c>
      <c r="C554" s="25" t="s">
        <v>119</v>
      </c>
      <c r="D554" s="25" t="s">
        <v>9</v>
      </c>
      <c r="E554" s="25" t="s">
        <v>15</v>
      </c>
      <c r="F554" s="25" t="s">
        <v>75</v>
      </c>
      <c r="G554" s="28">
        <f t="shared" ref="G554:M554" si="110">SUM(G551:G553)</f>
        <v>0.16148936170212769</v>
      </c>
      <c r="H554" s="28">
        <f t="shared" si="110"/>
        <v>0.1380952380952381</v>
      </c>
      <c r="I554" s="28">
        <f t="shared" si="110"/>
        <v>0.1193548387096774</v>
      </c>
      <c r="J554" s="28">
        <f t="shared" si="110"/>
        <v>9.6226415094339615E-2</v>
      </c>
      <c r="K554" s="28">
        <f t="shared" si="110"/>
        <v>7.6056338028169024E-2</v>
      </c>
      <c r="L554" s="28">
        <f t="shared" si="110"/>
        <v>6.9553072625698334E-2</v>
      </c>
      <c r="M554" s="28">
        <f t="shared" si="110"/>
        <v>7.4326750448833065E-2</v>
      </c>
      <c r="N554" s="55">
        <f>'Equations and POD'!$D$6/G554</f>
        <v>6811.5942028985492</v>
      </c>
      <c r="O554" s="55">
        <f>'Equations and POD'!$D$6/H554</f>
        <v>7965.5172413793098</v>
      </c>
      <c r="P554" s="55">
        <f>'Equations and POD'!$D$6/I554</f>
        <v>9216.2162162162167</v>
      </c>
      <c r="Q554" s="55">
        <f>'Equations and POD'!$D$6/J554</f>
        <v>11431.372549019608</v>
      </c>
      <c r="R554" s="55">
        <f>'Equations and POD'!$D$6/K554</f>
        <v>14462.962962962962</v>
      </c>
      <c r="S554" s="55">
        <f>'Equations and POD'!$D$6/L554</f>
        <v>15815.261044176705</v>
      </c>
      <c r="T554" s="55">
        <f>'Equations and POD'!$D$6/M554</f>
        <v>14799.516908212554</v>
      </c>
      <c r="U554" s="56">
        <v>6800</v>
      </c>
      <c r="V554" s="56">
        <v>8000</v>
      </c>
      <c r="W554" s="56">
        <v>9200</v>
      </c>
      <c r="X554" s="56">
        <v>11000</v>
      </c>
      <c r="Y554" s="56">
        <v>14000</v>
      </c>
      <c r="Z554" s="56">
        <v>16000</v>
      </c>
      <c r="AA554" s="56">
        <v>15000</v>
      </c>
    </row>
    <row r="555" spans="1:27">
      <c r="A555" s="25" t="s">
        <v>112</v>
      </c>
      <c r="B555" s="25" t="s">
        <v>113</v>
      </c>
      <c r="C555" s="25" t="s">
        <v>119</v>
      </c>
      <c r="D555" s="25" t="s">
        <v>13</v>
      </c>
      <c r="E555" s="25" t="s">
        <v>72</v>
      </c>
      <c r="F555" s="25" t="s">
        <v>73</v>
      </c>
      <c r="G555" s="28">
        <v>0.64595744680851075</v>
      </c>
      <c r="H555" s="28">
        <v>0.55238095238095231</v>
      </c>
      <c r="I555" s="28">
        <v>0.47741935483870968</v>
      </c>
      <c r="J555" s="28">
        <v>0.38490566037735852</v>
      </c>
      <c r="K555" s="28">
        <v>0.3042253521126761</v>
      </c>
      <c r="L555" s="28">
        <v>0.27821229050279328</v>
      </c>
      <c r="M555" s="28">
        <v>0.2973070017953322</v>
      </c>
      <c r="N555" s="31">
        <f>'Equations and POD'!$D$6/G555</f>
        <v>1702.8985507246373</v>
      </c>
      <c r="O555" s="31">
        <f>'Equations and POD'!$D$6/H555</f>
        <v>1991.3793103448279</v>
      </c>
      <c r="P555" s="31">
        <f>'Equations and POD'!$D$6/I555</f>
        <v>2304.0540540540542</v>
      </c>
      <c r="Q555" s="31">
        <f>'Equations and POD'!$D$6/J555</f>
        <v>2857.8431372549016</v>
      </c>
      <c r="R555" s="31">
        <f>'Equations and POD'!$D$6/K555</f>
        <v>3615.7407407407404</v>
      </c>
      <c r="S555" s="31">
        <f>'Equations and POD'!$D$6/L555</f>
        <v>3953.8152610441771</v>
      </c>
      <c r="T555" s="31">
        <f>'Equations and POD'!$D$6/M555</f>
        <v>3699.8792270531394</v>
      </c>
      <c r="U555" s="30">
        <v>1700</v>
      </c>
      <c r="V555" s="30">
        <v>2000</v>
      </c>
      <c r="W555" s="30">
        <v>2300</v>
      </c>
      <c r="X555" s="30">
        <v>2900</v>
      </c>
      <c r="Y555" s="30">
        <v>3600</v>
      </c>
      <c r="Z555" s="30">
        <v>4000</v>
      </c>
      <c r="AA555" s="30">
        <v>3700</v>
      </c>
    </row>
    <row r="556" spans="1:27">
      <c r="A556" s="25" t="s">
        <v>112</v>
      </c>
      <c r="B556" s="25" t="s">
        <v>113</v>
      </c>
      <c r="C556" s="25" t="s">
        <v>119</v>
      </c>
      <c r="D556" s="25" t="s">
        <v>13</v>
      </c>
      <c r="E556" s="25" t="s">
        <v>76</v>
      </c>
      <c r="F556" s="25" t="s">
        <v>73</v>
      </c>
      <c r="G556" s="28" t="s">
        <v>77</v>
      </c>
      <c r="H556" s="28" t="s">
        <v>77</v>
      </c>
      <c r="I556" s="28" t="s">
        <v>77</v>
      </c>
      <c r="J556" s="28" t="s">
        <v>77</v>
      </c>
      <c r="K556" s="28" t="s">
        <v>77</v>
      </c>
      <c r="L556" s="28" t="s">
        <v>77</v>
      </c>
      <c r="M556" s="28" t="s">
        <v>77</v>
      </c>
      <c r="N556" s="31" t="s">
        <v>77</v>
      </c>
      <c r="O556" s="31" t="s">
        <v>77</v>
      </c>
      <c r="P556" s="31" t="s">
        <v>77</v>
      </c>
      <c r="Q556" s="31" t="s">
        <v>77</v>
      </c>
      <c r="R556" s="31" t="s">
        <v>77</v>
      </c>
      <c r="S556" s="31" t="s">
        <v>77</v>
      </c>
      <c r="T556" s="31" t="s">
        <v>77</v>
      </c>
      <c r="U556" s="32" t="s">
        <v>77</v>
      </c>
      <c r="V556" s="32" t="s">
        <v>77</v>
      </c>
      <c r="W556" s="32" t="s">
        <v>77</v>
      </c>
      <c r="X556" s="32" t="s">
        <v>77</v>
      </c>
      <c r="Y556" s="32" t="s">
        <v>77</v>
      </c>
      <c r="Z556" s="32" t="s">
        <v>77</v>
      </c>
      <c r="AA556" s="32" t="s">
        <v>77</v>
      </c>
    </row>
    <row r="557" spans="1:27">
      <c r="A557" s="25" t="s">
        <v>112</v>
      </c>
      <c r="B557" s="25" t="s">
        <v>113</v>
      </c>
      <c r="C557" s="25" t="s">
        <v>119</v>
      </c>
      <c r="D557" s="25" t="s">
        <v>13</v>
      </c>
      <c r="E557" s="25" t="s">
        <v>78</v>
      </c>
      <c r="F557" s="25" t="s">
        <v>73</v>
      </c>
      <c r="G557" s="28" t="s">
        <v>77</v>
      </c>
      <c r="H557" s="28" t="s">
        <v>77</v>
      </c>
      <c r="I557" s="28" t="s">
        <v>77</v>
      </c>
      <c r="J557" s="28" t="s">
        <v>77</v>
      </c>
      <c r="K557" s="28" t="s">
        <v>77</v>
      </c>
      <c r="L557" s="28" t="s">
        <v>77</v>
      </c>
      <c r="M557" s="28" t="s">
        <v>77</v>
      </c>
      <c r="N557" s="31" t="s">
        <v>77</v>
      </c>
      <c r="O557" s="31" t="s">
        <v>77</v>
      </c>
      <c r="P557" s="31" t="s">
        <v>77</v>
      </c>
      <c r="Q557" s="31" t="s">
        <v>77</v>
      </c>
      <c r="R557" s="31" t="s">
        <v>77</v>
      </c>
      <c r="S557" s="31" t="s">
        <v>77</v>
      </c>
      <c r="T557" s="31" t="s">
        <v>77</v>
      </c>
      <c r="U557" s="32" t="s">
        <v>77</v>
      </c>
      <c r="V557" s="32" t="s">
        <v>77</v>
      </c>
      <c r="W557" s="32" t="s">
        <v>77</v>
      </c>
      <c r="X557" s="32" t="s">
        <v>77</v>
      </c>
      <c r="Y557" s="32" t="s">
        <v>77</v>
      </c>
      <c r="Z557" s="32" t="s">
        <v>77</v>
      </c>
      <c r="AA557" s="32" t="s">
        <v>77</v>
      </c>
    </row>
    <row r="558" spans="1:27">
      <c r="A558" s="25" t="s">
        <v>112</v>
      </c>
      <c r="B558" s="25" t="s">
        <v>113</v>
      </c>
      <c r="C558" s="25" t="s">
        <v>119</v>
      </c>
      <c r="D558" s="25" t="s">
        <v>13</v>
      </c>
      <c r="E558" s="25" t="s">
        <v>15</v>
      </c>
      <c r="F558" s="25" t="s">
        <v>73</v>
      </c>
      <c r="G558" s="28">
        <f t="shared" ref="G558:M558" si="111">SUM(G555:G557)</f>
        <v>0.64595744680851075</v>
      </c>
      <c r="H558" s="28">
        <f t="shared" si="111"/>
        <v>0.55238095238095231</v>
      </c>
      <c r="I558" s="28">
        <f t="shared" si="111"/>
        <v>0.47741935483870968</v>
      </c>
      <c r="J558" s="28">
        <f t="shared" si="111"/>
        <v>0.38490566037735852</v>
      </c>
      <c r="K558" s="28">
        <f t="shared" si="111"/>
        <v>0.3042253521126761</v>
      </c>
      <c r="L558" s="28">
        <f t="shared" si="111"/>
        <v>0.27821229050279328</v>
      </c>
      <c r="M558" s="28">
        <f t="shared" si="111"/>
        <v>0.2973070017953322</v>
      </c>
      <c r="N558" s="55">
        <f>'Equations and POD'!$D$6/G558</f>
        <v>1702.8985507246373</v>
      </c>
      <c r="O558" s="55">
        <f>'Equations and POD'!$D$6/H558</f>
        <v>1991.3793103448279</v>
      </c>
      <c r="P558" s="55">
        <f>'Equations and POD'!$D$6/I558</f>
        <v>2304.0540540540542</v>
      </c>
      <c r="Q558" s="55">
        <f>'Equations and POD'!$D$6/J558</f>
        <v>2857.8431372549016</v>
      </c>
      <c r="R558" s="55">
        <f>'Equations and POD'!$D$6/K558</f>
        <v>3615.7407407407404</v>
      </c>
      <c r="S558" s="55">
        <f>'Equations and POD'!$D$6/L558</f>
        <v>3953.8152610441771</v>
      </c>
      <c r="T558" s="55">
        <f>'Equations and POD'!$D$6/M558</f>
        <v>3699.8792270531394</v>
      </c>
      <c r="U558" s="30">
        <v>1700</v>
      </c>
      <c r="V558" s="30">
        <v>2000</v>
      </c>
      <c r="W558" s="30">
        <v>2300</v>
      </c>
      <c r="X558" s="30">
        <v>2900</v>
      </c>
      <c r="Y558" s="30">
        <v>3600</v>
      </c>
      <c r="Z558" s="30">
        <v>4000</v>
      </c>
      <c r="AA558" s="30">
        <v>3700</v>
      </c>
    </row>
    <row r="559" spans="1:27">
      <c r="A559" s="25" t="s">
        <v>112</v>
      </c>
      <c r="B559" s="25" t="s">
        <v>113</v>
      </c>
      <c r="C559" s="25" t="s">
        <v>119</v>
      </c>
      <c r="D559" s="25" t="s">
        <v>13</v>
      </c>
      <c r="E559" s="25" t="s">
        <v>72</v>
      </c>
      <c r="F559" s="25" t="s">
        <v>74</v>
      </c>
      <c r="G559" s="28">
        <v>0.32297872340425537</v>
      </c>
      <c r="H559" s="28">
        <v>0.27619047619047621</v>
      </c>
      <c r="I559" s="28">
        <v>0.23870967741935481</v>
      </c>
      <c r="J559" s="28">
        <v>0.1924528301886792</v>
      </c>
      <c r="K559" s="28">
        <v>0.15211267605633799</v>
      </c>
      <c r="L559" s="28">
        <v>0.1391061452513967</v>
      </c>
      <c r="M559" s="28">
        <v>0.1486535008976661</v>
      </c>
      <c r="N559" s="31">
        <f>'Equations and POD'!$D$6/G559</f>
        <v>3405.7971014492746</v>
      </c>
      <c r="O559" s="31">
        <f>'Equations and POD'!$D$6/H559</f>
        <v>3982.7586206896549</v>
      </c>
      <c r="P559" s="31">
        <f>'Equations and POD'!$D$6/I559</f>
        <v>4608.1081081081084</v>
      </c>
      <c r="Q559" s="31">
        <f>'Equations and POD'!$D$6/J559</f>
        <v>5715.6862745098051</v>
      </c>
      <c r="R559" s="31">
        <f>'Equations and POD'!$D$6/K559</f>
        <v>7231.4814814814836</v>
      </c>
      <c r="S559" s="31">
        <f>'Equations and POD'!$D$6/L559</f>
        <v>7907.6305220883505</v>
      </c>
      <c r="T559" s="31">
        <f>'Equations and POD'!$D$6/M559</f>
        <v>7399.7584541062788</v>
      </c>
      <c r="U559" s="56">
        <v>3400</v>
      </c>
      <c r="V559" s="56">
        <v>4000</v>
      </c>
      <c r="W559" s="56">
        <v>4600</v>
      </c>
      <c r="X559" s="56">
        <v>5700</v>
      </c>
      <c r="Y559" s="56">
        <v>7200</v>
      </c>
      <c r="Z559" s="56">
        <v>7900</v>
      </c>
      <c r="AA559" s="56">
        <v>7400</v>
      </c>
    </row>
    <row r="560" spans="1:27">
      <c r="A560" s="25" t="s">
        <v>112</v>
      </c>
      <c r="B560" s="25" t="s">
        <v>113</v>
      </c>
      <c r="C560" s="25" t="s">
        <v>119</v>
      </c>
      <c r="D560" s="25" t="s">
        <v>13</v>
      </c>
      <c r="E560" s="25" t="s">
        <v>76</v>
      </c>
      <c r="F560" s="25" t="s">
        <v>74</v>
      </c>
      <c r="G560" s="28" t="s">
        <v>77</v>
      </c>
      <c r="H560" s="28" t="s">
        <v>77</v>
      </c>
      <c r="I560" s="28" t="s">
        <v>77</v>
      </c>
      <c r="J560" s="28" t="s">
        <v>77</v>
      </c>
      <c r="K560" s="28" t="s">
        <v>77</v>
      </c>
      <c r="L560" s="28" t="s">
        <v>77</v>
      </c>
      <c r="M560" s="28" t="s">
        <v>77</v>
      </c>
      <c r="N560" s="31" t="s">
        <v>77</v>
      </c>
      <c r="O560" s="31" t="s">
        <v>77</v>
      </c>
      <c r="P560" s="31" t="s">
        <v>77</v>
      </c>
      <c r="Q560" s="31" t="s">
        <v>77</v>
      </c>
      <c r="R560" s="31" t="s">
        <v>77</v>
      </c>
      <c r="S560" s="31" t="s">
        <v>77</v>
      </c>
      <c r="T560" s="31" t="s">
        <v>77</v>
      </c>
      <c r="U560" s="57" t="s">
        <v>77</v>
      </c>
      <c r="V560" s="57" t="s">
        <v>77</v>
      </c>
      <c r="W560" s="57" t="s">
        <v>77</v>
      </c>
      <c r="X560" s="57" t="s">
        <v>77</v>
      </c>
      <c r="Y560" s="57" t="s">
        <v>77</v>
      </c>
      <c r="Z560" s="57" t="s">
        <v>77</v>
      </c>
      <c r="AA560" s="57" t="s">
        <v>77</v>
      </c>
    </row>
    <row r="561" spans="1:27">
      <c r="A561" s="25" t="s">
        <v>112</v>
      </c>
      <c r="B561" s="25" t="s">
        <v>113</v>
      </c>
      <c r="C561" s="25" t="s">
        <v>119</v>
      </c>
      <c r="D561" s="25" t="s">
        <v>13</v>
      </c>
      <c r="E561" s="25" t="s">
        <v>78</v>
      </c>
      <c r="F561" s="25" t="s">
        <v>74</v>
      </c>
      <c r="G561" s="28" t="s">
        <v>77</v>
      </c>
      <c r="H561" s="28" t="s">
        <v>77</v>
      </c>
      <c r="I561" s="28" t="s">
        <v>77</v>
      </c>
      <c r="J561" s="28" t="s">
        <v>77</v>
      </c>
      <c r="K561" s="28" t="s">
        <v>77</v>
      </c>
      <c r="L561" s="28" t="s">
        <v>77</v>
      </c>
      <c r="M561" s="28" t="s">
        <v>77</v>
      </c>
      <c r="N561" s="31" t="s">
        <v>77</v>
      </c>
      <c r="O561" s="31" t="s">
        <v>77</v>
      </c>
      <c r="P561" s="31" t="s">
        <v>77</v>
      </c>
      <c r="Q561" s="31" t="s">
        <v>77</v>
      </c>
      <c r="R561" s="31" t="s">
        <v>77</v>
      </c>
      <c r="S561" s="31" t="s">
        <v>77</v>
      </c>
      <c r="T561" s="31" t="s">
        <v>77</v>
      </c>
      <c r="U561" s="57" t="s">
        <v>77</v>
      </c>
      <c r="V561" s="57" t="s">
        <v>77</v>
      </c>
      <c r="W561" s="57" t="s">
        <v>77</v>
      </c>
      <c r="X561" s="57" t="s">
        <v>77</v>
      </c>
      <c r="Y561" s="57" t="s">
        <v>77</v>
      </c>
      <c r="Z561" s="57" t="s">
        <v>77</v>
      </c>
      <c r="AA561" s="57" t="s">
        <v>77</v>
      </c>
    </row>
    <row r="562" spans="1:27">
      <c r="A562" s="25" t="s">
        <v>112</v>
      </c>
      <c r="B562" s="25" t="s">
        <v>113</v>
      </c>
      <c r="C562" s="25" t="s">
        <v>119</v>
      </c>
      <c r="D562" s="25" t="s">
        <v>13</v>
      </c>
      <c r="E562" s="25" t="s">
        <v>15</v>
      </c>
      <c r="F562" s="25" t="s">
        <v>74</v>
      </c>
      <c r="G562" s="28">
        <f t="shared" ref="G562:M562" si="112">SUM(G559:G561)</f>
        <v>0.32297872340425537</v>
      </c>
      <c r="H562" s="28">
        <f t="shared" si="112"/>
        <v>0.27619047619047621</v>
      </c>
      <c r="I562" s="28">
        <f t="shared" si="112"/>
        <v>0.23870967741935481</v>
      </c>
      <c r="J562" s="28">
        <f t="shared" si="112"/>
        <v>0.1924528301886792</v>
      </c>
      <c r="K562" s="28">
        <f t="shared" si="112"/>
        <v>0.15211267605633799</v>
      </c>
      <c r="L562" s="28">
        <f t="shared" si="112"/>
        <v>0.1391061452513967</v>
      </c>
      <c r="M562" s="28">
        <f t="shared" si="112"/>
        <v>0.1486535008976661</v>
      </c>
      <c r="N562" s="55">
        <f>'Equations and POD'!$D$6/G562</f>
        <v>3405.7971014492746</v>
      </c>
      <c r="O562" s="55">
        <f>'Equations and POD'!$D$6/H562</f>
        <v>3982.7586206896549</v>
      </c>
      <c r="P562" s="55">
        <f>'Equations and POD'!$D$6/I562</f>
        <v>4608.1081081081084</v>
      </c>
      <c r="Q562" s="55">
        <f>'Equations and POD'!$D$6/J562</f>
        <v>5715.6862745098051</v>
      </c>
      <c r="R562" s="55">
        <f>'Equations and POD'!$D$6/K562</f>
        <v>7231.4814814814836</v>
      </c>
      <c r="S562" s="55">
        <f>'Equations and POD'!$D$6/L562</f>
        <v>7907.6305220883505</v>
      </c>
      <c r="T562" s="55">
        <f>'Equations and POD'!$D$6/M562</f>
        <v>7399.7584541062788</v>
      </c>
      <c r="U562" s="56">
        <v>3400</v>
      </c>
      <c r="V562" s="56">
        <v>4000</v>
      </c>
      <c r="W562" s="56">
        <v>4600</v>
      </c>
      <c r="X562" s="56">
        <v>5700</v>
      </c>
      <c r="Y562" s="56">
        <v>7200</v>
      </c>
      <c r="Z562" s="56">
        <v>7900</v>
      </c>
      <c r="AA562" s="56">
        <v>7400</v>
      </c>
    </row>
    <row r="563" spans="1:27">
      <c r="A563" s="25" t="s">
        <v>112</v>
      </c>
      <c r="B563" s="25" t="s">
        <v>113</v>
      </c>
      <c r="C563" s="25" t="s">
        <v>119</v>
      </c>
      <c r="D563" s="25" t="s">
        <v>13</v>
      </c>
      <c r="E563" s="25" t="s">
        <v>72</v>
      </c>
      <c r="F563" s="25" t="s">
        <v>75</v>
      </c>
      <c r="G563" s="28">
        <v>0.16148936170212769</v>
      </c>
      <c r="H563" s="28">
        <v>0.1380952380952381</v>
      </c>
      <c r="I563" s="28">
        <v>0.1193548387096774</v>
      </c>
      <c r="J563" s="28">
        <v>9.6226415094339615E-2</v>
      </c>
      <c r="K563" s="28">
        <v>7.6056338028169024E-2</v>
      </c>
      <c r="L563" s="28">
        <v>6.9553072625698334E-2</v>
      </c>
      <c r="M563" s="28">
        <v>7.4326750448833051E-2</v>
      </c>
      <c r="N563" s="31">
        <f>'Equations and POD'!$D$6/G563</f>
        <v>6811.5942028985492</v>
      </c>
      <c r="O563" s="31">
        <f>'Equations and POD'!$D$6/H563</f>
        <v>7965.5172413793098</v>
      </c>
      <c r="P563" s="31">
        <f>'Equations and POD'!$D$6/I563</f>
        <v>9216.2162162162167</v>
      </c>
      <c r="Q563" s="31">
        <f>'Equations and POD'!$D$6/J563</f>
        <v>11431.372549019608</v>
      </c>
      <c r="R563" s="31">
        <f>'Equations and POD'!$D$6/K563</f>
        <v>14462.962962962962</v>
      </c>
      <c r="S563" s="31">
        <f>'Equations and POD'!$D$6/L563</f>
        <v>15815.261044176705</v>
      </c>
      <c r="T563" s="31">
        <f>'Equations and POD'!$D$6/M563</f>
        <v>14799.516908212558</v>
      </c>
      <c r="U563" s="56">
        <v>6800</v>
      </c>
      <c r="V563" s="56">
        <v>8000</v>
      </c>
      <c r="W563" s="56">
        <v>9200</v>
      </c>
      <c r="X563" s="56">
        <v>11000</v>
      </c>
      <c r="Y563" s="56">
        <v>14000</v>
      </c>
      <c r="Z563" s="56">
        <v>16000</v>
      </c>
      <c r="AA563" s="56">
        <v>15000</v>
      </c>
    </row>
    <row r="564" spans="1:27">
      <c r="A564" s="25" t="s">
        <v>112</v>
      </c>
      <c r="B564" s="25" t="s">
        <v>113</v>
      </c>
      <c r="C564" s="25" t="s">
        <v>119</v>
      </c>
      <c r="D564" s="25" t="s">
        <v>13</v>
      </c>
      <c r="E564" s="25" t="s">
        <v>76</v>
      </c>
      <c r="F564" s="25" t="s">
        <v>75</v>
      </c>
      <c r="G564" s="28" t="s">
        <v>77</v>
      </c>
      <c r="H564" s="28" t="s">
        <v>77</v>
      </c>
      <c r="I564" s="28" t="s">
        <v>77</v>
      </c>
      <c r="J564" s="28" t="s">
        <v>77</v>
      </c>
      <c r="K564" s="28" t="s">
        <v>77</v>
      </c>
      <c r="L564" s="28" t="s">
        <v>77</v>
      </c>
      <c r="M564" s="28" t="s">
        <v>77</v>
      </c>
      <c r="N564" s="31" t="s">
        <v>77</v>
      </c>
      <c r="O564" s="31" t="s">
        <v>77</v>
      </c>
      <c r="P564" s="31" t="s">
        <v>77</v>
      </c>
      <c r="Q564" s="31" t="s">
        <v>77</v>
      </c>
      <c r="R564" s="31" t="s">
        <v>77</v>
      </c>
      <c r="S564" s="31" t="s">
        <v>77</v>
      </c>
      <c r="T564" s="31" t="s">
        <v>77</v>
      </c>
      <c r="U564" s="57" t="s">
        <v>77</v>
      </c>
      <c r="V564" s="57" t="s">
        <v>77</v>
      </c>
      <c r="W564" s="57" t="s">
        <v>77</v>
      </c>
      <c r="X564" s="57" t="s">
        <v>77</v>
      </c>
      <c r="Y564" s="57" t="s">
        <v>77</v>
      </c>
      <c r="Z564" s="57" t="s">
        <v>77</v>
      </c>
      <c r="AA564" s="57" t="s">
        <v>77</v>
      </c>
    </row>
    <row r="565" spans="1:27">
      <c r="A565" s="25" t="s">
        <v>112</v>
      </c>
      <c r="B565" s="25" t="s">
        <v>113</v>
      </c>
      <c r="C565" s="25" t="s">
        <v>119</v>
      </c>
      <c r="D565" s="25" t="s">
        <v>13</v>
      </c>
      <c r="E565" s="25" t="s">
        <v>78</v>
      </c>
      <c r="F565" s="25" t="s">
        <v>75</v>
      </c>
      <c r="G565" s="28" t="s">
        <v>77</v>
      </c>
      <c r="H565" s="28" t="s">
        <v>77</v>
      </c>
      <c r="I565" s="28" t="s">
        <v>77</v>
      </c>
      <c r="J565" s="28" t="s">
        <v>77</v>
      </c>
      <c r="K565" s="28" t="s">
        <v>77</v>
      </c>
      <c r="L565" s="28" t="s">
        <v>77</v>
      </c>
      <c r="M565" s="28" t="s">
        <v>77</v>
      </c>
      <c r="N565" s="31" t="s">
        <v>77</v>
      </c>
      <c r="O565" s="31" t="s">
        <v>77</v>
      </c>
      <c r="P565" s="31" t="s">
        <v>77</v>
      </c>
      <c r="Q565" s="31" t="s">
        <v>77</v>
      </c>
      <c r="R565" s="31" t="s">
        <v>77</v>
      </c>
      <c r="S565" s="31" t="s">
        <v>77</v>
      </c>
      <c r="T565" s="31" t="s">
        <v>77</v>
      </c>
      <c r="U565" s="57" t="s">
        <v>77</v>
      </c>
      <c r="V565" s="57" t="s">
        <v>77</v>
      </c>
      <c r="W565" s="57" t="s">
        <v>77</v>
      </c>
      <c r="X565" s="57" t="s">
        <v>77</v>
      </c>
      <c r="Y565" s="57" t="s">
        <v>77</v>
      </c>
      <c r="Z565" s="57" t="s">
        <v>77</v>
      </c>
      <c r="AA565" s="57" t="s">
        <v>77</v>
      </c>
    </row>
    <row r="566" spans="1:27">
      <c r="A566" s="25" t="s">
        <v>112</v>
      </c>
      <c r="B566" s="25" t="s">
        <v>113</v>
      </c>
      <c r="C566" s="25" t="s">
        <v>119</v>
      </c>
      <c r="D566" s="25" t="s">
        <v>13</v>
      </c>
      <c r="E566" s="25" t="s">
        <v>15</v>
      </c>
      <c r="F566" s="25" t="s">
        <v>75</v>
      </c>
      <c r="G566" s="28">
        <f t="shared" ref="G566:M566" si="113">SUM(G563:G565)</f>
        <v>0.16148936170212769</v>
      </c>
      <c r="H566" s="28">
        <f t="shared" si="113"/>
        <v>0.1380952380952381</v>
      </c>
      <c r="I566" s="28">
        <f t="shared" si="113"/>
        <v>0.1193548387096774</v>
      </c>
      <c r="J566" s="28">
        <f t="shared" si="113"/>
        <v>9.6226415094339615E-2</v>
      </c>
      <c r="K566" s="28">
        <f t="shared" si="113"/>
        <v>7.6056338028169024E-2</v>
      </c>
      <c r="L566" s="28">
        <f t="shared" si="113"/>
        <v>6.9553072625698334E-2</v>
      </c>
      <c r="M566" s="28">
        <f t="shared" si="113"/>
        <v>7.4326750448833051E-2</v>
      </c>
      <c r="N566" s="55">
        <f>'Equations and POD'!$D$6/G566</f>
        <v>6811.5942028985492</v>
      </c>
      <c r="O566" s="55">
        <f>'Equations and POD'!$D$6/H566</f>
        <v>7965.5172413793098</v>
      </c>
      <c r="P566" s="55">
        <f>'Equations and POD'!$D$6/I566</f>
        <v>9216.2162162162167</v>
      </c>
      <c r="Q566" s="55">
        <f>'Equations and POD'!$D$6/J566</f>
        <v>11431.372549019608</v>
      </c>
      <c r="R566" s="55">
        <f>'Equations and POD'!$D$6/K566</f>
        <v>14462.962962962962</v>
      </c>
      <c r="S566" s="55">
        <f>'Equations and POD'!$D$6/L566</f>
        <v>15815.261044176705</v>
      </c>
      <c r="T566" s="55">
        <f>'Equations and POD'!$D$6/M566</f>
        <v>14799.516908212558</v>
      </c>
      <c r="U566" s="56">
        <v>6800</v>
      </c>
      <c r="V566" s="56">
        <v>8000</v>
      </c>
      <c r="W566" s="56">
        <v>9200</v>
      </c>
      <c r="X566" s="56">
        <v>11000</v>
      </c>
      <c r="Y566" s="56">
        <v>14000</v>
      </c>
      <c r="Z566" s="56">
        <v>16000</v>
      </c>
      <c r="AA566" s="56">
        <v>15000</v>
      </c>
    </row>
    <row r="567" spans="1:27">
      <c r="A567" s="25" t="s">
        <v>112</v>
      </c>
      <c r="B567" s="25" t="s">
        <v>120</v>
      </c>
      <c r="C567" s="25" t="s">
        <v>121</v>
      </c>
      <c r="D567" s="25" t="s">
        <v>9</v>
      </c>
      <c r="E567" s="25" t="s">
        <v>72</v>
      </c>
      <c r="F567" s="25" t="s">
        <v>73</v>
      </c>
      <c r="G567" s="28">
        <v>1.4749361702127659</v>
      </c>
      <c r="H567" s="28">
        <v>1.2612698412698411</v>
      </c>
      <c r="I567" s="28">
        <v>1.09010752688172</v>
      </c>
      <c r="J567" s="28">
        <v>0.87886792452830187</v>
      </c>
      <c r="K567" s="28">
        <v>0.69464788732394378</v>
      </c>
      <c r="L567" s="28">
        <v>0.63525139664804475</v>
      </c>
      <c r="M567" s="28" t="s">
        <v>77</v>
      </c>
      <c r="N567" s="55">
        <f>'Equations and POD'!$D$6/G567</f>
        <v>745.79498571881948</v>
      </c>
      <c r="O567" s="55">
        <f>'Equations and POD'!$D$6/H567</f>
        <v>872.13692423861073</v>
      </c>
      <c r="P567" s="55">
        <f>'Equations and POD'!$D$6/I567</f>
        <v>1009.0747681988562</v>
      </c>
      <c r="Q567" s="55">
        <f>'Equations and POD'!$D$6/J567</f>
        <v>1251.6101331043367</v>
      </c>
      <c r="R567" s="55">
        <f>'Equations and POD'!$D$6/K567</f>
        <v>1583.5360908353607</v>
      </c>
      <c r="S567" s="55">
        <f>'Equations and POD'!$D$6/L567</f>
        <v>1731.5979245448948</v>
      </c>
      <c r="T567" s="31" t="s">
        <v>77</v>
      </c>
      <c r="U567" s="30">
        <v>750</v>
      </c>
      <c r="V567" s="30">
        <v>870</v>
      </c>
      <c r="W567" s="30">
        <v>1000</v>
      </c>
      <c r="X567" s="30">
        <v>1300</v>
      </c>
      <c r="Y567" s="30">
        <v>1600</v>
      </c>
      <c r="Z567" s="30">
        <v>1700</v>
      </c>
      <c r="AA567" s="32" t="s">
        <v>77</v>
      </c>
    </row>
    <row r="568" spans="1:27">
      <c r="A568" s="25" t="s">
        <v>112</v>
      </c>
      <c r="B568" s="25" t="s">
        <v>120</v>
      </c>
      <c r="C568" s="25" t="s">
        <v>121</v>
      </c>
      <c r="D568" s="25" t="s">
        <v>9</v>
      </c>
      <c r="E568" s="25" t="s">
        <v>76</v>
      </c>
      <c r="F568" s="25" t="s">
        <v>73</v>
      </c>
      <c r="G568" s="28">
        <v>19.285245771286881</v>
      </c>
      <c r="H568" s="28">
        <v>5.587174658630321</v>
      </c>
      <c r="I568" s="28">
        <v>3.2535391904488096</v>
      </c>
      <c r="J568" s="28">
        <v>0.27006815614492802</v>
      </c>
      <c r="K568" s="28">
        <v>0.151200129672689</v>
      </c>
      <c r="L568" s="28">
        <v>0.11994647158392099</v>
      </c>
      <c r="M568" s="28">
        <v>5.3676046033804499E-2</v>
      </c>
      <c r="N568" s="55">
        <f>'Equations and POD'!$D$6/G568</f>
        <v>57.038422690871329</v>
      </c>
      <c r="O568" s="55">
        <f>'Equations and POD'!$D$6/H568</f>
        <v>196.87947257937731</v>
      </c>
      <c r="P568" s="55">
        <f>'Equations and POD'!$D$6/I568</f>
        <v>338.09336098645872</v>
      </c>
      <c r="Q568" s="55">
        <f>'Equations and POD'!$D$6/J568</f>
        <v>4073.0459144161428</v>
      </c>
      <c r="R568" s="55">
        <f>'Equations and POD'!$D$6/K568</f>
        <v>7275.1260358124609</v>
      </c>
      <c r="S568" s="55">
        <f>'Equations and POD'!$D$6/L568</f>
        <v>9170.7574676790791</v>
      </c>
      <c r="T568" s="55">
        <f>'Equations and POD'!$D$6/M568</f>
        <v>20493.312776936546</v>
      </c>
      <c r="U568" s="30">
        <v>57</v>
      </c>
      <c r="V568" s="30">
        <v>200</v>
      </c>
      <c r="W568" s="30">
        <v>340</v>
      </c>
      <c r="X568" s="30">
        <v>4100</v>
      </c>
      <c r="Y568" s="30">
        <v>7300</v>
      </c>
      <c r="Z568" s="30">
        <v>9200</v>
      </c>
      <c r="AA568" s="30">
        <v>20000</v>
      </c>
    </row>
    <row r="569" spans="1:27">
      <c r="A569" s="25" t="s">
        <v>112</v>
      </c>
      <c r="B569" s="25" t="s">
        <v>120</v>
      </c>
      <c r="C569" s="25" t="s">
        <v>121</v>
      </c>
      <c r="D569" s="25" t="s">
        <v>9</v>
      </c>
      <c r="E569" s="25" t="s">
        <v>78</v>
      </c>
      <c r="F569" s="25" t="s">
        <v>73</v>
      </c>
      <c r="G569" s="28">
        <v>13.312096130940549</v>
      </c>
      <c r="H569" s="28">
        <v>12.54038041320486</v>
      </c>
      <c r="I569" s="28">
        <v>10.19411569073428</v>
      </c>
      <c r="J569" s="28">
        <v>7.0983285357763366</v>
      </c>
      <c r="K569" s="28">
        <v>5.0073209114698294</v>
      </c>
      <c r="L569" s="28">
        <v>4.2875490574756308</v>
      </c>
      <c r="M569" s="28">
        <v>3.4423344234247351</v>
      </c>
      <c r="N569" s="55">
        <f>'Equations and POD'!$D$6/G569</f>
        <v>82.63161482460545</v>
      </c>
      <c r="O569" s="55">
        <f>'Equations and POD'!$D$6/H569</f>
        <v>87.71663727535045</v>
      </c>
      <c r="P569" s="55">
        <f>'Equations and POD'!$D$6/I569</f>
        <v>107.90538712443896</v>
      </c>
      <c r="Q569" s="55">
        <f>'Equations and POD'!$D$6/J569</f>
        <v>154.96605918645244</v>
      </c>
      <c r="R569" s="55">
        <f>'Equations and POD'!$D$6/K569</f>
        <v>219.67835084832026</v>
      </c>
      <c r="S569" s="55">
        <f>'Equations and POD'!$D$6/L569</f>
        <v>256.55683124653137</v>
      </c>
      <c r="T569" s="55">
        <f>'Equations and POD'!$D$6/M569</f>
        <v>319.55059116703251</v>
      </c>
      <c r="U569" s="30">
        <v>83</v>
      </c>
      <c r="V569" s="30">
        <v>88</v>
      </c>
      <c r="W569" s="30">
        <v>110</v>
      </c>
      <c r="X569" s="30">
        <v>150</v>
      </c>
      <c r="Y569" s="30">
        <v>220</v>
      </c>
      <c r="Z569" s="30">
        <v>260</v>
      </c>
      <c r="AA569" s="30">
        <v>320</v>
      </c>
    </row>
    <row r="570" spans="1:27">
      <c r="A570" s="25" t="s">
        <v>112</v>
      </c>
      <c r="B570" s="25" t="s">
        <v>120</v>
      </c>
      <c r="C570" s="25" t="s">
        <v>121</v>
      </c>
      <c r="D570" s="25" t="s">
        <v>9</v>
      </c>
      <c r="E570" s="25" t="s">
        <v>15</v>
      </c>
      <c r="F570" s="25" t="s">
        <v>73</v>
      </c>
      <c r="G570" s="28">
        <f t="shared" ref="G570:M570" si="114">SUM(G567:G569)</f>
        <v>34.072278072440199</v>
      </c>
      <c r="H570" s="28">
        <f t="shared" si="114"/>
        <v>19.388824913105022</v>
      </c>
      <c r="I570" s="28">
        <f t="shared" si="114"/>
        <v>14.537762408064811</v>
      </c>
      <c r="J570" s="28">
        <f t="shared" si="114"/>
        <v>8.2472646164495664</v>
      </c>
      <c r="K570" s="28">
        <f t="shared" si="114"/>
        <v>5.8531689284664621</v>
      </c>
      <c r="L570" s="28">
        <f t="shared" si="114"/>
        <v>5.042746925707597</v>
      </c>
      <c r="M570" s="28">
        <f t="shared" si="114"/>
        <v>3.4960104694585397</v>
      </c>
      <c r="N570" s="55">
        <f>'Equations and POD'!$D$6/G570</f>
        <v>32.284310361089389</v>
      </c>
      <c r="O570" s="55">
        <f>'Equations and POD'!$D$6/H570</f>
        <v>56.733711554458537</v>
      </c>
      <c r="P570" s="55">
        <f>'Equations and POD'!$D$6/I570</f>
        <v>75.66501426586639</v>
      </c>
      <c r="Q570" s="55">
        <f>'Equations and POD'!$D$6/J570</f>
        <v>133.37755621494151</v>
      </c>
      <c r="R570" s="55">
        <f>'Equations and POD'!$D$6/K570</f>
        <v>187.93238559205594</v>
      </c>
      <c r="S570" s="55">
        <f>'Equations and POD'!$D$6/L570</f>
        <v>218.13507919508538</v>
      </c>
      <c r="T570" s="55">
        <f>'Equations and POD'!$D$6/M570</f>
        <v>314.64436666013972</v>
      </c>
      <c r="U570" s="30">
        <v>32</v>
      </c>
      <c r="V570" s="30">
        <v>57</v>
      </c>
      <c r="W570" s="30">
        <v>76</v>
      </c>
      <c r="X570" s="30">
        <v>130</v>
      </c>
      <c r="Y570" s="30">
        <v>190</v>
      </c>
      <c r="Z570" s="30">
        <v>220</v>
      </c>
      <c r="AA570" s="30">
        <v>310</v>
      </c>
    </row>
    <row r="571" spans="1:27">
      <c r="A571" s="25" t="s">
        <v>112</v>
      </c>
      <c r="B571" s="25" t="s">
        <v>120</v>
      </c>
      <c r="C571" s="25" t="s">
        <v>121</v>
      </c>
      <c r="D571" s="25" t="s">
        <v>9</v>
      </c>
      <c r="E571" s="25" t="s">
        <v>72</v>
      </c>
      <c r="F571" s="25" t="s">
        <v>74</v>
      </c>
      <c r="G571" s="28">
        <v>0.94740425531914907</v>
      </c>
      <c r="H571" s="28">
        <v>0.81015873015873008</v>
      </c>
      <c r="I571" s="28">
        <v>0.70021505376344084</v>
      </c>
      <c r="J571" s="28">
        <v>0.56452830188679248</v>
      </c>
      <c r="K571" s="28">
        <v>0.44619718309859158</v>
      </c>
      <c r="L571" s="28">
        <v>0.40804469273743021</v>
      </c>
      <c r="M571" s="28" t="s">
        <v>77</v>
      </c>
      <c r="N571" s="55">
        <f>'Equations and POD'!$D$6/G571</f>
        <v>1161.0671936758893</v>
      </c>
      <c r="O571" s="55">
        <f>'Equations and POD'!$D$6/H571</f>
        <v>1357.7586206896553</v>
      </c>
      <c r="P571" s="55">
        <f>'Equations and POD'!$D$6/I571</f>
        <v>1570.9459459459461</v>
      </c>
      <c r="Q571" s="55">
        <f>'Equations and POD'!$D$6/J571</f>
        <v>1948.5294117647059</v>
      </c>
      <c r="R571" s="55">
        <f>'Equations and POD'!$D$6/K571</f>
        <v>2465.2777777777778</v>
      </c>
      <c r="S571" s="55">
        <f>'Equations and POD'!$D$6/L571</f>
        <v>2695.7831325301204</v>
      </c>
      <c r="T571" s="31" t="s">
        <v>77</v>
      </c>
      <c r="U571" s="56">
        <v>1200</v>
      </c>
      <c r="V571" s="56">
        <v>1400</v>
      </c>
      <c r="W571" s="56">
        <v>1600</v>
      </c>
      <c r="X571" s="56">
        <v>1900</v>
      </c>
      <c r="Y571" s="56">
        <v>2500</v>
      </c>
      <c r="Z571" s="56">
        <v>2700</v>
      </c>
      <c r="AA571" s="57" t="s">
        <v>77</v>
      </c>
    </row>
    <row r="572" spans="1:27">
      <c r="A572" s="25" t="s">
        <v>112</v>
      </c>
      <c r="B572" s="25" t="s">
        <v>120</v>
      </c>
      <c r="C572" s="25" t="s">
        <v>121</v>
      </c>
      <c r="D572" s="25" t="s">
        <v>9</v>
      </c>
      <c r="E572" s="25" t="s">
        <v>76</v>
      </c>
      <c r="F572" s="25" t="s">
        <v>74</v>
      </c>
      <c r="G572" s="28">
        <v>2.1566445208939893</v>
      </c>
      <c r="H572" s="28">
        <v>0.86566807304687887</v>
      </c>
      <c r="I572" s="28">
        <v>0.30074318731099237</v>
      </c>
      <c r="J572" s="28">
        <v>5.2958271611323804E-3</v>
      </c>
      <c r="K572" s="28">
        <v>2.9649173190846802E-3</v>
      </c>
      <c r="L572" s="28">
        <v>2.3520573145811401E-3</v>
      </c>
      <c r="M572" s="28">
        <v>1.0525456482750599E-3</v>
      </c>
      <c r="N572" s="55">
        <f>'Equations and POD'!$D$6/G572</f>
        <v>510.0516053262312</v>
      </c>
      <c r="O572" s="55">
        <f>'Equations and POD'!$D$6/H572</f>
        <v>1270.6948936309348</v>
      </c>
      <c r="P572" s="55">
        <f>'Equations and POD'!$D$6/I572</f>
        <v>3657.6057128187331</v>
      </c>
      <c r="Q572" s="55">
        <f>'Equations and POD'!$D$6/J572</f>
        <v>207710.70628460473</v>
      </c>
      <c r="R572" s="55">
        <f>'Equations and POD'!$D$6/K572</f>
        <v>371005.28669702954</v>
      </c>
      <c r="S572" s="55">
        <f>'Equations and POD'!$D$6/L572</f>
        <v>467675.67830118572</v>
      </c>
      <c r="T572" s="55">
        <f>'Equations and POD'!$D$6/M572</f>
        <v>1045085.3146395214</v>
      </c>
      <c r="U572" s="56">
        <v>510</v>
      </c>
      <c r="V572" s="56">
        <v>1300</v>
      </c>
      <c r="W572" s="56">
        <v>3700</v>
      </c>
      <c r="X572" s="56">
        <v>210000</v>
      </c>
      <c r="Y572" s="56">
        <v>370000</v>
      </c>
      <c r="Z572" s="56">
        <v>470000</v>
      </c>
      <c r="AA572" s="56">
        <v>1000000</v>
      </c>
    </row>
    <row r="573" spans="1:27">
      <c r="A573" s="25" t="s">
        <v>112</v>
      </c>
      <c r="B573" s="25" t="s">
        <v>120</v>
      </c>
      <c r="C573" s="25" t="s">
        <v>121</v>
      </c>
      <c r="D573" s="25" t="s">
        <v>9</v>
      </c>
      <c r="E573" s="25" t="s">
        <v>78</v>
      </c>
      <c r="F573" s="25" t="s">
        <v>74</v>
      </c>
      <c r="G573" s="28">
        <v>0.22804243261288151</v>
      </c>
      <c r="H573" s="28">
        <v>0.21482258144691729</v>
      </c>
      <c r="I573" s="28">
        <v>0.17462996943426831</v>
      </c>
      <c r="J573" s="28">
        <v>0.1215976876114626</v>
      </c>
      <c r="K573" s="28">
        <v>8.5777749070705692E-2</v>
      </c>
      <c r="L573" s="28">
        <v>7.3447720584085691E-2</v>
      </c>
      <c r="M573" s="28">
        <v>5.8968798607178803E-2</v>
      </c>
      <c r="N573" s="55">
        <f>'Equations and POD'!$D$6/G573</f>
        <v>4823.6636813435916</v>
      </c>
      <c r="O573" s="55">
        <f>'Equations and POD'!$D$6/H573</f>
        <v>5120.5045232724297</v>
      </c>
      <c r="P573" s="55">
        <f>'Equations and POD'!$D$6/I573</f>
        <v>6299.0333421208443</v>
      </c>
      <c r="Q573" s="55">
        <f>'Equations and POD'!$D$6/J573</f>
        <v>9046.2246577812948</v>
      </c>
      <c r="R573" s="55">
        <f>'Equations and POD'!$D$6/K573</f>
        <v>12823.838488618787</v>
      </c>
      <c r="S573" s="55">
        <f>'Equations and POD'!$D$6/L573</f>
        <v>14976.639046826225</v>
      </c>
      <c r="T573" s="55">
        <f>'Equations and POD'!$D$6/M573</f>
        <v>18653.932689517049</v>
      </c>
      <c r="U573" s="56">
        <v>4800</v>
      </c>
      <c r="V573" s="56">
        <v>5100</v>
      </c>
      <c r="W573" s="56">
        <v>6300</v>
      </c>
      <c r="X573" s="56">
        <v>9000</v>
      </c>
      <c r="Y573" s="56">
        <v>13000</v>
      </c>
      <c r="Z573" s="56">
        <v>15000</v>
      </c>
      <c r="AA573" s="56">
        <v>19000</v>
      </c>
    </row>
    <row r="574" spans="1:27">
      <c r="A574" s="25" t="s">
        <v>112</v>
      </c>
      <c r="B574" s="25" t="s">
        <v>120</v>
      </c>
      <c r="C574" s="25" t="s">
        <v>121</v>
      </c>
      <c r="D574" s="25" t="s">
        <v>9</v>
      </c>
      <c r="E574" s="25" t="s">
        <v>15</v>
      </c>
      <c r="F574" s="25" t="s">
        <v>74</v>
      </c>
      <c r="G574" s="28">
        <f t="shared" ref="G574:M574" si="115">SUM(G571:G573)</f>
        <v>3.3320912088260197</v>
      </c>
      <c r="H574" s="28">
        <f t="shared" si="115"/>
        <v>1.8906493846525263</v>
      </c>
      <c r="I574" s="28">
        <f t="shared" si="115"/>
        <v>1.1755882105087014</v>
      </c>
      <c r="J574" s="28">
        <f t="shared" si="115"/>
        <v>0.69142181665938751</v>
      </c>
      <c r="K574" s="28">
        <f t="shared" si="115"/>
        <v>0.53493984948838191</v>
      </c>
      <c r="L574" s="28">
        <f t="shared" si="115"/>
        <v>0.48384447063609703</v>
      </c>
      <c r="M574" s="28">
        <f t="shared" si="115"/>
        <v>6.0021344255453864E-2</v>
      </c>
      <c r="N574" s="55">
        <f>'Equations and POD'!$D$6/G574</f>
        <v>330.12301616664269</v>
      </c>
      <c r="O574" s="55">
        <f>'Equations and POD'!$D$6/H574</f>
        <v>581.81067781753939</v>
      </c>
      <c r="P574" s="55">
        <f>'Equations and POD'!$D$6/I574</f>
        <v>935.70179606003967</v>
      </c>
      <c r="Q574" s="55">
        <f>'Equations and POD'!$D$6/J574</f>
        <v>1590.92463312</v>
      </c>
      <c r="R574" s="55">
        <f>'Equations and POD'!$D$6/K574</f>
        <v>2056.3059586083245</v>
      </c>
      <c r="S574" s="55">
        <f>'Equations and POD'!$D$6/L574</f>
        <v>2273.4578294423004</v>
      </c>
      <c r="T574" s="55">
        <f>'Equations and POD'!$D$6/M574</f>
        <v>18326.813796744449</v>
      </c>
      <c r="U574" s="30">
        <v>330</v>
      </c>
      <c r="V574" s="30">
        <v>580</v>
      </c>
      <c r="W574" s="30">
        <v>940</v>
      </c>
      <c r="X574" s="30">
        <v>1600</v>
      </c>
      <c r="Y574" s="30">
        <v>2100</v>
      </c>
      <c r="Z574" s="30">
        <v>2300</v>
      </c>
      <c r="AA574" s="33">
        <v>18000</v>
      </c>
    </row>
    <row r="575" spans="1:27">
      <c r="A575" s="25" t="s">
        <v>112</v>
      </c>
      <c r="B575" s="25" t="s">
        <v>120</v>
      </c>
      <c r="C575" s="25" t="s">
        <v>121</v>
      </c>
      <c r="D575" s="25" t="s">
        <v>9</v>
      </c>
      <c r="E575" s="25" t="s">
        <v>72</v>
      </c>
      <c r="F575" s="25" t="s">
        <v>75</v>
      </c>
      <c r="G575" s="28">
        <v>0.25838297872340432</v>
      </c>
      <c r="H575" s="28">
        <v>0.2209523809523809</v>
      </c>
      <c r="I575" s="28">
        <v>0.1909677419354838</v>
      </c>
      <c r="J575" s="28">
        <v>0.15396226415094341</v>
      </c>
      <c r="K575" s="28">
        <v>0.1216901408450704</v>
      </c>
      <c r="L575" s="28">
        <v>0.1112849162011173</v>
      </c>
      <c r="M575" s="28" t="s">
        <v>77</v>
      </c>
      <c r="N575" s="55">
        <f>'Equations and POD'!$D$6/G575</f>
        <v>4257.2463768115931</v>
      </c>
      <c r="O575" s="55">
        <f>'Equations and POD'!$D$6/H575</f>
        <v>4978.4482758620697</v>
      </c>
      <c r="P575" s="55">
        <f>'Equations and POD'!$D$6/I575</f>
        <v>5760.1351351351377</v>
      </c>
      <c r="Q575" s="55">
        <f>'Equations and POD'!$D$6/J575</f>
        <v>7144.6078431372543</v>
      </c>
      <c r="R575" s="55">
        <f>'Equations and POD'!$D$6/K575</f>
        <v>9039.351851851854</v>
      </c>
      <c r="S575" s="55">
        <f>'Equations and POD'!$D$6/L575</f>
        <v>9884.5381526104429</v>
      </c>
      <c r="T575" s="31" t="s">
        <v>77</v>
      </c>
      <c r="U575" s="56">
        <v>4300</v>
      </c>
      <c r="V575" s="56">
        <v>5000</v>
      </c>
      <c r="W575" s="56">
        <v>5800</v>
      </c>
      <c r="X575" s="56">
        <v>7100</v>
      </c>
      <c r="Y575" s="56">
        <v>9000</v>
      </c>
      <c r="Z575" s="56">
        <v>9900</v>
      </c>
      <c r="AA575" s="57" t="s">
        <v>77</v>
      </c>
    </row>
    <row r="576" spans="1:27">
      <c r="A576" s="25" t="s">
        <v>112</v>
      </c>
      <c r="B576" s="25" t="s">
        <v>120</v>
      </c>
      <c r="C576" s="25" t="s">
        <v>121</v>
      </c>
      <c r="D576" s="25" t="s">
        <v>9</v>
      </c>
      <c r="E576" s="25" t="s">
        <v>76</v>
      </c>
      <c r="F576" s="25" t="s">
        <v>75</v>
      </c>
      <c r="G576" s="28">
        <v>2.3664332543209855E-3</v>
      </c>
      <c r="H576" s="28">
        <v>1.6167012600587886E-2</v>
      </c>
      <c r="I576" s="28">
        <v>1.8696110006637438E-3</v>
      </c>
      <c r="J576" s="28">
        <v>5.1442664803082797E-7</v>
      </c>
      <c r="K576" s="28">
        <v>2.8800646843979501E-7</v>
      </c>
      <c r="L576" s="28">
        <v>2.2847440513101E-7</v>
      </c>
      <c r="M576" s="28">
        <v>1.02242296296127E-7</v>
      </c>
      <c r="N576" s="55">
        <f>'Equations and POD'!$D$6/G576</f>
        <v>464834.57667418109</v>
      </c>
      <c r="O576" s="55">
        <f>'Equations and POD'!$D$6/H576</f>
        <v>68039.781199898382</v>
      </c>
      <c r="P576" s="55">
        <f>'Equations and POD'!$D$6/I576</f>
        <v>588357.68489246222</v>
      </c>
      <c r="Q576" s="55">
        <f>'Equations and POD'!$D$6/J576</f>
        <v>2138302912.9822226</v>
      </c>
      <c r="R576" s="55">
        <f>'Equations and POD'!$D$6/K576</f>
        <v>3819358662.1820769</v>
      </c>
      <c r="S576" s="55">
        <f>'Equations and POD'!$D$6/L576</f>
        <v>4814543665.7084045</v>
      </c>
      <c r="T576" s="55">
        <f>'Equations and POD'!$D$6/M576</f>
        <v>10758756794.879112</v>
      </c>
      <c r="U576" s="56">
        <v>460000</v>
      </c>
      <c r="V576" s="56">
        <v>68000</v>
      </c>
      <c r="W576" s="56">
        <v>590000</v>
      </c>
      <c r="X576" s="56">
        <v>2100000000</v>
      </c>
      <c r="Y576" s="56">
        <v>3800000000</v>
      </c>
      <c r="Z576" s="56">
        <v>4800000000</v>
      </c>
      <c r="AA576" s="56">
        <v>11000000000</v>
      </c>
    </row>
    <row r="577" spans="1:27">
      <c r="A577" s="25" t="s">
        <v>112</v>
      </c>
      <c r="B577" s="25" t="s">
        <v>120</v>
      </c>
      <c r="C577" s="25" t="s">
        <v>121</v>
      </c>
      <c r="D577" s="25" t="s">
        <v>9</v>
      </c>
      <c r="E577" s="25" t="s">
        <v>78</v>
      </c>
      <c r="F577" s="25" t="s">
        <v>75</v>
      </c>
      <c r="G577" s="28">
        <v>1.004214845712534E-5</v>
      </c>
      <c r="H577" s="28">
        <v>9.4599949233789434E-6</v>
      </c>
      <c r="I577" s="28">
        <v>7.6900603893273982E-6</v>
      </c>
      <c r="J577" s="28">
        <v>5.3547141075729866E-6</v>
      </c>
      <c r="K577" s="28">
        <v>3.7773360010956769E-6</v>
      </c>
      <c r="L577" s="28">
        <v>3.234366979389897E-6</v>
      </c>
      <c r="M577" s="28">
        <v>2.5967686064675199E-6</v>
      </c>
      <c r="N577" s="55">
        <f>'Equations and POD'!$D$6/G577</f>
        <v>109538312.9114669</v>
      </c>
      <c r="O577" s="55">
        <f>'Equations and POD'!$D$6/H577</f>
        <v>116279132.16755717</v>
      </c>
      <c r="P577" s="55">
        <f>'Equations and POD'!$D$6/I577</f>
        <v>143041789.57120129</v>
      </c>
      <c r="Q577" s="55">
        <f>'Equations and POD'!$D$6/J577</f>
        <v>205426466.82935101</v>
      </c>
      <c r="R577" s="55">
        <f>'Equations and POD'!$D$6/K577</f>
        <v>291210525.00516963</v>
      </c>
      <c r="S577" s="55">
        <f>'Equations and POD'!$D$6/L577</f>
        <v>340097461.73190725</v>
      </c>
      <c r="T577" s="55">
        <f>'Equations and POD'!$D$6/M577</f>
        <v>423603395.87452519</v>
      </c>
      <c r="U577" s="56">
        <v>110000000</v>
      </c>
      <c r="V577" s="56">
        <v>120000000</v>
      </c>
      <c r="W577" s="56">
        <v>140000000</v>
      </c>
      <c r="X577" s="56">
        <v>210000000</v>
      </c>
      <c r="Y577" s="56">
        <v>290000000</v>
      </c>
      <c r="Z577" s="56">
        <v>340000000</v>
      </c>
      <c r="AA577" s="56">
        <v>420000000</v>
      </c>
    </row>
    <row r="578" spans="1:27">
      <c r="A578" s="25" t="s">
        <v>112</v>
      </c>
      <c r="B578" s="25" t="s">
        <v>120</v>
      </c>
      <c r="C578" s="25" t="s">
        <v>121</v>
      </c>
      <c r="D578" s="25" t="s">
        <v>9</v>
      </c>
      <c r="E578" s="25" t="s">
        <v>15</v>
      </c>
      <c r="F578" s="25" t="s">
        <v>75</v>
      </c>
      <c r="G578" s="28">
        <f t="shared" ref="G578:M578" si="116">SUM(G575:G577)</f>
        <v>0.26075945412618246</v>
      </c>
      <c r="H578" s="28">
        <f t="shared" si="116"/>
        <v>0.23712885354789218</v>
      </c>
      <c r="I578" s="28">
        <f t="shared" si="116"/>
        <v>0.19284504299653688</v>
      </c>
      <c r="J578" s="28">
        <f t="shared" si="116"/>
        <v>0.15396813329169901</v>
      </c>
      <c r="K578" s="28">
        <f t="shared" si="116"/>
        <v>0.12169420618753994</v>
      </c>
      <c r="L578" s="28">
        <f t="shared" si="116"/>
        <v>0.11128837904250183</v>
      </c>
      <c r="M578" s="28">
        <f t="shared" si="116"/>
        <v>2.6990109027636471E-6</v>
      </c>
      <c r="N578" s="55">
        <f>'Equations and POD'!$D$6/G578</f>
        <v>4218.447241677788</v>
      </c>
      <c r="O578" s="55">
        <f>'Equations and POD'!$D$6/H578</f>
        <v>4638.8281457188268</v>
      </c>
      <c r="P578" s="55">
        <f>'Equations and POD'!$D$6/I578</f>
        <v>5704.0615766294486</v>
      </c>
      <c r="Q578" s="55">
        <f>'Equations and POD'!$D$6/J578</f>
        <v>7144.3354964627933</v>
      </c>
      <c r="R578" s="55">
        <f>'Equations and POD'!$D$6/K578</f>
        <v>9039.0498813461763</v>
      </c>
      <c r="S578" s="55">
        <f>'Equations and POD'!$D$6/L578</f>
        <v>9884.2305860156539</v>
      </c>
      <c r="T578" s="55">
        <f>'Equations and POD'!$D$6/M578</f>
        <v>407556708.59782636</v>
      </c>
      <c r="U578" s="30">
        <v>4200</v>
      </c>
      <c r="V578" s="30">
        <v>4600</v>
      </c>
      <c r="W578" s="30">
        <v>5700</v>
      </c>
      <c r="X578" s="30">
        <v>7100</v>
      </c>
      <c r="Y578" s="30">
        <v>9000</v>
      </c>
      <c r="Z578" s="30">
        <v>9900</v>
      </c>
      <c r="AA578" s="33">
        <v>410000000</v>
      </c>
    </row>
    <row r="579" spans="1:27">
      <c r="A579" s="25" t="s">
        <v>112</v>
      </c>
      <c r="B579" s="25" t="s">
        <v>120</v>
      </c>
      <c r="C579" s="25" t="s">
        <v>121</v>
      </c>
      <c r="D579" s="25" t="s">
        <v>13</v>
      </c>
      <c r="E579" s="25" t="s">
        <v>72</v>
      </c>
      <c r="F579" s="25" t="s">
        <v>73</v>
      </c>
      <c r="G579" s="28">
        <v>1.4749361702127659</v>
      </c>
      <c r="H579" s="28">
        <v>1.2612698412698411</v>
      </c>
      <c r="I579" s="28">
        <v>1.09010752688172</v>
      </c>
      <c r="J579" s="28">
        <v>0.87886792452830187</v>
      </c>
      <c r="K579" s="28">
        <v>0.69464788732394378</v>
      </c>
      <c r="L579" s="28">
        <v>0.63525139664804475</v>
      </c>
      <c r="M579" s="28" t="s">
        <v>77</v>
      </c>
      <c r="N579" s="55">
        <f>'Equations and POD'!$D$6/G579</f>
        <v>745.79498571881948</v>
      </c>
      <c r="O579" s="55">
        <f>'Equations and POD'!$D$6/H579</f>
        <v>872.13692423861073</v>
      </c>
      <c r="P579" s="55">
        <f>'Equations and POD'!$D$6/I579</f>
        <v>1009.0747681988562</v>
      </c>
      <c r="Q579" s="55">
        <f>'Equations and POD'!$D$6/J579</f>
        <v>1251.6101331043367</v>
      </c>
      <c r="R579" s="55">
        <f>'Equations and POD'!$D$6/K579</f>
        <v>1583.5360908353607</v>
      </c>
      <c r="S579" s="55">
        <f>'Equations and POD'!$D$6/L579</f>
        <v>1731.5979245448948</v>
      </c>
      <c r="T579" s="31" t="s">
        <v>77</v>
      </c>
      <c r="U579" s="30">
        <v>750</v>
      </c>
      <c r="V579" s="30">
        <v>870</v>
      </c>
      <c r="W579" s="30">
        <v>1000</v>
      </c>
      <c r="X579" s="30">
        <v>1300</v>
      </c>
      <c r="Y579" s="30">
        <v>1600</v>
      </c>
      <c r="Z579" s="30">
        <v>1700</v>
      </c>
      <c r="AA579" s="32" t="s">
        <v>77</v>
      </c>
    </row>
    <row r="580" spans="1:27">
      <c r="A580" s="25" t="s">
        <v>112</v>
      </c>
      <c r="B580" s="25" t="s">
        <v>120</v>
      </c>
      <c r="C580" s="25" t="s">
        <v>121</v>
      </c>
      <c r="D580" s="25" t="s">
        <v>13</v>
      </c>
      <c r="E580" s="25" t="s">
        <v>76</v>
      </c>
      <c r="F580" s="25" t="s">
        <v>73</v>
      </c>
      <c r="G580" s="28">
        <v>19.263691403422218</v>
      </c>
      <c r="H580" s="28">
        <v>5.5859239256177196</v>
      </c>
      <c r="I580" s="28">
        <v>3.2735176985231518</v>
      </c>
      <c r="J580" s="28">
        <v>0.27047759448160941</v>
      </c>
      <c r="K580" s="28">
        <v>0.151488956702163</v>
      </c>
      <c r="L580" s="28">
        <v>0.12019378148873611</v>
      </c>
      <c r="M580" s="28">
        <v>5.3874603155177982E-2</v>
      </c>
      <c r="N580" s="55">
        <f>'Equations and POD'!$D$6/G580</f>
        <v>57.102243643945819</v>
      </c>
      <c r="O580" s="55">
        <f>'Equations and POD'!$D$6/H580</f>
        <v>196.9235554668526</v>
      </c>
      <c r="P580" s="55">
        <f>'Equations and POD'!$D$6/I580</f>
        <v>336.0299534950629</v>
      </c>
      <c r="Q580" s="55">
        <f>'Equations and POD'!$D$6/J580</f>
        <v>4066.880297823679</v>
      </c>
      <c r="R580" s="55">
        <f>'Equations and POD'!$D$6/K580</f>
        <v>7261.2553676943626</v>
      </c>
      <c r="S580" s="55">
        <f>'Equations and POD'!$D$6/L580</f>
        <v>9151.8877796775687</v>
      </c>
      <c r="T580" s="55">
        <f>'Equations and POD'!$D$6/M580</f>
        <v>20417.78380866416</v>
      </c>
      <c r="U580" s="30">
        <v>57</v>
      </c>
      <c r="V580" s="30">
        <v>200</v>
      </c>
      <c r="W580" s="30">
        <v>340</v>
      </c>
      <c r="X580" s="30">
        <v>4100</v>
      </c>
      <c r="Y580" s="30">
        <v>7300</v>
      </c>
      <c r="Z580" s="30">
        <v>9200</v>
      </c>
      <c r="AA580" s="30">
        <v>20000</v>
      </c>
    </row>
    <row r="581" spans="1:27">
      <c r="A581" s="25" t="s">
        <v>112</v>
      </c>
      <c r="B581" s="25" t="s">
        <v>120</v>
      </c>
      <c r="C581" s="25" t="s">
        <v>121</v>
      </c>
      <c r="D581" s="25" t="s">
        <v>13</v>
      </c>
      <c r="E581" s="25" t="s">
        <v>78</v>
      </c>
      <c r="F581" s="25" t="s">
        <v>73</v>
      </c>
      <c r="G581" s="28">
        <v>12.73019242334002</v>
      </c>
      <c r="H581" s="28">
        <v>11.992210253871029</v>
      </c>
      <c r="I581" s="28">
        <v>9.7485063999209611</v>
      </c>
      <c r="J581" s="28">
        <v>6.7880435399269956</v>
      </c>
      <c r="K581" s="28">
        <v>4.7884388830597704</v>
      </c>
      <c r="L581" s="28">
        <v>4.100129986239704</v>
      </c>
      <c r="M581" s="28">
        <v>3.291861714687597</v>
      </c>
      <c r="N581" s="55">
        <f>'Equations and POD'!$D$6/G581</f>
        <v>86.408748856240237</v>
      </c>
      <c r="O581" s="55">
        <f>'Equations and POD'!$D$6/H581</f>
        <v>91.726210324316583</v>
      </c>
      <c r="P581" s="55">
        <f>'Equations and POD'!$D$6/I581</f>
        <v>112.83779841483394</v>
      </c>
      <c r="Q581" s="55">
        <f>'Equations and POD'!$D$6/J581</f>
        <v>162.04963823962601</v>
      </c>
      <c r="R581" s="55">
        <f>'Equations and POD'!$D$6/K581</f>
        <v>229.71996236424962</v>
      </c>
      <c r="S581" s="55">
        <f>'Equations and POD'!$D$6/L581</f>
        <v>268.28417725576253</v>
      </c>
      <c r="T581" s="55">
        <f>'Equations and POD'!$D$6/M581</f>
        <v>334.15741466053407</v>
      </c>
      <c r="U581" s="30">
        <v>86</v>
      </c>
      <c r="V581" s="30">
        <v>92</v>
      </c>
      <c r="W581" s="30">
        <v>110</v>
      </c>
      <c r="X581" s="30">
        <v>160</v>
      </c>
      <c r="Y581" s="30">
        <v>230</v>
      </c>
      <c r="Z581" s="30">
        <v>270</v>
      </c>
      <c r="AA581" s="30">
        <v>330</v>
      </c>
    </row>
    <row r="582" spans="1:27">
      <c r="A582" s="25" t="s">
        <v>112</v>
      </c>
      <c r="B582" s="25" t="s">
        <v>120</v>
      </c>
      <c r="C582" s="25" t="s">
        <v>121</v>
      </c>
      <c r="D582" s="25" t="s">
        <v>13</v>
      </c>
      <c r="E582" s="25" t="s">
        <v>15</v>
      </c>
      <c r="F582" s="25" t="s">
        <v>73</v>
      </c>
      <c r="G582" s="28">
        <f t="shared" ref="G582:M582" si="117">SUM(G579:G581)</f>
        <v>33.468819996975</v>
      </c>
      <c r="H582" s="28">
        <f t="shared" si="117"/>
        <v>18.83940402075859</v>
      </c>
      <c r="I582" s="28">
        <f t="shared" si="117"/>
        <v>14.112131625325834</v>
      </c>
      <c r="J582" s="28">
        <f t="shared" si="117"/>
        <v>7.9373890589369065</v>
      </c>
      <c r="K582" s="28">
        <f t="shared" si="117"/>
        <v>5.6345757270858776</v>
      </c>
      <c r="L582" s="28">
        <f t="shared" si="117"/>
        <v>4.8555751643764848</v>
      </c>
      <c r="M582" s="28">
        <f t="shared" si="117"/>
        <v>3.3457363178427748</v>
      </c>
      <c r="N582" s="55">
        <f>'Equations and POD'!$D$6/G582</f>
        <v>32.866411188067609</v>
      </c>
      <c r="O582" s="55">
        <f>'Equations and POD'!$D$6/H582</f>
        <v>58.388258927296327</v>
      </c>
      <c r="P582" s="55">
        <f>'Equations and POD'!$D$6/I582</f>
        <v>77.947118777288352</v>
      </c>
      <c r="Q582" s="55">
        <f>'Equations and POD'!$D$6/J582</f>
        <v>138.58461413850972</v>
      </c>
      <c r="R582" s="55">
        <f>'Equations and POD'!$D$6/K582</f>
        <v>195.223217022749</v>
      </c>
      <c r="S582" s="55">
        <f>'Equations and POD'!$D$6/L582</f>
        <v>226.54370754473811</v>
      </c>
      <c r="T582" s="55">
        <f>'Equations and POD'!$D$6/M582</f>
        <v>328.77665646683278</v>
      </c>
      <c r="U582" s="30">
        <v>33</v>
      </c>
      <c r="V582" s="30">
        <v>58</v>
      </c>
      <c r="W582" s="30">
        <v>78</v>
      </c>
      <c r="X582" s="30">
        <v>140</v>
      </c>
      <c r="Y582" s="30">
        <v>200</v>
      </c>
      <c r="Z582" s="30">
        <v>230</v>
      </c>
      <c r="AA582" s="30">
        <v>330</v>
      </c>
    </row>
    <row r="583" spans="1:27">
      <c r="A583" s="25" t="s">
        <v>112</v>
      </c>
      <c r="B583" s="25" t="s">
        <v>120</v>
      </c>
      <c r="C583" s="25" t="s">
        <v>121</v>
      </c>
      <c r="D583" s="25" t="s">
        <v>13</v>
      </c>
      <c r="E583" s="25" t="s">
        <v>72</v>
      </c>
      <c r="F583" s="25" t="s">
        <v>74</v>
      </c>
      <c r="G583" s="28">
        <v>0.94740425531914896</v>
      </c>
      <c r="H583" s="28">
        <v>0.81015873015873008</v>
      </c>
      <c r="I583" s="28">
        <v>0.70021505376344084</v>
      </c>
      <c r="J583" s="28">
        <v>0.56452830188679248</v>
      </c>
      <c r="K583" s="28">
        <v>0.44619718309859158</v>
      </c>
      <c r="L583" s="28">
        <v>0.40804469273743021</v>
      </c>
      <c r="M583" s="28" t="s">
        <v>77</v>
      </c>
      <c r="N583" s="55">
        <f>'Equations and POD'!$D$6/G583</f>
        <v>1161.0671936758893</v>
      </c>
      <c r="O583" s="55">
        <f>'Equations and POD'!$D$6/H583</f>
        <v>1357.7586206896553</v>
      </c>
      <c r="P583" s="55">
        <f>'Equations and POD'!$D$6/I583</f>
        <v>1570.9459459459461</v>
      </c>
      <c r="Q583" s="55">
        <f>'Equations and POD'!$D$6/J583</f>
        <v>1948.5294117647059</v>
      </c>
      <c r="R583" s="55">
        <f>'Equations and POD'!$D$6/K583</f>
        <v>2465.2777777777778</v>
      </c>
      <c r="S583" s="55">
        <f>'Equations and POD'!$D$6/L583</f>
        <v>2695.7831325301204</v>
      </c>
      <c r="T583" s="31" t="s">
        <v>77</v>
      </c>
      <c r="U583" s="56">
        <v>1200</v>
      </c>
      <c r="V583" s="56">
        <v>1400</v>
      </c>
      <c r="W583" s="56">
        <v>1600</v>
      </c>
      <c r="X583" s="56">
        <v>1900</v>
      </c>
      <c r="Y583" s="56">
        <v>2500</v>
      </c>
      <c r="Z583" s="56">
        <v>2700</v>
      </c>
      <c r="AA583" s="57" t="s">
        <v>77</v>
      </c>
    </row>
    <row r="584" spans="1:27">
      <c r="A584" s="25" t="s">
        <v>112</v>
      </c>
      <c r="B584" s="25" t="s">
        <v>120</v>
      </c>
      <c r="C584" s="25" t="s">
        <v>121</v>
      </c>
      <c r="D584" s="25" t="s">
        <v>13</v>
      </c>
      <c r="E584" s="25" t="s">
        <v>76</v>
      </c>
      <c r="F584" s="25" t="s">
        <v>74</v>
      </c>
      <c r="G584" s="28">
        <v>2.1480982231357859</v>
      </c>
      <c r="H584" s="28">
        <v>0.86295546958782543</v>
      </c>
      <c r="I584" s="28">
        <v>0.29815810619565175</v>
      </c>
      <c r="J584" s="28">
        <v>5.3206076230638286E-3</v>
      </c>
      <c r="K584" s="28">
        <v>2.982398015364067E-3</v>
      </c>
      <c r="L584" s="28">
        <v>2.367025267341076E-3</v>
      </c>
      <c r="M584" s="28">
        <v>1.064562933288718E-3</v>
      </c>
      <c r="N584" s="55">
        <f>'Equations and POD'!$D$6/G584</f>
        <v>512.08086676512585</v>
      </c>
      <c r="O584" s="55">
        <f>'Equations and POD'!$D$6/H584</f>
        <v>1274.6891801095999</v>
      </c>
      <c r="P584" s="55">
        <f>'Equations and POD'!$D$6/I584</f>
        <v>3689.3177718206275</v>
      </c>
      <c r="Q584" s="55">
        <f>'Equations and POD'!$D$6/J584</f>
        <v>206743.30413536</v>
      </c>
      <c r="R584" s="55">
        <f>'Equations and POD'!$D$6/K584</f>
        <v>368830.71754113975</v>
      </c>
      <c r="S584" s="55">
        <f>'Equations and POD'!$D$6/L584</f>
        <v>464718.31761882739</v>
      </c>
      <c r="T584" s="55">
        <f>'Equations and POD'!$D$6/M584</f>
        <v>1033287.9021081519</v>
      </c>
      <c r="U584" s="56">
        <v>510</v>
      </c>
      <c r="V584" s="56">
        <v>1300</v>
      </c>
      <c r="W584" s="56">
        <v>3700</v>
      </c>
      <c r="X584" s="56">
        <v>210000</v>
      </c>
      <c r="Y584" s="56">
        <v>370000</v>
      </c>
      <c r="Z584" s="56">
        <v>460000</v>
      </c>
      <c r="AA584" s="56">
        <v>1000000</v>
      </c>
    </row>
    <row r="585" spans="1:27">
      <c r="A585" s="25" t="s">
        <v>112</v>
      </c>
      <c r="B585" s="25" t="s">
        <v>120</v>
      </c>
      <c r="C585" s="25" t="s">
        <v>121</v>
      </c>
      <c r="D585" s="25" t="s">
        <v>13</v>
      </c>
      <c r="E585" s="25" t="s">
        <v>78</v>
      </c>
      <c r="F585" s="25" t="s">
        <v>74</v>
      </c>
      <c r="G585" s="28">
        <v>0.2180745155177998</v>
      </c>
      <c r="H585" s="28">
        <v>0.20543251461821721</v>
      </c>
      <c r="I585" s="28">
        <v>0.16699675381867971</v>
      </c>
      <c r="J585" s="28">
        <v>0.11628255544427391</v>
      </c>
      <c r="K585" s="28">
        <v>8.2028335062344471E-2</v>
      </c>
      <c r="L585" s="28">
        <v>7.0237261981200533E-2</v>
      </c>
      <c r="M585" s="28">
        <v>5.6391225262700607E-2</v>
      </c>
      <c r="N585" s="55">
        <f>'Equations and POD'!$D$6/G585</f>
        <v>5044.1473979118628</v>
      </c>
      <c r="O585" s="55">
        <f>'Equations and POD'!$D$6/H585</f>
        <v>5354.5564685525924</v>
      </c>
      <c r="P585" s="55">
        <f>'Equations and POD'!$D$6/I585</f>
        <v>6586.9543859178757</v>
      </c>
      <c r="Q585" s="55">
        <f>'Equations and POD'!$D$6/J585</f>
        <v>9459.7164277762458</v>
      </c>
      <c r="R585" s="55">
        <f>'Equations and POD'!$D$6/K585</f>
        <v>13410.000326886564</v>
      </c>
      <c r="S585" s="55">
        <f>'Equations and POD'!$D$6/L585</f>
        <v>15661.202742988789</v>
      </c>
      <c r="T585" s="55">
        <f>'Equations and POD'!$D$6/M585</f>
        <v>19506.580941903805</v>
      </c>
      <c r="U585" s="56">
        <v>5000</v>
      </c>
      <c r="V585" s="56">
        <v>5400</v>
      </c>
      <c r="W585" s="56">
        <v>6600</v>
      </c>
      <c r="X585" s="56">
        <v>9500</v>
      </c>
      <c r="Y585" s="56">
        <v>13000</v>
      </c>
      <c r="Z585" s="56">
        <v>16000</v>
      </c>
      <c r="AA585" s="56">
        <v>20000</v>
      </c>
    </row>
    <row r="586" spans="1:27">
      <c r="A586" s="25" t="s">
        <v>112</v>
      </c>
      <c r="B586" s="25" t="s">
        <v>120</v>
      </c>
      <c r="C586" s="25" t="s">
        <v>121</v>
      </c>
      <c r="D586" s="25" t="s">
        <v>13</v>
      </c>
      <c r="E586" s="25" t="s">
        <v>15</v>
      </c>
      <c r="F586" s="25" t="s">
        <v>74</v>
      </c>
      <c r="G586" s="28">
        <f t="shared" ref="G586:M586" si="118">SUM(G583:G585)</f>
        <v>3.3135769939727346</v>
      </c>
      <c r="H586" s="28">
        <f t="shared" si="118"/>
        <v>1.8785467143647727</v>
      </c>
      <c r="I586" s="28">
        <f t="shared" si="118"/>
        <v>1.1653699137777722</v>
      </c>
      <c r="J586" s="28">
        <f t="shared" si="118"/>
        <v>0.68613146495413024</v>
      </c>
      <c r="K586" s="28">
        <f t="shared" si="118"/>
        <v>0.53120791617630014</v>
      </c>
      <c r="L586" s="28">
        <f t="shared" si="118"/>
        <v>0.48064897998597178</v>
      </c>
      <c r="M586" s="28">
        <f t="shared" si="118"/>
        <v>5.7455788195989323E-2</v>
      </c>
      <c r="N586" s="55">
        <f>'Equations and POD'!$D$6/G586</f>
        <v>331.9675390071987</v>
      </c>
      <c r="O586" s="55">
        <f>'Equations and POD'!$D$6/H586</f>
        <v>585.55903432615094</v>
      </c>
      <c r="P586" s="55">
        <f>'Equations and POD'!$D$6/I586</f>
        <v>943.9062970436031</v>
      </c>
      <c r="Q586" s="55">
        <f>'Equations and POD'!$D$6/J586</f>
        <v>1603.1913068926783</v>
      </c>
      <c r="R586" s="55">
        <f>'Equations and POD'!$D$6/K586</f>
        <v>2070.7522732679422</v>
      </c>
      <c r="S586" s="55">
        <f>'Equations and POD'!$D$6/L586</f>
        <v>2288.5724214625498</v>
      </c>
      <c r="T586" s="55">
        <f>'Equations and POD'!$D$6/M586</f>
        <v>19145.155510664197</v>
      </c>
      <c r="U586" s="30">
        <v>330</v>
      </c>
      <c r="V586" s="30">
        <v>590</v>
      </c>
      <c r="W586" s="30">
        <v>940</v>
      </c>
      <c r="X586" s="30">
        <v>1600</v>
      </c>
      <c r="Y586" s="30">
        <v>2100</v>
      </c>
      <c r="Z586" s="30">
        <v>2300</v>
      </c>
      <c r="AA586" s="33">
        <v>19000</v>
      </c>
    </row>
    <row r="587" spans="1:27">
      <c r="A587" s="25" t="s">
        <v>112</v>
      </c>
      <c r="B587" s="25" t="s">
        <v>120</v>
      </c>
      <c r="C587" s="25" t="s">
        <v>121</v>
      </c>
      <c r="D587" s="25" t="s">
        <v>13</v>
      </c>
      <c r="E587" s="25" t="s">
        <v>72</v>
      </c>
      <c r="F587" s="25" t="s">
        <v>75</v>
      </c>
      <c r="G587" s="28">
        <v>0.25838297872340432</v>
      </c>
      <c r="H587" s="28">
        <v>0.2209523809523809</v>
      </c>
      <c r="I587" s="28">
        <v>0.19096774193548391</v>
      </c>
      <c r="J587" s="28">
        <v>0.15396226415094341</v>
      </c>
      <c r="K587" s="28">
        <v>0.1216901408450704</v>
      </c>
      <c r="L587" s="28">
        <v>0.1112849162011173</v>
      </c>
      <c r="M587" s="28" t="s">
        <v>77</v>
      </c>
      <c r="N587" s="55">
        <f>'Equations and POD'!$D$6/G587</f>
        <v>4257.2463768115931</v>
      </c>
      <c r="O587" s="55">
        <f>'Equations and POD'!$D$6/H587</f>
        <v>4978.4482758620697</v>
      </c>
      <c r="P587" s="55">
        <f>'Equations and POD'!$D$6/I587</f>
        <v>5760.1351351351341</v>
      </c>
      <c r="Q587" s="55">
        <f>'Equations and POD'!$D$6/J587</f>
        <v>7144.6078431372543</v>
      </c>
      <c r="R587" s="55">
        <f>'Equations and POD'!$D$6/K587</f>
        <v>9039.351851851854</v>
      </c>
      <c r="S587" s="55">
        <f>'Equations and POD'!$D$6/L587</f>
        <v>9884.5381526104429</v>
      </c>
      <c r="T587" s="31" t="s">
        <v>77</v>
      </c>
      <c r="U587" s="56">
        <v>4300</v>
      </c>
      <c r="V587" s="56">
        <v>5000</v>
      </c>
      <c r="W587" s="56">
        <v>5800</v>
      </c>
      <c r="X587" s="56">
        <v>7100</v>
      </c>
      <c r="Y587" s="56">
        <v>9000</v>
      </c>
      <c r="Z587" s="56">
        <v>9900</v>
      </c>
      <c r="AA587" s="57" t="s">
        <v>77</v>
      </c>
    </row>
    <row r="588" spans="1:27">
      <c r="A588" s="25" t="s">
        <v>112</v>
      </c>
      <c r="B588" s="25" t="s">
        <v>120</v>
      </c>
      <c r="C588" s="25" t="s">
        <v>121</v>
      </c>
      <c r="D588" s="25" t="s">
        <v>13</v>
      </c>
      <c r="E588" s="25" t="s">
        <v>76</v>
      </c>
      <c r="F588" s="25" t="s">
        <v>75</v>
      </c>
      <c r="G588" s="28">
        <v>2.2718339130421883E-3</v>
      </c>
      <c r="H588" s="28">
        <v>1.6167027713875973E-2</v>
      </c>
      <c r="I588" s="28">
        <v>1.9059942540463172E-3</v>
      </c>
      <c r="J588" s="28">
        <v>5.2298133940173161E-7</v>
      </c>
      <c r="K588" s="28">
        <v>2.9404114051460731E-7</v>
      </c>
      <c r="L588" s="28">
        <v>2.3364162988532371E-7</v>
      </c>
      <c r="M588" s="28">
        <v>1.063908938764468E-7</v>
      </c>
      <c r="N588" s="55">
        <f>'Equations and POD'!$D$6/G588</f>
        <v>484190.32469103421</v>
      </c>
      <c r="O588" s="55">
        <f>'Equations and POD'!$D$6/H588</f>
        <v>68039.717594835485</v>
      </c>
      <c r="P588" s="55">
        <f>'Equations and POD'!$D$6/I588</f>
        <v>577126.60867930879</v>
      </c>
      <c r="Q588" s="55">
        <f>'Equations and POD'!$D$6/J588</f>
        <v>2103325524.4983563</v>
      </c>
      <c r="R588" s="55">
        <f>'Equations and POD'!$D$6/K588</f>
        <v>3740973110.3439059</v>
      </c>
      <c r="S588" s="55">
        <f>'Equations and POD'!$D$6/L588</f>
        <v>4708065084.7192917</v>
      </c>
      <c r="T588" s="55">
        <f>'Equations and POD'!$D$6/M588</f>
        <v>10339230736.019993</v>
      </c>
      <c r="U588" s="56">
        <v>480000</v>
      </c>
      <c r="V588" s="56">
        <v>68000</v>
      </c>
      <c r="W588" s="56">
        <v>580000</v>
      </c>
      <c r="X588" s="56">
        <v>2100000000</v>
      </c>
      <c r="Y588" s="56">
        <v>3700000000</v>
      </c>
      <c r="Z588" s="56">
        <v>4700000000</v>
      </c>
      <c r="AA588" s="56">
        <v>10000000000</v>
      </c>
    </row>
    <row r="589" spans="1:27">
      <c r="A589" s="25" t="s">
        <v>112</v>
      </c>
      <c r="B589" s="25" t="s">
        <v>120</v>
      </c>
      <c r="C589" s="25" t="s">
        <v>121</v>
      </c>
      <c r="D589" s="25" t="s">
        <v>13</v>
      </c>
      <c r="E589" s="25" t="s">
        <v>78</v>
      </c>
      <c r="F589" s="25" t="s">
        <v>75</v>
      </c>
      <c r="G589" s="28">
        <v>9.6033516810566985E-6</v>
      </c>
      <c r="H589" s="28">
        <v>9.0466356415751497E-6</v>
      </c>
      <c r="I589" s="28">
        <v>7.3540392957320552E-6</v>
      </c>
      <c r="J589" s="28">
        <v>5.1207371556085747E-6</v>
      </c>
      <c r="K589" s="28">
        <v>3.6122833864599361E-6</v>
      </c>
      <c r="L589" s="28">
        <v>3.0930396718681519E-6</v>
      </c>
      <c r="M589" s="28">
        <v>2.4833014836123781E-6</v>
      </c>
      <c r="N589" s="55">
        <f>'Equations and POD'!$D$6/G589</f>
        <v>114543342.42177437</v>
      </c>
      <c r="O589" s="55">
        <f>'Equations and POD'!$D$6/H589</f>
        <v>121592163.49388358</v>
      </c>
      <c r="P589" s="55">
        <f>'Equations and POD'!$D$6/I589</f>
        <v>149577661.44088858</v>
      </c>
      <c r="Q589" s="55">
        <f>'Equations and POD'!$D$6/J589</f>
        <v>214812822.1725277</v>
      </c>
      <c r="R589" s="55">
        <f>'Equations and POD'!$D$6/K589</f>
        <v>304516529.38503474</v>
      </c>
      <c r="S589" s="55">
        <f>'Equations and POD'!$D$6/L589</f>
        <v>355637210.21903855</v>
      </c>
      <c r="T589" s="55">
        <f>'Equations and POD'!$D$6/M589</f>
        <v>442958701.25276357</v>
      </c>
      <c r="U589" s="56">
        <v>110000000</v>
      </c>
      <c r="V589" s="56">
        <v>120000000</v>
      </c>
      <c r="W589" s="56">
        <v>150000000</v>
      </c>
      <c r="X589" s="56">
        <v>210000000</v>
      </c>
      <c r="Y589" s="56">
        <v>300000000</v>
      </c>
      <c r="Z589" s="56">
        <v>360000000</v>
      </c>
      <c r="AA589" s="56">
        <v>440000000</v>
      </c>
    </row>
    <row r="590" spans="1:27">
      <c r="A590" s="25" t="s">
        <v>112</v>
      </c>
      <c r="B590" s="25" t="s">
        <v>120</v>
      </c>
      <c r="C590" s="25" t="s">
        <v>121</v>
      </c>
      <c r="D590" s="25" t="s">
        <v>13</v>
      </c>
      <c r="E590" s="25" t="s">
        <v>15</v>
      </c>
      <c r="F590" s="25" t="s">
        <v>75</v>
      </c>
      <c r="G590" s="28">
        <f t="shared" ref="G590:M590" si="119">SUM(G587:G589)</f>
        <v>0.26066441598812756</v>
      </c>
      <c r="H590" s="28">
        <f t="shared" si="119"/>
        <v>0.23712845530189844</v>
      </c>
      <c r="I590" s="28">
        <f t="shared" si="119"/>
        <v>0.19288109022882594</v>
      </c>
      <c r="J590" s="28">
        <f t="shared" si="119"/>
        <v>0.15396790786943843</v>
      </c>
      <c r="K590" s="28">
        <f t="shared" si="119"/>
        <v>0.12169404716959738</v>
      </c>
      <c r="L590" s="28">
        <f t="shared" si="119"/>
        <v>0.11128824288241906</v>
      </c>
      <c r="M590" s="28">
        <f t="shared" si="119"/>
        <v>2.589692377488825E-6</v>
      </c>
      <c r="N590" s="55">
        <f>'Equations and POD'!$D$6/G590</f>
        <v>4219.9852857940587</v>
      </c>
      <c r="O590" s="55">
        <f>'Equations and POD'!$D$6/H590</f>
        <v>4638.8359364106791</v>
      </c>
      <c r="P590" s="55">
        <f>'Equations and POD'!$D$6/I590</f>
        <v>5702.9955538669274</v>
      </c>
      <c r="Q590" s="55">
        <f>'Equations and POD'!$D$6/J590</f>
        <v>7144.3459563844763</v>
      </c>
      <c r="R590" s="55">
        <f>'Equations and POD'!$D$6/K590</f>
        <v>9039.0616926972507</v>
      </c>
      <c r="S590" s="55">
        <f>'Equations and POD'!$D$6/L590</f>
        <v>9884.2426792756396</v>
      </c>
      <c r="T590" s="55">
        <f>'Equations and POD'!$D$6/M590</f>
        <v>424760874.90617281</v>
      </c>
      <c r="U590" s="30">
        <v>4200</v>
      </c>
      <c r="V590" s="30">
        <v>4600</v>
      </c>
      <c r="W590" s="30">
        <v>5700</v>
      </c>
      <c r="X590" s="30">
        <v>7100</v>
      </c>
      <c r="Y590" s="30">
        <v>9000</v>
      </c>
      <c r="Z590" s="30">
        <v>9900</v>
      </c>
      <c r="AA590" s="33">
        <v>420000000</v>
      </c>
    </row>
    <row r="591" spans="1:27">
      <c r="A591" s="25" t="s">
        <v>112</v>
      </c>
      <c r="B591" s="25" t="s">
        <v>120</v>
      </c>
      <c r="C591" s="25" t="s">
        <v>122</v>
      </c>
      <c r="D591" s="25" t="s">
        <v>9</v>
      </c>
      <c r="E591" s="25" t="s">
        <v>72</v>
      </c>
      <c r="F591" s="25" t="s">
        <v>73</v>
      </c>
      <c r="G591" s="28">
        <v>1.4749361702127659</v>
      </c>
      <c r="H591" s="28">
        <v>1.2612698412698411</v>
      </c>
      <c r="I591" s="28">
        <v>1.09010752688172</v>
      </c>
      <c r="J591" s="28">
        <v>0.87886792452830187</v>
      </c>
      <c r="K591" s="28">
        <v>0.69464788732394378</v>
      </c>
      <c r="L591" s="28">
        <v>0.63525139664804475</v>
      </c>
      <c r="M591" s="28" t="s">
        <v>77</v>
      </c>
      <c r="N591" s="55">
        <f>'Equations and POD'!$D$6/G591</f>
        <v>745.79498571881948</v>
      </c>
      <c r="O591" s="55">
        <f>'Equations and POD'!$D$6/H591</f>
        <v>872.13692423861073</v>
      </c>
      <c r="P591" s="55">
        <f>'Equations and POD'!$D$6/I591</f>
        <v>1009.0747681988562</v>
      </c>
      <c r="Q591" s="55">
        <f>'Equations and POD'!$D$6/J591</f>
        <v>1251.6101331043367</v>
      </c>
      <c r="R591" s="55">
        <f>'Equations and POD'!$D$6/K591</f>
        <v>1583.5360908353607</v>
      </c>
      <c r="S591" s="55">
        <f>'Equations and POD'!$D$6/L591</f>
        <v>1731.5979245448948</v>
      </c>
      <c r="T591" s="31" t="s">
        <v>77</v>
      </c>
      <c r="U591" s="30">
        <v>750</v>
      </c>
      <c r="V591" s="30">
        <v>870</v>
      </c>
      <c r="W591" s="30">
        <v>1000</v>
      </c>
      <c r="X591" s="30">
        <v>1300</v>
      </c>
      <c r="Y591" s="30">
        <v>1600</v>
      </c>
      <c r="Z591" s="30">
        <v>1700</v>
      </c>
      <c r="AA591" s="32" t="s">
        <v>77</v>
      </c>
    </row>
    <row r="592" spans="1:27">
      <c r="A592" s="25" t="s">
        <v>112</v>
      </c>
      <c r="B592" s="25" t="s">
        <v>120</v>
      </c>
      <c r="C592" s="25" t="s">
        <v>122</v>
      </c>
      <c r="D592" s="25" t="s">
        <v>9</v>
      </c>
      <c r="E592" s="25" t="s">
        <v>76</v>
      </c>
      <c r="F592" s="25" t="s">
        <v>73</v>
      </c>
      <c r="G592" s="28">
        <v>18.734889047537784</v>
      </c>
      <c r="H592" s="28">
        <v>4.9057806197028651</v>
      </c>
      <c r="I592" s="28">
        <v>2.4842233400468428</v>
      </c>
      <c r="J592" s="28">
        <v>8.1838834049603997E-5</v>
      </c>
      <c r="K592" s="28">
        <v>4.5818220471433198E-5</v>
      </c>
      <c r="L592" s="28">
        <v>3.6347415122589498E-5</v>
      </c>
      <c r="M592" s="28">
        <v>1.6265468267358799E-5</v>
      </c>
      <c r="N592" s="55">
        <f>'Equations and POD'!$D$6/G592</f>
        <v>58.713985292833456</v>
      </c>
      <c r="O592" s="55">
        <f>'Equations and POD'!$D$6/H592</f>
        <v>224.22527325867767</v>
      </c>
      <c r="P592" s="55">
        <f>'Equations and POD'!$D$6/I592</f>
        <v>442.79432620549255</v>
      </c>
      <c r="Q592" s="55">
        <f>'Equations and POD'!$D$6/J592</f>
        <v>13441051.705761964</v>
      </c>
      <c r="R592" s="55">
        <f>'Equations and POD'!$D$6/K592</f>
        <v>24007916.254316978</v>
      </c>
      <c r="S592" s="55">
        <f>'Equations and POD'!$D$6/L592</f>
        <v>30263500.067061514</v>
      </c>
      <c r="T592" s="55">
        <f>'Equations and POD'!$D$6/M592</f>
        <v>67627933.110752001</v>
      </c>
      <c r="U592" s="30">
        <v>59</v>
      </c>
      <c r="V592" s="30">
        <v>220</v>
      </c>
      <c r="W592" s="30">
        <v>440</v>
      </c>
      <c r="X592" s="30">
        <v>13000000</v>
      </c>
      <c r="Y592" s="30">
        <v>24000000</v>
      </c>
      <c r="Z592" s="30">
        <v>30000000</v>
      </c>
      <c r="AA592" s="30">
        <v>68000000</v>
      </c>
    </row>
    <row r="593" spans="1:27">
      <c r="A593" s="25" t="s">
        <v>112</v>
      </c>
      <c r="B593" s="25" t="s">
        <v>120</v>
      </c>
      <c r="C593" s="25" t="s">
        <v>122</v>
      </c>
      <c r="D593" s="25" t="s">
        <v>9</v>
      </c>
      <c r="E593" s="25" t="s">
        <v>78</v>
      </c>
      <c r="F593" s="25" t="s">
        <v>73</v>
      </c>
      <c r="G593" s="28">
        <v>4.0339685245067061E-3</v>
      </c>
      <c r="H593" s="28">
        <v>3.8001152767092152E-3</v>
      </c>
      <c r="I593" s="28">
        <v>3.089125966873297E-3</v>
      </c>
      <c r="J593" s="28">
        <v>2.151008647193896E-3</v>
      </c>
      <c r="K593" s="28">
        <v>1.517369973164877E-3</v>
      </c>
      <c r="L593" s="28">
        <v>1.299257290137453E-3</v>
      </c>
      <c r="M593" s="28">
        <v>1.04313164345668E-3</v>
      </c>
      <c r="N593" s="55">
        <f>'Equations and POD'!$D$6/G593</f>
        <v>272684.3289225995</v>
      </c>
      <c r="O593" s="55">
        <f>'Equations and POD'!$D$6/H593</f>
        <v>289464.90301014413</v>
      </c>
      <c r="P593" s="55">
        <f>'Equations and POD'!$D$6/I593</f>
        <v>356087.77751247893</v>
      </c>
      <c r="Q593" s="55">
        <f>'Equations and POD'!$D$6/J593</f>
        <v>511387.99531792116</v>
      </c>
      <c r="R593" s="55">
        <f>'Equations and POD'!$D$6/K593</f>
        <v>724938.55780318275</v>
      </c>
      <c r="S593" s="55">
        <f>'Equations and POD'!$D$6/L593</f>
        <v>846637.5431179048</v>
      </c>
      <c r="T593" s="55">
        <f>'Equations and POD'!$D$6/M593</f>
        <v>1054516.9508566267</v>
      </c>
      <c r="U593" s="30">
        <v>270000</v>
      </c>
      <c r="V593" s="30">
        <v>290000</v>
      </c>
      <c r="W593" s="30">
        <v>360000</v>
      </c>
      <c r="X593" s="30">
        <v>510000</v>
      </c>
      <c r="Y593" s="30">
        <v>720000</v>
      </c>
      <c r="Z593" s="30">
        <v>850000</v>
      </c>
      <c r="AA593" s="30">
        <v>1100000</v>
      </c>
    </row>
    <row r="594" spans="1:27">
      <c r="A594" s="25" t="s">
        <v>112</v>
      </c>
      <c r="B594" s="25" t="s">
        <v>120</v>
      </c>
      <c r="C594" s="25" t="s">
        <v>122</v>
      </c>
      <c r="D594" s="25" t="s">
        <v>9</v>
      </c>
      <c r="E594" s="25" t="s">
        <v>15</v>
      </c>
      <c r="F594" s="25" t="s">
        <v>73</v>
      </c>
      <c r="G594" s="28">
        <f t="shared" ref="G594:M594" si="120">SUM(G591:G593)</f>
        <v>20.213859186275055</v>
      </c>
      <c r="H594" s="28">
        <f t="shared" si="120"/>
        <v>6.170850576249415</v>
      </c>
      <c r="I594" s="28">
        <f t="shared" si="120"/>
        <v>3.577419992895436</v>
      </c>
      <c r="J594" s="28">
        <f t="shared" si="120"/>
        <v>0.88110077200954529</v>
      </c>
      <c r="K594" s="28">
        <f t="shared" si="120"/>
        <v>0.6962110755175801</v>
      </c>
      <c r="L594" s="28">
        <f t="shared" si="120"/>
        <v>0.63658700135330482</v>
      </c>
      <c r="M594" s="28">
        <f t="shared" si="120"/>
        <v>1.0593971117240388E-3</v>
      </c>
      <c r="N594" s="55">
        <f>'Equations and POD'!$D$6/G594</f>
        <v>54.418109370569155</v>
      </c>
      <c r="O594" s="55">
        <f>'Equations and POD'!$D$6/H594</f>
        <v>178.25743573077565</v>
      </c>
      <c r="P594" s="55">
        <f>'Equations and POD'!$D$6/I594</f>
        <v>307.48416517617193</v>
      </c>
      <c r="Q594" s="55">
        <f>'Equations and POD'!$D$6/J594</f>
        <v>1248.4383568195117</v>
      </c>
      <c r="R594" s="55">
        <f>'Equations and POD'!$D$6/K594</f>
        <v>1579.9806103087824</v>
      </c>
      <c r="S594" s="55">
        <f>'Equations and POD'!$D$6/L594</f>
        <v>1727.9649092135667</v>
      </c>
      <c r="T594" s="55">
        <f>'Equations and POD'!$D$6/M594</f>
        <v>1038326.4102069195</v>
      </c>
      <c r="U594" s="30">
        <v>54</v>
      </c>
      <c r="V594" s="30">
        <v>180</v>
      </c>
      <c r="W594" s="30">
        <v>310</v>
      </c>
      <c r="X594" s="30">
        <v>1200</v>
      </c>
      <c r="Y594" s="30">
        <v>1600</v>
      </c>
      <c r="Z594" s="30">
        <v>1700</v>
      </c>
      <c r="AA594" s="30">
        <v>1000000</v>
      </c>
    </row>
    <row r="595" spans="1:27">
      <c r="A595" s="25" t="s">
        <v>112</v>
      </c>
      <c r="B595" s="25" t="s">
        <v>120</v>
      </c>
      <c r="C595" s="25" t="s">
        <v>122</v>
      </c>
      <c r="D595" s="25" t="s">
        <v>9</v>
      </c>
      <c r="E595" s="25" t="s">
        <v>72</v>
      </c>
      <c r="F595" s="25" t="s">
        <v>74</v>
      </c>
      <c r="G595" s="28">
        <v>0.94740425531914907</v>
      </c>
      <c r="H595" s="28">
        <v>0.81015873015873008</v>
      </c>
      <c r="I595" s="28">
        <v>0.70021505376344084</v>
      </c>
      <c r="J595" s="28">
        <v>0.56452830188679248</v>
      </c>
      <c r="K595" s="28">
        <v>0.44619718309859158</v>
      </c>
      <c r="L595" s="28">
        <v>0.40804469273743021</v>
      </c>
      <c r="M595" s="28" t="s">
        <v>77</v>
      </c>
      <c r="N595" s="55">
        <f>'Equations and POD'!$D$6/G595</f>
        <v>1161.0671936758893</v>
      </c>
      <c r="O595" s="55">
        <f>'Equations and POD'!$D$6/H595</f>
        <v>1357.7586206896553</v>
      </c>
      <c r="P595" s="55">
        <f>'Equations and POD'!$D$6/I595</f>
        <v>1570.9459459459461</v>
      </c>
      <c r="Q595" s="55">
        <f>'Equations and POD'!$D$6/J595</f>
        <v>1948.5294117647059</v>
      </c>
      <c r="R595" s="55">
        <f>'Equations and POD'!$D$6/K595</f>
        <v>2465.2777777777778</v>
      </c>
      <c r="S595" s="55">
        <f>'Equations and POD'!$D$6/L595</f>
        <v>2695.7831325301204</v>
      </c>
      <c r="T595" s="31" t="s">
        <v>77</v>
      </c>
      <c r="U595" s="56">
        <v>1200</v>
      </c>
      <c r="V595" s="56">
        <v>1400</v>
      </c>
      <c r="W595" s="56">
        <v>1600</v>
      </c>
      <c r="X595" s="56">
        <v>1900</v>
      </c>
      <c r="Y595" s="56">
        <v>2500</v>
      </c>
      <c r="Z595" s="56">
        <v>2700</v>
      </c>
      <c r="AA595" s="57" t="s">
        <v>77</v>
      </c>
    </row>
    <row r="596" spans="1:27">
      <c r="A596" s="25" t="s">
        <v>112</v>
      </c>
      <c r="B596" s="25" t="s">
        <v>120</v>
      </c>
      <c r="C596" s="25" t="s">
        <v>122</v>
      </c>
      <c r="D596" s="25" t="s">
        <v>9</v>
      </c>
      <c r="E596" s="25" t="s">
        <v>76</v>
      </c>
      <c r="F596" s="25" t="s">
        <v>74</v>
      </c>
      <c r="G596" s="28">
        <v>2.1458961171733324</v>
      </c>
      <c r="H596" s="28">
        <v>0.85236052558320852</v>
      </c>
      <c r="I596" s="28">
        <v>0.28571853694878396</v>
      </c>
      <c r="J596" s="28">
        <v>2.3025335904507399E-5</v>
      </c>
      <c r="K596" s="28">
        <v>1.28909451014672E-5</v>
      </c>
      <c r="L596" s="28">
        <v>1.0226336337476801E-5</v>
      </c>
      <c r="M596" s="28">
        <v>4.5762855110208499E-6</v>
      </c>
      <c r="N596" s="55">
        <f>'Equations and POD'!$D$6/G596</f>
        <v>512.60636113595649</v>
      </c>
      <c r="O596" s="55">
        <f>'Equations and POD'!$D$6/H596</f>
        <v>1290.5337201618408</v>
      </c>
      <c r="P596" s="55">
        <f>'Equations and POD'!$D$6/I596</f>
        <v>3849.9427154674909</v>
      </c>
      <c r="Q596" s="55">
        <f>'Equations and POD'!$D$6/J596</f>
        <v>47773461.571288779</v>
      </c>
      <c r="R596" s="55">
        <f>'Equations and POD'!$D$6/K596</f>
        <v>85331214.37890555</v>
      </c>
      <c r="S596" s="55">
        <f>'Equations and POD'!$D$6/L596</f>
        <v>107565404.04101445</v>
      </c>
      <c r="T596" s="55">
        <f>'Equations and POD'!$D$6/M596</f>
        <v>240369617.96874836</v>
      </c>
      <c r="U596" s="56">
        <v>510</v>
      </c>
      <c r="V596" s="56">
        <v>1300</v>
      </c>
      <c r="W596" s="56">
        <v>3800</v>
      </c>
      <c r="X596" s="56">
        <v>48000000</v>
      </c>
      <c r="Y596" s="56">
        <v>85000000</v>
      </c>
      <c r="Z596" s="56">
        <v>110000000</v>
      </c>
      <c r="AA596" s="56">
        <v>240000000</v>
      </c>
    </row>
    <row r="597" spans="1:27">
      <c r="A597" s="25" t="s">
        <v>112</v>
      </c>
      <c r="B597" s="25" t="s">
        <v>120</v>
      </c>
      <c r="C597" s="25" t="s">
        <v>122</v>
      </c>
      <c r="D597" s="25" t="s">
        <v>9</v>
      </c>
      <c r="E597" s="25" t="s">
        <v>78</v>
      </c>
      <c r="F597" s="25" t="s">
        <v>74</v>
      </c>
      <c r="G597" s="28">
        <v>9.9148883744618857E-4</v>
      </c>
      <c r="H597" s="28">
        <v>9.3401122368119184E-4</v>
      </c>
      <c r="I597" s="28">
        <v>7.5926073666987212E-4</v>
      </c>
      <c r="J597" s="28">
        <v>5.2868559831010869E-4</v>
      </c>
      <c r="K597" s="28">
        <v>3.7294673508960283E-4</v>
      </c>
      <c r="L597" s="28">
        <v>3.1933791558261992E-4</v>
      </c>
      <c r="M597" s="28">
        <v>2.563860809004872E-4</v>
      </c>
      <c r="N597" s="55">
        <f>'Equations and POD'!$D$6/G597</f>
        <v>1109442.646710282</v>
      </c>
      <c r="O597" s="55">
        <f>'Equations and POD'!$D$6/H597</f>
        <v>1177716.040353992</v>
      </c>
      <c r="P597" s="55">
        <f>'Equations and POD'!$D$6/I597</f>
        <v>1448777.6686894346</v>
      </c>
      <c r="Q597" s="55">
        <f>'Equations and POD'!$D$6/J597</f>
        <v>2080631.6712920521</v>
      </c>
      <c r="R597" s="55">
        <f>'Equations and POD'!$D$6/K597</f>
        <v>2949482.8523856578</v>
      </c>
      <c r="S597" s="55">
        <f>'Equations and POD'!$D$6/L597</f>
        <v>3444626.9807739295</v>
      </c>
      <c r="T597" s="55">
        <f>'Equations and POD'!$D$6/M597</f>
        <v>4290404.518593777</v>
      </c>
      <c r="U597" s="56">
        <v>1100000</v>
      </c>
      <c r="V597" s="56">
        <v>1200000</v>
      </c>
      <c r="W597" s="56">
        <v>1400000</v>
      </c>
      <c r="X597" s="56">
        <v>2100000</v>
      </c>
      <c r="Y597" s="56">
        <v>2900000</v>
      </c>
      <c r="Z597" s="56">
        <v>3400000</v>
      </c>
      <c r="AA597" s="56">
        <v>4300000</v>
      </c>
    </row>
    <row r="598" spans="1:27">
      <c r="A598" s="25" t="s">
        <v>112</v>
      </c>
      <c r="B598" s="25" t="s">
        <v>120</v>
      </c>
      <c r="C598" s="25" t="s">
        <v>122</v>
      </c>
      <c r="D598" s="25" t="s">
        <v>9</v>
      </c>
      <c r="E598" s="25" t="s">
        <v>15</v>
      </c>
      <c r="F598" s="25" t="s">
        <v>74</v>
      </c>
      <c r="G598" s="28">
        <f t="shared" ref="G598:M598" si="121">SUM(G595:G597)</f>
        <v>3.0942918613299275</v>
      </c>
      <c r="H598" s="28">
        <f t="shared" si="121"/>
        <v>1.6634532669656197</v>
      </c>
      <c r="I598" s="28">
        <f t="shared" si="121"/>
        <v>0.98669285144889474</v>
      </c>
      <c r="J598" s="28">
        <f t="shared" si="121"/>
        <v>0.56508001282100706</v>
      </c>
      <c r="K598" s="28">
        <f t="shared" si="121"/>
        <v>0.44658302077878265</v>
      </c>
      <c r="L598" s="28">
        <f t="shared" si="121"/>
        <v>0.40837425698935031</v>
      </c>
      <c r="M598" s="28">
        <f t="shared" si="121"/>
        <v>2.6096236641150807E-4</v>
      </c>
      <c r="N598" s="55">
        <f>'Equations and POD'!$D$6/G598</f>
        <v>355.49329193763242</v>
      </c>
      <c r="O598" s="55">
        <f>'Equations and POD'!$D$6/H598</f>
        <v>661.27496446387079</v>
      </c>
      <c r="P598" s="55">
        <f>'Equations and POD'!$D$6/I598</f>
        <v>1114.8352786631838</v>
      </c>
      <c r="Q598" s="55">
        <f>'Equations and POD'!$D$6/J598</f>
        <v>1946.6269820950693</v>
      </c>
      <c r="R598" s="55">
        <f>'Equations and POD'!$D$6/K598</f>
        <v>2463.1478332556021</v>
      </c>
      <c r="S598" s="55">
        <f>'Equations and POD'!$D$6/L598</f>
        <v>2693.6075944392501</v>
      </c>
      <c r="T598" s="55">
        <f>'Equations and POD'!$D$6/M598</f>
        <v>4215167.1719033411</v>
      </c>
      <c r="U598" s="30">
        <v>360</v>
      </c>
      <c r="V598" s="30">
        <v>660</v>
      </c>
      <c r="W598" s="30">
        <v>1100</v>
      </c>
      <c r="X598" s="30">
        <v>1900</v>
      </c>
      <c r="Y598" s="30">
        <v>2500</v>
      </c>
      <c r="Z598" s="30">
        <v>2700</v>
      </c>
      <c r="AA598" s="30">
        <v>4200000</v>
      </c>
    </row>
    <row r="599" spans="1:27">
      <c r="A599" s="25" t="s">
        <v>112</v>
      </c>
      <c r="B599" s="25" t="s">
        <v>120</v>
      </c>
      <c r="C599" s="25" t="s">
        <v>122</v>
      </c>
      <c r="D599" s="25" t="s">
        <v>9</v>
      </c>
      <c r="E599" s="25" t="s">
        <v>72</v>
      </c>
      <c r="F599" s="25" t="s">
        <v>75</v>
      </c>
      <c r="G599" s="28">
        <v>0.25838297872340432</v>
      </c>
      <c r="H599" s="28">
        <v>0.2209523809523809</v>
      </c>
      <c r="I599" s="28">
        <v>0.1909677419354838</v>
      </c>
      <c r="J599" s="28">
        <v>0.15396226415094341</v>
      </c>
      <c r="K599" s="28">
        <v>0.1216901408450704</v>
      </c>
      <c r="L599" s="28">
        <v>0.1112849162011173</v>
      </c>
      <c r="M599" s="28" t="s">
        <v>77</v>
      </c>
      <c r="N599" s="55">
        <f>'Equations and POD'!$D$6/G599</f>
        <v>4257.2463768115931</v>
      </c>
      <c r="O599" s="55">
        <f>'Equations and POD'!$D$6/H599</f>
        <v>4978.4482758620697</v>
      </c>
      <c r="P599" s="55">
        <f>'Equations and POD'!$D$6/I599</f>
        <v>5760.1351351351377</v>
      </c>
      <c r="Q599" s="55">
        <f>'Equations and POD'!$D$6/J599</f>
        <v>7144.6078431372543</v>
      </c>
      <c r="R599" s="55">
        <f>'Equations and POD'!$D$6/K599</f>
        <v>9039.351851851854</v>
      </c>
      <c r="S599" s="55">
        <f>'Equations and POD'!$D$6/L599</f>
        <v>9884.5381526104429</v>
      </c>
      <c r="T599" s="31" t="s">
        <v>77</v>
      </c>
      <c r="U599" s="56">
        <v>4300</v>
      </c>
      <c r="V599" s="56">
        <v>5000</v>
      </c>
      <c r="W599" s="56">
        <v>5800</v>
      </c>
      <c r="X599" s="56">
        <v>7100</v>
      </c>
      <c r="Y599" s="56">
        <v>9000</v>
      </c>
      <c r="Z599" s="56">
        <v>9900</v>
      </c>
      <c r="AA599" s="57" t="s">
        <v>77</v>
      </c>
    </row>
    <row r="600" spans="1:27">
      <c r="A600" s="25" t="s">
        <v>112</v>
      </c>
      <c r="B600" s="25" t="s">
        <v>120</v>
      </c>
      <c r="C600" s="25" t="s">
        <v>122</v>
      </c>
      <c r="D600" s="25" t="s">
        <v>9</v>
      </c>
      <c r="E600" s="25" t="s">
        <v>76</v>
      </c>
      <c r="F600" s="25" t="s">
        <v>75</v>
      </c>
      <c r="G600" s="28">
        <v>2.3780188194378058E-3</v>
      </c>
      <c r="H600" s="28">
        <v>1.6181356633589661E-2</v>
      </c>
      <c r="I600" s="28">
        <v>1.8858058766334925E-3</v>
      </c>
      <c r="J600" s="28">
        <v>6.1979114223200401E-6</v>
      </c>
      <c r="K600" s="28">
        <v>3.4699574512284699E-6</v>
      </c>
      <c r="L600" s="28">
        <v>2.7527036763935401E-6</v>
      </c>
      <c r="M600" s="28">
        <v>1.2318348951861099E-6</v>
      </c>
      <c r="N600" s="55">
        <f>'Equations and POD'!$D$6/G600</f>
        <v>462569.93048526597</v>
      </c>
      <c r="O600" s="55">
        <f>'Equations and POD'!$D$6/H600</f>
        <v>67979.467043980272</v>
      </c>
      <c r="P600" s="55">
        <f>'Equations and POD'!$D$6/I600</f>
        <v>583305.00165992731</v>
      </c>
      <c r="Q600" s="55">
        <f>'Equations and POD'!$D$6/J600</f>
        <v>177479141.7700257</v>
      </c>
      <c r="R600" s="55">
        <f>'Equations and POD'!$D$6/K600</f>
        <v>317006768.94771916</v>
      </c>
      <c r="S600" s="55">
        <f>'Equations and POD'!$D$6/L600</f>
        <v>399607124.23691279</v>
      </c>
      <c r="T600" s="55">
        <f>'Equations and POD'!$D$6/M600</f>
        <v>892976813.93723476</v>
      </c>
      <c r="U600" s="56">
        <v>460000</v>
      </c>
      <c r="V600" s="56">
        <v>68000</v>
      </c>
      <c r="W600" s="56">
        <v>580000</v>
      </c>
      <c r="X600" s="56">
        <v>180000000</v>
      </c>
      <c r="Y600" s="56">
        <v>320000000</v>
      </c>
      <c r="Z600" s="56">
        <v>400000000</v>
      </c>
      <c r="AA600" s="56">
        <v>890000000</v>
      </c>
    </row>
    <row r="601" spans="1:27">
      <c r="A601" s="25" t="s">
        <v>112</v>
      </c>
      <c r="B601" s="25" t="s">
        <v>120</v>
      </c>
      <c r="C601" s="25" t="s">
        <v>122</v>
      </c>
      <c r="D601" s="25" t="s">
        <v>9</v>
      </c>
      <c r="E601" s="25" t="s">
        <v>78</v>
      </c>
      <c r="F601" s="25" t="s">
        <v>75</v>
      </c>
      <c r="G601" s="28">
        <v>1.209897404477306E-4</v>
      </c>
      <c r="H601" s="28">
        <v>1.139758424507607E-4</v>
      </c>
      <c r="I601" s="28">
        <v>9.2651329992231285E-5</v>
      </c>
      <c r="J601" s="28">
        <v>6.4514627802317388E-5</v>
      </c>
      <c r="K601" s="28">
        <v>4.5510072302522059E-5</v>
      </c>
      <c r="L601" s="28">
        <v>3.8968276860260097E-5</v>
      </c>
      <c r="M601" s="28">
        <v>3.1286368752733811E-5</v>
      </c>
      <c r="N601" s="55">
        <f>'Equations and POD'!$D$6/G601</f>
        <v>9091679.9716188889</v>
      </c>
      <c r="O601" s="55">
        <f>'Equations and POD'!$D$6/H601</f>
        <v>9651167.9698723592</v>
      </c>
      <c r="P601" s="55">
        <f>'Equations and POD'!$D$6/I601</f>
        <v>11872468.53436679</v>
      </c>
      <c r="Q601" s="55">
        <f>'Equations and POD'!$D$6/J601</f>
        <v>17050396.746774498</v>
      </c>
      <c r="R601" s="55">
        <f>'Equations and POD'!$D$6/K601</f>
        <v>24170473.575341709</v>
      </c>
      <c r="S601" s="55">
        <f>'Equations and POD'!$D$6/L601</f>
        <v>28228089.32364627</v>
      </c>
      <c r="T601" s="55">
        <f>'Equations and POD'!$D$6/M601</f>
        <v>35159081.857458502</v>
      </c>
      <c r="U601" s="56">
        <v>9100000</v>
      </c>
      <c r="V601" s="56">
        <v>9700000</v>
      </c>
      <c r="W601" s="56">
        <v>12000000</v>
      </c>
      <c r="X601" s="56">
        <v>17000000</v>
      </c>
      <c r="Y601" s="56">
        <v>24000000</v>
      </c>
      <c r="Z601" s="56">
        <v>28000000</v>
      </c>
      <c r="AA601" s="56">
        <v>35000000</v>
      </c>
    </row>
    <row r="602" spans="1:27">
      <c r="A602" s="25" t="s">
        <v>112</v>
      </c>
      <c r="B602" s="25" t="s">
        <v>120</v>
      </c>
      <c r="C602" s="25" t="s">
        <v>122</v>
      </c>
      <c r="D602" s="25" t="s">
        <v>9</v>
      </c>
      <c r="E602" s="25" t="s">
        <v>15</v>
      </c>
      <c r="F602" s="25" t="s">
        <v>75</v>
      </c>
      <c r="G602" s="28">
        <f t="shared" ref="G602:M602" si="122">SUM(G599:G601)</f>
        <v>0.26088198728328987</v>
      </c>
      <c r="H602" s="28">
        <f t="shared" si="122"/>
        <v>0.23724771342842133</v>
      </c>
      <c r="I602" s="28">
        <f t="shared" si="122"/>
        <v>0.19294619914210953</v>
      </c>
      <c r="J602" s="28">
        <f t="shared" si="122"/>
        <v>0.15403297669016805</v>
      </c>
      <c r="K602" s="28">
        <f t="shared" si="122"/>
        <v>0.12173912087482416</v>
      </c>
      <c r="L602" s="28">
        <f t="shared" si="122"/>
        <v>0.11132663718165395</v>
      </c>
      <c r="M602" s="28">
        <f t="shared" si="122"/>
        <v>3.2518203647919921E-5</v>
      </c>
      <c r="N602" s="55">
        <f>'Equations and POD'!$D$6/G602</f>
        <v>4216.465887334406</v>
      </c>
      <c r="O602" s="55">
        <f>'Equations and POD'!$D$6/H602</f>
        <v>4636.504116748315</v>
      </c>
      <c r="P602" s="55">
        <f>'Equations and POD'!$D$6/I602</f>
        <v>5701.0711011198691</v>
      </c>
      <c r="Q602" s="55">
        <f>'Equations and POD'!$D$6/J602</f>
        <v>7141.3279392283093</v>
      </c>
      <c r="R602" s="55">
        <f>'Equations and POD'!$D$6/K602</f>
        <v>9035.7149952729924</v>
      </c>
      <c r="S602" s="55">
        <f>'Equations and POD'!$D$6/L602</f>
        <v>9880.8338044479642</v>
      </c>
      <c r="T602" s="55">
        <f>'Equations and POD'!$D$6/M602</f>
        <v>33827206.813447803</v>
      </c>
      <c r="U602" s="30">
        <v>4200</v>
      </c>
      <c r="V602" s="30">
        <v>4600</v>
      </c>
      <c r="W602" s="30">
        <v>5700</v>
      </c>
      <c r="X602" s="30">
        <v>7100</v>
      </c>
      <c r="Y602" s="30">
        <v>9000</v>
      </c>
      <c r="Z602" s="30">
        <v>9900</v>
      </c>
      <c r="AA602" s="30">
        <v>34000000</v>
      </c>
    </row>
    <row r="603" spans="1:27">
      <c r="A603" s="25" t="s">
        <v>112</v>
      </c>
      <c r="B603" s="25" t="s">
        <v>120</v>
      </c>
      <c r="C603" s="25" t="s">
        <v>122</v>
      </c>
      <c r="D603" s="25" t="s">
        <v>13</v>
      </c>
      <c r="E603" s="25" t="s">
        <v>72</v>
      </c>
      <c r="F603" s="25" t="s">
        <v>73</v>
      </c>
      <c r="G603" s="28">
        <v>1.4749361702127659</v>
      </c>
      <c r="H603" s="28">
        <v>1.2612698412698411</v>
      </c>
      <c r="I603" s="28">
        <v>1.09010752688172</v>
      </c>
      <c r="J603" s="28">
        <v>0.87886792452830187</v>
      </c>
      <c r="K603" s="28">
        <v>0.69464788732394378</v>
      </c>
      <c r="L603" s="28">
        <v>0.63525139664804475</v>
      </c>
      <c r="M603" s="28" t="s">
        <v>77</v>
      </c>
      <c r="N603" s="55">
        <f>'Equations and POD'!$D$6/G603</f>
        <v>745.79498571881948</v>
      </c>
      <c r="O603" s="55">
        <f>'Equations and POD'!$D$6/H603</f>
        <v>872.13692423861073</v>
      </c>
      <c r="P603" s="55">
        <f>'Equations and POD'!$D$6/I603</f>
        <v>1009.0747681988562</v>
      </c>
      <c r="Q603" s="55">
        <f>'Equations and POD'!$D$6/J603</f>
        <v>1251.6101331043367</v>
      </c>
      <c r="R603" s="55">
        <f>'Equations and POD'!$D$6/K603</f>
        <v>1583.5360908353607</v>
      </c>
      <c r="S603" s="55">
        <f>'Equations and POD'!$D$6/L603</f>
        <v>1731.5979245448948</v>
      </c>
      <c r="T603" s="31" t="s">
        <v>77</v>
      </c>
      <c r="U603" s="30">
        <v>750</v>
      </c>
      <c r="V603" s="30">
        <v>870</v>
      </c>
      <c r="W603" s="30">
        <v>1000</v>
      </c>
      <c r="X603" s="30">
        <v>1300</v>
      </c>
      <c r="Y603" s="30">
        <v>1600</v>
      </c>
      <c r="Z603" s="30">
        <v>1700</v>
      </c>
      <c r="AA603" s="32" t="s">
        <v>77</v>
      </c>
    </row>
    <row r="604" spans="1:27">
      <c r="A604" s="25" t="s">
        <v>112</v>
      </c>
      <c r="B604" s="25" t="s">
        <v>120</v>
      </c>
      <c r="C604" s="25" t="s">
        <v>122</v>
      </c>
      <c r="D604" s="25" t="s">
        <v>13</v>
      </c>
      <c r="E604" s="25" t="s">
        <v>76</v>
      </c>
      <c r="F604" s="25" t="s">
        <v>73</v>
      </c>
      <c r="G604" s="28">
        <v>19.263691403422218</v>
      </c>
      <c r="H604" s="28">
        <v>5.5859239256177196</v>
      </c>
      <c r="I604" s="28">
        <v>3.2735176985231518</v>
      </c>
      <c r="J604" s="28">
        <v>0.27047759448160941</v>
      </c>
      <c r="K604" s="28">
        <v>0.151488956702163</v>
      </c>
      <c r="L604" s="28">
        <v>0.12019378148873611</v>
      </c>
      <c r="M604" s="28">
        <v>5.3874603155177982E-2</v>
      </c>
      <c r="N604" s="55">
        <f>'Equations and POD'!$D$6/G604</f>
        <v>57.102243643945819</v>
      </c>
      <c r="O604" s="55">
        <f>'Equations and POD'!$D$6/H604</f>
        <v>196.9235554668526</v>
      </c>
      <c r="P604" s="55">
        <f>'Equations and POD'!$D$6/I604</f>
        <v>336.0299534950629</v>
      </c>
      <c r="Q604" s="55">
        <f>'Equations and POD'!$D$6/J604</f>
        <v>4066.880297823679</v>
      </c>
      <c r="R604" s="55">
        <f>'Equations and POD'!$D$6/K604</f>
        <v>7261.2553676943626</v>
      </c>
      <c r="S604" s="55">
        <f>'Equations and POD'!$D$6/L604</f>
        <v>9151.8877796775687</v>
      </c>
      <c r="T604" s="55">
        <f>'Equations and POD'!$D$6/M604</f>
        <v>20417.78380866416</v>
      </c>
      <c r="U604" s="30">
        <v>57</v>
      </c>
      <c r="V604" s="30">
        <v>200</v>
      </c>
      <c r="W604" s="30">
        <v>340</v>
      </c>
      <c r="X604" s="30">
        <v>4100</v>
      </c>
      <c r="Y604" s="30">
        <v>7300</v>
      </c>
      <c r="Z604" s="30">
        <v>9200</v>
      </c>
      <c r="AA604" s="30">
        <v>20000</v>
      </c>
    </row>
    <row r="605" spans="1:27">
      <c r="A605" s="25" t="s">
        <v>112</v>
      </c>
      <c r="B605" s="25" t="s">
        <v>120</v>
      </c>
      <c r="C605" s="25" t="s">
        <v>122</v>
      </c>
      <c r="D605" s="25" t="s">
        <v>13</v>
      </c>
      <c r="E605" s="25" t="s">
        <v>78</v>
      </c>
      <c r="F605" s="25" t="s">
        <v>73</v>
      </c>
      <c r="G605" s="28">
        <v>3.8576340679693801E-3</v>
      </c>
      <c r="H605" s="28">
        <v>3.634003107507386E-3</v>
      </c>
      <c r="I605" s="28">
        <v>2.9540928486834232E-3</v>
      </c>
      <c r="J605" s="28">
        <v>2.0569828910419162E-3</v>
      </c>
      <c r="K605" s="28">
        <v>1.4510420858849921E-3</v>
      </c>
      <c r="L605" s="28">
        <v>1.2424636322874421E-3</v>
      </c>
      <c r="M605" s="28">
        <v>9.9753385301077735E-4</v>
      </c>
      <c r="N605" s="55">
        <f>'Equations and POD'!$D$6/G605</f>
        <v>285148.87120411318</v>
      </c>
      <c r="O605" s="55">
        <f>'Equations and POD'!$D$6/H605</f>
        <v>302696.49404744332</v>
      </c>
      <c r="P605" s="55">
        <f>'Equations and POD'!$D$6/I605</f>
        <v>372364.73474090255</v>
      </c>
      <c r="Q605" s="55">
        <f>'Equations and POD'!$D$6/J605</f>
        <v>534763.80615048332</v>
      </c>
      <c r="R605" s="55">
        <f>'Equations and POD'!$D$6/K605</f>
        <v>758075.87574491941</v>
      </c>
      <c r="S605" s="55">
        <f>'Equations and POD'!$D$6/L605</f>
        <v>885337.78487732564</v>
      </c>
      <c r="T605" s="55">
        <f>'Equations and POD'!$D$6/M605</f>
        <v>1102719.4682966971</v>
      </c>
      <c r="U605" s="30">
        <v>290000</v>
      </c>
      <c r="V605" s="30">
        <v>300000</v>
      </c>
      <c r="W605" s="30">
        <v>370000</v>
      </c>
      <c r="X605" s="30">
        <v>530000</v>
      </c>
      <c r="Y605" s="30">
        <v>760000</v>
      </c>
      <c r="Z605" s="30">
        <v>890000</v>
      </c>
      <c r="AA605" s="30">
        <v>1100000</v>
      </c>
    </row>
    <row r="606" spans="1:27">
      <c r="A606" s="25" t="s">
        <v>112</v>
      </c>
      <c r="B606" s="25" t="s">
        <v>120</v>
      </c>
      <c r="C606" s="25" t="s">
        <v>122</v>
      </c>
      <c r="D606" s="25" t="s">
        <v>13</v>
      </c>
      <c r="E606" s="25" t="s">
        <v>15</v>
      </c>
      <c r="F606" s="25" t="s">
        <v>73</v>
      </c>
      <c r="G606" s="28">
        <f t="shared" ref="G606:M606" si="123">SUM(G603:G605)</f>
        <v>20.742485207702952</v>
      </c>
      <c r="H606" s="28">
        <f t="shared" si="123"/>
        <v>6.8508277699950675</v>
      </c>
      <c r="I606" s="28">
        <f t="shared" si="123"/>
        <v>4.3665793182535548</v>
      </c>
      <c r="J606" s="28">
        <f t="shared" si="123"/>
        <v>1.1514025019009533</v>
      </c>
      <c r="K606" s="28">
        <f t="shared" si="123"/>
        <v>0.84758788611199176</v>
      </c>
      <c r="L606" s="28">
        <f t="shared" si="123"/>
        <v>0.75668764176906822</v>
      </c>
      <c r="M606" s="28">
        <f t="shared" si="123"/>
        <v>5.4872137008188757E-2</v>
      </c>
      <c r="N606" s="55">
        <f>'Equations and POD'!$D$6/G606</f>
        <v>53.031253920890002</v>
      </c>
      <c r="O606" s="55">
        <f>'Equations and POD'!$D$6/H606</f>
        <v>160.56453861206791</v>
      </c>
      <c r="P606" s="55">
        <f>'Equations and POD'!$D$6/I606</f>
        <v>251.91343608524051</v>
      </c>
      <c r="Q606" s="55">
        <f>'Equations and POD'!$D$6/J606</f>
        <v>955.35661784989327</v>
      </c>
      <c r="R606" s="55">
        <f>'Equations and POD'!$D$6/K606</f>
        <v>1297.8005207765052</v>
      </c>
      <c r="S606" s="55">
        <f>'Equations and POD'!$D$6/L606</f>
        <v>1453.7041961307814</v>
      </c>
      <c r="T606" s="55">
        <f>'Equations and POD'!$D$6/M606</f>
        <v>20046.603977458417</v>
      </c>
      <c r="U606" s="30">
        <v>53</v>
      </c>
      <c r="V606" s="30">
        <v>160</v>
      </c>
      <c r="W606" s="30">
        <v>250</v>
      </c>
      <c r="X606" s="30">
        <v>960</v>
      </c>
      <c r="Y606" s="30">
        <v>1300</v>
      </c>
      <c r="Z606" s="30">
        <v>1500</v>
      </c>
      <c r="AA606" s="30">
        <v>20000</v>
      </c>
    </row>
    <row r="607" spans="1:27">
      <c r="A607" s="25" t="s">
        <v>112</v>
      </c>
      <c r="B607" s="25" t="s">
        <v>120</v>
      </c>
      <c r="C607" s="25" t="s">
        <v>122</v>
      </c>
      <c r="D607" s="25" t="s">
        <v>13</v>
      </c>
      <c r="E607" s="25" t="s">
        <v>72</v>
      </c>
      <c r="F607" s="25" t="s">
        <v>74</v>
      </c>
      <c r="G607" s="28">
        <v>0.94740425531914896</v>
      </c>
      <c r="H607" s="28">
        <v>0.81015873015873008</v>
      </c>
      <c r="I607" s="28">
        <v>0.70021505376344084</v>
      </c>
      <c r="J607" s="28">
        <v>0.56452830188679248</v>
      </c>
      <c r="K607" s="28">
        <v>0.44619718309859158</v>
      </c>
      <c r="L607" s="28">
        <v>0.40804469273743021</v>
      </c>
      <c r="M607" s="28" t="s">
        <v>77</v>
      </c>
      <c r="N607" s="55">
        <f>'Equations and POD'!$D$6/G607</f>
        <v>1161.0671936758893</v>
      </c>
      <c r="O607" s="55">
        <f>'Equations and POD'!$D$6/H607</f>
        <v>1357.7586206896553</v>
      </c>
      <c r="P607" s="55">
        <f>'Equations and POD'!$D$6/I607</f>
        <v>1570.9459459459461</v>
      </c>
      <c r="Q607" s="55">
        <f>'Equations and POD'!$D$6/J607</f>
        <v>1948.5294117647059</v>
      </c>
      <c r="R607" s="55">
        <f>'Equations and POD'!$D$6/K607</f>
        <v>2465.2777777777778</v>
      </c>
      <c r="S607" s="55">
        <f>'Equations and POD'!$D$6/L607</f>
        <v>2695.7831325301204</v>
      </c>
      <c r="T607" s="31" t="s">
        <v>77</v>
      </c>
      <c r="U607" s="56">
        <v>1200</v>
      </c>
      <c r="V607" s="56">
        <v>1400</v>
      </c>
      <c r="W607" s="56">
        <v>1600</v>
      </c>
      <c r="X607" s="56">
        <v>1900</v>
      </c>
      <c r="Y607" s="56">
        <v>2500</v>
      </c>
      <c r="Z607" s="56">
        <v>2700</v>
      </c>
      <c r="AA607" s="57" t="s">
        <v>77</v>
      </c>
    </row>
    <row r="608" spans="1:27">
      <c r="A608" s="25" t="s">
        <v>112</v>
      </c>
      <c r="B608" s="25" t="s">
        <v>120</v>
      </c>
      <c r="C608" s="25" t="s">
        <v>122</v>
      </c>
      <c r="D608" s="25" t="s">
        <v>13</v>
      </c>
      <c r="E608" s="25" t="s">
        <v>76</v>
      </c>
      <c r="F608" s="25" t="s">
        <v>74</v>
      </c>
      <c r="G608" s="28">
        <v>2.1480982231357859</v>
      </c>
      <c r="H608" s="28">
        <v>0.86295546958782543</v>
      </c>
      <c r="I608" s="28">
        <v>0.29815810619565175</v>
      </c>
      <c r="J608" s="28">
        <v>5.3206076230638286E-3</v>
      </c>
      <c r="K608" s="28">
        <v>2.982398015364067E-3</v>
      </c>
      <c r="L608" s="28">
        <v>2.367025267341076E-3</v>
      </c>
      <c r="M608" s="28">
        <v>1.064562933288718E-3</v>
      </c>
      <c r="N608" s="55">
        <f>'Equations and POD'!$D$6/G608</f>
        <v>512.08086676512585</v>
      </c>
      <c r="O608" s="55">
        <f>'Equations and POD'!$D$6/H608</f>
        <v>1274.6891801095999</v>
      </c>
      <c r="P608" s="55">
        <f>'Equations and POD'!$D$6/I608</f>
        <v>3689.3177718206275</v>
      </c>
      <c r="Q608" s="55">
        <f>'Equations and POD'!$D$6/J608</f>
        <v>206743.30413536</v>
      </c>
      <c r="R608" s="55">
        <f>'Equations and POD'!$D$6/K608</f>
        <v>368830.71754113975</v>
      </c>
      <c r="S608" s="55">
        <f>'Equations and POD'!$D$6/L608</f>
        <v>464718.31761882739</v>
      </c>
      <c r="T608" s="55">
        <f>'Equations and POD'!$D$6/M608</f>
        <v>1033287.9021081519</v>
      </c>
      <c r="U608" s="56">
        <v>510</v>
      </c>
      <c r="V608" s="56">
        <v>1300</v>
      </c>
      <c r="W608" s="56">
        <v>3700</v>
      </c>
      <c r="X608" s="56">
        <v>210000</v>
      </c>
      <c r="Y608" s="56">
        <v>370000</v>
      </c>
      <c r="Z608" s="56">
        <v>460000</v>
      </c>
      <c r="AA608" s="56">
        <v>1000000</v>
      </c>
    </row>
    <row r="609" spans="1:27">
      <c r="A609" s="25" t="s">
        <v>112</v>
      </c>
      <c r="B609" s="25" t="s">
        <v>120</v>
      </c>
      <c r="C609" s="25" t="s">
        <v>122</v>
      </c>
      <c r="D609" s="25" t="s">
        <v>13</v>
      </c>
      <c r="E609" s="25" t="s">
        <v>78</v>
      </c>
      <c r="F609" s="25" t="s">
        <v>74</v>
      </c>
      <c r="G609" s="28">
        <v>9.4815006744062853E-4</v>
      </c>
      <c r="H609" s="28">
        <v>8.931848461397223E-4</v>
      </c>
      <c r="I609" s="28">
        <v>7.2607284266841944E-4</v>
      </c>
      <c r="J609" s="28">
        <v>5.0557632800361644E-4</v>
      </c>
      <c r="K609" s="28">
        <v>3.5664493504311459E-4</v>
      </c>
      <c r="L609" s="28">
        <v>3.0537939990922351E-4</v>
      </c>
      <c r="M609" s="28">
        <v>2.4517924026535377E-4</v>
      </c>
      <c r="N609" s="55">
        <f>'Equations and POD'!$D$6/G609</f>
        <v>1160153.9015540702</v>
      </c>
      <c r="O609" s="55">
        <f>'Equations and POD'!$D$6/H609</f>
        <v>1231547.9878035518</v>
      </c>
      <c r="P609" s="55">
        <f>'Equations and POD'!$D$6/I609</f>
        <v>1514999.5088059565</v>
      </c>
      <c r="Q609" s="55">
        <f>'Equations and POD'!$D$6/J609</f>
        <v>2175734.7784529412</v>
      </c>
      <c r="R609" s="55">
        <f>'Equations and POD'!$D$6/K609</f>
        <v>3084300.0752752079</v>
      </c>
      <c r="S609" s="55">
        <f>'Equations and POD'!$D$6/L609</f>
        <v>3602076.6309940484</v>
      </c>
      <c r="T609" s="55">
        <f>'Equations and POD'!$D$6/M609</f>
        <v>4486513.6167706801</v>
      </c>
      <c r="U609" s="56">
        <v>1200000</v>
      </c>
      <c r="V609" s="56">
        <v>1200000</v>
      </c>
      <c r="W609" s="56">
        <v>1500000</v>
      </c>
      <c r="X609" s="56">
        <v>2200000</v>
      </c>
      <c r="Y609" s="56">
        <v>3100000</v>
      </c>
      <c r="Z609" s="56">
        <v>3600000</v>
      </c>
      <c r="AA609" s="56">
        <v>4500000</v>
      </c>
    </row>
    <row r="610" spans="1:27">
      <c r="A610" s="25" t="s">
        <v>112</v>
      </c>
      <c r="B610" s="25" t="s">
        <v>120</v>
      </c>
      <c r="C610" s="25" t="s">
        <v>122</v>
      </c>
      <c r="D610" s="25" t="s">
        <v>13</v>
      </c>
      <c r="E610" s="25" t="s">
        <v>15</v>
      </c>
      <c r="F610" s="25" t="s">
        <v>74</v>
      </c>
      <c r="G610" s="28">
        <f t="shared" ref="G610:M610" si="124">SUM(G607:G609)</f>
        <v>3.0964506285223754</v>
      </c>
      <c r="H610" s="28">
        <f t="shared" si="124"/>
        <v>1.6740073845926953</v>
      </c>
      <c r="I610" s="28">
        <f t="shared" si="124"/>
        <v>0.99909923280176105</v>
      </c>
      <c r="J610" s="28">
        <f t="shared" si="124"/>
        <v>0.57035448583785997</v>
      </c>
      <c r="K610" s="28">
        <f t="shared" si="124"/>
        <v>0.44953622604899873</v>
      </c>
      <c r="L610" s="28">
        <f t="shared" si="124"/>
        <v>0.41071709740468049</v>
      </c>
      <c r="M610" s="28">
        <f t="shared" si="124"/>
        <v>1.3097421735540717E-3</v>
      </c>
      <c r="N610" s="55">
        <f>'Equations and POD'!$D$6/G610</f>
        <v>355.24545099074271</v>
      </c>
      <c r="O610" s="55">
        <f>'Equations and POD'!$D$6/H610</f>
        <v>657.10582290390687</v>
      </c>
      <c r="P610" s="55">
        <f>'Equations and POD'!$D$6/I610</f>
        <v>1100.9917372424402</v>
      </c>
      <c r="Q610" s="55">
        <f>'Equations and POD'!$D$6/J610</f>
        <v>1928.625139827001</v>
      </c>
      <c r="R610" s="55">
        <f>'Equations and POD'!$D$6/K610</f>
        <v>2446.9663094072907</v>
      </c>
      <c r="S610" s="55">
        <f>'Equations and POD'!$D$6/L610</f>
        <v>2678.2425347055068</v>
      </c>
      <c r="T610" s="55">
        <f>'Equations and POD'!$D$6/M610</f>
        <v>839859.95275320287</v>
      </c>
      <c r="U610" s="30">
        <v>360</v>
      </c>
      <c r="V610" s="30">
        <v>660</v>
      </c>
      <c r="W610" s="30">
        <v>1100</v>
      </c>
      <c r="X610" s="30">
        <v>1900</v>
      </c>
      <c r="Y610" s="30">
        <v>2400</v>
      </c>
      <c r="Z610" s="30">
        <v>2700</v>
      </c>
      <c r="AA610" s="30">
        <v>840000</v>
      </c>
    </row>
    <row r="611" spans="1:27">
      <c r="A611" s="25" t="s">
        <v>112</v>
      </c>
      <c r="B611" s="25" t="s">
        <v>120</v>
      </c>
      <c r="C611" s="25" t="s">
        <v>122</v>
      </c>
      <c r="D611" s="25" t="s">
        <v>13</v>
      </c>
      <c r="E611" s="25" t="s">
        <v>72</v>
      </c>
      <c r="F611" s="25" t="s">
        <v>75</v>
      </c>
      <c r="G611" s="28">
        <v>0.25838297872340432</v>
      </c>
      <c r="H611" s="28">
        <v>0.2209523809523809</v>
      </c>
      <c r="I611" s="28">
        <v>0.19096774193548391</v>
      </c>
      <c r="J611" s="28">
        <v>0.15396226415094341</v>
      </c>
      <c r="K611" s="28">
        <v>0.1216901408450704</v>
      </c>
      <c r="L611" s="28">
        <v>0.1112849162011173</v>
      </c>
      <c r="M611" s="28" t="s">
        <v>77</v>
      </c>
      <c r="N611" s="55">
        <f>'Equations and POD'!$D$6/G611</f>
        <v>4257.2463768115931</v>
      </c>
      <c r="O611" s="55">
        <f>'Equations and POD'!$D$6/H611</f>
        <v>4978.4482758620697</v>
      </c>
      <c r="P611" s="55">
        <f>'Equations and POD'!$D$6/I611</f>
        <v>5760.1351351351341</v>
      </c>
      <c r="Q611" s="55">
        <f>'Equations and POD'!$D$6/J611</f>
        <v>7144.6078431372543</v>
      </c>
      <c r="R611" s="55">
        <f>'Equations and POD'!$D$6/K611</f>
        <v>9039.351851851854</v>
      </c>
      <c r="S611" s="55">
        <f>'Equations and POD'!$D$6/L611</f>
        <v>9884.5381526104429</v>
      </c>
      <c r="T611" s="31" t="s">
        <v>77</v>
      </c>
      <c r="U611" s="56">
        <v>4300</v>
      </c>
      <c r="V611" s="56">
        <v>5000</v>
      </c>
      <c r="W611" s="56">
        <v>5800</v>
      </c>
      <c r="X611" s="56">
        <v>7100</v>
      </c>
      <c r="Y611" s="56">
        <v>9000</v>
      </c>
      <c r="Z611" s="56">
        <v>9900</v>
      </c>
      <c r="AA611" s="57" t="s">
        <v>77</v>
      </c>
    </row>
    <row r="612" spans="1:27">
      <c r="A612" s="25" t="s">
        <v>112</v>
      </c>
      <c r="B612" s="25" t="s">
        <v>120</v>
      </c>
      <c r="C612" s="25" t="s">
        <v>122</v>
      </c>
      <c r="D612" s="25" t="s">
        <v>13</v>
      </c>
      <c r="E612" s="25" t="s">
        <v>76</v>
      </c>
      <c r="F612" s="25" t="s">
        <v>75</v>
      </c>
      <c r="G612" s="28">
        <v>2.2718339130421883E-3</v>
      </c>
      <c r="H612" s="28">
        <v>1.6167027713875973E-2</v>
      </c>
      <c r="I612" s="28">
        <v>1.9059942540463172E-3</v>
      </c>
      <c r="J612" s="28">
        <v>5.2298133940173161E-7</v>
      </c>
      <c r="K612" s="28">
        <v>2.9404114051460731E-7</v>
      </c>
      <c r="L612" s="28">
        <v>2.3364162988532371E-7</v>
      </c>
      <c r="M612" s="28">
        <v>1.063908938764468E-7</v>
      </c>
      <c r="N612" s="55">
        <f>'Equations and POD'!$D$6/G612</f>
        <v>484190.32469103421</v>
      </c>
      <c r="O612" s="55">
        <f>'Equations and POD'!$D$6/H612</f>
        <v>68039.717594835485</v>
      </c>
      <c r="P612" s="55">
        <f>'Equations and POD'!$D$6/I612</f>
        <v>577126.60867930879</v>
      </c>
      <c r="Q612" s="55">
        <f>'Equations and POD'!$D$6/J612</f>
        <v>2103325524.4983563</v>
      </c>
      <c r="R612" s="55">
        <f>'Equations and POD'!$D$6/K612</f>
        <v>3740973110.3439059</v>
      </c>
      <c r="S612" s="55">
        <f>'Equations and POD'!$D$6/L612</f>
        <v>4708065084.7192917</v>
      </c>
      <c r="T612" s="55">
        <f>'Equations and POD'!$D$6/M612</f>
        <v>10339230736.019993</v>
      </c>
      <c r="U612" s="56">
        <v>480000</v>
      </c>
      <c r="V612" s="56">
        <v>68000</v>
      </c>
      <c r="W612" s="56">
        <v>580000</v>
      </c>
      <c r="X612" s="56">
        <v>2100000000</v>
      </c>
      <c r="Y612" s="56">
        <v>3700000000</v>
      </c>
      <c r="Z612" s="56">
        <v>4700000000</v>
      </c>
      <c r="AA612" s="56">
        <v>10000000000</v>
      </c>
    </row>
    <row r="613" spans="1:27">
      <c r="A613" s="25" t="s">
        <v>112</v>
      </c>
      <c r="B613" s="25" t="s">
        <v>120</v>
      </c>
      <c r="C613" s="25" t="s">
        <v>122</v>
      </c>
      <c r="D613" s="25" t="s">
        <v>13</v>
      </c>
      <c r="E613" s="25" t="s">
        <v>78</v>
      </c>
      <c r="F613" s="25" t="s">
        <v>75</v>
      </c>
      <c r="G613" s="28">
        <v>1.157030323096435E-4</v>
      </c>
      <c r="H613" s="28">
        <v>1.089956101467656E-4</v>
      </c>
      <c r="I613" s="28">
        <v>8.8602883087048179E-5</v>
      </c>
      <c r="J613" s="28">
        <v>6.1695628384961671E-5</v>
      </c>
      <c r="K613" s="28">
        <v>4.3521486586771932E-5</v>
      </c>
      <c r="L613" s="28">
        <v>3.7265538217776861E-5</v>
      </c>
      <c r="M613" s="28">
        <v>2.9919294985287169E-5</v>
      </c>
      <c r="N613" s="55">
        <f>'Equations and POD'!$D$6/G613</f>
        <v>9507097.4203700125</v>
      </c>
      <c r="O613" s="55">
        <f>'Equations and POD'!$D$6/H613</f>
        <v>10092149.569315862</v>
      </c>
      <c r="P613" s="55">
        <f>'Equations and POD'!$D$6/I613</f>
        <v>12414945.898761574</v>
      </c>
      <c r="Q613" s="55">
        <f>'Equations and POD'!$D$6/J613</f>
        <v>17829464.239124686</v>
      </c>
      <c r="R613" s="55">
        <f>'Equations and POD'!$D$6/K613</f>
        <v>25274871.93726369</v>
      </c>
      <c r="S613" s="55">
        <f>'Equations and POD'!$D$6/L613</f>
        <v>29517888.446201608</v>
      </c>
      <c r="T613" s="55">
        <f>'Equations and POD'!$D$6/M613</f>
        <v>36765572.201514967</v>
      </c>
      <c r="U613" s="56">
        <v>9500000</v>
      </c>
      <c r="V613" s="56">
        <v>10000000</v>
      </c>
      <c r="W613" s="56">
        <v>12000000</v>
      </c>
      <c r="X613" s="56">
        <v>18000000</v>
      </c>
      <c r="Y613" s="56">
        <v>25000000</v>
      </c>
      <c r="Z613" s="56">
        <v>30000000</v>
      </c>
      <c r="AA613" s="56">
        <v>37000000</v>
      </c>
    </row>
    <row r="614" spans="1:27">
      <c r="A614" s="25" t="s">
        <v>112</v>
      </c>
      <c r="B614" s="25" t="s">
        <v>120</v>
      </c>
      <c r="C614" s="25" t="s">
        <v>122</v>
      </c>
      <c r="D614" s="25" t="s">
        <v>13</v>
      </c>
      <c r="E614" s="25" t="s">
        <v>15</v>
      </c>
      <c r="F614" s="25" t="s">
        <v>75</v>
      </c>
      <c r="G614" s="28">
        <f t="shared" ref="G614:M614" si="125">SUM(G611:G613)</f>
        <v>0.26077051566875614</v>
      </c>
      <c r="H614" s="28">
        <f t="shared" si="125"/>
        <v>0.23722840427640363</v>
      </c>
      <c r="I614" s="28">
        <f t="shared" si="125"/>
        <v>0.19296233907261726</v>
      </c>
      <c r="J614" s="28">
        <f t="shared" si="125"/>
        <v>0.15402448276066777</v>
      </c>
      <c r="K614" s="28">
        <f t="shared" si="125"/>
        <v>0.1217339563727977</v>
      </c>
      <c r="L614" s="28">
        <f t="shared" si="125"/>
        <v>0.11132241538096496</v>
      </c>
      <c r="M614" s="28">
        <f t="shared" si="125"/>
        <v>3.0025685879163616E-5</v>
      </c>
      <c r="N614" s="55">
        <f>'Equations and POD'!$D$6/G614</f>
        <v>4218.2683006896204</v>
      </c>
      <c r="O614" s="55">
        <f>'Equations and POD'!$D$6/H614</f>
        <v>4636.8815039465053</v>
      </c>
      <c r="P614" s="55">
        <f>'Equations and POD'!$D$6/I614</f>
        <v>5700.5942469739575</v>
      </c>
      <c r="Q614" s="55">
        <f>'Equations and POD'!$D$6/J614</f>
        <v>7141.7217593208488</v>
      </c>
      <c r="R614" s="55">
        <f>'Equations and POD'!$D$6/K614</f>
        <v>9036.0983309485418</v>
      </c>
      <c r="S614" s="55">
        <f>'Equations and POD'!$D$6/L614</f>
        <v>9881.2085260242129</v>
      </c>
      <c r="T614" s="55">
        <f>'Equations and POD'!$D$6/M614</f>
        <v>36635299.670651227</v>
      </c>
      <c r="U614" s="30">
        <v>4200</v>
      </c>
      <c r="V614" s="30">
        <v>4600</v>
      </c>
      <c r="W614" s="30">
        <v>5700</v>
      </c>
      <c r="X614" s="30">
        <v>7100</v>
      </c>
      <c r="Y614" s="30">
        <v>9000</v>
      </c>
      <c r="Z614" s="30">
        <v>9900</v>
      </c>
      <c r="AA614" s="30">
        <v>37000000</v>
      </c>
    </row>
    <row r="615" spans="1:27">
      <c r="A615" s="25" t="s">
        <v>112</v>
      </c>
      <c r="B615" s="25" t="s">
        <v>120</v>
      </c>
      <c r="C615" s="25" t="s">
        <v>123</v>
      </c>
      <c r="D615" s="25" t="s">
        <v>9</v>
      </c>
      <c r="E615" s="25" t="s">
        <v>72</v>
      </c>
      <c r="F615" s="25" t="s">
        <v>73</v>
      </c>
      <c r="G615" s="28" t="s">
        <v>77</v>
      </c>
      <c r="H615" s="28" t="s">
        <v>77</v>
      </c>
      <c r="I615" s="28">
        <v>6.333380376344086E-2</v>
      </c>
      <c r="J615" s="28">
        <v>5.9657303459119515E-2</v>
      </c>
      <c r="K615" s="28">
        <v>4.6596588908450712E-2</v>
      </c>
      <c r="L615" s="28">
        <v>4.1071103351955324E-2</v>
      </c>
      <c r="M615" s="28">
        <v>4.2193835937500007E-2</v>
      </c>
      <c r="N615" s="31" t="s">
        <v>77</v>
      </c>
      <c r="O615" s="31" t="s">
        <v>77</v>
      </c>
      <c r="P615" s="55">
        <f>'Equations and POD'!$D$6/I615</f>
        <v>17368.292043671154</v>
      </c>
      <c r="Q615" s="55">
        <f>'Equations and POD'!$D$6/J615</f>
        <v>18438.647679638769</v>
      </c>
      <c r="R615" s="55">
        <f>'Equations and POD'!$D$6/K615</f>
        <v>23606.878223665532</v>
      </c>
      <c r="S615" s="55">
        <f>'Equations and POD'!$D$6/L615</f>
        <v>26782.820772396681</v>
      </c>
      <c r="T615" s="55">
        <f>'Equations and POD'!$D$6/M615</f>
        <v>26070.158722458531</v>
      </c>
      <c r="U615" s="32" t="s">
        <v>77</v>
      </c>
      <c r="V615" s="32" t="s">
        <v>77</v>
      </c>
      <c r="W615" s="30">
        <v>17000</v>
      </c>
      <c r="X615" s="30">
        <v>18000</v>
      </c>
      <c r="Y615" s="30">
        <v>24000</v>
      </c>
      <c r="Z615" s="30">
        <v>27000</v>
      </c>
      <c r="AA615" s="30">
        <v>26000</v>
      </c>
    </row>
    <row r="616" spans="1:27">
      <c r="A616" s="25" t="s">
        <v>112</v>
      </c>
      <c r="B616" s="25" t="s">
        <v>120</v>
      </c>
      <c r="C616" s="25" t="s">
        <v>123</v>
      </c>
      <c r="D616" s="25" t="s">
        <v>9</v>
      </c>
      <c r="E616" s="25" t="s">
        <v>76</v>
      </c>
      <c r="F616" s="25" t="s">
        <v>73</v>
      </c>
      <c r="G616" s="28" t="s">
        <v>77</v>
      </c>
      <c r="H616" s="28" t="s">
        <v>77</v>
      </c>
      <c r="I616" s="28">
        <v>2.1505376344086021E-4</v>
      </c>
      <c r="J616" s="28">
        <v>9.4339622641509429E-5</v>
      </c>
      <c r="K616" s="28">
        <v>5.2816901408450707E-5</v>
      </c>
      <c r="L616" s="28">
        <v>2.0949720670391065E-5</v>
      </c>
      <c r="M616" s="28">
        <v>1.8750000000000002E-5</v>
      </c>
      <c r="N616" s="31" t="s">
        <v>77</v>
      </c>
      <c r="O616" s="31" t="s">
        <v>77</v>
      </c>
      <c r="P616" s="55">
        <f>'Equations and POD'!$D$6/I616</f>
        <v>5115000</v>
      </c>
      <c r="Q616" s="55">
        <f>'Equations and POD'!$D$6/J616</f>
        <v>11660000</v>
      </c>
      <c r="R616" s="55">
        <f>'Equations and POD'!$D$6/K616</f>
        <v>20826666.666666664</v>
      </c>
      <c r="S616" s="55">
        <f>'Equations and POD'!$D$6/L616</f>
        <v>52506666.666666657</v>
      </c>
      <c r="T616" s="55">
        <f>'Equations and POD'!$D$6/M616</f>
        <v>58666666.666666664</v>
      </c>
      <c r="U616" s="32" t="s">
        <v>77</v>
      </c>
      <c r="V616" s="32" t="s">
        <v>77</v>
      </c>
      <c r="W616" s="30">
        <v>5100000</v>
      </c>
      <c r="X616" s="30">
        <v>12000000</v>
      </c>
      <c r="Y616" s="30">
        <v>21000000</v>
      </c>
      <c r="Z616" s="30">
        <v>53000000</v>
      </c>
      <c r="AA616" s="30">
        <v>59000000</v>
      </c>
    </row>
    <row r="617" spans="1:27">
      <c r="A617" s="25" t="s">
        <v>112</v>
      </c>
      <c r="B617" s="25" t="s">
        <v>120</v>
      </c>
      <c r="C617" s="25" t="s">
        <v>123</v>
      </c>
      <c r="D617" s="25" t="s">
        <v>9</v>
      </c>
      <c r="E617" s="25" t="s">
        <v>78</v>
      </c>
      <c r="F617" s="25" t="s">
        <v>73</v>
      </c>
      <c r="G617" s="28" t="s">
        <v>77</v>
      </c>
      <c r="H617" s="28" t="s">
        <v>77</v>
      </c>
      <c r="I617" s="28">
        <v>6.433225806451612E-6</v>
      </c>
      <c r="J617" s="28">
        <v>4.271320754716981E-6</v>
      </c>
      <c r="K617" s="28">
        <v>8.3696830985915509E-6</v>
      </c>
      <c r="L617" s="28">
        <v>4.4264245810055868E-6</v>
      </c>
      <c r="M617" s="28">
        <v>4.0586700000000011E-6</v>
      </c>
      <c r="N617" s="31" t="s">
        <v>77</v>
      </c>
      <c r="O617" s="31" t="s">
        <v>77</v>
      </c>
      <c r="P617" s="55">
        <f>'Equations and POD'!$D$6/I617</f>
        <v>170987313.84445673</v>
      </c>
      <c r="Q617" s="55">
        <f>'Equations and POD'!$D$6/J617</f>
        <v>257531584.06219631</v>
      </c>
      <c r="R617" s="55">
        <f>'Equations and POD'!$D$6/K617</f>
        <v>131426720.34800312</v>
      </c>
      <c r="S617" s="55">
        <f>'Equations and POD'!$D$6/L617</f>
        <v>248507566.29182285</v>
      </c>
      <c r="T617" s="55">
        <f>'Equations and POD'!$D$6/M617</f>
        <v>271024744.55917817</v>
      </c>
      <c r="U617" s="32" t="s">
        <v>77</v>
      </c>
      <c r="V617" s="32" t="s">
        <v>77</v>
      </c>
      <c r="W617" s="30">
        <v>170000000</v>
      </c>
      <c r="X617" s="30">
        <v>260000000</v>
      </c>
      <c r="Y617" s="30">
        <v>130000000</v>
      </c>
      <c r="Z617" s="30">
        <v>250000000</v>
      </c>
      <c r="AA617" s="30">
        <v>270000000</v>
      </c>
    </row>
    <row r="618" spans="1:27">
      <c r="A618" s="25" t="s">
        <v>112</v>
      </c>
      <c r="B618" s="25" t="s">
        <v>120</v>
      </c>
      <c r="C618" s="25" t="s">
        <v>123</v>
      </c>
      <c r="D618" s="25" t="s">
        <v>9</v>
      </c>
      <c r="E618" s="25" t="s">
        <v>15</v>
      </c>
      <c r="F618" s="25" t="s">
        <v>73</v>
      </c>
      <c r="G618" s="28" t="s">
        <v>77</v>
      </c>
      <c r="H618" s="28" t="s">
        <v>77</v>
      </c>
      <c r="I618" s="28">
        <f>SUM(I615:I617)</f>
        <v>6.3555290752688176E-2</v>
      </c>
      <c r="J618" s="28">
        <f>SUM(J615:J617)</f>
        <v>5.9755914402515736E-2</v>
      </c>
      <c r="K618" s="28">
        <f>SUM(K615:K617)</f>
        <v>4.6657775492957757E-2</v>
      </c>
      <c r="L618" s="28">
        <f>SUM(L615:L617)</f>
        <v>4.1096479497206719E-2</v>
      </c>
      <c r="M618" s="28">
        <f>SUM(M615:M617)</f>
        <v>4.2216644607500006E-2</v>
      </c>
      <c r="N618" s="31" t="s">
        <v>77</v>
      </c>
      <c r="O618" s="31" t="s">
        <v>77</v>
      </c>
      <c r="P618" s="55">
        <f>'Equations and POD'!$D$6/I618</f>
        <v>17307.764420123807</v>
      </c>
      <c r="Q618" s="55">
        <f>'Equations and POD'!$D$6/J618</f>
        <v>18408.219688354224</v>
      </c>
      <c r="R618" s="55">
        <f>'Equations and POD'!$D$6/K618</f>
        <v>23575.920377216171</v>
      </c>
      <c r="S618" s="55">
        <f>'Equations and POD'!$D$6/L618</f>
        <v>26766.282987202489</v>
      </c>
      <c r="T618" s="55">
        <f>'Equations and POD'!$D$6/M618</f>
        <v>26056.073622785723</v>
      </c>
      <c r="U618" s="32" t="s">
        <v>77</v>
      </c>
      <c r="V618" s="32" t="s">
        <v>77</v>
      </c>
      <c r="W618" s="30">
        <v>17000</v>
      </c>
      <c r="X618" s="30">
        <v>18000</v>
      </c>
      <c r="Y618" s="30">
        <v>24000</v>
      </c>
      <c r="Z618" s="30">
        <v>27000</v>
      </c>
      <c r="AA618" s="30">
        <v>26000</v>
      </c>
    </row>
    <row r="619" spans="1:27">
      <c r="A619" s="25" t="s">
        <v>112</v>
      </c>
      <c r="B619" s="25" t="s">
        <v>120</v>
      </c>
      <c r="C619" s="25" t="s">
        <v>123</v>
      </c>
      <c r="D619" s="25" t="s">
        <v>9</v>
      </c>
      <c r="E619" s="25" t="s">
        <v>72</v>
      </c>
      <c r="F619" s="25" t="s">
        <v>74</v>
      </c>
      <c r="G619" s="28" t="s">
        <v>77</v>
      </c>
      <c r="H619" s="28" t="s">
        <v>77</v>
      </c>
      <c r="I619" s="28">
        <v>4.5443247311827955E-3</v>
      </c>
      <c r="J619" s="28">
        <v>4.1638905660377366E-3</v>
      </c>
      <c r="K619" s="28">
        <v>3.1977035211267616E-3</v>
      </c>
      <c r="L619" s="28">
        <v>2.8166044692737448E-3</v>
      </c>
      <c r="M619" s="28">
        <v>2.8920097500000014E-3</v>
      </c>
      <c r="N619" s="31" t="s">
        <v>77</v>
      </c>
      <c r="O619" s="31" t="s">
        <v>77</v>
      </c>
      <c r="P619" s="55">
        <f>'Equations and POD'!$D$6/I619</f>
        <v>242060.16626670345</v>
      </c>
      <c r="Q619" s="55">
        <f>'Equations and POD'!$D$6/J619</f>
        <v>264176.01100567228</v>
      </c>
      <c r="R619" s="55">
        <f>'Equations and POD'!$D$6/K619</f>
        <v>343996.86923207861</v>
      </c>
      <c r="S619" s="55">
        <f>'Equations and POD'!$D$6/L619</f>
        <v>390541.16827544215</v>
      </c>
      <c r="T619" s="55">
        <f>'Equations and POD'!$D$6/M619</f>
        <v>380358.33039636171</v>
      </c>
      <c r="U619" s="57" t="s">
        <v>77</v>
      </c>
      <c r="V619" s="57" t="s">
        <v>77</v>
      </c>
      <c r="W619" s="56">
        <v>240000</v>
      </c>
      <c r="X619" s="56">
        <v>260000</v>
      </c>
      <c r="Y619" s="56">
        <v>340000</v>
      </c>
      <c r="Z619" s="56">
        <v>390000</v>
      </c>
      <c r="AA619" s="56">
        <v>380000</v>
      </c>
    </row>
    <row r="620" spans="1:27">
      <c r="A620" s="25" t="s">
        <v>112</v>
      </c>
      <c r="B620" s="25" t="s">
        <v>120</v>
      </c>
      <c r="C620" s="25" t="s">
        <v>123</v>
      </c>
      <c r="D620" s="25" t="s">
        <v>9</v>
      </c>
      <c r="E620" s="25" t="s">
        <v>76</v>
      </c>
      <c r="F620" s="25" t="s">
        <v>74</v>
      </c>
      <c r="G620" s="28" t="s">
        <v>77</v>
      </c>
      <c r="H620" s="28" t="s">
        <v>77</v>
      </c>
      <c r="I620" s="28">
        <v>6.0215053763440862E-5</v>
      </c>
      <c r="J620" s="28">
        <v>2.6415094339622642E-5</v>
      </c>
      <c r="K620" s="28">
        <v>1.4788732394366198E-5</v>
      </c>
      <c r="L620" s="28">
        <v>5.8659217877094981E-6</v>
      </c>
      <c r="M620" s="28">
        <v>5.2500000000000006E-6</v>
      </c>
      <c r="N620" s="31" t="s">
        <v>77</v>
      </c>
      <c r="O620" s="31" t="s">
        <v>77</v>
      </c>
      <c r="P620" s="55">
        <f>'Equations and POD'!$D$6/I620</f>
        <v>18267857.142857142</v>
      </c>
      <c r="Q620" s="55">
        <f>'Equations and POD'!$D$6/J620</f>
        <v>41642857.142857142</v>
      </c>
      <c r="R620" s="55">
        <f>'Equations and POD'!$D$6/K620</f>
        <v>74380952.380952373</v>
      </c>
      <c r="S620" s="55">
        <f>'Equations and POD'!$D$6/L620</f>
        <v>187523809.52380949</v>
      </c>
      <c r="T620" s="55">
        <f>'Equations and POD'!$D$6/M620</f>
        <v>209523809.52380949</v>
      </c>
      <c r="U620" s="57" t="s">
        <v>77</v>
      </c>
      <c r="V620" s="57" t="s">
        <v>77</v>
      </c>
      <c r="W620" s="56">
        <v>18000000</v>
      </c>
      <c r="X620" s="56">
        <v>42000000</v>
      </c>
      <c r="Y620" s="56">
        <v>74000000</v>
      </c>
      <c r="Z620" s="56">
        <v>190000000</v>
      </c>
      <c r="AA620" s="56">
        <v>210000000</v>
      </c>
    </row>
    <row r="621" spans="1:27">
      <c r="A621" s="25" t="s">
        <v>112</v>
      </c>
      <c r="B621" s="25" t="s">
        <v>120</v>
      </c>
      <c r="C621" s="25" t="s">
        <v>123</v>
      </c>
      <c r="D621" s="25" t="s">
        <v>9</v>
      </c>
      <c r="E621" s="25" t="s">
        <v>78</v>
      </c>
      <c r="F621" s="25" t="s">
        <v>74</v>
      </c>
      <c r="G621" s="28" t="s">
        <v>77</v>
      </c>
      <c r="H621" s="28" t="s">
        <v>77</v>
      </c>
      <c r="I621" s="28">
        <v>1.0861290322580644E-6</v>
      </c>
      <c r="J621" s="28">
        <v>7.2113207547169799E-7</v>
      </c>
      <c r="K621" s="28">
        <v>1.4130633802816899E-6</v>
      </c>
      <c r="L621" s="28">
        <v>7.4731843575418986E-7</v>
      </c>
      <c r="M621" s="28">
        <v>6.8523E-7</v>
      </c>
      <c r="N621" s="31" t="s">
        <v>77</v>
      </c>
      <c r="O621" s="31" t="s">
        <v>77</v>
      </c>
      <c r="P621" s="55">
        <f>'Equations and POD'!$D$6/I621</f>
        <v>1012771012.7710129</v>
      </c>
      <c r="Q621" s="55">
        <f>'Equations and POD'!$D$6/J621</f>
        <v>1525379382.5222399</v>
      </c>
      <c r="R621" s="55">
        <f>'Equations and POD'!$D$6/K621</f>
        <v>778450574.36894178</v>
      </c>
      <c r="S621" s="55">
        <f>'Equations and POD'!$D$6/L621</f>
        <v>1471929431.1131048</v>
      </c>
      <c r="T621" s="55">
        <f>'Equations and POD'!$D$6/M621</f>
        <v>1605300410.0812867</v>
      </c>
      <c r="U621" s="57" t="s">
        <v>77</v>
      </c>
      <c r="V621" s="57" t="s">
        <v>77</v>
      </c>
      <c r="W621" s="56">
        <v>1000000000</v>
      </c>
      <c r="X621" s="56">
        <v>1500000000</v>
      </c>
      <c r="Y621" s="56">
        <v>780000000</v>
      </c>
      <c r="Z621" s="56">
        <v>1500000000</v>
      </c>
      <c r="AA621" s="56">
        <v>1600000000</v>
      </c>
    </row>
    <row r="622" spans="1:27">
      <c r="A622" s="25" t="s">
        <v>112</v>
      </c>
      <c r="B622" s="25" t="s">
        <v>120</v>
      </c>
      <c r="C622" s="25" t="s">
        <v>123</v>
      </c>
      <c r="D622" s="25" t="s">
        <v>9</v>
      </c>
      <c r="E622" s="25" t="s">
        <v>15</v>
      </c>
      <c r="F622" s="25" t="s">
        <v>74</v>
      </c>
      <c r="G622" s="28" t="s">
        <v>77</v>
      </c>
      <c r="H622" s="28" t="s">
        <v>77</v>
      </c>
      <c r="I622" s="28">
        <f>SUM(I619:I621)</f>
        <v>4.6056259139784939E-3</v>
      </c>
      <c r="J622" s="28">
        <f>SUM(J619:J621)</f>
        <v>4.1910267924528313E-3</v>
      </c>
      <c r="K622" s="28">
        <f>SUM(K619:K621)</f>
        <v>3.2139053169014092E-3</v>
      </c>
      <c r="L622" s="28">
        <f>SUM(L619:L621)</f>
        <v>2.8232177094972082E-3</v>
      </c>
      <c r="M622" s="28">
        <f>SUM(M619:M621)</f>
        <v>2.8979449800000012E-3</v>
      </c>
      <c r="N622" s="31" t="s">
        <v>77</v>
      </c>
      <c r="O622" s="31" t="s">
        <v>77</v>
      </c>
      <c r="P622" s="55">
        <f>'Equations and POD'!$D$6/I622</f>
        <v>238838.32958760281</v>
      </c>
      <c r="Q622" s="55">
        <f>'Equations and POD'!$D$6/J622</f>
        <v>262465.51369723323</v>
      </c>
      <c r="R622" s="55">
        <f>'Equations and POD'!$D$6/K622</f>
        <v>342262.72759663378</v>
      </c>
      <c r="S622" s="55">
        <f>'Equations and POD'!$D$6/L622</f>
        <v>389626.34595966066</v>
      </c>
      <c r="T622" s="55">
        <f>'Equations and POD'!$D$6/M622</f>
        <v>379579.32520858262</v>
      </c>
      <c r="U622" s="57" t="s">
        <v>77</v>
      </c>
      <c r="V622" s="57" t="s">
        <v>77</v>
      </c>
      <c r="W622" s="56">
        <v>240000</v>
      </c>
      <c r="X622" s="56">
        <v>260000</v>
      </c>
      <c r="Y622" s="56">
        <v>340000</v>
      </c>
      <c r="Z622" s="56">
        <v>390000</v>
      </c>
      <c r="AA622" s="56">
        <v>380000</v>
      </c>
    </row>
    <row r="623" spans="1:27">
      <c r="A623" s="25" t="s">
        <v>112</v>
      </c>
      <c r="B623" s="25" t="s">
        <v>120</v>
      </c>
      <c r="C623" s="25" t="s">
        <v>123</v>
      </c>
      <c r="D623" s="25" t="s">
        <v>9</v>
      </c>
      <c r="E623" s="25" t="s">
        <v>72</v>
      </c>
      <c r="F623" s="25" t="s">
        <v>75</v>
      </c>
      <c r="G623" s="28" t="s">
        <v>77</v>
      </c>
      <c r="H623" s="28" t="s">
        <v>77</v>
      </c>
      <c r="I623" s="28">
        <v>3.0781984408602149E-4</v>
      </c>
      <c r="J623" s="28">
        <v>2.7599095911949692E-4</v>
      </c>
      <c r="K623" s="28">
        <v>2.0862224471830988E-4</v>
      </c>
      <c r="L623" s="28">
        <v>1.8351211731843582E-4</v>
      </c>
      <c r="M623" s="28">
        <v>1.8928654062500005E-4</v>
      </c>
      <c r="N623" s="31" t="s">
        <v>77</v>
      </c>
      <c r="O623" s="31" t="s">
        <v>77</v>
      </c>
      <c r="P623" s="55">
        <f>'Equations and POD'!$D$6/I623</f>
        <v>3573518.8004727876</v>
      </c>
      <c r="Q623" s="55">
        <f>'Equations and POD'!$D$6/J623</f>
        <v>3985637.8031706777</v>
      </c>
      <c r="R623" s="55">
        <f>'Equations and POD'!$D$6/K623</f>
        <v>5272687.9699969869</v>
      </c>
      <c r="S623" s="55">
        <f>'Equations and POD'!$D$6/L623</f>
        <v>5994154.5881204475</v>
      </c>
      <c r="T623" s="55">
        <f>'Equations and POD'!$D$6/M623</f>
        <v>5811295.385123211</v>
      </c>
      <c r="U623" s="57" t="s">
        <v>77</v>
      </c>
      <c r="V623" s="57" t="s">
        <v>77</v>
      </c>
      <c r="W623" s="56">
        <v>3600000</v>
      </c>
      <c r="X623" s="56">
        <v>4000000</v>
      </c>
      <c r="Y623" s="56">
        <v>5300000</v>
      </c>
      <c r="Z623" s="56">
        <v>6000000</v>
      </c>
      <c r="AA623" s="56">
        <v>5800000</v>
      </c>
    </row>
    <row r="624" spans="1:27">
      <c r="A624" s="25" t="s">
        <v>112</v>
      </c>
      <c r="B624" s="25" t="s">
        <v>120</v>
      </c>
      <c r="C624" s="25" t="s">
        <v>123</v>
      </c>
      <c r="D624" s="25" t="s">
        <v>9</v>
      </c>
      <c r="E624" s="25" t="s">
        <v>76</v>
      </c>
      <c r="F624" s="25" t="s">
        <v>75</v>
      </c>
      <c r="G624" s="28" t="s">
        <v>77</v>
      </c>
      <c r="H624" s="28" t="s">
        <v>77</v>
      </c>
      <c r="I624" s="28">
        <v>1.0537634408602151E-5</v>
      </c>
      <c r="J624" s="28">
        <v>4.6226415094339631E-6</v>
      </c>
      <c r="K624" s="28">
        <v>2.5880281690140849E-6</v>
      </c>
      <c r="L624" s="28">
        <v>1.0265363128491622E-6</v>
      </c>
      <c r="M624" s="28">
        <v>9.187500000000001E-7</v>
      </c>
      <c r="N624" s="31" t="s">
        <v>77</v>
      </c>
      <c r="O624" s="31" t="s">
        <v>77</v>
      </c>
      <c r="P624" s="55">
        <f>'Equations and POD'!$D$6/I624</f>
        <v>104387755.10204081</v>
      </c>
      <c r="Q624" s="55">
        <f>'Equations and POD'!$D$6/J624</f>
        <v>237959183.67346933</v>
      </c>
      <c r="R624" s="55">
        <f>'Equations and POD'!$D$6/K624</f>
        <v>425034013.60544211</v>
      </c>
      <c r="S624" s="55">
        <f>'Equations and POD'!$D$6/L624</f>
        <v>1071564625.8503399</v>
      </c>
      <c r="T624" s="55">
        <f>'Equations and POD'!$D$6/M624</f>
        <v>1197278911.5646257</v>
      </c>
      <c r="U624" s="57" t="s">
        <v>77</v>
      </c>
      <c r="V624" s="57" t="s">
        <v>77</v>
      </c>
      <c r="W624" s="56">
        <v>100000000</v>
      </c>
      <c r="X624" s="56">
        <v>240000000</v>
      </c>
      <c r="Y624" s="56">
        <v>430000000</v>
      </c>
      <c r="Z624" s="56">
        <v>1100000000</v>
      </c>
      <c r="AA624" s="56">
        <v>1200000000</v>
      </c>
    </row>
    <row r="625" spans="1:27">
      <c r="A625" s="25" t="s">
        <v>112</v>
      </c>
      <c r="B625" s="25" t="s">
        <v>120</v>
      </c>
      <c r="C625" s="25" t="s">
        <v>123</v>
      </c>
      <c r="D625" s="25" t="s">
        <v>9</v>
      </c>
      <c r="E625" s="25" t="s">
        <v>78</v>
      </c>
      <c r="F625" s="25" t="s">
        <v>75</v>
      </c>
      <c r="G625" s="28" t="s">
        <v>77</v>
      </c>
      <c r="H625" s="28" t="s">
        <v>77</v>
      </c>
      <c r="I625" s="28">
        <v>9.1903225806451599E-7</v>
      </c>
      <c r="J625" s="28">
        <v>6.1018867924528297E-7</v>
      </c>
      <c r="K625" s="28">
        <v>1.1956690140845069E-6</v>
      </c>
      <c r="L625" s="28">
        <v>6.3234636871508377E-7</v>
      </c>
      <c r="M625" s="28">
        <v>5.7981000000000011E-7</v>
      </c>
      <c r="N625" s="31" t="s">
        <v>77</v>
      </c>
      <c r="O625" s="31" t="s">
        <v>77</v>
      </c>
      <c r="P625" s="55">
        <f>'Equations and POD'!$D$6/I625</f>
        <v>1196911196.9111972</v>
      </c>
      <c r="Q625" s="55">
        <f>'Equations and POD'!$D$6/J625</f>
        <v>1802721088.4353743</v>
      </c>
      <c r="R625" s="55">
        <f>'Equations and POD'!$D$6/K625</f>
        <v>919987042.43602216</v>
      </c>
      <c r="S625" s="55">
        <f>'Equations and POD'!$D$6/L625</f>
        <v>1739552964.0427601</v>
      </c>
      <c r="T625" s="55">
        <f>'Equations and POD'!$D$6/M625</f>
        <v>1897173211.9142475</v>
      </c>
      <c r="U625" s="57" t="s">
        <v>77</v>
      </c>
      <c r="V625" s="57" t="s">
        <v>77</v>
      </c>
      <c r="W625" s="56">
        <v>1200000000</v>
      </c>
      <c r="X625" s="56">
        <v>1800000000</v>
      </c>
      <c r="Y625" s="56">
        <v>920000000</v>
      </c>
      <c r="Z625" s="56">
        <v>1700000000</v>
      </c>
      <c r="AA625" s="56">
        <v>1900000000</v>
      </c>
    </row>
    <row r="626" spans="1:27">
      <c r="A626" s="25" t="s">
        <v>112</v>
      </c>
      <c r="B626" s="25" t="s">
        <v>120</v>
      </c>
      <c r="C626" s="25" t="s">
        <v>123</v>
      </c>
      <c r="D626" s="25" t="s">
        <v>9</v>
      </c>
      <c r="E626" s="25" t="s">
        <v>15</v>
      </c>
      <c r="F626" s="25" t="s">
        <v>75</v>
      </c>
      <c r="G626" s="28" t="s">
        <v>77</v>
      </c>
      <c r="H626" s="28" t="s">
        <v>77</v>
      </c>
      <c r="I626" s="28">
        <f>SUM(I623:I625)</f>
        <v>3.192765107526882E-4</v>
      </c>
      <c r="J626" s="28">
        <f>SUM(J623:J625)</f>
        <v>2.8122378930817621E-4</v>
      </c>
      <c r="K626" s="28">
        <f>SUM(K623:K625)</f>
        <v>2.1240594190140847E-4</v>
      </c>
      <c r="L626" s="28">
        <f>SUM(L623:L625)</f>
        <v>1.8517100000000006E-4</v>
      </c>
      <c r="M626" s="28">
        <f>SUM(M623:M625)</f>
        <v>1.9078510062500004E-4</v>
      </c>
      <c r="N626" s="31" t="s">
        <v>77</v>
      </c>
      <c r="O626" s="31" t="s">
        <v>77</v>
      </c>
      <c r="P626" s="55">
        <f>'Equations and POD'!$D$6/I626</f>
        <v>3445289.4683882985</v>
      </c>
      <c r="Q626" s="55">
        <f>'Equations and POD'!$D$6/J626</f>
        <v>3911475.6354931844</v>
      </c>
      <c r="R626" s="55">
        <f>'Equations and POD'!$D$6/K626</f>
        <v>5178762.8451118479</v>
      </c>
      <c r="S626" s="55">
        <f>'Equations and POD'!$D$6/L626</f>
        <v>5940455.0388559746</v>
      </c>
      <c r="T626" s="55">
        <f>'Equations and POD'!$D$6/M626</f>
        <v>5765649.3950338308</v>
      </c>
      <c r="U626" s="57" t="s">
        <v>77</v>
      </c>
      <c r="V626" s="57" t="s">
        <v>77</v>
      </c>
      <c r="W626" s="56">
        <v>3400000</v>
      </c>
      <c r="X626" s="56">
        <v>3900000</v>
      </c>
      <c r="Y626" s="56">
        <v>5200000</v>
      </c>
      <c r="Z626" s="56">
        <v>5900000</v>
      </c>
      <c r="AA626" s="56">
        <v>5800000</v>
      </c>
    </row>
    <row r="627" spans="1:27">
      <c r="A627" s="25" t="s">
        <v>112</v>
      </c>
      <c r="B627" s="25" t="s">
        <v>120</v>
      </c>
      <c r="C627" s="25" t="s">
        <v>123</v>
      </c>
      <c r="D627" s="25" t="s">
        <v>13</v>
      </c>
      <c r="E627" s="25" t="s">
        <v>72</v>
      </c>
      <c r="F627" s="25" t="s">
        <v>73</v>
      </c>
      <c r="G627" s="28" t="s">
        <v>77</v>
      </c>
      <c r="H627" s="28" t="s">
        <v>77</v>
      </c>
      <c r="I627" s="28">
        <v>1.353434710561202E-2</v>
      </c>
      <c r="J627" s="28">
        <v>1.2748684026880334E-2</v>
      </c>
      <c r="K627" s="28">
        <v>1.761734046401698E-2</v>
      </c>
      <c r="L627" s="28">
        <v>1.552825277416393E-2</v>
      </c>
      <c r="M627" s="28">
        <v>9.0167649400684953E-3</v>
      </c>
      <c r="N627" s="31" t="s">
        <v>77</v>
      </c>
      <c r="O627" s="31" t="s">
        <v>77</v>
      </c>
      <c r="P627" s="55">
        <f>'Equations and POD'!$D$6/I627</f>
        <v>81274.699947948349</v>
      </c>
      <c r="Q627" s="55">
        <f>'Equations and POD'!$D$6/J627</f>
        <v>86283.415423950661</v>
      </c>
      <c r="R627" s="55">
        <f>'Equations and POD'!$D$6/K627</f>
        <v>62438.4822582458</v>
      </c>
      <c r="S627" s="55">
        <f>'Equations and POD'!$D$6/L627</f>
        <v>70838.620158875288</v>
      </c>
      <c r="T627" s="55">
        <f>'Equations and POD'!$D$6/M627</f>
        <v>121994.97350894054</v>
      </c>
      <c r="U627" s="32" t="s">
        <v>77</v>
      </c>
      <c r="V627" s="32" t="s">
        <v>77</v>
      </c>
      <c r="W627" s="30">
        <v>81000</v>
      </c>
      <c r="X627" s="30">
        <v>86000</v>
      </c>
      <c r="Y627" s="30">
        <v>62000</v>
      </c>
      <c r="Z627" s="30">
        <v>71000</v>
      </c>
      <c r="AA627" s="30">
        <v>120000</v>
      </c>
    </row>
    <row r="628" spans="1:27">
      <c r="A628" s="25" t="s">
        <v>112</v>
      </c>
      <c r="B628" s="25" t="s">
        <v>120</v>
      </c>
      <c r="C628" s="25" t="s">
        <v>123</v>
      </c>
      <c r="D628" s="25" t="s">
        <v>13</v>
      </c>
      <c r="E628" s="25" t="s">
        <v>76</v>
      </c>
      <c r="F628" s="25" t="s">
        <v>73</v>
      </c>
      <c r="G628" s="28" t="s">
        <v>77</v>
      </c>
      <c r="H628" s="28" t="s">
        <v>77</v>
      </c>
      <c r="I628" s="28">
        <v>4.5956694653115329E-5</v>
      </c>
      <c r="J628" s="28">
        <v>2.0160248126130784E-5</v>
      </c>
      <c r="K628" s="28">
        <v>1.9969129847578624E-5</v>
      </c>
      <c r="L628" s="28">
        <v>7.9207163082574435E-6</v>
      </c>
      <c r="M628" s="28">
        <v>4.0068493150684934E-6</v>
      </c>
      <c r="N628" s="31" t="s">
        <v>77</v>
      </c>
      <c r="O628" s="31" t="s">
        <v>77</v>
      </c>
      <c r="P628" s="55">
        <f>'Equations and POD'!$D$6/I628</f>
        <v>23935576.923076924</v>
      </c>
      <c r="Q628" s="55">
        <f>'Equations and POD'!$D$6/J628</f>
        <v>54562820.512820512</v>
      </c>
      <c r="R628" s="55">
        <f>'Equations and POD'!$D$6/K628</f>
        <v>55085024.15458937</v>
      </c>
      <c r="S628" s="55">
        <f>'Equations and POD'!$D$6/L628</f>
        <v>138876328.50241545</v>
      </c>
      <c r="T628" s="55">
        <f>'Equations and POD'!$D$6/M628</f>
        <v>274529914.5299145</v>
      </c>
      <c r="U628" s="32" t="s">
        <v>77</v>
      </c>
      <c r="V628" s="32" t="s">
        <v>77</v>
      </c>
      <c r="W628" s="30">
        <v>24000000</v>
      </c>
      <c r="X628" s="30">
        <v>55000000</v>
      </c>
      <c r="Y628" s="30">
        <v>55000000</v>
      </c>
      <c r="Z628" s="30">
        <v>140000000</v>
      </c>
      <c r="AA628" s="30">
        <v>270000000</v>
      </c>
    </row>
    <row r="629" spans="1:27">
      <c r="A629" s="25" t="s">
        <v>112</v>
      </c>
      <c r="B629" s="25" t="s">
        <v>120</v>
      </c>
      <c r="C629" s="25" t="s">
        <v>123</v>
      </c>
      <c r="D629" s="25" t="s">
        <v>13</v>
      </c>
      <c r="E629" s="25" t="s">
        <v>78</v>
      </c>
      <c r="F629" s="25" t="s">
        <v>73</v>
      </c>
      <c r="G629" s="28" t="s">
        <v>77</v>
      </c>
      <c r="H629" s="28" t="s">
        <v>77</v>
      </c>
      <c r="I629" s="28">
        <v>1.3747715422006183E-6</v>
      </c>
      <c r="J629" s="28">
        <v>9.1277539415869731E-7</v>
      </c>
      <c r="K629" s="28">
        <v>3.1644281304263946E-6</v>
      </c>
      <c r="L629" s="28">
        <v>1.6735523073390985E-6</v>
      </c>
      <c r="M629" s="28">
        <v>8.6733221917808246E-7</v>
      </c>
      <c r="N629" s="31" t="s">
        <v>77</v>
      </c>
      <c r="O629" s="31" t="s">
        <v>77</v>
      </c>
      <c r="P629" s="55">
        <f>'Equations and POD'!$D$6/I629</f>
        <v>800132942.99008608</v>
      </c>
      <c r="Q629" s="55">
        <f>'Equations and POD'!$D$6/J629</f>
        <v>1205115745.9320724</v>
      </c>
      <c r="R629" s="55">
        <f>'Equations and POD'!$D$6/K629</f>
        <v>347614151.64508075</v>
      </c>
      <c r="S629" s="55">
        <f>'Equations and POD'!$D$6/L629</f>
        <v>657284505.0472126</v>
      </c>
      <c r="T629" s="55">
        <f>'Equations and POD'!$D$6/M629</f>
        <v>1268256817.488462</v>
      </c>
      <c r="U629" s="32" t="s">
        <v>77</v>
      </c>
      <c r="V629" s="32" t="s">
        <v>77</v>
      </c>
      <c r="W629" s="30">
        <v>800000000</v>
      </c>
      <c r="X629" s="30">
        <v>1200000000</v>
      </c>
      <c r="Y629" s="30">
        <v>350000000</v>
      </c>
      <c r="Z629" s="30">
        <v>660000000</v>
      </c>
      <c r="AA629" s="30">
        <v>1300000000</v>
      </c>
    </row>
    <row r="630" spans="1:27">
      <c r="A630" s="25" t="s">
        <v>112</v>
      </c>
      <c r="B630" s="25" t="s">
        <v>120</v>
      </c>
      <c r="C630" s="25" t="s">
        <v>123</v>
      </c>
      <c r="D630" s="25" t="s">
        <v>13</v>
      </c>
      <c r="E630" s="25" t="s">
        <v>15</v>
      </c>
      <c r="F630" s="25" t="s">
        <v>73</v>
      </c>
      <c r="G630" s="28" t="s">
        <v>77</v>
      </c>
      <c r="H630" s="28" t="s">
        <v>77</v>
      </c>
      <c r="I630" s="28">
        <f>SUM(I627:I629)</f>
        <v>1.3581678571807336E-2</v>
      </c>
      <c r="J630" s="28">
        <f>SUM(J627:J629)</f>
        <v>1.2769757050400624E-2</v>
      </c>
      <c r="K630" s="28">
        <f>SUM(K627:K629)</f>
        <v>1.7640474021994985E-2</v>
      </c>
      <c r="L630" s="28">
        <f>SUM(L627:L629)</f>
        <v>1.5537847042779527E-2</v>
      </c>
      <c r="M630" s="28">
        <f>SUM(M627:M629)</f>
        <v>9.0216391216027415E-3</v>
      </c>
      <c r="N630" s="31" t="s">
        <v>77</v>
      </c>
      <c r="O630" s="31" t="s">
        <v>77</v>
      </c>
      <c r="P630" s="55">
        <f>'Equations and POD'!$D$6/I630</f>
        <v>80991.461709553711</v>
      </c>
      <c r="Q630" s="55">
        <f>'Equations and POD'!$D$6/J630</f>
        <v>86141.02802883707</v>
      </c>
      <c r="R630" s="55">
        <f>'Equations and POD'!$D$6/K630</f>
        <v>62356.600997709444</v>
      </c>
      <c r="S630" s="55">
        <f>'Equations and POD'!$D$6/L630</f>
        <v>70794.87891542686</v>
      </c>
      <c r="T630" s="55">
        <f>'Equations and POD'!$D$6/M630</f>
        <v>121929.06246559985</v>
      </c>
      <c r="U630" s="32" t="s">
        <v>77</v>
      </c>
      <c r="V630" s="32" t="s">
        <v>77</v>
      </c>
      <c r="W630" s="30">
        <v>81000</v>
      </c>
      <c r="X630" s="30">
        <v>86000</v>
      </c>
      <c r="Y630" s="30">
        <v>62000</v>
      </c>
      <c r="Z630" s="30">
        <v>71000</v>
      </c>
      <c r="AA630" s="30">
        <v>120000</v>
      </c>
    </row>
    <row r="631" spans="1:27">
      <c r="A631" s="25" t="s">
        <v>112</v>
      </c>
      <c r="B631" s="25" t="s">
        <v>120</v>
      </c>
      <c r="C631" s="25" t="s">
        <v>123</v>
      </c>
      <c r="D631" s="25" t="s">
        <v>13</v>
      </c>
      <c r="E631" s="25" t="s">
        <v>72</v>
      </c>
      <c r="F631" s="25" t="s">
        <v>74</v>
      </c>
      <c r="G631" s="28" t="s">
        <v>77</v>
      </c>
      <c r="H631" s="28" t="s">
        <v>77</v>
      </c>
      <c r="I631" s="28">
        <v>9.7111596995139203E-4</v>
      </c>
      <c r="J631" s="28">
        <v>8.8981771000258482E-4</v>
      </c>
      <c r="K631" s="28">
        <v>1.2089947559328579E-3</v>
      </c>
      <c r="L631" s="28">
        <v>1.064907991122676E-3</v>
      </c>
      <c r="M631" s="28">
        <v>6.1801852191780858E-4</v>
      </c>
      <c r="N631" s="31" t="s">
        <v>77</v>
      </c>
      <c r="O631" s="31" t="s">
        <v>77</v>
      </c>
      <c r="P631" s="55">
        <f>'Equations and POD'!$D$6/I631</f>
        <v>1132717.4447095739</v>
      </c>
      <c r="Q631" s="55">
        <f>'Equations and POD'!$D$6/J631</f>
        <v>1236208.2566291073</v>
      </c>
      <c r="R631" s="55">
        <f>'Equations and POD'!$D$6/K631</f>
        <v>909846.79180948331</v>
      </c>
      <c r="S631" s="55">
        <f>'Equations and POD'!$D$6/L631</f>
        <v>1032953.090003887</v>
      </c>
      <c r="T631" s="55">
        <f>'Equations and POD'!$D$6/M631</f>
        <v>1779881.9307009233</v>
      </c>
      <c r="U631" s="57" t="s">
        <v>77</v>
      </c>
      <c r="V631" s="57" t="s">
        <v>77</v>
      </c>
      <c r="W631" s="56">
        <v>1100000</v>
      </c>
      <c r="X631" s="56">
        <v>1200000</v>
      </c>
      <c r="Y631" s="56">
        <v>910000</v>
      </c>
      <c r="Z631" s="56">
        <v>1000000</v>
      </c>
      <c r="AA631" s="56">
        <v>1800000</v>
      </c>
    </row>
    <row r="632" spans="1:27">
      <c r="A632" s="25" t="s">
        <v>112</v>
      </c>
      <c r="B632" s="25" t="s">
        <v>120</v>
      </c>
      <c r="C632" s="25" t="s">
        <v>123</v>
      </c>
      <c r="D632" s="25" t="s">
        <v>13</v>
      </c>
      <c r="E632" s="25" t="s">
        <v>76</v>
      </c>
      <c r="F632" s="25" t="s">
        <v>74</v>
      </c>
      <c r="G632" s="28" t="s">
        <v>77</v>
      </c>
      <c r="H632" s="28" t="s">
        <v>77</v>
      </c>
      <c r="I632" s="28">
        <v>1.2867874502872293E-5</v>
      </c>
      <c r="J632" s="28">
        <v>5.6448694753166195E-6</v>
      </c>
      <c r="K632" s="28">
        <v>5.5913563573220143E-6</v>
      </c>
      <c r="L632" s="28">
        <v>2.2178005663120841E-6</v>
      </c>
      <c r="M632" s="28">
        <v>1.1219178082191783E-6</v>
      </c>
      <c r="N632" s="31" t="s">
        <v>77</v>
      </c>
      <c r="O632" s="31" t="s">
        <v>77</v>
      </c>
      <c r="P632" s="55">
        <f>'Equations and POD'!$D$6/I632</f>
        <v>85484203.296703294</v>
      </c>
      <c r="Q632" s="55">
        <f>'Equations and POD'!$D$6/J632</f>
        <v>194867216.11721611</v>
      </c>
      <c r="R632" s="55">
        <f>'Equations and POD'!$D$6/K632</f>
        <v>196732229.12353346</v>
      </c>
      <c r="S632" s="55">
        <f>'Equations and POD'!$D$6/L632</f>
        <v>495986887.50862658</v>
      </c>
      <c r="T632" s="55">
        <f>'Equations and POD'!$D$6/M632</f>
        <v>980463980.46398032</v>
      </c>
      <c r="U632" s="57" t="s">
        <v>77</v>
      </c>
      <c r="V632" s="57" t="s">
        <v>77</v>
      </c>
      <c r="W632" s="56">
        <v>85000000</v>
      </c>
      <c r="X632" s="56">
        <v>190000000</v>
      </c>
      <c r="Y632" s="56">
        <v>200000000</v>
      </c>
      <c r="Z632" s="56">
        <v>500000000</v>
      </c>
      <c r="AA632" s="56">
        <v>980000000</v>
      </c>
    </row>
    <row r="633" spans="1:27">
      <c r="A633" s="25" t="s">
        <v>112</v>
      </c>
      <c r="B633" s="25" t="s">
        <v>120</v>
      </c>
      <c r="C633" s="25" t="s">
        <v>123</v>
      </c>
      <c r="D633" s="25" t="s">
        <v>13</v>
      </c>
      <c r="E633" s="25" t="s">
        <v>78</v>
      </c>
      <c r="F633" s="25" t="s">
        <v>74</v>
      </c>
      <c r="G633" s="28" t="s">
        <v>77</v>
      </c>
      <c r="H633" s="28" t="s">
        <v>77</v>
      </c>
      <c r="I633" s="28">
        <v>2.3210428634555895E-7</v>
      </c>
      <c r="J633" s="28">
        <v>1.5410493667614367E-7</v>
      </c>
      <c r="K633" s="28">
        <v>5.3425409994211838E-7</v>
      </c>
      <c r="L633" s="28">
        <v>2.8254779214815944E-7</v>
      </c>
      <c r="M633" s="28">
        <v>1.4643271232876714E-7</v>
      </c>
      <c r="N633" s="31" t="s">
        <v>77</v>
      </c>
      <c r="O633" s="31" t="s">
        <v>77</v>
      </c>
      <c r="P633" s="55">
        <f>'Equations and POD'!$D$6/I633</f>
        <v>4739248970.0182018</v>
      </c>
      <c r="Q633" s="55">
        <f>'Equations and POD'!$D$6/J633</f>
        <v>7137993264.3668919</v>
      </c>
      <c r="R633" s="55">
        <f>'Equations and POD'!$D$6/K633</f>
        <v>2058945359.7439404</v>
      </c>
      <c r="S633" s="55">
        <f>'Equations and POD'!$D$6/L633</f>
        <v>3893146683.7411833</v>
      </c>
      <c r="T633" s="55">
        <f>'Equations and POD'!$D$6/M633</f>
        <v>7511982688.2008915</v>
      </c>
      <c r="U633" s="57" t="s">
        <v>77</v>
      </c>
      <c r="V633" s="57" t="s">
        <v>77</v>
      </c>
      <c r="W633" s="56">
        <v>4700000000</v>
      </c>
      <c r="X633" s="56">
        <v>7100000000</v>
      </c>
      <c r="Y633" s="56">
        <v>2100000000</v>
      </c>
      <c r="Z633" s="56">
        <v>3900000000</v>
      </c>
      <c r="AA633" s="56">
        <v>7500000000</v>
      </c>
    </row>
    <row r="634" spans="1:27">
      <c r="A634" s="25" t="s">
        <v>112</v>
      </c>
      <c r="B634" s="25" t="s">
        <v>120</v>
      </c>
      <c r="C634" s="25" t="s">
        <v>123</v>
      </c>
      <c r="D634" s="25" t="s">
        <v>13</v>
      </c>
      <c r="E634" s="25" t="s">
        <v>15</v>
      </c>
      <c r="F634" s="25" t="s">
        <v>74</v>
      </c>
      <c r="G634" s="28" t="s">
        <v>77</v>
      </c>
      <c r="H634" s="28" t="s">
        <v>77</v>
      </c>
      <c r="I634" s="28">
        <f>SUM(I631:I633)</f>
        <v>9.8421594874060982E-4</v>
      </c>
      <c r="J634" s="28">
        <f>SUM(J631:J633)</f>
        <v>8.9561668441457754E-4</v>
      </c>
      <c r="K634" s="28">
        <f>SUM(K631:K633)</f>
        <v>1.2151203663901221E-3</v>
      </c>
      <c r="L634" s="28">
        <f>SUM(L631:L633)</f>
        <v>1.0674083394811363E-3</v>
      </c>
      <c r="M634" s="28">
        <f>SUM(M631:M633)</f>
        <v>6.1928687243835651E-4</v>
      </c>
      <c r="N634" s="31" t="s">
        <v>77</v>
      </c>
      <c r="O634" s="31" t="s">
        <v>77</v>
      </c>
      <c r="P634" s="55">
        <f>'Equations and POD'!$D$6/I634</f>
        <v>1117640.9012753207</v>
      </c>
      <c r="Q634" s="55">
        <f>'Equations and POD'!$D$6/J634</f>
        <v>1228204.0064037198</v>
      </c>
      <c r="R634" s="55">
        <f>'Equations and POD'!$D$6/K634</f>
        <v>905260.11284616892</v>
      </c>
      <c r="S634" s="55">
        <f>'Equations and POD'!$D$6/L634</f>
        <v>1030533.451270117</v>
      </c>
      <c r="T634" s="55">
        <f>'Equations and POD'!$D$6/M634</f>
        <v>1776236.5859119571</v>
      </c>
      <c r="U634" s="57" t="s">
        <v>77</v>
      </c>
      <c r="V634" s="57" t="s">
        <v>77</v>
      </c>
      <c r="W634" s="56">
        <v>1100000</v>
      </c>
      <c r="X634" s="56">
        <v>1200000</v>
      </c>
      <c r="Y634" s="56">
        <v>910000</v>
      </c>
      <c r="Z634" s="56">
        <v>1000000</v>
      </c>
      <c r="AA634" s="56">
        <v>1800000</v>
      </c>
    </row>
    <row r="635" spans="1:27">
      <c r="A635" s="25" t="s">
        <v>112</v>
      </c>
      <c r="B635" s="25" t="s">
        <v>120</v>
      </c>
      <c r="C635" s="25" t="s">
        <v>123</v>
      </c>
      <c r="D635" s="25" t="s">
        <v>13</v>
      </c>
      <c r="E635" s="25" t="s">
        <v>72</v>
      </c>
      <c r="F635" s="25" t="s">
        <v>75</v>
      </c>
      <c r="G635" s="28" t="s">
        <v>77</v>
      </c>
      <c r="H635" s="28" t="s">
        <v>77</v>
      </c>
      <c r="I635" s="28">
        <v>6.5780679010163495E-5</v>
      </c>
      <c r="J635" s="28">
        <v>5.8978889894029481E-5</v>
      </c>
      <c r="K635" s="28">
        <v>7.8876355537333591E-5</v>
      </c>
      <c r="L635" s="28">
        <v>6.938266353409355E-5</v>
      </c>
      <c r="M635" s="28">
        <v>4.045027443493152E-5</v>
      </c>
      <c r="N635" s="31" t="s">
        <v>77</v>
      </c>
      <c r="O635" s="31" t="s">
        <v>77</v>
      </c>
      <c r="P635" s="55">
        <f>'Equations and POD'!$D$6/I635</f>
        <v>16722235.412468813</v>
      </c>
      <c r="Q635" s="55">
        <f>'Equations and POD'!$D$6/J635</f>
        <v>18650741.00201663</v>
      </c>
      <c r="R635" s="55">
        <f>'Equations and POD'!$D$6/K635</f>
        <v>13945877.601803627</v>
      </c>
      <c r="S635" s="55">
        <f>'Equations and POD'!$D$6/L635</f>
        <v>15854104.526550459</v>
      </c>
      <c r="T635" s="55">
        <f>'Equations and POD'!$D$6/M635</f>
        <v>27193882.250897076</v>
      </c>
      <c r="U635" s="57" t="s">
        <v>77</v>
      </c>
      <c r="V635" s="57" t="s">
        <v>77</v>
      </c>
      <c r="W635" s="56">
        <v>17000000</v>
      </c>
      <c r="X635" s="56">
        <v>19000000</v>
      </c>
      <c r="Y635" s="56">
        <v>14000000</v>
      </c>
      <c r="Z635" s="56">
        <v>16000000</v>
      </c>
      <c r="AA635" s="56">
        <v>27000000</v>
      </c>
    </row>
    <row r="636" spans="1:27">
      <c r="A636" s="25" t="s">
        <v>112</v>
      </c>
      <c r="B636" s="25" t="s">
        <v>120</v>
      </c>
      <c r="C636" s="25" t="s">
        <v>123</v>
      </c>
      <c r="D636" s="25" t="s">
        <v>13</v>
      </c>
      <c r="E636" s="25" t="s">
        <v>76</v>
      </c>
      <c r="F636" s="25" t="s">
        <v>75</v>
      </c>
      <c r="G636" s="28" t="s">
        <v>77</v>
      </c>
      <c r="H636" s="28" t="s">
        <v>77</v>
      </c>
      <c r="I636" s="28">
        <v>2.2518780380026514E-6</v>
      </c>
      <c r="J636" s="28">
        <v>9.8785215818040848E-7</v>
      </c>
      <c r="K636" s="28">
        <v>9.784873625313528E-7</v>
      </c>
      <c r="L636" s="28">
        <v>3.8811509910461478E-7</v>
      </c>
      <c r="M636" s="28">
        <v>1.963356164383562E-7</v>
      </c>
      <c r="N636" s="31" t="s">
        <v>77</v>
      </c>
      <c r="O636" s="31" t="s">
        <v>77</v>
      </c>
      <c r="P636" s="55">
        <f>'Equations and POD'!$D$6/I636</f>
        <v>488481161.69544739</v>
      </c>
      <c r="Q636" s="55">
        <f>'Equations and POD'!$D$6/J636</f>
        <v>1113526949.2412348</v>
      </c>
      <c r="R636" s="55">
        <f>'Equations and POD'!$D$6/K636</f>
        <v>1124184166.4201908</v>
      </c>
      <c r="S636" s="55">
        <f>'Equations and POD'!$D$6/L636</f>
        <v>2834210785.7635798</v>
      </c>
      <c r="T636" s="55">
        <f>'Equations and POD'!$D$6/M636</f>
        <v>5602651316.9370298</v>
      </c>
      <c r="U636" s="57" t="s">
        <v>77</v>
      </c>
      <c r="V636" s="57" t="s">
        <v>77</v>
      </c>
      <c r="W636" s="56">
        <v>490000000</v>
      </c>
      <c r="X636" s="56">
        <v>1100000000</v>
      </c>
      <c r="Y636" s="56">
        <v>1100000000</v>
      </c>
      <c r="Z636" s="56">
        <v>2800000000</v>
      </c>
      <c r="AA636" s="56">
        <v>5600000000</v>
      </c>
    </row>
    <row r="637" spans="1:27">
      <c r="A637" s="25" t="s">
        <v>112</v>
      </c>
      <c r="B637" s="25" t="s">
        <v>120</v>
      </c>
      <c r="C637" s="25" t="s">
        <v>123</v>
      </c>
      <c r="D637" s="25" t="s">
        <v>13</v>
      </c>
      <c r="E637" s="25" t="s">
        <v>78</v>
      </c>
      <c r="F637" s="25" t="s">
        <v>75</v>
      </c>
      <c r="G637" s="28" t="s">
        <v>77</v>
      </c>
      <c r="H637" s="28" t="s">
        <v>77</v>
      </c>
      <c r="I637" s="28">
        <v>1.9639593460008833E-7</v>
      </c>
      <c r="J637" s="28">
        <v>1.303964848798139E-7</v>
      </c>
      <c r="K637" s="28">
        <v>4.5206116148948474E-7</v>
      </c>
      <c r="L637" s="28">
        <v>2.3907890104844264E-7</v>
      </c>
      <c r="M637" s="28">
        <v>1.2390460273972606E-7</v>
      </c>
      <c r="N637" s="31" t="s">
        <v>77</v>
      </c>
      <c r="O637" s="31" t="s">
        <v>77</v>
      </c>
      <c r="P637" s="55">
        <f>'Equations and POD'!$D$6/I637</f>
        <v>5600930600.9306021</v>
      </c>
      <c r="Q637" s="55">
        <f>'Equations and POD'!$D$6/J637</f>
        <v>8435810221.5245075</v>
      </c>
      <c r="R637" s="55">
        <f>'Equations and POD'!$D$6/K637</f>
        <v>2433299061.5155663</v>
      </c>
      <c r="S637" s="55">
        <f>'Equations and POD'!$D$6/L637</f>
        <v>4600991535.3304882</v>
      </c>
      <c r="T637" s="55">
        <f>'Equations and POD'!$D$6/M637</f>
        <v>8877797722.4192333</v>
      </c>
      <c r="U637" s="57" t="s">
        <v>77</v>
      </c>
      <c r="V637" s="57" t="s">
        <v>77</v>
      </c>
      <c r="W637" s="56">
        <v>5600000000</v>
      </c>
      <c r="X637" s="56">
        <v>8400000000</v>
      </c>
      <c r="Y637" s="56">
        <v>2400000000</v>
      </c>
      <c r="Z637" s="56">
        <v>4600000000</v>
      </c>
      <c r="AA637" s="56">
        <v>8900000000</v>
      </c>
    </row>
    <row r="638" spans="1:27">
      <c r="A638" s="25" t="s">
        <v>112</v>
      </c>
      <c r="B638" s="25" t="s">
        <v>120</v>
      </c>
      <c r="C638" s="25" t="s">
        <v>123</v>
      </c>
      <c r="D638" s="25" t="s">
        <v>13</v>
      </c>
      <c r="E638" s="25" t="s">
        <v>15</v>
      </c>
      <c r="F638" s="25" t="s">
        <v>75</v>
      </c>
      <c r="G638" s="28" t="s">
        <v>77</v>
      </c>
      <c r="H638" s="28" t="s">
        <v>77</v>
      </c>
      <c r="I638" s="28">
        <f>SUM(I635:I637)</f>
        <v>6.8228952982766225E-5</v>
      </c>
      <c r="J638" s="28">
        <f>SUM(J635:J637)</f>
        <v>6.0097138537089702E-5</v>
      </c>
      <c r="K638" s="28">
        <f>SUM(K635:K637)</f>
        <v>8.0306904061354438E-5</v>
      </c>
      <c r="L638" s="28">
        <f>SUM(L635:L637)</f>
        <v>7.0009857534246602E-5</v>
      </c>
      <c r="M638" s="28">
        <f>SUM(M635:M637)</f>
        <v>4.0770514654109603E-5</v>
      </c>
      <c r="N638" s="31" t="s">
        <v>77</v>
      </c>
      <c r="O638" s="31" t="s">
        <v>77</v>
      </c>
      <c r="P638" s="55">
        <f>'Equations and POD'!$D$6/I638</f>
        <v>16122187.896945247</v>
      </c>
      <c r="Q638" s="55">
        <f>'Equations and POD'!$D$6/J638</f>
        <v>18303700.089166827</v>
      </c>
      <c r="R638" s="55">
        <f>'Equations and POD'!$D$6/K638</f>
        <v>13697452.452650901</v>
      </c>
      <c r="S638" s="55">
        <f>'Equations and POD'!$D$6/L638</f>
        <v>15712073.110017613</v>
      </c>
      <c r="T638" s="55">
        <f>'Equations and POD'!$D$6/M638</f>
        <v>26980282.42547882</v>
      </c>
      <c r="U638" s="57" t="s">
        <v>77</v>
      </c>
      <c r="V638" s="57" t="s">
        <v>77</v>
      </c>
      <c r="W638" s="56">
        <v>16000000</v>
      </c>
      <c r="X638" s="56">
        <v>18000000</v>
      </c>
      <c r="Y638" s="56">
        <v>14000000</v>
      </c>
      <c r="Z638" s="56">
        <v>16000000</v>
      </c>
      <c r="AA638" s="56">
        <v>27000000</v>
      </c>
    </row>
    <row r="651" spans="7:13">
      <c r="G651" s="28"/>
      <c r="H651" s="28"/>
      <c r="I651" s="28"/>
      <c r="J651" s="28"/>
      <c r="K651" s="28"/>
      <c r="L651" s="28"/>
      <c r="M651" s="28"/>
    </row>
  </sheetData>
  <sheetProtection sheet="1" objects="1" scenarios="1" formatCells="0" formatColumns="0" formatRows="0" sort="0" autoFilter="0"/>
  <autoFilter ref="A1:AA590" xr:uid="{A57560DF-9B1B-4BBB-8F70-DE06DAD1251D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sortState xmlns:xlrd2="http://schemas.microsoft.com/office/spreadsheetml/2017/richdata2" ref="A3:AA638">
    <sortCondition ref="A3:A638"/>
    <sortCondition ref="B3:B638"/>
    <sortCondition ref="C3:C638"/>
    <sortCondition ref="D3:D638"/>
    <sortCondition ref="F3:F638" customList="High,Med,Low"/>
    <sortCondition ref="E3:E638" customList="Dermal,Ingestion,Inhalation,Aggregate"/>
  </sortState>
  <mergeCells count="9">
    <mergeCell ref="U1:AA1"/>
    <mergeCell ref="N1:T1"/>
    <mergeCell ref="D1:D2"/>
    <mergeCell ref="A1:A2"/>
    <mergeCell ref="B1:B2"/>
    <mergeCell ref="C1:C2"/>
    <mergeCell ref="E1:E2"/>
    <mergeCell ref="F1:F2"/>
    <mergeCell ref="G1:M1"/>
  </mergeCells>
  <phoneticPr fontId="18" type="noConversion"/>
  <conditionalFormatting sqref="G3:M123 G125:M127 G129:M131 G133:M286">
    <cfRule type="cellIs" dxfId="76" priority="44" operator="greaterThan">
      <formula>10</formula>
    </cfRule>
  </conditionalFormatting>
  <conditionalFormatting sqref="G3:M326">
    <cfRule type="cellIs" dxfId="75" priority="9" operator="lessThan">
      <formula>1</formula>
    </cfRule>
    <cfRule type="cellIs" dxfId="74" priority="10" operator="between">
      <formula>1</formula>
      <formula>10</formula>
    </cfRule>
  </conditionalFormatting>
  <conditionalFormatting sqref="G124:M124">
    <cfRule type="cellIs" dxfId="73" priority="17" operator="greaterThan">
      <formula>10</formula>
    </cfRule>
  </conditionalFormatting>
  <conditionalFormatting sqref="G128:M128">
    <cfRule type="cellIs" dxfId="72" priority="14" operator="greaterThan">
      <formula>10</formula>
    </cfRule>
  </conditionalFormatting>
  <conditionalFormatting sqref="G132:M132">
    <cfRule type="cellIs" dxfId="71" priority="11" operator="greaterThan">
      <formula>10</formula>
    </cfRule>
  </conditionalFormatting>
  <conditionalFormatting sqref="G288:M291">
    <cfRule type="cellIs" dxfId="70" priority="41" operator="greaterThan">
      <formula>10</formula>
    </cfRule>
  </conditionalFormatting>
  <conditionalFormatting sqref="G292:M292">
    <cfRule type="cellIs" dxfId="69" priority="63" operator="greaterThan">
      <formula>10</formula>
    </cfRule>
  </conditionalFormatting>
  <conditionalFormatting sqref="G293:M295 G301:M326 G329:M329 L330:M330 L332:M332 G333:M333 L334:M334 L336:M336 G337:M337 L338:M338 G341:M341 L342:M342 L344:M344 G345:M345 L346:M346">
    <cfRule type="cellIs" dxfId="68" priority="81" operator="greaterThan">
      <formula>10</formula>
    </cfRule>
  </conditionalFormatting>
  <conditionalFormatting sqref="G296:M296">
    <cfRule type="cellIs" dxfId="67" priority="62" operator="greaterThan">
      <formula>10</formula>
    </cfRule>
  </conditionalFormatting>
  <conditionalFormatting sqref="G297:M299">
    <cfRule type="cellIs" dxfId="66" priority="66" operator="greaterThan">
      <formula>10</formula>
    </cfRule>
  </conditionalFormatting>
  <conditionalFormatting sqref="G300:M300">
    <cfRule type="cellIs" dxfId="65" priority="61" operator="greaterThan">
      <formula>10</formula>
    </cfRule>
  </conditionalFormatting>
  <conditionalFormatting sqref="G329:M329 L330:M330 L332:M332 G333:M333 L334:M334 L336:M336 G337:M337 L338:M338 G341:M341 L342:M342 L344:M344 G345:M345 L346:M346">
    <cfRule type="cellIs" dxfId="64" priority="80" operator="between">
      <formula>1</formula>
      <formula>10</formula>
    </cfRule>
    <cfRule type="cellIs" dxfId="63" priority="79" operator="lessThan">
      <formula>1</formula>
    </cfRule>
  </conditionalFormatting>
  <conditionalFormatting sqref="G351:M386">
    <cfRule type="cellIs" dxfId="62" priority="29" operator="greaterThan">
      <formula>10</formula>
    </cfRule>
    <cfRule type="cellIs" dxfId="61" priority="27" operator="lessThan">
      <formula>1</formula>
    </cfRule>
    <cfRule type="cellIs" dxfId="60" priority="28" operator="between">
      <formula>1</formula>
      <formula>10</formula>
    </cfRule>
  </conditionalFormatting>
  <conditionalFormatting sqref="G388:M410">
    <cfRule type="cellIs" dxfId="59" priority="26" operator="greaterThan">
      <formula>10</formula>
    </cfRule>
  </conditionalFormatting>
  <conditionalFormatting sqref="G388:M435">
    <cfRule type="cellIs" dxfId="58" priority="18" operator="lessThan">
      <formula>1</formula>
    </cfRule>
    <cfRule type="cellIs" dxfId="57" priority="19" operator="between">
      <formula>1</formula>
      <formula>10</formula>
    </cfRule>
  </conditionalFormatting>
  <conditionalFormatting sqref="G411:M411">
    <cfRule type="cellIs" dxfId="56" priority="20" operator="greaterThan">
      <formula>10</formula>
    </cfRule>
  </conditionalFormatting>
  <conditionalFormatting sqref="G412:M435">
    <cfRule type="cellIs" dxfId="55" priority="38" operator="greaterThan">
      <formula>10</formula>
    </cfRule>
  </conditionalFormatting>
  <conditionalFormatting sqref="G445:M530">
    <cfRule type="cellIs" dxfId="54" priority="35" operator="greaterThan">
      <formula>10</formula>
    </cfRule>
  </conditionalFormatting>
  <conditionalFormatting sqref="G445:M564">
    <cfRule type="cellIs" dxfId="53" priority="32" operator="lessThan">
      <formula>1</formula>
    </cfRule>
    <cfRule type="cellIs" dxfId="52" priority="33" operator="between">
      <formula>1</formula>
      <formula>10</formula>
    </cfRule>
  </conditionalFormatting>
  <conditionalFormatting sqref="G531:M542">
    <cfRule type="cellIs" dxfId="51" priority="49" operator="greaterThan">
      <formula>10</formula>
    </cfRule>
  </conditionalFormatting>
  <conditionalFormatting sqref="G543:M554">
    <cfRule type="cellIs" dxfId="50" priority="34" operator="greaterThan">
      <formula>10</formula>
    </cfRule>
  </conditionalFormatting>
  <conditionalFormatting sqref="G555:M564">
    <cfRule type="cellIs" dxfId="49" priority="48" operator="greaterThan">
      <formula>10</formula>
    </cfRule>
  </conditionalFormatting>
  <conditionalFormatting sqref="G567:M575">
    <cfRule type="cellIs" dxfId="48" priority="76" operator="lessThan">
      <formula>1</formula>
    </cfRule>
    <cfRule type="cellIs" dxfId="47" priority="78" operator="greaterThan">
      <formula>10</formula>
    </cfRule>
    <cfRule type="cellIs" dxfId="46" priority="77" operator="between">
      <formula>1</formula>
      <formula>10</formula>
    </cfRule>
  </conditionalFormatting>
  <conditionalFormatting sqref="G579:M587">
    <cfRule type="cellIs" dxfId="45" priority="74" operator="between">
      <formula>1</formula>
      <formula>10</formula>
    </cfRule>
    <cfRule type="cellIs" dxfId="44" priority="75" operator="greaterThan">
      <formula>10</formula>
    </cfRule>
    <cfRule type="cellIs" dxfId="43" priority="73" operator="lessThan">
      <formula>1</formula>
    </cfRule>
  </conditionalFormatting>
  <conditionalFormatting sqref="G591:M638">
    <cfRule type="cellIs" dxfId="42" priority="2" operator="between">
      <formula>1</formula>
      <formula>10</formula>
    </cfRule>
    <cfRule type="cellIs" dxfId="41" priority="3" operator="greaterThan">
      <formula>10</formula>
    </cfRule>
    <cfRule type="cellIs" dxfId="40" priority="1" operator="lessThan">
      <formula>1</formula>
    </cfRule>
  </conditionalFormatting>
  <conditionalFormatting sqref="G287:N287">
    <cfRule type="cellIs" dxfId="39" priority="69" operator="greaterThan">
      <formula>10</formula>
    </cfRule>
  </conditionalFormatting>
  <conditionalFormatting sqref="H387:M387">
    <cfRule type="cellIs" dxfId="38" priority="23" operator="greaterThan">
      <formula>10</formula>
    </cfRule>
    <cfRule type="cellIs" dxfId="37" priority="21" operator="lessThan">
      <formula>1</formula>
    </cfRule>
    <cfRule type="cellIs" dxfId="36" priority="22" operator="between">
      <formula>1</formula>
      <formula>10</formula>
    </cfRule>
  </conditionalFormatting>
  <conditionalFormatting sqref="I436:J436">
    <cfRule type="cellIs" dxfId="35" priority="58" operator="greaterThan">
      <formula>10</formula>
    </cfRule>
    <cfRule type="cellIs" dxfId="34" priority="57" operator="between">
      <formula>1</formula>
      <formula>10</formula>
    </cfRule>
    <cfRule type="cellIs" dxfId="33" priority="56" operator="lessThan">
      <formula>1</formula>
    </cfRule>
  </conditionalFormatting>
  <conditionalFormatting sqref="I440:J440">
    <cfRule type="cellIs" dxfId="32" priority="55" operator="greaterThan">
      <formula>10</formula>
    </cfRule>
    <cfRule type="cellIs" dxfId="31" priority="54" operator="between">
      <formula>1</formula>
      <formula>10</formula>
    </cfRule>
    <cfRule type="cellIs" dxfId="30" priority="53" operator="lessThan">
      <formula>1</formula>
    </cfRule>
  </conditionalFormatting>
  <conditionalFormatting sqref="I444:J444">
    <cfRule type="cellIs" dxfId="29" priority="52" operator="greaterThan">
      <formula>10</formula>
    </cfRule>
    <cfRule type="cellIs" dxfId="28" priority="51" operator="between">
      <formula>1</formula>
      <formula>10</formula>
    </cfRule>
    <cfRule type="cellIs" dxfId="27" priority="50" operator="lessThan">
      <formula>1</formula>
    </cfRule>
  </conditionalFormatting>
  <conditionalFormatting sqref="L348:M348 G349:M349 L350:M350 G437:M439 G441:M443">
    <cfRule type="cellIs" dxfId="26" priority="70" operator="lessThan">
      <formula>1</formula>
    </cfRule>
    <cfRule type="cellIs" dxfId="25" priority="71" operator="between">
      <formula>1</formula>
      <formula>10</formula>
    </cfRule>
    <cfRule type="cellIs" dxfId="24" priority="72" operator="greaterThan">
      <formula>10</formula>
    </cfRule>
  </conditionalFormatting>
  <conditionalFormatting sqref="N287">
    <cfRule type="cellIs" dxfId="23" priority="87" operator="lessThan">
      <formula>1</formula>
    </cfRule>
    <cfRule type="cellIs" dxfId="22" priority="88" operator="between">
      <formula>1</formula>
      <formula>10</formula>
    </cfRule>
  </conditionalFormatting>
  <conditionalFormatting sqref="N291">
    <cfRule type="cellIs" dxfId="21" priority="132" operator="lessThan">
      <formula>1</formula>
    </cfRule>
    <cfRule type="cellIs" dxfId="20" priority="133" operator="between">
      <formula>1</formula>
      <formula>10</formula>
    </cfRule>
    <cfRule type="cellIs" dxfId="19" priority="134" operator="greaterThan">
      <formula>10</formula>
    </cfRule>
  </conditionalFormatting>
  <conditionalFormatting sqref="N299">
    <cfRule type="cellIs" dxfId="18" priority="84" operator="lessThan">
      <formula>1</formula>
    </cfRule>
    <cfRule type="cellIs" dxfId="17" priority="85" operator="between">
      <formula>1</formula>
      <formula>10</formula>
    </cfRule>
    <cfRule type="cellIs" dxfId="16" priority="86" operator="greaterThan">
      <formula>10</formula>
    </cfRule>
  </conditionalFormatting>
  <conditionalFormatting sqref="N283:O283">
    <cfRule type="cellIs" dxfId="15" priority="111" operator="lessThan">
      <formula>1</formula>
    </cfRule>
    <cfRule type="cellIs" dxfId="14" priority="112" operator="between">
      <formula>1</formula>
      <formula>10</formula>
    </cfRule>
    <cfRule type="cellIs" dxfId="13" priority="113" operator="greaterThan">
      <formula>10</formula>
    </cfRule>
  </conditionalFormatting>
  <conditionalFormatting sqref="N295:O295">
    <cfRule type="cellIs" dxfId="12" priority="99" operator="lessThan">
      <formula>1</formula>
    </cfRule>
    <cfRule type="cellIs" dxfId="11" priority="100" operator="between">
      <formula>1</formula>
      <formula>10</formula>
    </cfRule>
    <cfRule type="cellIs" dxfId="10" priority="101" operator="greaterThan">
      <formula>10</formula>
    </cfRule>
  </conditionalFormatting>
  <conditionalFormatting sqref="N3:T257 N259:T269 N271:T282 P283:T283 N284:T286 O287:T287 N288:T290 O291:T291 N292:T294 P295:T295 N296:T298 O299:T299 N300:T327 N329:T329 S330:T330 N331:T331 S332:T332 N333:T333 S334:T334 N335:T335 S336:T336 N337:T337 S338:T339 S341:T344">
    <cfRule type="cellIs" dxfId="9" priority="141" operator="lessThan">
      <formula>30</formula>
    </cfRule>
  </conditionalFormatting>
  <conditionalFormatting sqref="N258:T258 N270:T270">
    <cfRule type="cellIs" dxfId="8" priority="207" operator="lessThan">
      <formula>1</formula>
    </cfRule>
    <cfRule type="cellIs" dxfId="7" priority="208" operator="between">
      <formula>1</formula>
      <formula>10</formula>
    </cfRule>
    <cfRule type="cellIs" dxfId="6" priority="209" operator="greaterThan">
      <formula>10</formula>
    </cfRule>
  </conditionalFormatting>
  <conditionalFormatting sqref="N345:T638">
    <cfRule type="cellIs" dxfId="5" priority="4" operator="lessThan">
      <formula>30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C4A7-0229-4A91-A51C-8A4ABCDF89F7}">
  <sheetPr codeName="Sheet8"/>
  <dimension ref="A1:Z44"/>
  <sheetViews>
    <sheetView zoomScale="80" zoomScaleNormal="80" workbookViewId="0">
      <selection sqref="A1:A2"/>
    </sheetView>
  </sheetViews>
  <sheetFormatPr defaultColWidth="8.7109375" defaultRowHeight="12.75"/>
  <cols>
    <col min="1" max="1" width="37.5703125" style="25" customWidth="1"/>
    <col min="2" max="2" width="40.5703125" style="25" customWidth="1"/>
    <col min="3" max="3" width="14.7109375" style="25" customWidth="1"/>
    <col min="4" max="4" width="11.28515625" style="25" customWidth="1"/>
    <col min="5" max="5" width="10.42578125" style="25" bestFit="1" customWidth="1"/>
    <col min="6" max="7" width="8.7109375" style="77"/>
    <col min="8" max="8" width="10.28515625" style="77" customWidth="1"/>
    <col min="9" max="12" width="8.7109375" style="77"/>
    <col min="13" max="16384" width="8.7109375" style="25"/>
  </cols>
  <sheetData>
    <row r="1" spans="1:26">
      <c r="A1" s="116" t="s">
        <v>54</v>
      </c>
      <c r="B1" s="116" t="s">
        <v>55</v>
      </c>
      <c r="C1" s="116" t="s">
        <v>56</v>
      </c>
      <c r="D1" s="118" t="s">
        <v>57</v>
      </c>
      <c r="E1" s="120" t="s">
        <v>58</v>
      </c>
      <c r="F1" s="109" t="s">
        <v>136</v>
      </c>
      <c r="G1" s="109"/>
      <c r="H1" s="109"/>
      <c r="I1" s="109"/>
      <c r="J1" s="109"/>
      <c r="K1" s="109"/>
      <c r="L1" s="109"/>
      <c r="M1" s="121" t="s">
        <v>137</v>
      </c>
      <c r="N1" s="122"/>
      <c r="O1" s="122"/>
      <c r="P1" s="122"/>
      <c r="Q1" s="122"/>
      <c r="R1" s="122"/>
      <c r="S1" s="122"/>
      <c r="T1" s="123" t="s">
        <v>138</v>
      </c>
      <c r="U1" s="123"/>
      <c r="V1" s="123"/>
      <c r="W1" s="123"/>
      <c r="X1" s="123"/>
      <c r="Y1" s="123"/>
      <c r="Z1" s="123"/>
    </row>
    <row r="2" spans="1:26" ht="25.5">
      <c r="A2" s="117"/>
      <c r="B2" s="117"/>
      <c r="C2" s="117"/>
      <c r="D2" s="119"/>
      <c r="E2" s="120"/>
      <c r="F2" s="92" t="s">
        <v>62</v>
      </c>
      <c r="G2" s="92" t="s">
        <v>63</v>
      </c>
      <c r="H2" s="92" t="s">
        <v>64</v>
      </c>
      <c r="I2" s="92" t="s">
        <v>65</v>
      </c>
      <c r="J2" s="92" t="s">
        <v>66</v>
      </c>
      <c r="K2" s="92" t="s">
        <v>67</v>
      </c>
      <c r="L2" s="92" t="s">
        <v>68</v>
      </c>
      <c r="M2" s="66" t="s">
        <v>62</v>
      </c>
      <c r="N2" s="66" t="s">
        <v>63</v>
      </c>
      <c r="O2" s="66" t="s">
        <v>64</v>
      </c>
      <c r="P2" s="66" t="s">
        <v>65</v>
      </c>
      <c r="Q2" s="66" t="s">
        <v>66</v>
      </c>
      <c r="R2" s="66" t="s">
        <v>67</v>
      </c>
      <c r="S2" s="66" t="s">
        <v>68</v>
      </c>
      <c r="T2" s="67" t="s">
        <v>62</v>
      </c>
      <c r="U2" s="67" t="s">
        <v>63</v>
      </c>
      <c r="V2" s="67" t="s">
        <v>64</v>
      </c>
      <c r="W2" s="67" t="s">
        <v>65</v>
      </c>
      <c r="X2" s="67" t="s">
        <v>66</v>
      </c>
      <c r="Y2" s="67" t="s">
        <v>67</v>
      </c>
      <c r="Z2" s="68" t="s">
        <v>68</v>
      </c>
    </row>
    <row r="3" spans="1:26">
      <c r="A3" s="25" t="s">
        <v>103</v>
      </c>
      <c r="B3" s="25" t="s">
        <v>104</v>
      </c>
      <c r="C3" s="25" t="s">
        <v>105</v>
      </c>
      <c r="D3" s="25" t="s">
        <v>139</v>
      </c>
      <c r="E3" s="25" t="s">
        <v>73</v>
      </c>
      <c r="F3" s="69">
        <v>1.5801729646208001E-2</v>
      </c>
      <c r="G3" s="69">
        <v>1.9564046228638499E-2</v>
      </c>
      <c r="H3" s="69">
        <v>2.2088439290398301E-2</v>
      </c>
      <c r="I3" s="69">
        <v>7.75179190191336E-3</v>
      </c>
      <c r="J3" s="69">
        <v>4.3399116633951601E-3</v>
      </c>
      <c r="K3" s="69">
        <v>3.44283495084979E-3</v>
      </c>
      <c r="L3" s="69">
        <v>1.5406686405052799E-3</v>
      </c>
      <c r="M3" s="70">
        <f>F7+F10+F13+F16+F22+F25+F28</f>
        <v>0.56991672822309536</v>
      </c>
      <c r="N3" s="70">
        <f>G7+G10+G13+G16+G22+G25+G28</f>
        <v>0.70561118732383188</v>
      </c>
      <c r="O3" s="70">
        <f t="shared" ref="O3:S3" si="0">H7+H10+H13+H16+H22+H25+H28</f>
        <v>0.79665779213981147</v>
      </c>
      <c r="P3" s="70">
        <f t="shared" si="0"/>
        <v>0.27958179120378296</v>
      </c>
      <c r="Q3" s="70">
        <f t="shared" si="0"/>
        <v>0.15652642535704731</v>
      </c>
      <c r="R3" s="70">
        <f t="shared" si="0"/>
        <v>0.12417180112123302</v>
      </c>
      <c r="S3" s="70">
        <f t="shared" si="0"/>
        <v>5.5566881001751764E-2</v>
      </c>
      <c r="T3" s="65">
        <f>'Equations and POD'!$D$6/M3</f>
        <v>1930.1065322816812</v>
      </c>
      <c r="U3" s="65">
        <f>'Equations and POD'!$D$6/N3</f>
        <v>1558.9321991505899</v>
      </c>
      <c r="V3" s="65">
        <f>'Equations and POD'!$D$6/O3</f>
        <v>1380.7685192476631</v>
      </c>
      <c r="W3" s="65">
        <f>'Equations and POD'!$D$6/P3</f>
        <v>3934.4479311895766</v>
      </c>
      <c r="X3" s="65">
        <f>'Equations and POD'!$D$6/Q3</f>
        <v>7027.5673739486865</v>
      </c>
      <c r="Y3" s="65">
        <f>'Equations and POD'!$D$6/R3</f>
        <v>8858.6940840620791</v>
      </c>
      <c r="Z3" s="65">
        <f>'Equations and POD'!$D$6/S3</f>
        <v>19795.964433658282</v>
      </c>
    </row>
    <row r="4" spans="1:26">
      <c r="A4" s="25" t="s">
        <v>103</v>
      </c>
      <c r="B4" s="25" t="s">
        <v>104</v>
      </c>
      <c r="C4" s="25" t="s">
        <v>105</v>
      </c>
      <c r="D4" s="25" t="s">
        <v>139</v>
      </c>
      <c r="E4" s="25" t="s">
        <v>74</v>
      </c>
      <c r="F4" s="69">
        <v>1.3370694555931401E-2</v>
      </c>
      <c r="G4" s="69">
        <v>1.6554193259724601E-2</v>
      </c>
      <c r="H4" s="69">
        <v>1.8690218196463299E-2</v>
      </c>
      <c r="I4" s="69">
        <v>6.55920865007958E-3</v>
      </c>
      <c r="J4" s="69">
        <v>3.6722330118403299E-3</v>
      </c>
      <c r="K4" s="69">
        <v>2.9131680876051799E-3</v>
      </c>
      <c r="L4" s="69">
        <v>1.30364271920332E-3</v>
      </c>
      <c r="T4" s="65"/>
      <c r="U4" s="65"/>
      <c r="V4" s="65"/>
      <c r="W4" s="65"/>
      <c r="X4" s="65"/>
      <c r="Y4" s="65"/>
      <c r="Z4" s="65"/>
    </row>
    <row r="5" spans="1:26">
      <c r="A5" s="25" t="s">
        <v>103</v>
      </c>
      <c r="B5" s="25" t="s">
        <v>104</v>
      </c>
      <c r="C5" s="25" t="s">
        <v>105</v>
      </c>
      <c r="D5" s="25" t="s">
        <v>139</v>
      </c>
      <c r="E5" s="25" t="s">
        <v>75</v>
      </c>
      <c r="F5" s="69">
        <v>1.0575003666105001E-2</v>
      </c>
      <c r="G5" s="69">
        <v>1.3092861681844301E-2</v>
      </c>
      <c r="H5" s="69">
        <v>1.4782263189178999E-2</v>
      </c>
      <c r="I5" s="69">
        <v>5.18773764752321E-3</v>
      </c>
      <c r="J5" s="69">
        <v>2.9044024153387E-3</v>
      </c>
      <c r="K5" s="69">
        <v>2.30405107808992E-3</v>
      </c>
      <c r="L5" s="69">
        <v>1.0310628574452399E-3</v>
      </c>
      <c r="T5" s="65"/>
      <c r="U5" s="65"/>
      <c r="V5" s="65"/>
      <c r="W5" s="65"/>
      <c r="X5" s="65"/>
      <c r="Y5" s="65"/>
      <c r="Z5" s="65"/>
    </row>
    <row r="6" spans="1:26">
      <c r="A6" s="25" t="s">
        <v>82</v>
      </c>
      <c r="B6" s="25" t="s">
        <v>83</v>
      </c>
      <c r="C6" s="25" t="s">
        <v>84</v>
      </c>
      <c r="D6" s="25" t="s">
        <v>139</v>
      </c>
      <c r="E6" s="25" t="s">
        <v>73</v>
      </c>
      <c r="F6" s="69">
        <v>0.34744274350519799</v>
      </c>
      <c r="G6" s="69">
        <v>0.43016720624453098</v>
      </c>
      <c r="H6" s="69">
        <v>0.48567265221156702</v>
      </c>
      <c r="I6" s="69">
        <v>0.170443610021418</v>
      </c>
      <c r="J6" s="69">
        <v>9.54244154697374E-2</v>
      </c>
      <c r="K6" s="69">
        <v>7.5699815624037506E-2</v>
      </c>
      <c r="L6" s="69">
        <v>3.38756674917568E-2</v>
      </c>
      <c r="M6" s="124" t="s">
        <v>140</v>
      </c>
      <c r="N6" s="125"/>
      <c r="O6" s="125"/>
      <c r="P6" s="125"/>
      <c r="Q6" s="125"/>
      <c r="R6" s="125"/>
      <c r="S6" s="125"/>
      <c r="T6" s="65"/>
      <c r="U6" s="65"/>
      <c r="V6" s="65"/>
      <c r="W6" s="65"/>
      <c r="X6" s="65"/>
      <c r="Y6" s="65"/>
      <c r="Z6" s="65"/>
    </row>
    <row r="7" spans="1:26" ht="25.5">
      <c r="A7" s="71" t="s">
        <v>82</v>
      </c>
      <c r="B7" s="71" t="s">
        <v>83</v>
      </c>
      <c r="C7" s="71" t="s">
        <v>84</v>
      </c>
      <c r="D7" s="71" t="s">
        <v>139</v>
      </c>
      <c r="E7" s="71" t="s">
        <v>74</v>
      </c>
      <c r="F7" s="72">
        <v>8.7581635354955306E-2</v>
      </c>
      <c r="G7" s="72">
        <v>0.108434405677564</v>
      </c>
      <c r="H7" s="72">
        <v>0.122425941894024</v>
      </c>
      <c r="I7" s="72">
        <v>4.2964575834506399E-2</v>
      </c>
      <c r="J7" s="72">
        <v>2.40541111186145E-2</v>
      </c>
      <c r="K7" s="72">
        <v>1.9082032284040502E-2</v>
      </c>
      <c r="L7" s="72">
        <v>8.5392094471081394E-3</v>
      </c>
      <c r="M7" s="73" t="s">
        <v>62</v>
      </c>
      <c r="N7" s="73" t="s">
        <v>63</v>
      </c>
      <c r="O7" s="73" t="s">
        <v>64</v>
      </c>
      <c r="P7" s="73" t="s">
        <v>65</v>
      </c>
      <c r="Q7" s="73" t="s">
        <v>66</v>
      </c>
      <c r="R7" s="73" t="s">
        <v>67</v>
      </c>
      <c r="S7" s="73" t="s">
        <v>68</v>
      </c>
      <c r="T7" s="65"/>
      <c r="U7" s="65"/>
      <c r="V7" s="65"/>
      <c r="W7" s="65"/>
      <c r="X7" s="65"/>
      <c r="Y7" s="65"/>
      <c r="Z7" s="65"/>
    </row>
    <row r="8" spans="1:26">
      <c r="A8" s="25" t="s">
        <v>82</v>
      </c>
      <c r="B8" s="25" t="s">
        <v>83</v>
      </c>
      <c r="C8" s="25" t="s">
        <v>84</v>
      </c>
      <c r="D8" s="25" t="s">
        <v>139</v>
      </c>
      <c r="E8" s="25" t="s">
        <v>75</v>
      </c>
      <c r="F8" s="69">
        <v>1.5579118513225199E-4</v>
      </c>
      <c r="G8" s="69">
        <v>1.9288432444945501E-4</v>
      </c>
      <c r="H8" s="69">
        <v>2.17772624378417E-4</v>
      </c>
      <c r="I8" s="69">
        <v>7.6425864404501103E-5</v>
      </c>
      <c r="J8" s="69">
        <v>4.2787719860266498E-5</v>
      </c>
      <c r="K8" s="69">
        <v>3.3943330838870598E-5</v>
      </c>
      <c r="L8" s="69">
        <v>1.51896405503946E-5</v>
      </c>
      <c r="M8" s="74">
        <f>F6+F9+F12+F15+F21+F24+F27</f>
        <v>2.5689746523197474</v>
      </c>
      <c r="N8" s="74">
        <f t="shared" ref="N8:S8" si="1">G6+G9+G12+G15+G21+G24+G27</f>
        <v>3.1806352838244472</v>
      </c>
      <c r="O8" s="74">
        <f t="shared" si="1"/>
        <v>3.5910398365759928</v>
      </c>
      <c r="P8" s="74">
        <f t="shared" si="1"/>
        <v>1.2602517162323279</v>
      </c>
      <c r="Q8" s="74">
        <f t="shared" si="1"/>
        <v>0.7055634608483804</v>
      </c>
      <c r="R8" s="74">
        <f t="shared" si="1"/>
        <v>0.55972073430430247</v>
      </c>
      <c r="S8" s="74">
        <f t="shared" si="1"/>
        <v>0.25047502860117515</v>
      </c>
      <c r="T8" s="65">
        <f>'Equations and POD'!$D$6/M8</f>
        <v>428.18639685943015</v>
      </c>
      <c r="U8" s="65">
        <f>'Equations and POD'!$D$6/N8</f>
        <v>345.84285900184767</v>
      </c>
      <c r="V8" s="65">
        <f>'Equations and POD'!$D$6/O8</f>
        <v>306.3179608302076</v>
      </c>
      <c r="W8" s="65">
        <f>'Equations and POD'!$D$6/P8</f>
        <v>872.84150129037755</v>
      </c>
      <c r="X8" s="65">
        <f>'Equations and POD'!$D$6/Q8</f>
        <v>1559.0376501035682</v>
      </c>
      <c r="Y8" s="65">
        <f>'Equations and POD'!$D$6/R8</f>
        <v>1965.2657702009744</v>
      </c>
      <c r="Z8" s="65">
        <f>'Equations and POD'!$D$6/S8</f>
        <v>4391.6553524044157</v>
      </c>
    </row>
    <row r="9" spans="1:26">
      <c r="A9" s="25" t="s">
        <v>82</v>
      </c>
      <c r="B9" s="25" t="s">
        <v>83</v>
      </c>
      <c r="C9" s="25" t="s">
        <v>85</v>
      </c>
      <c r="D9" s="25" t="s">
        <v>139</v>
      </c>
      <c r="E9" s="25" t="s">
        <v>73</v>
      </c>
      <c r="F9" s="69">
        <v>4.9147324964307995E-4</v>
      </c>
      <c r="G9" s="69">
        <v>6.0849069003428898E-4</v>
      </c>
      <c r="H9" s="69">
        <v>6.8700561778064898E-4</v>
      </c>
      <c r="I9" s="69">
        <v>2.41100084730567E-4</v>
      </c>
      <c r="J9" s="69">
        <v>1.3498208969070499E-4</v>
      </c>
      <c r="K9" s="69">
        <v>1.0708076388871601E-4</v>
      </c>
      <c r="L9" s="69">
        <v>4.7918641840200201E-5</v>
      </c>
      <c r="T9" s="65"/>
      <c r="U9" s="65"/>
      <c r="V9" s="65"/>
      <c r="W9" s="65"/>
      <c r="X9" s="65"/>
      <c r="Y9" s="65"/>
      <c r="Z9" s="65"/>
    </row>
    <row r="10" spans="1:26">
      <c r="A10" s="71" t="s">
        <v>82</v>
      </c>
      <c r="B10" s="71" t="s">
        <v>83</v>
      </c>
      <c r="C10" s="71" t="s">
        <v>85</v>
      </c>
      <c r="D10" s="71" t="s">
        <v>139</v>
      </c>
      <c r="E10" s="71" t="s">
        <v>74</v>
      </c>
      <c r="F10" s="72">
        <v>1.54872799920199E-4</v>
      </c>
      <c r="G10" s="72">
        <v>1.91747276091675E-4</v>
      </c>
      <c r="H10" s="72">
        <v>2.16488860103505E-4</v>
      </c>
      <c r="I10" s="72">
        <v>7.5975335809909099E-5</v>
      </c>
      <c r="J10" s="72">
        <v>4.2535487302026603E-5</v>
      </c>
      <c r="K10" s="72">
        <v>3.3743235736803198E-5</v>
      </c>
      <c r="L10" s="72">
        <v>1.51000979922194E-5</v>
      </c>
      <c r="T10" s="65"/>
      <c r="U10" s="65"/>
      <c r="V10" s="65"/>
      <c r="W10" s="65"/>
      <c r="X10" s="65"/>
      <c r="Y10" s="65"/>
      <c r="Z10" s="65"/>
    </row>
    <row r="11" spans="1:26">
      <c r="A11" s="25" t="s">
        <v>82</v>
      </c>
      <c r="B11" s="25" t="s">
        <v>83</v>
      </c>
      <c r="C11" s="25" t="s">
        <v>85</v>
      </c>
      <c r="D11" s="25" t="s">
        <v>139</v>
      </c>
      <c r="E11" s="25" t="s">
        <v>75</v>
      </c>
      <c r="F11" s="69">
        <v>3.1489525253359703E-5</v>
      </c>
      <c r="G11" s="69">
        <v>3.89870312660643E-5</v>
      </c>
      <c r="H11" s="69">
        <v>4.4017615945556497E-5</v>
      </c>
      <c r="I11" s="69">
        <v>1.54476916337236E-5</v>
      </c>
      <c r="J11" s="69">
        <v>8.6485315836691994E-6</v>
      </c>
      <c r="K11" s="69">
        <v>6.8608462842515504E-6</v>
      </c>
      <c r="L11" s="69">
        <v>3.0702287122025699E-6</v>
      </c>
      <c r="M11" s="126" t="s">
        <v>141</v>
      </c>
      <c r="N11" s="127"/>
      <c r="O11" s="127"/>
      <c r="P11" s="127"/>
      <c r="Q11" s="127"/>
      <c r="R11" s="127"/>
      <c r="S11" s="127"/>
      <c r="T11" s="65"/>
      <c r="U11" s="65"/>
      <c r="V11" s="65"/>
      <c r="W11" s="65"/>
      <c r="X11" s="65"/>
      <c r="Y11" s="65"/>
      <c r="Z11" s="65"/>
    </row>
    <row r="12" spans="1:26" ht="25.5">
      <c r="A12" s="25" t="s">
        <v>82</v>
      </c>
      <c r="B12" s="25" t="s">
        <v>130</v>
      </c>
      <c r="C12" s="25" t="s">
        <v>87</v>
      </c>
      <c r="D12" s="25" t="s">
        <v>139</v>
      </c>
      <c r="E12" s="25" t="s">
        <v>73</v>
      </c>
      <c r="F12" s="69">
        <v>4.5975112919694298E-2</v>
      </c>
      <c r="G12" s="69">
        <v>5.6921568376764299E-2</v>
      </c>
      <c r="H12" s="69">
        <v>6.4266286876991999E-2</v>
      </c>
      <c r="I12" s="69">
        <v>2.2553828979472699E-2</v>
      </c>
      <c r="J12" s="69">
        <v>1.26269676328738E-2</v>
      </c>
      <c r="K12" s="69">
        <v>1.00169240439557E-2</v>
      </c>
      <c r="L12" s="69">
        <v>4.4825735096701898E-3</v>
      </c>
      <c r="M12" s="75" t="s">
        <v>62</v>
      </c>
      <c r="N12" s="75" t="s">
        <v>63</v>
      </c>
      <c r="O12" s="75" t="s">
        <v>64</v>
      </c>
      <c r="P12" s="75" t="s">
        <v>65</v>
      </c>
      <c r="Q12" s="75" t="s">
        <v>66</v>
      </c>
      <c r="R12" s="75" t="s">
        <v>67</v>
      </c>
      <c r="S12" s="75" t="s">
        <v>68</v>
      </c>
      <c r="T12" s="65"/>
      <c r="U12" s="65"/>
      <c r="V12" s="65"/>
      <c r="W12" s="65"/>
      <c r="X12" s="65"/>
      <c r="Y12" s="65"/>
      <c r="Z12" s="65"/>
    </row>
    <row r="13" spans="1:26">
      <c r="A13" s="71" t="s">
        <v>82</v>
      </c>
      <c r="B13" s="71" t="s">
        <v>130</v>
      </c>
      <c r="C13" s="71" t="s">
        <v>87</v>
      </c>
      <c r="D13" s="71" t="s">
        <v>139</v>
      </c>
      <c r="E13" s="71" t="s">
        <v>74</v>
      </c>
      <c r="F13" s="72">
        <v>3.0623476042473001E-2</v>
      </c>
      <c r="G13" s="72">
        <v>3.79147798621094E-2</v>
      </c>
      <c r="H13" s="72">
        <v>4.2807009521736501E-2</v>
      </c>
      <c r="I13" s="72">
        <v>1.5022837303854701E-2</v>
      </c>
      <c r="J13" s="72">
        <v>8.4106729975806198E-3</v>
      </c>
      <c r="K13" s="72">
        <v>6.6721539980807102E-3</v>
      </c>
      <c r="L13" s="72">
        <v>2.9857889141411201E-3</v>
      </c>
      <c r="M13" s="76">
        <f>F8+F11+F14+F17+F23+F26+F29</f>
        <v>2.7147621520460012E-2</v>
      </c>
      <c r="N13" s="76">
        <f t="shared" ref="N13:S13" si="2">G8+G11+G14+G17+G23+G26+G29</f>
        <v>3.3611340930093429E-2</v>
      </c>
      <c r="O13" s="76">
        <f t="shared" si="2"/>
        <v>3.7948288146879679E-2</v>
      </c>
      <c r="P13" s="76">
        <f t="shared" si="2"/>
        <v>1.3317701123244577E-2</v>
      </c>
      <c r="Q13" s="76">
        <f t="shared" si="2"/>
        <v>7.4560368964643846E-3</v>
      </c>
      <c r="R13" s="76">
        <f t="shared" si="2"/>
        <v>5.9148449122790082E-3</v>
      </c>
      <c r="S13" s="76">
        <f t="shared" si="2"/>
        <v>2.6468930982448519E-3</v>
      </c>
      <c r="T13" s="65">
        <f>'Equations and POD'!$D$6/M13</f>
        <v>40519.203465798157</v>
      </c>
      <c r="U13" s="65">
        <f>'Equations and POD'!$D$6/N13</f>
        <v>32727.048953144589</v>
      </c>
      <c r="V13" s="65">
        <f>'Equations and POD'!$D$6/O13</f>
        <v>28986.814787070922</v>
      </c>
      <c r="W13" s="65">
        <f>'Equations and POD'!$D$6/P13</f>
        <v>82596.837834126753</v>
      </c>
      <c r="X13" s="65">
        <f>'Equations and POD'!$D$6/Q13</f>
        <v>147531.45877290581</v>
      </c>
      <c r="Y13" s="65">
        <f>'Equations and POD'!$D$6/R13</f>
        <v>185972.75436866298</v>
      </c>
      <c r="Z13" s="65">
        <f>'Equations and POD'!$D$6/S13</f>
        <v>415581.57400818611</v>
      </c>
    </row>
    <row r="14" spans="1:26">
      <c r="A14" s="25" t="s">
        <v>82</v>
      </c>
      <c r="B14" s="25" t="s">
        <v>130</v>
      </c>
      <c r="C14" s="25" t="s">
        <v>87</v>
      </c>
      <c r="D14" s="25" t="s">
        <v>139</v>
      </c>
      <c r="E14" s="25" t="s">
        <v>75</v>
      </c>
      <c r="F14" s="69">
        <v>2.6359132255260501E-2</v>
      </c>
      <c r="G14" s="69">
        <v>3.2635116125560699E-2</v>
      </c>
      <c r="H14" s="69">
        <v>3.6846098851439503E-2</v>
      </c>
      <c r="I14" s="69">
        <v>1.29308950686184E-2</v>
      </c>
      <c r="J14" s="69">
        <v>7.2394799855997304E-3</v>
      </c>
      <c r="K14" s="69">
        <v>5.7430511617606803E-3</v>
      </c>
      <c r="L14" s="69">
        <v>2.5700153948878999E-3</v>
      </c>
    </row>
    <row r="15" spans="1:26">
      <c r="A15" s="25" t="s">
        <v>99</v>
      </c>
      <c r="B15" s="25" t="s">
        <v>100</v>
      </c>
      <c r="C15" s="25" t="s">
        <v>102</v>
      </c>
      <c r="D15" s="25" t="s">
        <v>139</v>
      </c>
      <c r="E15" s="25" t="s">
        <v>73</v>
      </c>
      <c r="F15" s="69">
        <v>1.0860588343139299</v>
      </c>
      <c r="G15" s="69">
        <v>1.3446442710553399</v>
      </c>
      <c r="H15" s="69">
        <v>1.51814675764313</v>
      </c>
      <c r="I15" s="69">
        <v>0.53278357909739904</v>
      </c>
      <c r="J15" s="69">
        <v>0.29828376435382498</v>
      </c>
      <c r="K15" s="69">
        <v>0.236627343789068</v>
      </c>
      <c r="L15" s="69">
        <v>0.105890736345608</v>
      </c>
    </row>
    <row r="16" spans="1:26">
      <c r="A16" s="71" t="s">
        <v>99</v>
      </c>
      <c r="B16" s="71" t="s">
        <v>100</v>
      </c>
      <c r="C16" s="71" t="s">
        <v>102</v>
      </c>
      <c r="D16" s="71" t="s">
        <v>139</v>
      </c>
      <c r="E16" s="71" t="s">
        <v>74</v>
      </c>
      <c r="F16" s="72">
        <v>0.23884592333215501</v>
      </c>
      <c r="G16" s="72">
        <v>0.29571400031600098</v>
      </c>
      <c r="H16" s="72">
        <v>0.333870645518066</v>
      </c>
      <c r="I16" s="72">
        <v>0.117169698238416</v>
      </c>
      <c r="J16" s="72">
        <v>6.5598528239112996E-2</v>
      </c>
      <c r="K16" s="72">
        <v>5.2039055921530998E-2</v>
      </c>
      <c r="L16" s="72">
        <v>2.3287477524885102E-2</v>
      </c>
    </row>
    <row r="17" spans="1:12">
      <c r="A17" s="25" t="s">
        <v>99</v>
      </c>
      <c r="B17" s="25" t="s">
        <v>100</v>
      </c>
      <c r="C17" s="25" t="s">
        <v>102</v>
      </c>
      <c r="D17" s="25" t="s">
        <v>139</v>
      </c>
      <c r="E17" s="25" t="s">
        <v>75</v>
      </c>
      <c r="F17" s="69">
        <v>2.6779764570080701E-5</v>
      </c>
      <c r="G17" s="69">
        <v>3.3155898991528399E-5</v>
      </c>
      <c r="H17" s="69">
        <v>3.7434079506564399E-5</v>
      </c>
      <c r="I17" s="69">
        <v>1.3137242996643299E-5</v>
      </c>
      <c r="J17" s="69">
        <v>7.3550057622052499E-6</v>
      </c>
      <c r="K17" s="69">
        <v>5.8346973085650601E-6</v>
      </c>
      <c r="L17" s="69">
        <v>2.6110270455828601E-6</v>
      </c>
    </row>
    <row r="18" spans="1:12">
      <c r="A18" s="25" t="s">
        <v>112</v>
      </c>
      <c r="B18" s="25" t="s">
        <v>142</v>
      </c>
      <c r="C18" s="25" t="s">
        <v>143</v>
      </c>
      <c r="D18" s="25" t="s">
        <v>139</v>
      </c>
      <c r="E18" s="25" t="s">
        <v>73</v>
      </c>
      <c r="F18" s="69">
        <v>0.162483252864008</v>
      </c>
      <c r="G18" s="69">
        <v>0.20116974164115201</v>
      </c>
      <c r="H18" s="69">
        <v>0.22712712765936599</v>
      </c>
      <c r="I18" s="69">
        <v>7.9708765555928304E-2</v>
      </c>
      <c r="J18" s="69">
        <v>4.4625682124621799E-2</v>
      </c>
      <c r="K18" s="69">
        <v>3.5401379115621801E-2</v>
      </c>
      <c r="L18" s="69">
        <v>1.58421171542408E-2</v>
      </c>
    </row>
    <row r="19" spans="1:12">
      <c r="A19" s="25" t="s">
        <v>112</v>
      </c>
      <c r="B19" s="25" t="s">
        <v>142</v>
      </c>
      <c r="C19" s="25" t="s">
        <v>143</v>
      </c>
      <c r="D19" s="25" t="s">
        <v>139</v>
      </c>
      <c r="E19" s="25" t="s">
        <v>74</v>
      </c>
      <c r="F19" s="69">
        <v>5.0865747022340202E-2</v>
      </c>
      <c r="G19" s="69">
        <v>6.2976639170516394E-2</v>
      </c>
      <c r="H19" s="69">
        <v>7.11026571280024E-2</v>
      </c>
      <c r="I19" s="69">
        <v>2.4953007973223501E-2</v>
      </c>
      <c r="J19" s="69">
        <v>1.39701699568399E-2</v>
      </c>
      <c r="K19" s="69">
        <v>1.10824811948115E-2</v>
      </c>
      <c r="L19" s="69">
        <v>4.9594103346781698E-3</v>
      </c>
    </row>
    <row r="20" spans="1:12">
      <c r="A20" s="25" t="s">
        <v>112</v>
      </c>
      <c r="B20" s="25" t="s">
        <v>142</v>
      </c>
      <c r="C20" s="25" t="s">
        <v>143</v>
      </c>
      <c r="D20" s="25" t="s">
        <v>139</v>
      </c>
      <c r="E20" s="25" t="s">
        <v>75</v>
      </c>
      <c r="F20" s="69">
        <v>1.0217326458437E-5</v>
      </c>
      <c r="G20" s="69">
        <v>1.26500232342554E-5</v>
      </c>
      <c r="H20" s="69">
        <v>1.42822842967399E-5</v>
      </c>
      <c r="I20" s="69">
        <v>5.0122733569691003E-6</v>
      </c>
      <c r="J20" s="69">
        <v>2.80616712590876E-6</v>
      </c>
      <c r="K20" s="69">
        <v>2.2261214071454902E-6</v>
      </c>
      <c r="L20" s="69">
        <v>9.9618932969760895E-7</v>
      </c>
    </row>
    <row r="21" spans="1:12">
      <c r="A21" s="25" t="s">
        <v>112</v>
      </c>
      <c r="B21" s="25" t="s">
        <v>142</v>
      </c>
      <c r="C21" s="25" t="s">
        <v>118</v>
      </c>
      <c r="D21" s="25" t="s">
        <v>139</v>
      </c>
      <c r="E21" s="25" t="s">
        <v>73</v>
      </c>
      <c r="F21" s="69">
        <v>0.53831611395105705</v>
      </c>
      <c r="G21" s="69">
        <v>0.66648661727273795</v>
      </c>
      <c r="H21" s="69">
        <v>0.75248489046921996</v>
      </c>
      <c r="I21" s="69">
        <v>0.26407960307033002</v>
      </c>
      <c r="J21" s="69">
        <v>0.14784738340909301</v>
      </c>
      <c r="K21" s="69">
        <v>0.117286751084309</v>
      </c>
      <c r="L21" s="69">
        <v>5.2485821110228099E-2</v>
      </c>
    </row>
    <row r="22" spans="1:12">
      <c r="A22" s="71" t="s">
        <v>112</v>
      </c>
      <c r="B22" s="71" t="s">
        <v>142</v>
      </c>
      <c r="C22" s="71" t="s">
        <v>118</v>
      </c>
      <c r="D22" s="71" t="s">
        <v>139</v>
      </c>
      <c r="E22" s="71" t="s">
        <v>74</v>
      </c>
      <c r="F22" s="72">
        <v>0.20186854444963201</v>
      </c>
      <c r="G22" s="72">
        <v>0.249932483604306</v>
      </c>
      <c r="H22" s="72">
        <v>0.28218183632744298</v>
      </c>
      <c r="I22" s="72">
        <v>9.9029851994159104E-2</v>
      </c>
      <c r="J22" s="72">
        <v>5.5442769250251003E-2</v>
      </c>
      <c r="K22" s="72">
        <v>4.3982532030925399E-2</v>
      </c>
      <c r="L22" s="72">
        <v>1.9682183083839101E-2</v>
      </c>
    </row>
    <row r="23" spans="1:12">
      <c r="A23" s="25" t="s">
        <v>112</v>
      </c>
      <c r="B23" s="25" t="s">
        <v>142</v>
      </c>
      <c r="C23" s="25" t="s">
        <v>118</v>
      </c>
      <c r="D23" s="25" t="s">
        <v>139</v>
      </c>
      <c r="E23" s="25" t="s">
        <v>75</v>
      </c>
      <c r="F23" s="69">
        <v>5.6074594725425699E-4</v>
      </c>
      <c r="G23" s="69">
        <v>6.9425688707669896E-4</v>
      </c>
      <c r="H23" s="69">
        <v>7.83838420893047E-4</v>
      </c>
      <c r="I23" s="69">
        <v>2.7508291752095597E-4</v>
      </c>
      <c r="J23" s="69">
        <v>1.5400768973884501E-4</v>
      </c>
      <c r="K23" s="69">
        <v>1.22173698005117E-4</v>
      </c>
      <c r="L23" s="69">
        <v>5.4672729857290003E-5</v>
      </c>
    </row>
    <row r="24" spans="1:12">
      <c r="A24" s="25" t="s">
        <v>112</v>
      </c>
      <c r="B24" s="25" t="s">
        <v>120</v>
      </c>
      <c r="C24" s="25" t="s">
        <v>121</v>
      </c>
      <c r="D24" s="25" t="s">
        <v>139</v>
      </c>
      <c r="E24" s="25" t="s">
        <v>73</v>
      </c>
      <c r="F24" s="69">
        <v>0.55052354906466205</v>
      </c>
      <c r="G24" s="69">
        <v>0.68160058455624795</v>
      </c>
      <c r="H24" s="69">
        <v>0.76954904707963501</v>
      </c>
      <c r="I24" s="69">
        <v>0.27006815614492802</v>
      </c>
      <c r="J24" s="69">
        <v>0.151200129672689</v>
      </c>
      <c r="K24" s="69">
        <v>0.11994647158392099</v>
      </c>
      <c r="L24" s="69">
        <v>5.3676046033804499E-2</v>
      </c>
    </row>
    <row r="25" spans="1:12">
      <c r="A25" s="71" t="s">
        <v>112</v>
      </c>
      <c r="B25" s="71" t="s">
        <v>120</v>
      </c>
      <c r="C25" s="71" t="s">
        <v>121</v>
      </c>
      <c r="D25" s="71" t="s">
        <v>139</v>
      </c>
      <c r="E25" s="71" t="s">
        <v>74</v>
      </c>
      <c r="F25" s="72">
        <v>1.07953399823083E-2</v>
      </c>
      <c r="G25" s="72">
        <v>1.33656590257151E-2</v>
      </c>
      <c r="H25" s="72">
        <v>1.5090260190323401E-2</v>
      </c>
      <c r="I25" s="72">
        <v>5.2958271611323804E-3</v>
      </c>
      <c r="J25" s="72">
        <v>2.9649173190846802E-3</v>
      </c>
      <c r="K25" s="72">
        <v>2.3520573145811401E-3</v>
      </c>
      <c r="L25" s="72">
        <v>1.0525456482750599E-3</v>
      </c>
    </row>
    <row r="26" spans="1:12">
      <c r="A26" s="25" t="s">
        <v>112</v>
      </c>
      <c r="B26" s="25" t="s">
        <v>120</v>
      </c>
      <c r="C26" s="25" t="s">
        <v>121</v>
      </c>
      <c r="D26" s="25" t="s">
        <v>139</v>
      </c>
      <c r="E26" s="25" t="s">
        <v>75</v>
      </c>
      <c r="F26" s="69">
        <v>1.0486389363705299E-6</v>
      </c>
      <c r="G26" s="69">
        <v>1.29831487360161E-6</v>
      </c>
      <c r="H26" s="69">
        <v>1.4658393734211799E-6</v>
      </c>
      <c r="I26" s="69">
        <v>5.1442664803082797E-7</v>
      </c>
      <c r="J26" s="69">
        <v>2.8800646843979501E-7</v>
      </c>
      <c r="K26" s="69">
        <v>2.2847440513101E-7</v>
      </c>
      <c r="L26" s="69">
        <v>1.02242296296127E-7</v>
      </c>
    </row>
    <row r="27" spans="1:12">
      <c r="A27" s="25" t="s">
        <v>112</v>
      </c>
      <c r="B27" s="25" t="s">
        <v>120</v>
      </c>
      <c r="C27" s="25" t="s">
        <v>122</v>
      </c>
      <c r="D27" s="25" t="s">
        <v>139</v>
      </c>
      <c r="E27" s="25" t="s">
        <v>73</v>
      </c>
      <c r="F27" s="69">
        <v>1.66825315562654E-4</v>
      </c>
      <c r="G27" s="69">
        <v>2.06545628791858E-4</v>
      </c>
      <c r="H27" s="69">
        <v>2.33196677668227E-4</v>
      </c>
      <c r="I27" s="69">
        <v>8.1838834049603997E-5</v>
      </c>
      <c r="J27" s="69">
        <v>4.5818220471433198E-5</v>
      </c>
      <c r="K27" s="69">
        <v>3.6347415122589498E-5</v>
      </c>
      <c r="L27" s="69">
        <v>1.6265468267358799E-5</v>
      </c>
    </row>
    <row r="28" spans="1:12">
      <c r="A28" s="71" t="s">
        <v>112</v>
      </c>
      <c r="B28" s="71" t="s">
        <v>120</v>
      </c>
      <c r="C28" s="71" t="s">
        <v>122</v>
      </c>
      <c r="D28" s="71" t="s">
        <v>139</v>
      </c>
      <c r="E28" s="71" t="s">
        <v>74</v>
      </c>
      <c r="F28" s="72">
        <v>4.6936261651495899E-5</v>
      </c>
      <c r="G28" s="72">
        <v>5.8111562044709201E-5</v>
      </c>
      <c r="H28" s="72">
        <v>6.5609828114994304E-5</v>
      </c>
      <c r="I28" s="72">
        <v>2.3025335904507399E-5</v>
      </c>
      <c r="J28" s="72">
        <v>1.28909451014672E-5</v>
      </c>
      <c r="K28" s="72">
        <v>1.0226336337476801E-5</v>
      </c>
      <c r="L28" s="72">
        <v>4.5762855110208499E-6</v>
      </c>
    </row>
    <row r="29" spans="1:12">
      <c r="A29" s="25" t="s">
        <v>112</v>
      </c>
      <c r="B29" s="25" t="s">
        <v>120</v>
      </c>
      <c r="C29" s="25" t="s">
        <v>122</v>
      </c>
      <c r="D29" s="25" t="s">
        <v>139</v>
      </c>
      <c r="E29" s="25" t="s">
        <v>75</v>
      </c>
      <c r="F29" s="69">
        <v>1.26342040531908E-5</v>
      </c>
      <c r="G29" s="69">
        <v>1.5642347875379101E-5</v>
      </c>
      <c r="H29" s="69">
        <v>1.7660715343170001E-5</v>
      </c>
      <c r="I29" s="69">
        <v>6.1979114223200401E-6</v>
      </c>
      <c r="J29" s="69">
        <v>3.4699574512284699E-6</v>
      </c>
      <c r="K29" s="69">
        <v>2.7527036763935401E-6</v>
      </c>
      <c r="L29" s="69">
        <v>1.2318348951861099E-6</v>
      </c>
    </row>
    <row r="35" spans="1:5">
      <c r="A35" s="115" t="s">
        <v>144</v>
      </c>
      <c r="B35" s="115"/>
      <c r="C35" s="115"/>
      <c r="D35" s="115"/>
      <c r="E35" s="115"/>
    </row>
    <row r="36" spans="1:5" ht="25.5">
      <c r="A36" s="78" t="s">
        <v>145</v>
      </c>
      <c r="B36" s="78" t="s">
        <v>146</v>
      </c>
      <c r="C36" s="78" t="s">
        <v>147</v>
      </c>
      <c r="D36" s="78" t="s">
        <v>148</v>
      </c>
      <c r="E36" s="78" t="s">
        <v>149</v>
      </c>
    </row>
    <row r="37" spans="1:5">
      <c r="A37" s="92" t="s">
        <v>62</v>
      </c>
      <c r="B37" s="79">
        <f>F7+F10+F13+F16+F22+F25+F28</f>
        <v>0.56991672822309536</v>
      </c>
      <c r="C37" s="80">
        <v>0.97509590569792037</v>
      </c>
      <c r="D37" s="81">
        <f t="shared" ref="D37:D43" si="3">B37/C37</f>
        <v>0.58447248613476654</v>
      </c>
      <c r="E37" s="82">
        <f t="shared" ref="E37:E43" si="4">C37/B37</f>
        <v>1.7109445247169803</v>
      </c>
    </row>
    <row r="38" spans="1:5">
      <c r="A38" s="92" t="s">
        <v>63</v>
      </c>
      <c r="B38" s="79">
        <f>G7+G10+G13+G16+G22+G25+G28</f>
        <v>0.70561118732383188</v>
      </c>
      <c r="C38" s="80">
        <v>0.58498978027593251</v>
      </c>
      <c r="D38" s="81">
        <f t="shared" si="3"/>
        <v>1.20619404152839</v>
      </c>
      <c r="E38" s="82">
        <f t="shared" si="4"/>
        <v>0.82905400422379982</v>
      </c>
    </row>
    <row r="39" spans="1:5">
      <c r="A39" s="92" t="s">
        <v>64</v>
      </c>
      <c r="B39" s="79">
        <f>H7+H10+H13+H16+H22+H25+H28</f>
        <v>0.79665779213981147</v>
      </c>
      <c r="C39" s="80">
        <v>0.26399273546753083</v>
      </c>
      <c r="D39" s="83">
        <f t="shared" si="3"/>
        <v>3.0177261913246647</v>
      </c>
      <c r="E39" s="82">
        <f t="shared" si="4"/>
        <v>0.33137532585785684</v>
      </c>
    </row>
    <row r="40" spans="1:5">
      <c r="A40" s="92" t="s">
        <v>65</v>
      </c>
      <c r="B40" s="79">
        <f>I7+I10+I13+I16+I22+I25+I28</f>
        <v>0.27958179120378296</v>
      </c>
      <c r="C40" s="80">
        <v>0.11853361421505769</v>
      </c>
      <c r="D40" s="83">
        <f t="shared" si="3"/>
        <v>2.3586709395069372</v>
      </c>
      <c r="E40" s="82">
        <f t="shared" si="4"/>
        <v>0.42396757565896098</v>
      </c>
    </row>
    <row r="41" spans="1:5">
      <c r="A41" s="92" t="s">
        <v>66</v>
      </c>
      <c r="B41" s="79">
        <f>J7+J10+J13+J16+J22+J25+J28</f>
        <v>0.15652642535704731</v>
      </c>
      <c r="C41" s="80">
        <v>4.4922056611513744E-2</v>
      </c>
      <c r="D41" s="83">
        <f t="shared" si="3"/>
        <v>3.4844002515443342</v>
      </c>
      <c r="E41" s="82">
        <f t="shared" si="4"/>
        <v>0.28699343583068171</v>
      </c>
    </row>
    <row r="42" spans="1:5">
      <c r="A42" s="92" t="s">
        <v>67</v>
      </c>
      <c r="B42" s="79">
        <f>K7+K10+K13+K16+K22+K25+K28</f>
        <v>0.12417180112123302</v>
      </c>
      <c r="C42" s="80">
        <v>1.4173604707924285E-2</v>
      </c>
      <c r="D42" s="83">
        <f t="shared" si="3"/>
        <v>8.7607777753114657</v>
      </c>
      <c r="E42" s="82">
        <f t="shared" si="4"/>
        <v>0.11414511652356663</v>
      </c>
    </row>
    <row r="43" spans="1:5">
      <c r="A43" s="92" t="s">
        <v>68</v>
      </c>
      <c r="B43" s="84">
        <f>L7+L10+L13+L16+L22+L25+L28</f>
        <v>5.5566881001751764E-2</v>
      </c>
      <c r="C43" s="80">
        <v>1.2885087924904256E-2</v>
      </c>
      <c r="D43" s="83">
        <f t="shared" si="3"/>
        <v>4.3124952911149546</v>
      </c>
      <c r="E43" s="82">
        <f t="shared" si="4"/>
        <v>0.23188431116905858</v>
      </c>
    </row>
    <row r="44" spans="1:5">
      <c r="B44" s="77"/>
      <c r="C44" s="77"/>
      <c r="D44" s="77"/>
      <c r="E44" s="77"/>
    </row>
  </sheetData>
  <sheetProtection sheet="1" objects="1" scenarios="1" formatCells="0" formatColumns="0" formatRows="0" sort="0" autoFilter="0"/>
  <autoFilter ref="A1:L29" xr:uid="{1F86C4A7-0229-4A91-A51C-8A4ABCDF89F7}"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1">
    <mergeCell ref="M1:S1"/>
    <mergeCell ref="T1:Z1"/>
    <mergeCell ref="M6:S6"/>
    <mergeCell ref="M11:S11"/>
    <mergeCell ref="F1:L1"/>
    <mergeCell ref="A35:E35"/>
    <mergeCell ref="A1:A2"/>
    <mergeCell ref="B1:B2"/>
    <mergeCell ref="C1:C2"/>
    <mergeCell ref="D1:D2"/>
    <mergeCell ref="E1:E2"/>
  </mergeCells>
  <conditionalFormatting sqref="T3:Z3 T8:Z8 T13:Z13">
    <cfRule type="cellIs" dxfId="4" priority="1" operator="lessThan">
      <formula>30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378B-174C-42E7-A694-E1B6D9728E1E}">
  <sheetPr codeName="Sheet9"/>
  <dimension ref="A1:S20"/>
  <sheetViews>
    <sheetView workbookViewId="0">
      <selection sqref="A1:A2"/>
    </sheetView>
  </sheetViews>
  <sheetFormatPr defaultColWidth="8.7109375" defaultRowHeight="12.75"/>
  <cols>
    <col min="1" max="1" width="32.140625" style="25" customWidth="1"/>
    <col min="2" max="2" width="37.28515625" style="25" customWidth="1"/>
    <col min="3" max="3" width="25.42578125" style="25" customWidth="1"/>
    <col min="4" max="16384" width="8.7109375" style="25"/>
  </cols>
  <sheetData>
    <row r="1" spans="1:19">
      <c r="A1" s="116" t="s">
        <v>54</v>
      </c>
      <c r="B1" s="116" t="s">
        <v>55</v>
      </c>
      <c r="C1" s="116" t="s">
        <v>56</v>
      </c>
      <c r="D1" s="118" t="s">
        <v>57</v>
      </c>
      <c r="E1" s="120" t="s">
        <v>58</v>
      </c>
      <c r="F1" s="109" t="s">
        <v>136</v>
      </c>
      <c r="G1" s="109"/>
      <c r="H1" s="109"/>
      <c r="I1" s="109"/>
      <c r="J1" s="109"/>
      <c r="K1" s="109"/>
      <c r="L1" s="109"/>
      <c r="M1" s="112" t="s">
        <v>128</v>
      </c>
      <c r="N1" s="112"/>
      <c r="O1" s="112"/>
      <c r="P1" s="112"/>
      <c r="Q1" s="112"/>
      <c r="R1" s="112"/>
      <c r="S1" s="112"/>
    </row>
    <row r="2" spans="1:19" ht="25.5">
      <c r="A2" s="117"/>
      <c r="B2" s="117"/>
      <c r="C2" s="117"/>
      <c r="D2" s="119"/>
      <c r="E2" s="120"/>
      <c r="F2" s="92" t="s">
        <v>62</v>
      </c>
      <c r="G2" s="92" t="s">
        <v>63</v>
      </c>
      <c r="H2" s="92" t="s">
        <v>64</v>
      </c>
      <c r="I2" s="92" t="s">
        <v>65</v>
      </c>
      <c r="J2" s="92" t="s">
        <v>66</v>
      </c>
      <c r="K2" s="92" t="s">
        <v>67</v>
      </c>
      <c r="L2" s="92" t="s">
        <v>68</v>
      </c>
      <c r="M2" s="47" t="s">
        <v>62</v>
      </c>
      <c r="N2" s="47" t="s">
        <v>63</v>
      </c>
      <c r="O2" s="47" t="s">
        <v>64</v>
      </c>
      <c r="P2" s="47" t="s">
        <v>65</v>
      </c>
      <c r="Q2" s="47" t="s">
        <v>66</v>
      </c>
      <c r="R2" s="47" t="s">
        <v>67</v>
      </c>
      <c r="S2" s="47" t="s">
        <v>68</v>
      </c>
    </row>
    <row r="3" spans="1:19">
      <c r="A3" s="25" t="s">
        <v>112</v>
      </c>
      <c r="B3" s="25" t="s">
        <v>120</v>
      </c>
      <c r="C3" s="25" t="s">
        <v>121</v>
      </c>
      <c r="D3" s="25" t="s">
        <v>150</v>
      </c>
      <c r="E3" s="25" t="s">
        <v>151</v>
      </c>
      <c r="F3" s="28">
        <v>19.263691403422218</v>
      </c>
      <c r="G3" s="28">
        <v>5.5859239256177196</v>
      </c>
      <c r="H3" s="28">
        <v>3.2735176985231518</v>
      </c>
      <c r="I3" s="85" t="s">
        <v>77</v>
      </c>
      <c r="J3" s="85" t="s">
        <v>77</v>
      </c>
      <c r="K3" s="85" t="s">
        <v>77</v>
      </c>
      <c r="L3" s="85" t="s">
        <v>77</v>
      </c>
      <c r="M3" s="65">
        <f>'Equations and POD'!$D$6/F3</f>
        <v>57.102243643945819</v>
      </c>
      <c r="N3" s="65">
        <f>'Equations and POD'!$D$6/G3</f>
        <v>196.9235554668526</v>
      </c>
      <c r="O3" s="65">
        <f>'Equations and POD'!$D$6/H3</f>
        <v>336.0299534950629</v>
      </c>
      <c r="P3" s="85" t="s">
        <v>77</v>
      </c>
      <c r="Q3" s="85" t="s">
        <v>77</v>
      </c>
      <c r="R3" s="85" t="s">
        <v>77</v>
      </c>
      <c r="S3" s="85" t="s">
        <v>77</v>
      </c>
    </row>
    <row r="4" spans="1:19">
      <c r="A4" s="25" t="s">
        <v>112</v>
      </c>
      <c r="B4" s="25" t="s">
        <v>120</v>
      </c>
      <c r="C4" s="25" t="s">
        <v>121</v>
      </c>
      <c r="D4" s="25" t="s">
        <v>150</v>
      </c>
      <c r="E4" s="25" t="s">
        <v>152</v>
      </c>
      <c r="F4" s="28">
        <v>2.1480982231357859</v>
      </c>
      <c r="G4" s="28">
        <v>0.86295546958782543</v>
      </c>
      <c r="H4" s="28">
        <v>0.29815810619565175</v>
      </c>
      <c r="I4" s="85" t="s">
        <v>77</v>
      </c>
      <c r="J4" s="85" t="s">
        <v>77</v>
      </c>
      <c r="K4" s="85" t="s">
        <v>77</v>
      </c>
      <c r="L4" s="85" t="s">
        <v>77</v>
      </c>
      <c r="M4" s="65">
        <f>'Equations and POD'!$D$6/F4</f>
        <v>512.08086676512585</v>
      </c>
      <c r="N4" s="65">
        <f>'Equations and POD'!$D$6/G4</f>
        <v>1274.6891801095999</v>
      </c>
      <c r="O4" s="65">
        <f>'Equations and POD'!$D$6/H4</f>
        <v>3689.3177718206275</v>
      </c>
      <c r="P4" s="85" t="s">
        <v>77</v>
      </c>
      <c r="Q4" s="85" t="s">
        <v>77</v>
      </c>
      <c r="R4" s="85" t="s">
        <v>77</v>
      </c>
      <c r="S4" s="85" t="s">
        <v>77</v>
      </c>
    </row>
    <row r="5" spans="1:19">
      <c r="A5" s="25" t="s">
        <v>112</v>
      </c>
      <c r="B5" s="25" t="s">
        <v>120</v>
      </c>
      <c r="C5" s="25" t="s">
        <v>121</v>
      </c>
      <c r="D5" s="25" t="s">
        <v>150</v>
      </c>
      <c r="E5" s="25" t="s">
        <v>153</v>
      </c>
      <c r="F5" s="28">
        <v>2.2718339130421883E-3</v>
      </c>
      <c r="G5" s="28">
        <v>1.6167027713875973E-2</v>
      </c>
      <c r="H5" s="28">
        <v>1.9059942540463172E-3</v>
      </c>
      <c r="I5" s="85" t="s">
        <v>77</v>
      </c>
      <c r="J5" s="85" t="s">
        <v>77</v>
      </c>
      <c r="K5" s="85" t="s">
        <v>77</v>
      </c>
      <c r="L5" s="85" t="s">
        <v>77</v>
      </c>
      <c r="M5" s="65">
        <f>'Equations and POD'!$D$6/F5</f>
        <v>484190.32469103421</v>
      </c>
      <c r="N5" s="65">
        <f>'Equations and POD'!$D$6/G5</f>
        <v>68039.717594835485</v>
      </c>
      <c r="O5" s="65">
        <f>'Equations and POD'!$D$6/H5</f>
        <v>577126.60867930879</v>
      </c>
      <c r="P5" s="85" t="s">
        <v>77</v>
      </c>
      <c r="Q5" s="85" t="s">
        <v>77</v>
      </c>
      <c r="R5" s="85" t="s">
        <v>77</v>
      </c>
      <c r="S5" s="85" t="s">
        <v>77</v>
      </c>
    </row>
    <row r="6" spans="1:19">
      <c r="A6" s="25" t="s">
        <v>112</v>
      </c>
      <c r="B6" s="25" t="s">
        <v>120</v>
      </c>
      <c r="C6" s="25" t="s">
        <v>122</v>
      </c>
      <c r="D6" s="25" t="s">
        <v>150</v>
      </c>
      <c r="E6" s="25" t="s">
        <v>151</v>
      </c>
      <c r="F6" s="28">
        <v>19.263691403422218</v>
      </c>
      <c r="G6" s="28">
        <v>5.5859239256177196</v>
      </c>
      <c r="H6" s="28">
        <v>3.2735176985231518</v>
      </c>
      <c r="I6" s="85" t="s">
        <v>77</v>
      </c>
      <c r="J6" s="85" t="s">
        <v>77</v>
      </c>
      <c r="K6" s="85" t="s">
        <v>77</v>
      </c>
      <c r="L6" s="85" t="s">
        <v>77</v>
      </c>
      <c r="M6" s="65">
        <f>'Equations and POD'!$D$6/F6</f>
        <v>57.102243643945819</v>
      </c>
      <c r="N6" s="65">
        <f>'Equations and POD'!$D$6/G6</f>
        <v>196.9235554668526</v>
      </c>
      <c r="O6" s="65">
        <f>'Equations and POD'!$D$6/H6</f>
        <v>336.0299534950629</v>
      </c>
      <c r="P6" s="85" t="s">
        <v>77</v>
      </c>
      <c r="Q6" s="85" t="s">
        <v>77</v>
      </c>
      <c r="R6" s="85" t="s">
        <v>77</v>
      </c>
      <c r="S6" s="85" t="s">
        <v>77</v>
      </c>
    </row>
    <row r="7" spans="1:19">
      <c r="A7" s="25" t="s">
        <v>112</v>
      </c>
      <c r="B7" s="25" t="s">
        <v>120</v>
      </c>
      <c r="C7" s="25" t="s">
        <v>122</v>
      </c>
      <c r="D7" s="25" t="s">
        <v>150</v>
      </c>
      <c r="E7" s="25" t="s">
        <v>152</v>
      </c>
      <c r="F7" s="28">
        <v>2.1480982231357859</v>
      </c>
      <c r="G7" s="28">
        <v>0.86295546958782543</v>
      </c>
      <c r="H7" s="28">
        <v>0.29815810619565175</v>
      </c>
      <c r="I7" s="85" t="s">
        <v>77</v>
      </c>
      <c r="J7" s="85" t="s">
        <v>77</v>
      </c>
      <c r="K7" s="85" t="s">
        <v>77</v>
      </c>
      <c r="L7" s="85" t="s">
        <v>77</v>
      </c>
      <c r="M7" s="65">
        <f>'Equations and POD'!$D$6/F7</f>
        <v>512.08086676512585</v>
      </c>
      <c r="N7" s="65">
        <f>'Equations and POD'!$D$6/G7</f>
        <v>1274.6891801095999</v>
      </c>
      <c r="O7" s="65">
        <f>'Equations and POD'!$D$6/H7</f>
        <v>3689.3177718206275</v>
      </c>
      <c r="P7" s="85" t="s">
        <v>77</v>
      </c>
      <c r="Q7" s="85" t="s">
        <v>77</v>
      </c>
      <c r="R7" s="85" t="s">
        <v>77</v>
      </c>
      <c r="S7" s="85" t="s">
        <v>77</v>
      </c>
    </row>
    <row r="8" spans="1:19">
      <c r="A8" s="25" t="s">
        <v>112</v>
      </c>
      <c r="B8" s="25" t="s">
        <v>120</v>
      </c>
      <c r="C8" s="25" t="s">
        <v>122</v>
      </c>
      <c r="D8" s="25" t="s">
        <v>150</v>
      </c>
      <c r="E8" s="25" t="s">
        <v>153</v>
      </c>
      <c r="F8" s="28">
        <v>2.2718339130421883E-3</v>
      </c>
      <c r="G8" s="28">
        <v>1.6167027713875973E-2</v>
      </c>
      <c r="H8" s="28">
        <v>1.9059942540463172E-3</v>
      </c>
      <c r="I8" s="85" t="s">
        <v>77</v>
      </c>
      <c r="J8" s="85" t="s">
        <v>77</v>
      </c>
      <c r="K8" s="85" t="s">
        <v>77</v>
      </c>
      <c r="L8" s="85" t="s">
        <v>77</v>
      </c>
      <c r="M8" s="65">
        <f>'Equations and POD'!$D$6/F8</f>
        <v>484190.32469103421</v>
      </c>
      <c r="N8" s="65">
        <f>'Equations and POD'!$D$6/G8</f>
        <v>68039.717594835485</v>
      </c>
      <c r="O8" s="65">
        <f>'Equations and POD'!$D$6/H8</f>
        <v>577126.60867930879</v>
      </c>
      <c r="P8" s="85" t="s">
        <v>77</v>
      </c>
      <c r="Q8" s="85" t="s">
        <v>77</v>
      </c>
      <c r="R8" s="85" t="s">
        <v>77</v>
      </c>
      <c r="S8" s="85" t="s">
        <v>77</v>
      </c>
    </row>
    <row r="9" spans="1:19">
      <c r="A9" s="25" t="s">
        <v>112</v>
      </c>
      <c r="B9" s="25" t="s">
        <v>142</v>
      </c>
      <c r="C9" s="25" t="s">
        <v>116</v>
      </c>
      <c r="D9" s="25" t="s">
        <v>150</v>
      </c>
      <c r="E9" s="25" t="s">
        <v>151</v>
      </c>
      <c r="F9" s="85" t="s">
        <v>77</v>
      </c>
      <c r="G9" s="85" t="s">
        <v>77</v>
      </c>
      <c r="H9" s="44">
        <v>10.685161290322601</v>
      </c>
      <c r="I9" s="45">
        <v>6.2498113207547199</v>
      </c>
      <c r="J9" s="85" t="s">
        <v>77</v>
      </c>
      <c r="K9" s="85" t="s">
        <v>77</v>
      </c>
      <c r="L9" s="85" t="s">
        <v>77</v>
      </c>
      <c r="M9" s="85" t="s">
        <v>77</v>
      </c>
      <c r="N9" s="85" t="s">
        <v>77</v>
      </c>
      <c r="O9" s="65">
        <f>'Equations and POD'!$D$6/H9</f>
        <v>102.94650404540495</v>
      </c>
      <c r="P9" s="65">
        <f>'Equations and POD'!$D$6/I9</f>
        <v>176.00531336795063</v>
      </c>
      <c r="Q9" s="85" t="s">
        <v>77</v>
      </c>
      <c r="R9" s="85" t="s">
        <v>77</v>
      </c>
      <c r="S9" s="85" t="s">
        <v>77</v>
      </c>
    </row>
    <row r="10" spans="1:19">
      <c r="A10" s="25" t="s">
        <v>112</v>
      </c>
      <c r="B10" s="25" t="s">
        <v>142</v>
      </c>
      <c r="C10" s="25" t="s">
        <v>116</v>
      </c>
      <c r="D10" s="25" t="s">
        <v>150</v>
      </c>
      <c r="E10" s="25" t="s">
        <v>152</v>
      </c>
      <c r="F10" s="85" t="s">
        <v>77</v>
      </c>
      <c r="G10" s="85" t="s">
        <v>77</v>
      </c>
      <c r="H10" s="45">
        <v>1.3806451612903201</v>
      </c>
      <c r="I10" s="31">
        <v>0.80754716981132102</v>
      </c>
      <c r="J10" s="85" t="s">
        <v>77</v>
      </c>
      <c r="K10" s="85" t="s">
        <v>77</v>
      </c>
      <c r="L10" s="85" t="s">
        <v>77</v>
      </c>
      <c r="M10" s="85" t="s">
        <v>77</v>
      </c>
      <c r="N10" s="85" t="s">
        <v>77</v>
      </c>
      <c r="O10" s="65">
        <f>'Equations and POD'!$D$6/H10</f>
        <v>796.72897196261829</v>
      </c>
      <c r="P10" s="65">
        <f>'Equations and POD'!$D$6/I10</f>
        <v>1362.14953271028</v>
      </c>
      <c r="Q10" s="85" t="s">
        <v>77</v>
      </c>
      <c r="R10" s="85" t="s">
        <v>77</v>
      </c>
      <c r="S10" s="85" t="s">
        <v>77</v>
      </c>
    </row>
    <row r="11" spans="1:19">
      <c r="A11" s="25" t="s">
        <v>112</v>
      </c>
      <c r="B11" s="25" t="s">
        <v>142</v>
      </c>
      <c r="C11" s="25" t="s">
        <v>116</v>
      </c>
      <c r="D11" s="25" t="s">
        <v>150</v>
      </c>
      <c r="E11" s="25" t="s">
        <v>153</v>
      </c>
      <c r="F11" s="85" t="s">
        <v>77</v>
      </c>
      <c r="G11" s="85" t="s">
        <v>77</v>
      </c>
      <c r="H11" s="31">
        <v>2.4387096774193599E-2</v>
      </c>
      <c r="I11" s="31">
        <v>1.4264150943396199E-2</v>
      </c>
      <c r="J11" s="85" t="s">
        <v>77</v>
      </c>
      <c r="K11" s="85" t="s">
        <v>77</v>
      </c>
      <c r="L11" s="85" t="s">
        <v>77</v>
      </c>
      <c r="M11" s="85" t="s">
        <v>77</v>
      </c>
      <c r="N11" s="85" t="s">
        <v>77</v>
      </c>
      <c r="O11" s="65">
        <f>'Equations and POD'!$D$6/H11</f>
        <v>45105.820105820014</v>
      </c>
      <c r="P11" s="65">
        <f>'Equations and POD'!$D$6/I11</f>
        <v>77116.402116402256</v>
      </c>
      <c r="Q11" s="85" t="s">
        <v>77</v>
      </c>
      <c r="R11" s="85" t="s">
        <v>77</v>
      </c>
      <c r="S11" s="85" t="s">
        <v>77</v>
      </c>
    </row>
    <row r="12" spans="1:19">
      <c r="A12" s="25" t="s">
        <v>99</v>
      </c>
      <c r="B12" s="25" t="s">
        <v>100</v>
      </c>
      <c r="C12" s="25" t="s">
        <v>102</v>
      </c>
      <c r="D12" s="25" t="s">
        <v>150</v>
      </c>
      <c r="E12" s="25" t="s">
        <v>151</v>
      </c>
      <c r="F12" s="44">
        <v>28.56</v>
      </c>
      <c r="G12" s="44">
        <v>16.64</v>
      </c>
      <c r="H12" s="44">
        <v>10.685161290322601</v>
      </c>
      <c r="I12" s="85" t="s">
        <v>77</v>
      </c>
      <c r="J12" s="85" t="s">
        <v>77</v>
      </c>
      <c r="K12" s="85" t="s">
        <v>77</v>
      </c>
      <c r="L12" s="85" t="s">
        <v>77</v>
      </c>
      <c r="M12" s="65">
        <f>'Equations and POD'!$D$6/F12</f>
        <v>38.515406162464991</v>
      </c>
      <c r="N12" s="65">
        <f>'Equations and POD'!$D$6/G12</f>
        <v>66.105769230769226</v>
      </c>
      <c r="O12" s="65">
        <f>'Equations and POD'!$D$6/H12</f>
        <v>102.94650404540495</v>
      </c>
      <c r="P12" s="85" t="s">
        <v>77</v>
      </c>
      <c r="Q12" s="85" t="s">
        <v>77</v>
      </c>
      <c r="R12" s="85" t="s">
        <v>77</v>
      </c>
      <c r="S12" s="85" t="s">
        <v>77</v>
      </c>
    </row>
    <row r="13" spans="1:19">
      <c r="A13" s="25" t="s">
        <v>99</v>
      </c>
      <c r="B13" s="25" t="s">
        <v>100</v>
      </c>
      <c r="C13" s="25" t="s">
        <v>102</v>
      </c>
      <c r="D13" s="25" t="s">
        <v>150</v>
      </c>
      <c r="E13" s="25" t="s">
        <v>152</v>
      </c>
      <c r="F13" s="45">
        <v>3.3471794871794902</v>
      </c>
      <c r="G13" s="45">
        <v>2.4117460317460302</v>
      </c>
      <c r="H13" s="45">
        <v>1.3806451612903201</v>
      </c>
      <c r="I13" s="85" t="s">
        <v>77</v>
      </c>
      <c r="J13" s="85" t="s">
        <v>77</v>
      </c>
      <c r="K13" s="85" t="s">
        <v>77</v>
      </c>
      <c r="L13" s="85" t="s">
        <v>77</v>
      </c>
      <c r="M13" s="65">
        <f>'Equations and POD'!$D$6/F13</f>
        <v>328.63490117971475</v>
      </c>
      <c r="N13" s="65">
        <f>'Equations and POD'!$D$6/G13</f>
        <v>456.10109253652786</v>
      </c>
      <c r="O13" s="65">
        <f>'Equations and POD'!$D$6/H13</f>
        <v>796.72897196261829</v>
      </c>
      <c r="P13" s="85" t="s">
        <v>77</v>
      </c>
      <c r="Q13" s="85" t="s">
        <v>77</v>
      </c>
      <c r="R13" s="85" t="s">
        <v>77</v>
      </c>
      <c r="S13" s="85" t="s">
        <v>77</v>
      </c>
    </row>
    <row r="14" spans="1:19">
      <c r="A14" s="25" t="s">
        <v>99</v>
      </c>
      <c r="B14" s="25" t="s">
        <v>100</v>
      </c>
      <c r="C14" s="25" t="s">
        <v>102</v>
      </c>
      <c r="D14" s="25" t="s">
        <v>150</v>
      </c>
      <c r="E14" s="25" t="s">
        <v>153</v>
      </c>
      <c r="F14" s="31">
        <v>3.0461538461538502E-2</v>
      </c>
      <c r="G14" s="31">
        <v>4.3714285714285699E-2</v>
      </c>
      <c r="H14" s="31">
        <v>2.4387096774193599E-2</v>
      </c>
      <c r="I14" s="85" t="s">
        <v>77</v>
      </c>
      <c r="J14" s="85" t="s">
        <v>77</v>
      </c>
      <c r="K14" s="85" t="s">
        <v>77</v>
      </c>
      <c r="L14" s="85" t="s">
        <v>77</v>
      </c>
      <c r="M14" s="65">
        <f>'Equations and POD'!$D$6/F14</f>
        <v>36111.111111111066</v>
      </c>
      <c r="N14" s="65">
        <f>'Equations and POD'!$D$6/G14</f>
        <v>25163.398692810468</v>
      </c>
      <c r="O14" s="65">
        <f>'Equations and POD'!$D$6/H14</f>
        <v>45105.820105820014</v>
      </c>
      <c r="P14" s="85" t="s">
        <v>77</v>
      </c>
      <c r="Q14" s="85" t="s">
        <v>77</v>
      </c>
      <c r="R14" s="85" t="s">
        <v>77</v>
      </c>
      <c r="S14" s="85" t="s">
        <v>77</v>
      </c>
    </row>
    <row r="15" spans="1:19">
      <c r="A15" s="25" t="s">
        <v>82</v>
      </c>
      <c r="B15" s="25" t="s">
        <v>130</v>
      </c>
      <c r="C15" s="25" t="s">
        <v>87</v>
      </c>
      <c r="D15" s="25" t="s">
        <v>150</v>
      </c>
      <c r="E15" s="25" t="s">
        <v>151</v>
      </c>
      <c r="F15" s="44">
        <v>28.56</v>
      </c>
      <c r="G15" s="44">
        <v>16.64</v>
      </c>
      <c r="H15" s="44">
        <v>10.685161290322601</v>
      </c>
      <c r="I15" s="85" t="s">
        <v>77</v>
      </c>
      <c r="J15" s="85" t="s">
        <v>77</v>
      </c>
      <c r="K15" s="85" t="s">
        <v>77</v>
      </c>
      <c r="L15" s="85" t="s">
        <v>77</v>
      </c>
      <c r="M15" s="65">
        <f>'Equations and POD'!$D$6/F15</f>
        <v>38.515406162464991</v>
      </c>
      <c r="N15" s="65">
        <f>'Equations and POD'!$D$6/G15</f>
        <v>66.105769230769226</v>
      </c>
      <c r="O15" s="65">
        <f>'Equations and POD'!$D$6/H15</f>
        <v>102.94650404540495</v>
      </c>
      <c r="P15" s="85" t="s">
        <v>77</v>
      </c>
      <c r="Q15" s="85" t="s">
        <v>77</v>
      </c>
      <c r="R15" s="85" t="s">
        <v>77</v>
      </c>
      <c r="S15" s="85" t="s">
        <v>77</v>
      </c>
    </row>
    <row r="16" spans="1:19">
      <c r="A16" s="25" t="s">
        <v>82</v>
      </c>
      <c r="B16" s="25" t="s">
        <v>130</v>
      </c>
      <c r="C16" s="25" t="s">
        <v>87</v>
      </c>
      <c r="D16" s="25" t="s">
        <v>150</v>
      </c>
      <c r="E16" s="25" t="s">
        <v>152</v>
      </c>
      <c r="F16" s="45">
        <v>3.3471794871794902</v>
      </c>
      <c r="G16" s="45">
        <v>2.4117460317460302</v>
      </c>
      <c r="H16" s="45">
        <v>1.3806451612903201</v>
      </c>
      <c r="I16" s="85" t="s">
        <v>77</v>
      </c>
      <c r="J16" s="85" t="s">
        <v>77</v>
      </c>
      <c r="K16" s="85" t="s">
        <v>77</v>
      </c>
      <c r="L16" s="85" t="s">
        <v>77</v>
      </c>
      <c r="M16" s="65">
        <f>'Equations and POD'!$D$6/F16</f>
        <v>328.63490117971475</v>
      </c>
      <c r="N16" s="65">
        <f>'Equations and POD'!$D$6/G16</f>
        <v>456.10109253652786</v>
      </c>
      <c r="O16" s="65">
        <f>'Equations and POD'!$D$6/H16</f>
        <v>796.72897196261829</v>
      </c>
      <c r="P16" s="85" t="s">
        <v>77</v>
      </c>
      <c r="Q16" s="85" t="s">
        <v>77</v>
      </c>
      <c r="R16" s="85" t="s">
        <v>77</v>
      </c>
      <c r="S16" s="85" t="s">
        <v>77</v>
      </c>
    </row>
    <row r="17" spans="1:19">
      <c r="A17" s="25" t="s">
        <v>82</v>
      </c>
      <c r="B17" s="25" t="s">
        <v>130</v>
      </c>
      <c r="C17" s="25" t="s">
        <v>87</v>
      </c>
      <c r="D17" s="25" t="s">
        <v>150</v>
      </c>
      <c r="E17" s="25" t="s">
        <v>153</v>
      </c>
      <c r="F17" s="31">
        <v>3.0461538461538502E-2</v>
      </c>
      <c r="G17" s="31">
        <v>4.3714285714285699E-2</v>
      </c>
      <c r="H17" s="31">
        <v>2.4387096774193599E-2</v>
      </c>
      <c r="I17" s="85" t="s">
        <v>77</v>
      </c>
      <c r="J17" s="85" t="s">
        <v>77</v>
      </c>
      <c r="K17" s="85" t="s">
        <v>77</v>
      </c>
      <c r="L17" s="85" t="s">
        <v>77</v>
      </c>
      <c r="M17" s="65">
        <f>'Equations and POD'!$D$6/F17</f>
        <v>36111.111111111066</v>
      </c>
      <c r="N17" s="65">
        <f>'Equations and POD'!$D$6/G17</f>
        <v>25163.398692810468</v>
      </c>
      <c r="O17" s="65">
        <f>'Equations and POD'!$D$6/H17</f>
        <v>45105.820105820014</v>
      </c>
      <c r="P17" s="85" t="s">
        <v>77</v>
      </c>
      <c r="Q17" s="85" t="s">
        <v>77</v>
      </c>
      <c r="R17" s="85" t="s">
        <v>77</v>
      </c>
      <c r="S17" s="85" t="s">
        <v>77</v>
      </c>
    </row>
    <row r="18" spans="1:19">
      <c r="A18" s="25" t="s">
        <v>103</v>
      </c>
      <c r="B18" s="25" t="s">
        <v>107</v>
      </c>
      <c r="C18" s="25" t="s">
        <v>108</v>
      </c>
      <c r="D18" s="25" t="s">
        <v>150</v>
      </c>
      <c r="E18" s="25" t="s">
        <v>151</v>
      </c>
      <c r="F18" s="85" t="s">
        <v>77</v>
      </c>
      <c r="G18" s="85" t="s">
        <v>77</v>
      </c>
      <c r="H18" s="85" t="s">
        <v>77</v>
      </c>
      <c r="I18" s="85" t="s">
        <v>77</v>
      </c>
      <c r="J18" s="85" t="s">
        <v>77</v>
      </c>
      <c r="K18" s="85" t="s">
        <v>77</v>
      </c>
      <c r="L18" s="85" t="s">
        <v>77</v>
      </c>
      <c r="M18" s="85" t="s">
        <v>77</v>
      </c>
      <c r="N18" s="85" t="s">
        <v>77</v>
      </c>
      <c r="O18" s="85" t="s">
        <v>77</v>
      </c>
      <c r="P18" s="85" t="s">
        <v>77</v>
      </c>
      <c r="Q18" s="85" t="s">
        <v>77</v>
      </c>
      <c r="R18" s="85" t="s">
        <v>77</v>
      </c>
      <c r="S18" s="85" t="s">
        <v>77</v>
      </c>
    </row>
    <row r="19" spans="1:19">
      <c r="A19" s="25" t="s">
        <v>103</v>
      </c>
      <c r="B19" s="25" t="s">
        <v>107</v>
      </c>
      <c r="C19" s="25" t="s">
        <v>108</v>
      </c>
      <c r="D19" s="25" t="s">
        <v>150</v>
      </c>
      <c r="E19" s="25" t="s">
        <v>152</v>
      </c>
      <c r="F19" s="85" t="s">
        <v>77</v>
      </c>
      <c r="G19" s="85" t="s">
        <v>77</v>
      </c>
      <c r="H19" s="85" t="s">
        <v>77</v>
      </c>
      <c r="I19" s="85" t="s">
        <v>77</v>
      </c>
      <c r="J19" s="85" t="s">
        <v>77</v>
      </c>
      <c r="K19" s="45">
        <v>4.9614525139664796</v>
      </c>
      <c r="L19" s="45">
        <v>4.4405000000000001</v>
      </c>
      <c r="M19" s="85" t="s">
        <v>77</v>
      </c>
      <c r="N19" s="85" t="s">
        <v>77</v>
      </c>
      <c r="O19" s="85" t="s">
        <v>77</v>
      </c>
      <c r="P19" s="85" t="s">
        <v>77</v>
      </c>
      <c r="Q19" s="85" t="s">
        <v>77</v>
      </c>
      <c r="R19" s="65">
        <f>'Equations and POD'!$D$6/K19</f>
        <v>221.70926697443986</v>
      </c>
      <c r="S19" s="65">
        <f>'Equations and POD'!$D$6/L19</f>
        <v>247.71985136808917</v>
      </c>
    </row>
    <row r="20" spans="1:19">
      <c r="A20" s="25" t="s">
        <v>103</v>
      </c>
      <c r="B20" s="25" t="s">
        <v>107</v>
      </c>
      <c r="C20" s="25" t="s">
        <v>108</v>
      </c>
      <c r="D20" s="25" t="s">
        <v>150</v>
      </c>
      <c r="E20" s="25" t="s">
        <v>153</v>
      </c>
      <c r="F20" s="85" t="s">
        <v>77</v>
      </c>
      <c r="G20" s="85" t="s">
        <v>77</v>
      </c>
      <c r="H20" s="85" t="s">
        <v>77</v>
      </c>
      <c r="I20" s="85" t="s">
        <v>77</v>
      </c>
      <c r="J20" s="85" t="s">
        <v>77</v>
      </c>
      <c r="K20" s="31">
        <v>6.3351955307262606E-2</v>
      </c>
      <c r="L20" s="31">
        <v>5.67E-2</v>
      </c>
      <c r="M20" s="85" t="s">
        <v>77</v>
      </c>
      <c r="N20" s="85" t="s">
        <v>77</v>
      </c>
      <c r="O20" s="85" t="s">
        <v>77</v>
      </c>
      <c r="P20" s="85" t="s">
        <v>77</v>
      </c>
      <c r="Q20" s="85" t="s">
        <v>77</v>
      </c>
      <c r="R20" s="65">
        <f>'Equations and POD'!$D$6/K20</f>
        <v>17363.315696649021</v>
      </c>
      <c r="S20" s="65">
        <f>'Equations and POD'!$D$6/L20</f>
        <v>19400.352733686068</v>
      </c>
    </row>
  </sheetData>
  <sheetProtection sheet="1" objects="1" scenarios="1" formatCells="0" formatColumns="0" formatRows="0" sort="0" autoFilter="0"/>
  <mergeCells count="7">
    <mergeCell ref="M1:S1"/>
    <mergeCell ref="F1:L1"/>
    <mergeCell ref="A1:A2"/>
    <mergeCell ref="B1:B2"/>
    <mergeCell ref="C1:C2"/>
    <mergeCell ref="D1:D2"/>
    <mergeCell ref="E1:E2"/>
  </mergeCells>
  <conditionalFormatting sqref="F3:H8">
    <cfRule type="cellIs" dxfId="3" priority="1" operator="lessThan">
      <formula>1</formula>
    </cfRule>
    <cfRule type="cellIs" dxfId="2" priority="2" operator="between">
      <formula>1</formula>
      <formula>10</formula>
    </cfRule>
    <cfRule type="cellIs" dxfId="1" priority="3" operator="greaterThan">
      <formula>10</formula>
    </cfRule>
  </conditionalFormatting>
  <conditionalFormatting sqref="M3:O8 O9:P11 M12:O17 R19:S20">
    <cfRule type="cellIs" dxfId="0" priority="7" operator="lessThan">
      <formula>30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Coverage xmlns="http://schemas.microsoft.com/sharepoint/v3/fields" xsi:nil="true"/>
    <Record xmlns="4ffa91fb-a0ff-4ac5-b2db-65c790d184a4">Shared</Record>
    <EPA_x0020_Office xmlns="4ffa91fb-a0ff-4ac5-b2db-65c790d184a4" xsi:nil="true"/>
    <Document_x0020_Creation_x0020_Date xmlns="4ffa91fb-a0ff-4ac5-b2db-65c790d184a4">2024-08-28T13:30:21+00:00</Document_x0020_Creation_x0020_Date>
    <EPA_x0020_Related_x0020_Documents xmlns="4ffa91fb-a0ff-4ac5-b2db-65c790d184a4" xsi:nil="true"/>
    <_Source xmlns="http://schemas.microsoft.com/sharepoint/v3/fields" xsi:nil="true"/>
    <CategoryDescription xmlns="http://schemas.microsoft.com/sharepoint.v3" xsi:nil="true"/>
    <EPA_x0020_Contributor xmlns="4ffa91fb-a0ff-4ac5-b2db-65c790d184a4">
      <UserInfo>
        <DisplayName/>
        <AccountId xsi:nil="true"/>
        <AccountType/>
      </UserInfo>
    </EPA_x0020_Contributor>
    <TaxKeywordTaxHTField xmlns="4ffa91fb-a0ff-4ac5-b2db-65c790d184a4">
      <Terms xmlns="http://schemas.microsoft.com/office/infopath/2007/PartnerControls"/>
    </TaxKeywordTaxHTField>
    <Rights xmlns="4ffa91fb-a0ff-4ac5-b2db-65c790d184a4" xsi:nil="true"/>
    <Identifier xmlns="4ffa91fb-a0ff-4ac5-b2db-65c790d184a4" xsi:nil="true"/>
    <_ip_UnifiedCompliancePolicyUIAction xmlns="http://schemas.microsoft.com/sharepoint/v3" xsi:nil="true"/>
    <Creator xmlns="4ffa91fb-a0ff-4ac5-b2db-65c790d184a4">
      <UserInfo>
        <DisplayName/>
        <AccountId xsi:nil="true"/>
        <AccountType/>
      </UserInfo>
    </Creator>
    <_ip_UnifiedCompliancePolicyProperties xmlns="http://schemas.microsoft.com/sharepoint/v3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ead8da0f-3542-4e50-96c8-f1f698624e86">
      <Terms xmlns="http://schemas.microsoft.com/office/infopath/2007/PartnerControls"/>
    </lcf76f155ced4ddcb4097134ff3c332f>
    <TaxCatchAll xmlns="4ffa91fb-a0ff-4ac5-b2db-65c790d184a4" xsi:nil="true"/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6ac47ccbc9efb37c530411a1abf678bb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d7d0fad56e7f41310fc88016d86f57c2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B62B3C-4CB7-48B1-BF3E-63E3F27D1F78}"/>
</file>

<file path=customXml/itemProps2.xml><?xml version="1.0" encoding="utf-8"?>
<ds:datastoreItem xmlns:ds="http://schemas.openxmlformats.org/officeDocument/2006/customXml" ds:itemID="{A80CD03A-8181-45A7-829B-6A9CDCB90F21}"/>
</file>

<file path=customXml/itemProps3.xml><?xml version="1.0" encoding="utf-8"?>
<ds:datastoreItem xmlns:ds="http://schemas.openxmlformats.org/officeDocument/2006/customXml" ds:itemID="{0781D63E-D82E-471D-A786-9B8262778235}"/>
</file>

<file path=customXml/itemProps4.xml><?xml version="1.0" encoding="utf-8"?>
<ds:datastoreItem xmlns:ds="http://schemas.openxmlformats.org/officeDocument/2006/customXml" ds:itemID="{1A41A448-C8BD-456B-8513-E8981EF8E4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Peppriell, Ashley</cp:lastModifiedBy>
  <cp:revision>1</cp:revision>
  <dcterms:created xsi:type="dcterms:W3CDTF">2025-05-28T13:38:11Z</dcterms:created>
  <dcterms:modified xsi:type="dcterms:W3CDTF">2025-12-18T18:40:10Z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ContentTypeId">
    <vt:lpwstr>0x010100D723352F79007E408EFF44D6142FFCE2</vt:lpwstr>
  </property>
  <property fmtid="{D5CDD505-2E9C-101B-9397-08002B2CF9AE}" pid="6" name="EPA Subject">
    <vt:lpwstr/>
  </property>
  <property fmtid="{D5CDD505-2E9C-101B-9397-08002B2CF9AE}" pid="7" name="EPA_x0020_Subject">
    <vt:lpwstr/>
  </property>
  <property fmtid="{D5CDD505-2E9C-101B-9397-08002B2CF9AE}" pid="8" name="Document Type">
    <vt:lpwstr/>
  </property>
</Properties>
</file>